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80" windowHeight="8580"/>
  </bookViews>
  <sheets>
    <sheet name="Sheet1" sheetId="6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3" i="6" l="1"/>
  <c r="L13" i="6"/>
  <c r="K11" i="6"/>
  <c r="F11" i="6"/>
  <c r="M11" i="6" s="1"/>
  <c r="J14" i="6"/>
  <c r="I14" i="6"/>
  <c r="H14" i="6"/>
  <c r="E14" i="6"/>
  <c r="D14" i="6"/>
  <c r="C14" i="6"/>
  <c r="B14" i="6"/>
  <c r="M12" i="6"/>
  <c r="L12" i="6"/>
  <c r="K12" i="6"/>
  <c r="F12" i="6"/>
  <c r="L11" i="6"/>
  <c r="M10" i="6"/>
  <c r="L10" i="6"/>
  <c r="J9" i="6"/>
  <c r="I9" i="6"/>
  <c r="K9" i="6" s="1"/>
  <c r="H9" i="6"/>
  <c r="G9" i="6"/>
  <c r="E9" i="6"/>
  <c r="D9" i="6"/>
  <c r="C9" i="6"/>
  <c r="B9" i="6"/>
  <c r="F9" i="6" s="1"/>
  <c r="L8" i="6"/>
  <c r="K8" i="6"/>
  <c r="F8" i="6"/>
  <c r="M8" i="6" s="1"/>
  <c r="C20" i="2"/>
  <c r="C14" i="2"/>
  <c r="C15" i="2"/>
  <c r="B16" i="2"/>
  <c r="E15" i="2"/>
  <c r="E12" i="2"/>
  <c r="E14" i="2"/>
  <c r="E16" i="2"/>
  <c r="D16" i="2"/>
  <c r="E20" i="2"/>
  <c r="B4" i="2"/>
  <c r="B7" i="2"/>
  <c r="C4" i="2"/>
  <c r="C7" i="2"/>
  <c r="L9" i="6"/>
  <c r="M9" i="6" l="1"/>
  <c r="L14" i="6"/>
  <c r="K13" i="6"/>
  <c r="K14" i="6" s="1"/>
  <c r="G14" i="6"/>
  <c r="F14" i="6"/>
  <c r="M13" i="6" l="1"/>
  <c r="M14" i="6" s="1"/>
</calcChain>
</file>

<file path=xl/sharedStrings.xml><?xml version="1.0" encoding="utf-8"?>
<sst xmlns="http://schemas.openxmlformats.org/spreadsheetml/2006/main" count="40" uniqueCount="34">
  <si>
    <t>názov</t>
  </si>
  <si>
    <t>prírastky</t>
  </si>
  <si>
    <t>úbytky</t>
  </si>
  <si>
    <t>presuny</t>
  </si>
  <si>
    <t>Obstarávacia cena</t>
  </si>
  <si>
    <t>Oprávky/Opravné položky</t>
  </si>
  <si>
    <t>Zostatková cena</t>
  </si>
  <si>
    <t>Softvér</t>
  </si>
  <si>
    <t>Samostatné hnuteľné veci a súbory hnuteľných vecí</t>
  </si>
  <si>
    <t>Dlhodobý hmotný majetok spolu</t>
  </si>
  <si>
    <t>realizované kurzové straty</t>
  </si>
  <si>
    <t>nerealizované kurzové straty</t>
  </si>
  <si>
    <t>tvorba rezerv na kurzové straty</t>
  </si>
  <si>
    <t>zrušenie rezervy na kurzové straty</t>
  </si>
  <si>
    <t>2003 TSKK</t>
  </si>
  <si>
    <t>2002 TSKK</t>
  </si>
  <si>
    <t>spolu</t>
  </si>
  <si>
    <t>výsledok hospodárenia pre zdanením</t>
  </si>
  <si>
    <t>z toho teoretická daň 25%</t>
  </si>
  <si>
    <t>daňovo neuznané náklady</t>
  </si>
  <si>
    <t>výnosy nepodliehajúce dani</t>
  </si>
  <si>
    <t>splatná daň</t>
  </si>
  <si>
    <t>odložená daň</t>
  </si>
  <si>
    <t>celková vykázaná daň</t>
  </si>
  <si>
    <t>základ dane TSKK</t>
  </si>
  <si>
    <t>daň TSKK</t>
  </si>
  <si>
    <t>transakcie s materským podnikom a sesterskými podnikmi</t>
  </si>
  <si>
    <t>TSKK</t>
  </si>
  <si>
    <t>poskytunuté služby</t>
  </si>
  <si>
    <t>prijaté služby</t>
  </si>
  <si>
    <t>stavby</t>
  </si>
  <si>
    <t>Dlhodobý nehmotný majetok spolu</t>
  </si>
  <si>
    <t>pozemky</t>
  </si>
  <si>
    <t>Príloha č. 1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</si>
</sst>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Book Antiqua"/>
      <family val="1"/>
    </font>
    <font>
      <b/>
      <sz val="10"/>
      <name val="Book Antiqua"/>
      <family val="1"/>
    </font>
    <font>
      <b/>
      <sz val="10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0" xfId="0" applyFont="1" applyFill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1" xfId="0" applyNumberFormat="1" applyFont="1" applyBorder="1"/>
    <xf numFmtId="0" fontId="2" fillId="0" borderId="0" xfId="0" applyFont="1" applyBorder="1" applyAlignment="1">
      <alignment wrapText="1"/>
    </xf>
    <xf numFmtId="3" fontId="2" fillId="0" borderId="1" xfId="0" applyNumberFormat="1" applyFont="1" applyBorder="1"/>
    <xf numFmtId="3" fontId="3" fillId="0" borderId="1" xfId="0" applyNumberFormat="1" applyFont="1" applyBorder="1"/>
    <xf numFmtId="3" fontId="1" fillId="0" borderId="0" xfId="0" applyNumberFormat="1" applyFont="1"/>
    <xf numFmtId="3" fontId="2" fillId="0" borderId="0" xfId="0" applyNumberFormat="1" applyFont="1" applyBorder="1"/>
    <xf numFmtId="3" fontId="3" fillId="0" borderId="6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B25" sqref="B25"/>
    </sheetView>
  </sheetViews>
  <sheetFormatPr defaultRowHeight="13.5" x14ac:dyDescent="0.25"/>
  <cols>
    <col min="1" max="1" width="25.85546875" style="1" customWidth="1"/>
    <col min="2" max="2" width="10" style="1" customWidth="1"/>
    <col min="3" max="3" width="9.140625" style="1"/>
    <col min="4" max="4" width="8.42578125" style="1" customWidth="1"/>
    <col min="5" max="5" width="8.28515625" style="1" customWidth="1"/>
    <col min="6" max="6" width="11.140625" style="1" customWidth="1"/>
    <col min="7" max="7" width="11.28515625" style="1" customWidth="1"/>
    <col min="8" max="8" width="8.42578125" style="1" customWidth="1"/>
    <col min="9" max="9" width="7.42578125" style="1" customWidth="1"/>
    <col min="10" max="10" width="9.140625" style="1"/>
    <col min="11" max="11" width="11" style="1" customWidth="1"/>
    <col min="12" max="12" width="9.7109375" style="1" customWidth="1"/>
    <col min="13" max="13" width="11.42578125" style="1" customWidth="1"/>
    <col min="14" max="16384" width="9.140625" style="1"/>
  </cols>
  <sheetData>
    <row r="1" spans="1:13" ht="15" x14ac:dyDescent="0.3">
      <c r="A1" s="8" t="s">
        <v>33</v>
      </c>
      <c r="B1" s="2"/>
    </row>
    <row r="5" spans="1:13" x14ac:dyDescent="0.25">
      <c r="A5" s="25" t="s">
        <v>0</v>
      </c>
      <c r="B5" s="25" t="s">
        <v>4</v>
      </c>
      <c r="C5" s="25"/>
      <c r="D5" s="25"/>
      <c r="E5" s="25"/>
      <c r="F5" s="25"/>
      <c r="G5" s="25" t="s">
        <v>5</v>
      </c>
      <c r="H5" s="25"/>
      <c r="I5" s="25"/>
      <c r="J5" s="25"/>
      <c r="K5" s="25"/>
      <c r="L5" s="25" t="s">
        <v>6</v>
      </c>
      <c r="M5" s="25"/>
    </row>
    <row r="6" spans="1:13" x14ac:dyDescent="0.25">
      <c r="A6" s="25"/>
      <c r="B6" s="18">
        <v>44561</v>
      </c>
      <c r="C6" s="3" t="s">
        <v>1</v>
      </c>
      <c r="D6" s="3" t="s">
        <v>2</v>
      </c>
      <c r="E6" s="3" t="s">
        <v>3</v>
      </c>
      <c r="F6" s="18">
        <v>44926</v>
      </c>
      <c r="G6" s="18">
        <v>44561</v>
      </c>
      <c r="H6" s="3" t="s">
        <v>1</v>
      </c>
      <c r="I6" s="3" t="s">
        <v>2</v>
      </c>
      <c r="J6" s="3" t="s">
        <v>3</v>
      </c>
      <c r="K6" s="18">
        <v>44926</v>
      </c>
      <c r="L6" s="18">
        <v>44561</v>
      </c>
      <c r="M6" s="18">
        <v>44926</v>
      </c>
    </row>
    <row r="8" spans="1:13" x14ac:dyDescent="0.25">
      <c r="A8" s="3" t="s">
        <v>7</v>
      </c>
      <c r="B8" s="9">
        <v>9446</v>
      </c>
      <c r="C8" s="9">
        <v>0</v>
      </c>
      <c r="D8" s="9">
        <v>0</v>
      </c>
      <c r="E8" s="9">
        <v>0</v>
      </c>
      <c r="F8" s="9">
        <f>B8+C8-D8</f>
        <v>9446</v>
      </c>
      <c r="G8" s="9">
        <v>9446</v>
      </c>
      <c r="H8" s="9">
        <v>0</v>
      </c>
      <c r="I8" s="9">
        <v>0</v>
      </c>
      <c r="J8" s="9">
        <v>0</v>
      </c>
      <c r="K8" s="9">
        <f>G8+H8-I8</f>
        <v>9446</v>
      </c>
      <c r="L8" s="9">
        <f t="shared" ref="L8:L12" si="0">SUM(B8-G8)</f>
        <v>0</v>
      </c>
      <c r="M8" s="9">
        <f t="shared" ref="M8:M12" si="1">SUM(F8-K8)</f>
        <v>0</v>
      </c>
    </row>
    <row r="9" spans="1:13" ht="30" x14ac:dyDescent="0.3">
      <c r="A9" s="6" t="s">
        <v>31</v>
      </c>
      <c r="B9" s="20">
        <f>B8</f>
        <v>9446</v>
      </c>
      <c r="C9" s="20">
        <f t="shared" ref="C9:J9" si="2">SUM(C8)</f>
        <v>0</v>
      </c>
      <c r="D9" s="20">
        <f t="shared" si="2"/>
        <v>0</v>
      </c>
      <c r="E9" s="20">
        <f t="shared" si="2"/>
        <v>0</v>
      </c>
      <c r="F9" s="21">
        <f>B9+C9-D9</f>
        <v>9446</v>
      </c>
      <c r="G9" s="20">
        <f>G8</f>
        <v>9446</v>
      </c>
      <c r="H9" s="20">
        <f>H8</f>
        <v>0</v>
      </c>
      <c r="I9" s="20">
        <f t="shared" si="2"/>
        <v>0</v>
      </c>
      <c r="J9" s="20">
        <f t="shared" si="2"/>
        <v>0</v>
      </c>
      <c r="K9" s="21">
        <f>G9+H9-I9</f>
        <v>9446</v>
      </c>
      <c r="L9" s="21">
        <f t="shared" si="0"/>
        <v>0</v>
      </c>
      <c r="M9" s="21">
        <f t="shared" si="1"/>
        <v>0</v>
      </c>
    </row>
    <row r="10" spans="1:13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9">
        <f t="shared" si="0"/>
        <v>0</v>
      </c>
      <c r="M10" s="9">
        <f t="shared" si="1"/>
        <v>0</v>
      </c>
    </row>
    <row r="11" spans="1:13" x14ac:dyDescent="0.25">
      <c r="A11" s="7" t="s">
        <v>30</v>
      </c>
      <c r="B11" s="9">
        <v>0</v>
      </c>
      <c r="C11" s="9">
        <v>0</v>
      </c>
      <c r="D11" s="9">
        <v>0</v>
      </c>
      <c r="E11" s="9"/>
      <c r="F11" s="9">
        <f>SUM(B11+C11-D11+E11)</f>
        <v>0</v>
      </c>
      <c r="G11" s="9">
        <v>0</v>
      </c>
      <c r="H11" s="9">
        <v>0</v>
      </c>
      <c r="I11" s="9">
        <v>0</v>
      </c>
      <c r="J11" s="9">
        <v>0</v>
      </c>
      <c r="K11" s="9">
        <f>SUM(G11+H11-I11+J11)</f>
        <v>0</v>
      </c>
      <c r="L11" s="9">
        <f t="shared" si="0"/>
        <v>0</v>
      </c>
      <c r="M11" s="9">
        <f t="shared" si="1"/>
        <v>0</v>
      </c>
    </row>
    <row r="12" spans="1:13" x14ac:dyDescent="0.25">
      <c r="A12" s="7" t="s">
        <v>32</v>
      </c>
      <c r="B12" s="9">
        <v>0</v>
      </c>
      <c r="C12" s="9">
        <v>0</v>
      </c>
      <c r="D12" s="9"/>
      <c r="E12" s="9">
        <v>0</v>
      </c>
      <c r="F12" s="9">
        <f>SUM(B12+C12-D12)</f>
        <v>0</v>
      </c>
      <c r="G12" s="9">
        <v>0</v>
      </c>
      <c r="H12" s="9">
        <v>0</v>
      </c>
      <c r="I12" s="9">
        <v>0</v>
      </c>
      <c r="J12" s="9">
        <v>0</v>
      </c>
      <c r="K12" s="9">
        <f>SUM(G12+H12-I12)</f>
        <v>0</v>
      </c>
      <c r="L12" s="9">
        <f t="shared" si="0"/>
        <v>0</v>
      </c>
      <c r="M12" s="9">
        <f t="shared" si="1"/>
        <v>0</v>
      </c>
    </row>
    <row r="13" spans="1:13" ht="27" x14ac:dyDescent="0.25">
      <c r="A13" s="7" t="s">
        <v>8</v>
      </c>
      <c r="B13" s="9">
        <v>260928</v>
      </c>
      <c r="C13" s="9">
        <v>20132.3</v>
      </c>
      <c r="D13" s="9">
        <v>83864</v>
      </c>
      <c r="E13" s="9"/>
      <c r="F13" s="9">
        <f>SUM(B13+C13-D13+E13)</f>
        <v>197196.3</v>
      </c>
      <c r="G13" s="9">
        <v>176564</v>
      </c>
      <c r="H13" s="9">
        <v>29458</v>
      </c>
      <c r="I13" s="9">
        <v>83864</v>
      </c>
      <c r="J13" s="9"/>
      <c r="K13" s="9">
        <f>SUM(G13+H13-I13+J13)</f>
        <v>122158</v>
      </c>
      <c r="L13" s="9">
        <f>SUM(B13-G13)</f>
        <v>84364</v>
      </c>
      <c r="M13" s="9">
        <f>SUM(F13-K13)</f>
        <v>75038.299999999988</v>
      </c>
    </row>
    <row r="14" spans="1:13" ht="30" x14ac:dyDescent="0.3">
      <c r="A14" s="6" t="s">
        <v>9</v>
      </c>
      <c r="B14" s="20">
        <f>B11+B13+B12</f>
        <v>260928</v>
      </c>
      <c r="C14" s="20">
        <f>C11+C13+C12</f>
        <v>20132.3</v>
      </c>
      <c r="D14" s="20">
        <f t="shared" ref="D14:M14" si="3">D11+D13+D12</f>
        <v>83864</v>
      </c>
      <c r="E14" s="20">
        <f t="shared" si="3"/>
        <v>0</v>
      </c>
      <c r="F14" s="20">
        <f>F11+F13+F12</f>
        <v>197196.3</v>
      </c>
      <c r="G14" s="20">
        <f t="shared" si="3"/>
        <v>176564</v>
      </c>
      <c r="H14" s="20">
        <f t="shared" si="3"/>
        <v>29458</v>
      </c>
      <c r="I14" s="20">
        <f t="shared" si="3"/>
        <v>83864</v>
      </c>
      <c r="J14" s="20">
        <f t="shared" si="3"/>
        <v>0</v>
      </c>
      <c r="K14" s="20">
        <f t="shared" si="3"/>
        <v>122158</v>
      </c>
      <c r="L14" s="20">
        <f t="shared" si="3"/>
        <v>84364</v>
      </c>
      <c r="M14" s="20">
        <f t="shared" si="3"/>
        <v>75038.299999999988</v>
      </c>
    </row>
    <row r="15" spans="1:13" ht="15" x14ac:dyDescent="0.3">
      <c r="A15" s="19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24"/>
    </row>
  </sheetData>
  <mergeCells count="4">
    <mergeCell ref="A5:A6"/>
    <mergeCell ref="B5:F5"/>
    <mergeCell ref="G5:K5"/>
    <mergeCell ref="L5:M5"/>
  </mergeCells>
  <pageMargins left="0.75" right="0.75" top="1" bottom="1" header="0.5" footer="0.5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27" sqref="B27"/>
    </sheetView>
  </sheetViews>
  <sheetFormatPr defaultRowHeight="13.5" x14ac:dyDescent="0.25"/>
  <cols>
    <col min="1" max="1" width="41.28515625" style="1" customWidth="1"/>
    <col min="2" max="2" width="11" style="1" customWidth="1"/>
    <col min="3" max="3" width="10.7109375" style="1" customWidth="1"/>
    <col min="4" max="4" width="13" style="1" customWidth="1"/>
    <col min="5" max="5" width="11.28515625" style="1" customWidth="1"/>
    <col min="6" max="6" width="11.7109375" style="1" customWidth="1"/>
    <col min="7" max="7" width="6.42578125" style="1" customWidth="1"/>
    <col min="8" max="16384" width="9.140625" style="1"/>
  </cols>
  <sheetData>
    <row r="1" spans="1:5" x14ac:dyDescent="0.25">
      <c r="A1" s="3"/>
      <c r="B1" s="4" t="s">
        <v>14</v>
      </c>
      <c r="C1" s="4" t="s">
        <v>15</v>
      </c>
    </row>
    <row r="2" spans="1:5" x14ac:dyDescent="0.25">
      <c r="A2" s="3" t="s">
        <v>10</v>
      </c>
      <c r="B2" s="10">
        <v>1233</v>
      </c>
      <c r="C2" s="10">
        <v>5016</v>
      </c>
    </row>
    <row r="3" spans="1:5" x14ac:dyDescent="0.25">
      <c r="A3" s="3" t="s">
        <v>11</v>
      </c>
      <c r="B3" s="10">
        <v>8</v>
      </c>
      <c r="C3" s="10">
        <v>0</v>
      </c>
    </row>
    <row r="4" spans="1:5" ht="15" x14ac:dyDescent="0.3">
      <c r="A4" s="5"/>
      <c r="B4" s="11">
        <f>SUM(B2:B3)</f>
        <v>1241</v>
      </c>
      <c r="C4" s="11">
        <f>SUM(C2:C3)</f>
        <v>5016</v>
      </c>
    </row>
    <row r="5" spans="1:5" x14ac:dyDescent="0.25">
      <c r="A5" s="3" t="s">
        <v>12</v>
      </c>
      <c r="B5" s="10">
        <v>0</v>
      </c>
      <c r="C5" s="10">
        <v>25</v>
      </c>
    </row>
    <row r="6" spans="1:5" x14ac:dyDescent="0.25">
      <c r="A6" s="3" t="s">
        <v>13</v>
      </c>
      <c r="B6" s="10">
        <v>-25</v>
      </c>
      <c r="C6" s="10">
        <v>0</v>
      </c>
    </row>
    <row r="7" spans="1:5" ht="15" x14ac:dyDescent="0.3">
      <c r="A7" s="5" t="s">
        <v>16</v>
      </c>
      <c r="B7" s="11">
        <f>SUM(B4:B6)</f>
        <v>1216</v>
      </c>
      <c r="C7" s="11">
        <f>SUM(C4:C5)</f>
        <v>5041</v>
      </c>
    </row>
    <row r="9" spans="1:5" x14ac:dyDescent="0.25">
      <c r="A9" s="25"/>
      <c r="B9" s="25">
        <v>2003</v>
      </c>
      <c r="C9" s="25"/>
      <c r="D9" s="25">
        <v>2002</v>
      </c>
      <c r="E9" s="25"/>
    </row>
    <row r="10" spans="1:5" ht="27" x14ac:dyDescent="0.25">
      <c r="A10" s="25"/>
      <c r="B10" s="12" t="s">
        <v>24</v>
      </c>
      <c r="C10" s="4" t="s">
        <v>25</v>
      </c>
      <c r="D10" s="12" t="s">
        <v>24</v>
      </c>
      <c r="E10" s="4" t="s">
        <v>25</v>
      </c>
    </row>
    <row r="11" spans="1:5" x14ac:dyDescent="0.25">
      <c r="A11" s="7" t="s">
        <v>17</v>
      </c>
      <c r="B11" s="13">
        <v>-1045</v>
      </c>
      <c r="C11" s="13"/>
      <c r="D11" s="13">
        <v>6956</v>
      </c>
      <c r="E11" s="13"/>
    </row>
    <row r="12" spans="1:5" x14ac:dyDescent="0.25">
      <c r="A12" s="3" t="s">
        <v>18</v>
      </c>
      <c r="B12" s="13"/>
      <c r="C12" s="13">
        <v>0</v>
      </c>
      <c r="D12" s="13"/>
      <c r="E12" s="13">
        <f>SUM(D11*0.25)</f>
        <v>1739</v>
      </c>
    </row>
    <row r="13" spans="1:5" x14ac:dyDescent="0.25">
      <c r="A13" s="3"/>
      <c r="B13" s="13"/>
      <c r="C13" s="13"/>
      <c r="D13" s="13"/>
      <c r="E13" s="13"/>
    </row>
    <row r="14" spans="1:5" x14ac:dyDescent="0.25">
      <c r="A14" s="3" t="s">
        <v>19</v>
      </c>
      <c r="B14" s="13">
        <v>10764</v>
      </c>
      <c r="C14" s="13">
        <f>SUM(B14*0.25)</f>
        <v>2691</v>
      </c>
      <c r="D14" s="13">
        <v>43688</v>
      </c>
      <c r="E14" s="13">
        <f>SUM(D14*0.25)</f>
        <v>10922</v>
      </c>
    </row>
    <row r="15" spans="1:5" x14ac:dyDescent="0.25">
      <c r="A15" s="3" t="s">
        <v>20</v>
      </c>
      <c r="B15" s="13">
        <v>-18181</v>
      </c>
      <c r="C15" s="13">
        <f>SUM(B15*0.25)</f>
        <v>-4545.25</v>
      </c>
      <c r="D15" s="13">
        <v>-18899</v>
      </c>
      <c r="E15" s="13">
        <f>SUM(D15*0.25)</f>
        <v>-4724.75</v>
      </c>
    </row>
    <row r="16" spans="1:5" x14ac:dyDescent="0.25">
      <c r="A16" s="3"/>
      <c r="B16" s="13">
        <f>SUM(B11:B15)</f>
        <v>-8462</v>
      </c>
      <c r="C16" s="13">
        <v>0</v>
      </c>
      <c r="D16" s="13">
        <f>SUM(D11:D15)</f>
        <v>31745</v>
      </c>
      <c r="E16" s="13">
        <f>SUM(E12:E15)</f>
        <v>7936.25</v>
      </c>
    </row>
    <row r="17" spans="1:5" x14ac:dyDescent="0.25">
      <c r="A17" s="3"/>
      <c r="B17" s="13"/>
      <c r="C17" s="13"/>
      <c r="D17" s="13"/>
      <c r="E17" s="13"/>
    </row>
    <row r="18" spans="1:5" ht="15" x14ac:dyDescent="0.3">
      <c r="A18" s="5" t="s">
        <v>21</v>
      </c>
      <c r="B18" s="13"/>
      <c r="C18" s="13">
        <v>-1548</v>
      </c>
      <c r="D18" s="13"/>
      <c r="E18" s="13">
        <v>7936</v>
      </c>
    </row>
    <row r="19" spans="1:5" x14ac:dyDescent="0.25">
      <c r="A19" s="3" t="s">
        <v>22</v>
      </c>
      <c r="B19" s="13"/>
      <c r="C19" s="13">
        <v>-3196</v>
      </c>
      <c r="D19" s="13"/>
      <c r="E19" s="13">
        <v>0</v>
      </c>
    </row>
    <row r="20" spans="1:5" ht="15" x14ac:dyDescent="0.3">
      <c r="A20" s="5" t="s">
        <v>23</v>
      </c>
      <c r="B20" s="13"/>
      <c r="C20" s="13">
        <f>SUM(C18:C19)</f>
        <v>-4744</v>
      </c>
      <c r="D20" s="13"/>
      <c r="E20" s="13">
        <f>SUM(E18:E19)</f>
        <v>7936</v>
      </c>
    </row>
    <row r="23" spans="1:5" x14ac:dyDescent="0.25">
      <c r="A23" s="26" t="s">
        <v>26</v>
      </c>
      <c r="B23" s="16">
        <v>2003</v>
      </c>
      <c r="C23" s="14">
        <v>2002</v>
      </c>
    </row>
    <row r="24" spans="1:5" x14ac:dyDescent="0.25">
      <c r="A24" s="27"/>
      <c r="B24" s="17" t="s">
        <v>27</v>
      </c>
      <c r="C24" s="15" t="s">
        <v>27</v>
      </c>
    </row>
    <row r="25" spans="1:5" x14ac:dyDescent="0.25">
      <c r="A25" s="3" t="s">
        <v>28</v>
      </c>
      <c r="B25" s="9">
        <v>14592</v>
      </c>
      <c r="C25" s="9">
        <v>52764</v>
      </c>
    </row>
    <row r="26" spans="1:5" x14ac:dyDescent="0.25">
      <c r="A26" s="3" t="s">
        <v>29</v>
      </c>
      <c r="B26" s="9">
        <v>22353</v>
      </c>
      <c r="C26" s="9">
        <v>90127</v>
      </c>
    </row>
  </sheetData>
  <mergeCells count="4">
    <mergeCell ref="B9:C9"/>
    <mergeCell ref="D9:E9"/>
    <mergeCell ref="A9:A10"/>
    <mergeCell ref="A23:A2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Cap Gemini Ernst &amp; Young Consulting OEAG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Gemini Ernst &amp; Young</dc:creator>
  <cp:lastModifiedBy>L450</cp:lastModifiedBy>
  <cp:lastPrinted>2021-05-13T08:47:51Z</cp:lastPrinted>
  <dcterms:created xsi:type="dcterms:W3CDTF">2004-03-16T14:38:47Z</dcterms:created>
  <dcterms:modified xsi:type="dcterms:W3CDTF">2023-06-14T09:08:01Z</dcterms:modified>
</cp:coreProperties>
</file>