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B7C399A4-71ED-40C6-AFF2-339A1883DBA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DNM 2021" sheetId="1" r:id="rId1"/>
    <sheet name="DNM 2022" sheetId="2" r:id="rId2"/>
    <sheet name="DHM 2021" sheetId="3" r:id="rId3"/>
    <sheet name="DHM 2022" sheetId="4" r:id="rId4"/>
    <sheet name="DFM 2021" sheetId="5" r:id="rId5"/>
    <sheet name="DFM 2022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J25" i="2"/>
  <c r="F26" i="2"/>
  <c r="F25" i="2"/>
  <c r="E25" i="2"/>
  <c r="F18" i="2"/>
  <c r="C13" i="4"/>
  <c r="D18" i="3"/>
  <c r="C13" i="3"/>
  <c r="D13" i="3"/>
  <c r="E13" i="3"/>
  <c r="J15" i="1"/>
  <c r="J20" i="6" l="1"/>
  <c r="I20" i="6"/>
  <c r="H20" i="6"/>
  <c r="G20" i="6"/>
  <c r="F20" i="6"/>
  <c r="E20" i="6"/>
  <c r="D20" i="6"/>
  <c r="C20" i="6"/>
  <c r="J18" i="6"/>
  <c r="I18" i="6"/>
  <c r="H18" i="6"/>
  <c r="G18" i="6"/>
  <c r="F18" i="6"/>
  <c r="E18" i="6"/>
  <c r="D18" i="6"/>
  <c r="C18" i="6"/>
  <c r="K17" i="6"/>
  <c r="K16" i="6"/>
  <c r="K15" i="6"/>
  <c r="J13" i="6"/>
  <c r="I13" i="6"/>
  <c r="H13" i="6"/>
  <c r="G13" i="6"/>
  <c r="F13" i="6"/>
  <c r="E13" i="6"/>
  <c r="D13" i="6"/>
  <c r="C13" i="6"/>
  <c r="K12" i="6"/>
  <c r="K11" i="6"/>
  <c r="K10" i="6"/>
  <c r="K9" i="6"/>
  <c r="J20" i="5"/>
  <c r="I20" i="5"/>
  <c r="H20" i="5"/>
  <c r="G20" i="5"/>
  <c r="F20" i="5"/>
  <c r="E20" i="5"/>
  <c r="D20" i="5"/>
  <c r="C20" i="5"/>
  <c r="J18" i="5"/>
  <c r="I18" i="5"/>
  <c r="H18" i="5"/>
  <c r="G18" i="5"/>
  <c r="F18" i="5"/>
  <c r="E18" i="5"/>
  <c r="D18" i="5"/>
  <c r="C18" i="5"/>
  <c r="K17" i="5"/>
  <c r="K16" i="5"/>
  <c r="K15" i="5"/>
  <c r="J13" i="5"/>
  <c r="I13" i="5"/>
  <c r="H13" i="5"/>
  <c r="G13" i="5"/>
  <c r="F13" i="5"/>
  <c r="E13" i="5"/>
  <c r="D13" i="5"/>
  <c r="C13" i="5"/>
  <c r="K12" i="5"/>
  <c r="K11" i="5"/>
  <c r="K10" i="5"/>
  <c r="K9" i="5"/>
  <c r="J25" i="4"/>
  <c r="I25" i="4"/>
  <c r="H25" i="4"/>
  <c r="G25" i="4"/>
  <c r="F25" i="4"/>
  <c r="E25" i="4"/>
  <c r="D25" i="4"/>
  <c r="C25" i="4"/>
  <c r="J23" i="4"/>
  <c r="I23" i="4"/>
  <c r="H23" i="4"/>
  <c r="G23" i="4"/>
  <c r="F23" i="4"/>
  <c r="E23" i="4"/>
  <c r="D23" i="4"/>
  <c r="C23" i="4"/>
  <c r="K22" i="4"/>
  <c r="K21" i="4"/>
  <c r="K20" i="4"/>
  <c r="J18" i="4"/>
  <c r="I18" i="4"/>
  <c r="H18" i="4"/>
  <c r="G18" i="4"/>
  <c r="F18" i="4"/>
  <c r="E18" i="4"/>
  <c r="D18" i="4"/>
  <c r="C18" i="4"/>
  <c r="K17" i="4"/>
  <c r="K16" i="4"/>
  <c r="K15" i="4"/>
  <c r="J13" i="4"/>
  <c r="I13" i="4"/>
  <c r="H13" i="4"/>
  <c r="G13" i="4"/>
  <c r="F13" i="4"/>
  <c r="E13" i="4"/>
  <c r="D13" i="4"/>
  <c r="K12" i="4"/>
  <c r="K11" i="4"/>
  <c r="K10" i="4"/>
  <c r="K9" i="4"/>
  <c r="J25" i="3"/>
  <c r="I25" i="3"/>
  <c r="H25" i="3"/>
  <c r="G25" i="3"/>
  <c r="F25" i="3"/>
  <c r="E25" i="3"/>
  <c r="D25" i="3"/>
  <c r="C25" i="3"/>
  <c r="J23" i="3"/>
  <c r="I23" i="3"/>
  <c r="H23" i="3"/>
  <c r="G23" i="3"/>
  <c r="F23" i="3"/>
  <c r="E23" i="3"/>
  <c r="D23" i="3"/>
  <c r="C23" i="3"/>
  <c r="K22" i="3"/>
  <c r="K21" i="3"/>
  <c r="K20" i="3"/>
  <c r="J18" i="3"/>
  <c r="I18" i="3"/>
  <c r="H18" i="3"/>
  <c r="G18" i="3"/>
  <c r="F18" i="3"/>
  <c r="E18" i="3"/>
  <c r="C18" i="3"/>
  <c r="K17" i="3"/>
  <c r="K16" i="3"/>
  <c r="K15" i="3"/>
  <c r="J13" i="3"/>
  <c r="I13" i="3"/>
  <c r="H13" i="3"/>
  <c r="G13" i="3"/>
  <c r="F13" i="3"/>
  <c r="K12" i="3"/>
  <c r="K11" i="3"/>
  <c r="K10" i="3"/>
  <c r="K9" i="3"/>
  <c r="I25" i="2"/>
  <c r="H25" i="2"/>
  <c r="G25" i="2"/>
  <c r="D25" i="2"/>
  <c r="C25" i="2"/>
  <c r="I23" i="2"/>
  <c r="H23" i="2"/>
  <c r="G23" i="2"/>
  <c r="F23" i="2"/>
  <c r="E23" i="2"/>
  <c r="D23" i="2"/>
  <c r="C23" i="2"/>
  <c r="J22" i="2"/>
  <c r="J21" i="2"/>
  <c r="J20" i="2"/>
  <c r="I18" i="2"/>
  <c r="H18" i="2"/>
  <c r="G18" i="2"/>
  <c r="E18" i="2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I25" i="1"/>
  <c r="H25" i="1"/>
  <c r="G25" i="1"/>
  <c r="F25" i="1"/>
  <c r="E25" i="1"/>
  <c r="D25" i="1"/>
  <c r="C25" i="1"/>
  <c r="I23" i="1"/>
  <c r="H23" i="1"/>
  <c r="G23" i="1"/>
  <c r="F23" i="1"/>
  <c r="E23" i="1"/>
  <c r="D23" i="1"/>
  <c r="C23" i="1"/>
  <c r="J22" i="1"/>
  <c r="J21" i="1"/>
  <c r="J20" i="1"/>
  <c r="I18" i="1"/>
  <c r="H18" i="1"/>
  <c r="G18" i="1"/>
  <c r="F18" i="1"/>
  <c r="E18" i="1"/>
  <c r="D18" i="1"/>
  <c r="C18" i="1"/>
  <c r="J17" i="1"/>
  <c r="J16" i="1"/>
  <c r="I13" i="1"/>
  <c r="H13" i="1"/>
  <c r="G13" i="1"/>
  <c r="F13" i="1"/>
  <c r="E13" i="1"/>
  <c r="D13" i="1"/>
  <c r="C13" i="1"/>
  <c r="J12" i="1"/>
  <c r="J11" i="1"/>
  <c r="J10" i="1"/>
  <c r="J9" i="1"/>
  <c r="J23" i="1" l="1"/>
  <c r="K23" i="3"/>
  <c r="J13" i="2"/>
  <c r="H26" i="1"/>
  <c r="F26" i="1"/>
  <c r="D26" i="1"/>
  <c r="J23" i="2"/>
  <c r="E26" i="3"/>
  <c r="F26" i="4"/>
  <c r="H26" i="4"/>
  <c r="J26" i="4"/>
  <c r="K23" i="4"/>
  <c r="K13" i="5"/>
  <c r="D21" i="5"/>
  <c r="F21" i="5"/>
  <c r="H21" i="5"/>
  <c r="J21" i="5"/>
  <c r="E21" i="6"/>
  <c r="G21" i="6"/>
  <c r="K20" i="6"/>
  <c r="F26" i="3"/>
  <c r="H26" i="3"/>
  <c r="J26" i="3"/>
  <c r="D26" i="2"/>
  <c r="H26" i="2"/>
  <c r="I21" i="6"/>
  <c r="C26" i="2"/>
  <c r="E26" i="2"/>
  <c r="G26" i="2"/>
  <c r="I26" i="2"/>
  <c r="C26" i="3"/>
  <c r="G26" i="3"/>
  <c r="G26" i="4"/>
  <c r="E21" i="5"/>
  <c r="G21" i="5"/>
  <c r="I21" i="5"/>
  <c r="K20" i="5"/>
  <c r="K13" i="6"/>
  <c r="D21" i="6"/>
  <c r="F21" i="6"/>
  <c r="H21" i="6"/>
  <c r="J21" i="6"/>
  <c r="C26" i="4"/>
  <c r="E26" i="4"/>
  <c r="I26" i="3"/>
  <c r="C21" i="5"/>
  <c r="J13" i="1"/>
  <c r="C26" i="1"/>
  <c r="E26" i="1"/>
  <c r="G26" i="1"/>
  <c r="I26" i="1"/>
  <c r="J25" i="1"/>
  <c r="C21" i="6"/>
  <c r="K13" i="3"/>
  <c r="D26" i="3"/>
  <c r="K25" i="3"/>
  <c r="K25" i="4"/>
  <c r="I26" i="4"/>
  <c r="K13" i="4"/>
  <c r="D26" i="4"/>
  <c r="K18" i="6"/>
  <c r="K18" i="5"/>
  <c r="K18" i="4"/>
  <c r="K18" i="3"/>
  <c r="J18" i="2"/>
  <c r="J18" i="1"/>
  <c r="K21" i="5" l="1"/>
  <c r="K21" i="6"/>
  <c r="J26" i="1"/>
  <c r="K26" i="3"/>
  <c r="K26" i="4"/>
</calcChain>
</file>

<file path=xl/sharedStrings.xml><?xml version="1.0" encoding="utf-8"?>
<sst xmlns="http://schemas.openxmlformats.org/spreadsheetml/2006/main" count="238" uniqueCount="55">
  <si>
    <t>Tempus-Trans  s r. 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</si>
  <si>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</si>
  <si>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</si>
  <si>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</si>
  <si>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</si>
  <si>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</si>
  <si>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</si>
  <si>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</si>
  <si>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</si>
  <si>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</si>
  <si>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</si>
  <si>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</si>
  <si>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</si>
  <si>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</si>
  <si>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</si>
  <si>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</si>
  <si>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</si>
  <si>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</si>
  <si>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</si>
  <si>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</si>
  <si>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</si>
  <si>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</si>
  <si>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</si>
  <si>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</si>
  <si>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</si>
  <si>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</si>
  <si>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</si>
  <si>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</si>
  <si>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</si>
  <si>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</si>
  <si>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</si>
  <si>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</si>
  <si>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</si>
  <si>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</si>
  <si>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</si>
  <si>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</si>
  <si>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</si>
  <si>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</si>
  <si>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</si>
  <si>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</si>
  <si>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</si>
  <si>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</si>
  <si>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Tempus-Trans  s .r. o.</t>
  </si>
  <si>
    <t>Tempus-Trans s.r.o.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</si>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</sst>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/>
    <xf numFmtId="0" fontId="5" fillId="3" borderId="3" xfId="0" applyFont="1" applyFill="1" applyBorder="1"/>
    <xf numFmtId="3" fontId="4" fillId="3" borderId="3" xfId="1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4" fillId="3" borderId="0" xfId="1" applyNumberFormat="1" applyFont="1" applyFill="1" applyAlignment="1" applyProtection="1">
      <alignment horizontal="right" vertical="center" wrapText="1"/>
      <protection locked="0"/>
    </xf>
    <xf numFmtId="165" fontId="5" fillId="3" borderId="0" xfId="0" applyNumberFormat="1" applyFont="1" applyFill="1" applyAlignment="1">
      <alignment horizontal="right" vertical="center" wrapText="1"/>
    </xf>
    <xf numFmtId="165" fontId="4" fillId="3" borderId="3" xfId="1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5" fontId="4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textRotation="180"/>
    </xf>
    <xf numFmtId="0" fontId="2" fillId="0" borderId="0" xfId="0" applyFont="1" applyAlignment="1">
      <alignment horizontal="center" textRotation="180"/>
    </xf>
    <xf numFmtId="14" fontId="3" fillId="3" borderId="3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0" fillId="3" borderId="2" xfId="0" applyNumberFormat="1" applyFill="1" applyBorder="1" applyAlignment="1">
      <alignment vertical="center"/>
    </xf>
    <xf numFmtId="165" fontId="0" fillId="0" borderId="0" xfId="0" applyNumberFormat="1"/>
    <xf numFmtId="0" fontId="5" fillId="3" borderId="3" xfId="0" applyFont="1" applyFill="1" applyBorder="1" applyAlignment="1">
      <alignment vertical="center"/>
    </xf>
    <xf numFmtId="165" fontId="4" fillId="3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workbookViewId="0">
      <selection activeCell="F17" sqref="F17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customWidth="1"/>
  </cols>
  <sheetData>
    <row r="1" spans="1:10" ht="15" customHeight="1" x14ac:dyDescent="0.25">
      <c r="A1" s="37">
        <v>13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44561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37"/>
      <c r="B5" s="41" t="s">
        <v>2</v>
      </c>
      <c r="C5" s="43" t="s">
        <v>30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>SUM(C11:I11)</f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>SUM(C12:I12)</f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>SUM(D9,D10,-D11,D12)</f>
        <v>52568</v>
      </c>
      <c r="E13" s="22">
        <f t="shared" ref="E13:I13" si="0">SUM(E9,E10,-E11,E12)</f>
        <v>3650</v>
      </c>
      <c r="F13" s="22">
        <f t="shared" si="0"/>
        <v>1347365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3">
        <f>SUM(C13:I13)</f>
        <v>1403583</v>
      </c>
    </row>
    <row r="14" spans="1:10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1673</v>
      </c>
      <c r="F15" s="20">
        <v>898243</v>
      </c>
      <c r="G15" s="20">
        <v>0</v>
      </c>
      <c r="H15" s="20">
        <v>0</v>
      </c>
      <c r="I15" s="20">
        <v>0</v>
      </c>
      <c r="J15" s="21">
        <f>SUM(C15:I15)</f>
        <v>952484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1825</v>
      </c>
      <c r="F16" s="20">
        <v>89825</v>
      </c>
      <c r="G16" s="20">
        <v>0</v>
      </c>
      <c r="H16" s="20">
        <v>0</v>
      </c>
      <c r="I16" s="20">
        <v>0</v>
      </c>
      <c r="J16" s="21">
        <f>SUM(C16:I16)</f>
        <v>91650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SUM(C17:I17)</f>
        <v>0</v>
      </c>
    </row>
    <row r="18" spans="1:10" x14ac:dyDescent="0.25">
      <c r="A18" s="37"/>
      <c r="B18" s="14" t="s">
        <v>26</v>
      </c>
      <c r="C18" s="22">
        <f t="shared" ref="C18:I18" si="1">SUM(C15:C16,-C17)</f>
        <v>0</v>
      </c>
      <c r="D18" s="22">
        <f t="shared" si="1"/>
        <v>52568</v>
      </c>
      <c r="E18" s="22">
        <f t="shared" si="1"/>
        <v>3498</v>
      </c>
      <c r="F18" s="22">
        <f t="shared" si="1"/>
        <v>988068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3">
        <f>SUM(C18:I18)</f>
        <v>1044134</v>
      </c>
    </row>
    <row r="19" spans="1:10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>SUM(C21:I21)</f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>SUM(C22:I22)</f>
        <v>0</v>
      </c>
    </row>
    <row r="23" spans="1:10" x14ac:dyDescent="0.25">
      <c r="A23" s="37"/>
      <c r="B23" s="14" t="s">
        <v>26</v>
      </c>
      <c r="C23" s="22">
        <f t="shared" ref="C23:I23" si="2">SUM(C20,C21,-C22)</f>
        <v>0</v>
      </c>
      <c r="D23" s="22">
        <f t="shared" si="2"/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3">
        <f>SUM(C23:I23)</f>
        <v>0</v>
      </c>
    </row>
    <row r="24" spans="1:10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>SUM(C9,-C15,-C20)</f>
        <v>0</v>
      </c>
      <c r="D25" s="25">
        <f>SUM(D9,-D15,-D20)</f>
        <v>0</v>
      </c>
      <c r="E25" s="25">
        <f t="shared" ref="E25:I25" si="3">SUM(E9,-E15,-E20)</f>
        <v>1977</v>
      </c>
      <c r="F25" s="25">
        <f>SUM(F9,-F15,-F20)</f>
        <v>449122</v>
      </c>
      <c r="G25" s="25">
        <f t="shared" si="3"/>
        <v>0</v>
      </c>
      <c r="H25" s="25">
        <f t="shared" si="3"/>
        <v>0</v>
      </c>
      <c r="I25" s="25">
        <f t="shared" si="3"/>
        <v>0</v>
      </c>
      <c r="J25" s="21">
        <f>SUM(C25:I25)</f>
        <v>451099</v>
      </c>
    </row>
    <row r="26" spans="1:10" x14ac:dyDescent="0.25">
      <c r="A26" s="37"/>
      <c r="B26" s="14" t="s">
        <v>26</v>
      </c>
      <c r="C26" s="22">
        <f>SUM(C13,-C18,-C23)</f>
        <v>0</v>
      </c>
      <c r="D26" s="22">
        <f t="shared" ref="D26:I26" si="4">SUM(D13,-D18,-D23)</f>
        <v>0</v>
      </c>
      <c r="E26" s="22">
        <f>SUM(E13,-E18,-E23)</f>
        <v>152</v>
      </c>
      <c r="F26" s="22">
        <f t="shared" si="4"/>
        <v>359297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3">
        <f>SUM(C26:I26)</f>
        <v>359449</v>
      </c>
    </row>
    <row r="27" spans="1:10" x14ac:dyDescent="0.25">
      <c r="A27" s="37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37"/>
      <c r="B28" s="26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37"/>
      <c r="C29" s="19"/>
      <c r="D29" s="19"/>
      <c r="E29" s="19"/>
      <c r="F29" s="19"/>
      <c r="G29" s="19"/>
      <c r="H29" s="19"/>
      <c r="I29" s="19"/>
      <c r="J29" s="19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workbookViewId="0">
      <selection activeCell="N22" sqref="N22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style="19" customWidth="1"/>
  </cols>
  <sheetData>
    <row r="1" spans="1:10" ht="15" customHeight="1" x14ac:dyDescent="0.25">
      <c r="A1" s="37">
        <v>14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37"/>
      <c r="B5" s="41" t="s">
        <v>2</v>
      </c>
      <c r="C5" s="43" t="s">
        <v>3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 t="shared" ref="J10:J18" si="0"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 t="shared" si="0"/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 t="shared" si="0"/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 t="shared" ref="D13:I13" si="1">SUM(D9,D10,-D11,D12)</f>
        <v>52568</v>
      </c>
      <c r="E13" s="22">
        <f t="shared" si="1"/>
        <v>3650</v>
      </c>
      <c r="F13" s="22">
        <f t="shared" si="1"/>
        <v>1347365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3">
        <f t="shared" si="0"/>
        <v>1403583</v>
      </c>
    </row>
    <row r="14" spans="1:10" s="24" customFormat="1" ht="22.5" customHeight="1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3498</v>
      </c>
      <c r="F15" s="20">
        <v>988068</v>
      </c>
      <c r="G15" s="20">
        <v>0</v>
      </c>
      <c r="H15" s="20">
        <v>0</v>
      </c>
      <c r="I15" s="20">
        <v>0</v>
      </c>
      <c r="J15" s="21">
        <f t="shared" si="0"/>
        <v>1044134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152</v>
      </c>
      <c r="F16" s="20">
        <v>89824</v>
      </c>
      <c r="G16" s="20">
        <v>0</v>
      </c>
      <c r="H16" s="20">
        <v>0</v>
      </c>
      <c r="I16" s="20">
        <v>0</v>
      </c>
      <c r="J16" s="21">
        <f t="shared" si="0"/>
        <v>89976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 t="shared" si="0"/>
        <v>0</v>
      </c>
    </row>
    <row r="18" spans="1:10" x14ac:dyDescent="0.25">
      <c r="A18" s="37"/>
      <c r="B18" s="14" t="s">
        <v>26</v>
      </c>
      <c r="C18" s="22">
        <f>SUM(C15,C16,-C17)</f>
        <v>0</v>
      </c>
      <c r="D18" s="22">
        <f t="shared" ref="D18:I18" si="2">SUM(D15,D16,-D17)</f>
        <v>52568</v>
      </c>
      <c r="E18" s="22">
        <f t="shared" si="2"/>
        <v>3650</v>
      </c>
      <c r="F18" s="22">
        <f>SUM(F15:F17)</f>
        <v>1077892</v>
      </c>
      <c r="G18" s="22">
        <f t="shared" si="2"/>
        <v>0</v>
      </c>
      <c r="H18" s="22">
        <f t="shared" si="2"/>
        <v>0</v>
      </c>
      <c r="I18" s="22">
        <f t="shared" si="2"/>
        <v>0</v>
      </c>
      <c r="J18" s="23">
        <f t="shared" si="0"/>
        <v>1134110</v>
      </c>
    </row>
    <row r="19" spans="1:10" s="24" customFormat="1" ht="22.5" customHeight="1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 t="shared" ref="J20:J23" si="3"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 t="shared" si="3"/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 t="shared" si="3"/>
        <v>0</v>
      </c>
    </row>
    <row r="23" spans="1:10" x14ac:dyDescent="0.25">
      <c r="A23" s="37"/>
      <c r="B23" s="14" t="s">
        <v>26</v>
      </c>
      <c r="C23" s="22">
        <f>SUM(C20,C21,-C22)</f>
        <v>0</v>
      </c>
      <c r="D23" s="22">
        <f t="shared" ref="D23:I23" si="4">SUM(D20,D21,-D22)</f>
        <v>0</v>
      </c>
      <c r="E23" s="22">
        <f t="shared" si="4"/>
        <v>0</v>
      </c>
      <c r="F23" s="22">
        <f t="shared" si="4"/>
        <v>0</v>
      </c>
      <c r="G23" s="22">
        <f t="shared" si="4"/>
        <v>0</v>
      </c>
      <c r="H23" s="22">
        <f t="shared" si="4"/>
        <v>0</v>
      </c>
      <c r="I23" s="22">
        <f t="shared" si="4"/>
        <v>0</v>
      </c>
      <c r="J23" s="23">
        <f t="shared" si="3"/>
        <v>0</v>
      </c>
    </row>
    <row r="24" spans="1:10" s="24" customFormat="1" ht="22.5" customHeight="1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 t="shared" ref="C25:I25" si="5">SUM(C9,-C15,-C20)</f>
        <v>0</v>
      </c>
      <c r="D25" s="25">
        <f t="shared" si="5"/>
        <v>0</v>
      </c>
      <c r="E25" s="25">
        <f>SUM(E9,-E15,-E20)</f>
        <v>152</v>
      </c>
      <c r="F25" s="25">
        <f>SUM(F9,-F15,-F20)</f>
        <v>359297</v>
      </c>
      <c r="G25" s="25">
        <f t="shared" si="5"/>
        <v>0</v>
      </c>
      <c r="H25" s="25">
        <f t="shared" si="5"/>
        <v>0</v>
      </c>
      <c r="I25" s="25">
        <f t="shared" si="5"/>
        <v>0</v>
      </c>
      <c r="J25" s="21">
        <f>SUM(C25:I25)</f>
        <v>359449</v>
      </c>
    </row>
    <row r="26" spans="1:10" x14ac:dyDescent="0.25">
      <c r="A26" s="37"/>
      <c r="B26" s="14" t="s">
        <v>26</v>
      </c>
      <c r="C26" s="22">
        <f t="shared" ref="C26:I26" si="6">SUM(C13,-C18,-C23)</f>
        <v>0</v>
      </c>
      <c r="D26" s="22">
        <f t="shared" si="6"/>
        <v>0</v>
      </c>
      <c r="E26" s="22">
        <f t="shared" si="6"/>
        <v>0</v>
      </c>
      <c r="F26" s="22">
        <f>SUM(F13,-F18,-F23)</f>
        <v>269473</v>
      </c>
      <c r="G26" s="22">
        <f t="shared" si="6"/>
        <v>0</v>
      </c>
      <c r="H26" s="22">
        <f t="shared" si="6"/>
        <v>0</v>
      </c>
      <c r="I26" s="22">
        <f t="shared" si="6"/>
        <v>0</v>
      </c>
      <c r="J26" s="23">
        <f>SUM(C26:I26)</f>
        <v>269473</v>
      </c>
    </row>
    <row r="27" spans="1:10" x14ac:dyDescent="0.25">
      <c r="A27" s="37"/>
    </row>
    <row r="28" spans="1:10" ht="11.25" customHeight="1" x14ac:dyDescent="0.25">
      <c r="A28" s="37"/>
      <c r="B28" s="26"/>
    </row>
    <row r="29" spans="1:10" x14ac:dyDescent="0.25">
      <c r="A29" s="37"/>
    </row>
    <row r="30" spans="1:10" ht="13.5" customHeight="1" x14ac:dyDescent="0.25">
      <c r="A30" s="27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workbookViewId="0">
      <selection activeCell="E12" sqref="E12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15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44561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2554117</v>
      </c>
      <c r="F9" s="11">
        <v>0</v>
      </c>
      <c r="G9" s="11">
        <v>0</v>
      </c>
      <c r="H9" s="11">
        <v>0</v>
      </c>
      <c r="I9" s="11">
        <v>18999</v>
      </c>
      <c r="J9" s="32">
        <v>0</v>
      </c>
      <c r="K9" s="12">
        <f>SUM(C9:J9)</f>
        <v>4503036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446017</v>
      </c>
      <c r="F10" s="11">
        <v>0</v>
      </c>
      <c r="G10" s="11">
        <v>0</v>
      </c>
      <c r="H10" s="11">
        <v>0</v>
      </c>
      <c r="I10" s="11">
        <v>43899</v>
      </c>
      <c r="J10" s="32">
        <v>0</v>
      </c>
      <c r="K10" s="12">
        <f>SUM(C10:J10)</f>
        <v>489916</v>
      </c>
    </row>
    <row r="11" spans="1:13" x14ac:dyDescent="0.25">
      <c r="A11" s="37"/>
      <c r="B11" s="13" t="s">
        <v>24</v>
      </c>
      <c r="C11" s="11">
        <v>0</v>
      </c>
      <c r="D11" s="11">
        <v>0</v>
      </c>
      <c r="E11" s="11">
        <v>630082</v>
      </c>
      <c r="F11" s="11">
        <v>0</v>
      </c>
      <c r="G11" s="11">
        <v>0</v>
      </c>
      <c r="H11" s="11">
        <v>0</v>
      </c>
      <c r="I11" s="11">
        <v>18999</v>
      </c>
      <c r="J11" s="32">
        <v>0</v>
      </c>
      <c r="K11" s="12">
        <f>SUM(C11:J11)</f>
        <v>649081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x14ac:dyDescent="0.25">
      <c r="A13" s="37"/>
      <c r="B13" s="14" t="s">
        <v>26</v>
      </c>
      <c r="C13" s="15">
        <f>C9+C10-C11</f>
        <v>1591071</v>
      </c>
      <c r="D13" s="15">
        <f>SUM(D9,D10,-D11,D12)</f>
        <v>338849</v>
      </c>
      <c r="E13" s="15">
        <f>SUM(E9,E10,-E11,E12)</f>
        <v>2370052</v>
      </c>
      <c r="F13" s="15">
        <f t="shared" ref="F13:I13" si="0">SUM(F9,F10,-F11,F12)</f>
        <v>0</v>
      </c>
      <c r="G13" s="15">
        <f>SUM(G9,G10,-G11,G12)</f>
        <v>0</v>
      </c>
      <c r="H13" s="15">
        <f t="shared" si="0"/>
        <v>0</v>
      </c>
      <c r="I13" s="15">
        <f t="shared" si="0"/>
        <v>43899</v>
      </c>
      <c r="J13" s="15">
        <f>SUM(J9,J10,-J11,J12)</f>
        <v>0</v>
      </c>
      <c r="K13" s="12">
        <f>SUM(C13:J13)</f>
        <v>4343871</v>
      </c>
    </row>
    <row r="14" spans="1:13" s="24" customFormat="1" ht="22.5" customHeight="1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57539</v>
      </c>
      <c r="E15" s="11">
        <v>1428932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1486471</v>
      </c>
    </row>
    <row r="16" spans="1:13" x14ac:dyDescent="0.25">
      <c r="A16" s="37"/>
      <c r="B16" s="13" t="s">
        <v>23</v>
      </c>
      <c r="C16" s="11"/>
      <c r="D16" s="11">
        <v>14840</v>
      </c>
      <c r="E16" s="11">
        <v>520390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535230</v>
      </c>
      <c r="M16" s="34"/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543139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543139</v>
      </c>
    </row>
    <row r="18" spans="1:11" x14ac:dyDescent="0.25">
      <c r="A18" s="37"/>
      <c r="B18" s="14" t="s">
        <v>26</v>
      </c>
      <c r="C18" s="15">
        <f>SUM(C15,C16,-C17)</f>
        <v>0</v>
      </c>
      <c r="D18" s="15">
        <f>SUM(D15,D16,-D17)</f>
        <v>72379</v>
      </c>
      <c r="E18" s="15">
        <f t="shared" ref="E18:J18" si="1">SUM(E15,E16,-E17)</f>
        <v>1406183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1478562</v>
      </c>
    </row>
    <row r="19" spans="1:11" s="24" customFormat="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x14ac:dyDescent="0.25">
      <c r="A23" s="37"/>
      <c r="B23" s="14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4" customFormat="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>SUM(C9,-C15,-C20)</f>
        <v>1591071</v>
      </c>
      <c r="D25" s="17">
        <f t="shared" ref="D25:J25" si="3">SUM(D9,-D15,-D20)</f>
        <v>281310</v>
      </c>
      <c r="E25" s="17">
        <f t="shared" si="3"/>
        <v>1125185</v>
      </c>
      <c r="F25" s="17">
        <f>SUM(F9,-F15,-F20)</f>
        <v>0</v>
      </c>
      <c r="G25" s="17">
        <f t="shared" si="3"/>
        <v>0</v>
      </c>
      <c r="H25" s="17">
        <f t="shared" si="3"/>
        <v>0</v>
      </c>
      <c r="I25" s="17">
        <f t="shared" si="3"/>
        <v>18999</v>
      </c>
      <c r="J25" s="17">
        <f t="shared" si="3"/>
        <v>0</v>
      </c>
      <c r="K25" s="12">
        <f>SUM(C25:J25)</f>
        <v>3016565</v>
      </c>
    </row>
    <row r="26" spans="1:11" x14ac:dyDescent="0.25">
      <c r="A26" s="37"/>
      <c r="B26" s="14" t="s">
        <v>26</v>
      </c>
      <c r="C26" s="15">
        <f>SUM(C13,-C18,-C23)</f>
        <v>1591071</v>
      </c>
      <c r="D26" s="15">
        <f t="shared" ref="D26:J26" si="4">SUM(D13,-D18,-D23)</f>
        <v>266470</v>
      </c>
      <c r="E26" s="15">
        <f>SUM(E13,-E18,-E23)</f>
        <v>963869</v>
      </c>
      <c r="F26" s="15">
        <f>SUM(F13,-F18,-F23)</f>
        <v>0</v>
      </c>
      <c r="G26" s="15">
        <f t="shared" si="4"/>
        <v>0</v>
      </c>
      <c r="H26" s="15">
        <f>SUM(H13,-H18,-H23)</f>
        <v>0</v>
      </c>
      <c r="I26" s="15">
        <f t="shared" si="4"/>
        <v>43899</v>
      </c>
      <c r="J26" s="15">
        <f t="shared" si="4"/>
        <v>0</v>
      </c>
      <c r="K26" s="18">
        <f>SUM(C26:J26)</f>
        <v>2865309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0"/>
  <sheetViews>
    <sheetView workbookViewId="0">
      <selection activeCell="M32" sqref="M32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16</v>
      </c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2370052</v>
      </c>
      <c r="F9" s="11">
        <v>0</v>
      </c>
      <c r="G9" s="11">
        <v>0</v>
      </c>
      <c r="H9" s="11">
        <v>0</v>
      </c>
      <c r="I9" s="11">
        <v>43899</v>
      </c>
      <c r="J9" s="32">
        <v>0</v>
      </c>
      <c r="K9" s="12">
        <f>SUM(C9:J9)</f>
        <v>4343871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8521098</v>
      </c>
      <c r="F10" s="11">
        <v>0</v>
      </c>
      <c r="G10" s="11">
        <v>0</v>
      </c>
      <c r="H10" s="11">
        <v>0</v>
      </c>
      <c r="I10" s="11">
        <v>9627865</v>
      </c>
      <c r="J10" s="11">
        <v>0</v>
      </c>
      <c r="K10" s="12">
        <f>SUM(C10:J10)</f>
        <v>18148963</v>
      </c>
    </row>
    <row r="11" spans="1:13" x14ac:dyDescent="0.25">
      <c r="A11" s="37"/>
      <c r="B11" s="13" t="s">
        <v>24</v>
      </c>
      <c r="C11" s="11">
        <v>0</v>
      </c>
      <c r="D11" s="11">
        <v>0</v>
      </c>
      <c r="E11" s="11">
        <v>532236</v>
      </c>
      <c r="F11" s="11">
        <v>0</v>
      </c>
      <c r="G11" s="11">
        <v>0</v>
      </c>
      <c r="H11" s="11">
        <v>0</v>
      </c>
      <c r="I11" s="11">
        <v>8522018</v>
      </c>
      <c r="J11" s="11">
        <v>0</v>
      </c>
      <c r="K11" s="12">
        <f>SUM(C11:J11)</f>
        <v>9054254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C9+C10-C11</f>
        <v>1591071</v>
      </c>
      <c r="D13" s="15">
        <f t="shared" ref="D13:I13" si="0">SUM(D9,D10,-D11,D12)</f>
        <v>338849</v>
      </c>
      <c r="E13" s="15">
        <f t="shared" si="0"/>
        <v>10358914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1149746</v>
      </c>
      <c r="J13" s="15">
        <f>SUM(J9,J10,-J11,J12)</f>
        <v>0</v>
      </c>
      <c r="K13" s="12">
        <f>SUM(C13:J13)</f>
        <v>13438580</v>
      </c>
    </row>
    <row r="14" spans="1:13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72379</v>
      </c>
      <c r="E15" s="11">
        <v>1406183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1478562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14839</v>
      </c>
      <c r="E16" s="11">
        <v>706989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721828</v>
      </c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508414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508414</v>
      </c>
    </row>
    <row r="18" spans="1:11" s="24" customFormat="1" x14ac:dyDescent="0.25">
      <c r="A18" s="37"/>
      <c r="B18" s="35" t="s">
        <v>26</v>
      </c>
      <c r="C18" s="15">
        <f>SUM(C15,C16,-C17)</f>
        <v>0</v>
      </c>
      <c r="D18" s="15">
        <f t="shared" ref="D18:J18" si="1">SUM(D15,D16,-D17)</f>
        <v>87218</v>
      </c>
      <c r="E18" s="15">
        <f t="shared" si="1"/>
        <v>1604758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1691976</v>
      </c>
    </row>
    <row r="19" spans="1:1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s="24" customFormat="1" x14ac:dyDescent="0.25">
      <c r="A23" s="37"/>
      <c r="B23" s="35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 t="shared" ref="C25:J25" si="3">SUM(C9,-C15,-C20)</f>
        <v>1591071</v>
      </c>
      <c r="D25" s="17">
        <f t="shared" si="3"/>
        <v>266470</v>
      </c>
      <c r="E25" s="17">
        <f>SUM(E9,-E15,-E20)</f>
        <v>963869</v>
      </c>
      <c r="F25" s="17">
        <f t="shared" si="3"/>
        <v>0</v>
      </c>
      <c r="G25" s="17">
        <f>SUM(G9,-G15,-G20)</f>
        <v>0</v>
      </c>
      <c r="H25" s="17">
        <f t="shared" si="3"/>
        <v>0</v>
      </c>
      <c r="I25" s="17">
        <f t="shared" si="3"/>
        <v>43899</v>
      </c>
      <c r="J25" s="17">
        <f t="shared" si="3"/>
        <v>0</v>
      </c>
      <c r="K25" s="12">
        <f>SUM(C25:J25)</f>
        <v>2865309</v>
      </c>
    </row>
    <row r="26" spans="1:11" x14ac:dyDescent="0.25">
      <c r="A26" s="37"/>
      <c r="B26" s="14" t="s">
        <v>26</v>
      </c>
      <c r="C26" s="15">
        <f t="shared" ref="C26:H26" si="4">SUM(C13,-C18,-C23)</f>
        <v>1591071</v>
      </c>
      <c r="D26" s="15">
        <f>SUM(D13,-D18,-D23)</f>
        <v>251631</v>
      </c>
      <c r="E26" s="15">
        <f t="shared" si="4"/>
        <v>8754156</v>
      </c>
      <c r="F26" s="15">
        <f>SUM(F13,-F18,-F23)</f>
        <v>0</v>
      </c>
      <c r="G26" s="15">
        <f t="shared" si="4"/>
        <v>0</v>
      </c>
      <c r="H26" s="15">
        <f t="shared" si="4"/>
        <v>0</v>
      </c>
      <c r="I26" s="15">
        <f>SUM(I13,-I18,-I23)</f>
        <v>1149746</v>
      </c>
      <c r="J26" s="15">
        <f>SUM(J13,-J18,-J23)</f>
        <v>0</v>
      </c>
      <c r="K26" s="18">
        <f>SUM(C26:J26)</f>
        <v>11746604</v>
      </c>
    </row>
    <row r="27" spans="1:11" x14ac:dyDescent="0.25">
      <c r="A27" s="37"/>
      <c r="B27" s="10"/>
      <c r="C27" s="36"/>
      <c r="D27" s="36"/>
      <c r="E27" s="36"/>
      <c r="F27" s="36"/>
      <c r="G27" s="36"/>
      <c r="H27" s="36"/>
      <c r="I27" s="36"/>
      <c r="J27" s="36"/>
      <c r="K27" s="21"/>
    </row>
    <row r="28" spans="1:11" x14ac:dyDescent="0.25">
      <c r="A28" s="37"/>
    </row>
    <row r="29" spans="1:11" x14ac:dyDescent="0.25">
      <c r="A29" s="37"/>
    </row>
    <row r="30" spans="1:11" x14ac:dyDescent="0.25">
      <c r="A30" s="37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0"/>
  <sheetViews>
    <sheetView workbookViewId="0">
      <selection activeCell="C11" sqref="C11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9" customWidth="1"/>
    <col min="6" max="6" width="12" style="19" customWidth="1"/>
    <col min="7" max="10" width="11.42578125" style="19" customWidth="1"/>
    <col min="11" max="11" width="11.42578125" customWidth="1"/>
  </cols>
  <sheetData>
    <row r="1" spans="1:13" ht="15" customHeight="1" x14ac:dyDescent="0.25">
      <c r="A1" s="37">
        <v>17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44561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14116325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14116325</v>
      </c>
    </row>
    <row r="10" spans="1:13" x14ac:dyDescent="0.25">
      <c r="A10" s="37"/>
      <c r="B10" s="13" t="s">
        <v>23</v>
      </c>
      <c r="C10" s="11">
        <v>441810.77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441810.77</v>
      </c>
    </row>
    <row r="11" spans="1:13" x14ac:dyDescent="0.25">
      <c r="A11" s="37"/>
      <c r="B11" s="13" t="s">
        <v>24</v>
      </c>
      <c r="C11" s="11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0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14558135.77</v>
      </c>
      <c r="D13" s="15">
        <f t="shared" ref="D13:J13" si="0">SUM(D9,D10,-D11,D12)</f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14558135.77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14663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14663</v>
      </c>
      <c r="M15" s="34"/>
    </row>
    <row r="16" spans="1:13" x14ac:dyDescent="0.25">
      <c r="A16" s="37"/>
      <c r="B16" s="13" t="s">
        <v>23</v>
      </c>
      <c r="C16" s="11">
        <v>1499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1499</v>
      </c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0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16162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16162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 t="shared" ref="C20:J20" si="2">SUM(C9,-C15)</f>
        <v>14101662</v>
      </c>
      <c r="D20" s="17">
        <f t="shared" si="2"/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2">
        <f>SUM(C20:J20)</f>
        <v>14101662</v>
      </c>
    </row>
    <row r="21" spans="1:11" x14ac:dyDescent="0.25">
      <c r="A21" s="37"/>
      <c r="B21" s="14" t="s">
        <v>26</v>
      </c>
      <c r="C21" s="15">
        <f t="shared" ref="C21:J21" si="3">SUM(C13,-C18)</f>
        <v>14541973.77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8">
        <f>SUM(C21:J21)</f>
        <v>14541973.77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s="24" customFormat="1" x14ac:dyDescent="0.25">
      <c r="A24" s="37"/>
      <c r="B24"/>
      <c r="C24" s="19"/>
      <c r="D24" s="19"/>
      <c r="E24" s="19"/>
      <c r="F24" s="19"/>
      <c r="G24" s="19"/>
      <c r="H24" s="19"/>
      <c r="I24" s="19"/>
      <c r="J24" s="19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tabSelected="1" workbookViewId="0">
      <selection activeCell="K13" sqref="K13"/>
    </sheetView>
  </sheetViews>
  <sheetFormatPr defaultRowHeight="15" x14ac:dyDescent="0.25"/>
  <cols>
    <col min="1" max="1" width="9.5703125" customWidth="1"/>
    <col min="2" max="2" width="28.42578125" customWidth="1"/>
    <col min="3" max="5" width="11.28515625" style="19" customWidth="1"/>
    <col min="6" max="6" width="12" style="19" customWidth="1"/>
    <col min="7" max="10" width="11.28515625" style="19" customWidth="1"/>
    <col min="11" max="11" width="11.28515625" customWidth="1"/>
  </cols>
  <sheetData>
    <row r="1" spans="1:13" ht="15" customHeight="1" x14ac:dyDescent="0.25">
      <c r="A1" s="37">
        <v>18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44926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14558136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14558136</v>
      </c>
    </row>
    <row r="10" spans="1:13" x14ac:dyDescent="0.25">
      <c r="A10" s="37"/>
      <c r="B10" s="13" t="s">
        <v>23</v>
      </c>
      <c r="C10" s="11">
        <v>1025848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1025848</v>
      </c>
    </row>
    <row r="11" spans="1:13" x14ac:dyDescent="0.25">
      <c r="A11" s="37"/>
      <c r="B11" s="13" t="s">
        <v>24</v>
      </c>
      <c r="C11" s="11">
        <v>2953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2953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15581031</v>
      </c>
      <c r="D13" s="15">
        <f t="shared" ref="D13:J13" si="0">SUM(D9,D10,-D11,D12)</f>
        <v>0</v>
      </c>
      <c r="E13" s="15">
        <f>SUM(E9,E10,-E11,E12)</f>
        <v>0</v>
      </c>
      <c r="F13" s="15">
        <f t="shared" si="0"/>
        <v>0</v>
      </c>
      <c r="G13" s="15">
        <f t="shared" si="0"/>
        <v>0</v>
      </c>
      <c r="H13" s="15">
        <f>SUM(H9,H10,-H11,H12)</f>
        <v>0</v>
      </c>
      <c r="I13" s="15">
        <f t="shared" si="0"/>
        <v>0</v>
      </c>
      <c r="J13" s="15">
        <f t="shared" si="0"/>
        <v>0</v>
      </c>
      <c r="K13" s="12">
        <f>SUM(C13:J13)</f>
        <v>15581031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16162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16162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0</v>
      </c>
    </row>
    <row r="17" spans="1:11" x14ac:dyDescent="0.25">
      <c r="A17" s="37"/>
      <c r="B17" s="13" t="s">
        <v>24</v>
      </c>
      <c r="C17" s="11">
        <v>2953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2953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13209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13209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>SUM(C9,-C15)</f>
        <v>14541974</v>
      </c>
      <c r="D20" s="17">
        <f t="shared" ref="D20:J20" si="2">SUM(D9,-D15)</f>
        <v>0</v>
      </c>
      <c r="E20" s="17">
        <f>SUM(E9,-E15)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>SUM(I9,-I15)</f>
        <v>0</v>
      </c>
      <c r="J20" s="17">
        <f t="shared" si="2"/>
        <v>0</v>
      </c>
      <c r="K20" s="12">
        <f>SUM(C20:J20)</f>
        <v>14541974</v>
      </c>
    </row>
    <row r="21" spans="1:11" x14ac:dyDescent="0.25">
      <c r="A21" s="37"/>
      <c r="B21" s="14" t="s">
        <v>26</v>
      </c>
      <c r="C21" s="15">
        <f t="shared" ref="C21:I21" si="3">SUM(C13,-C18)</f>
        <v>15567822</v>
      </c>
      <c r="D21" s="15">
        <f>SUM(D13,-D18)</f>
        <v>0</v>
      </c>
      <c r="E21" s="15">
        <f t="shared" si="3"/>
        <v>0</v>
      </c>
      <c r="F21" s="15">
        <f>SUM(F13,-F18)</f>
        <v>0</v>
      </c>
      <c r="G21" s="15">
        <f t="shared" si="3"/>
        <v>0</v>
      </c>
      <c r="H21" s="15">
        <f>SUM(H13,-H18)</f>
        <v>0</v>
      </c>
      <c r="I21" s="15">
        <f t="shared" si="3"/>
        <v>0</v>
      </c>
      <c r="J21" s="15">
        <f>SUM(J13,-J18)</f>
        <v>0</v>
      </c>
      <c r="K21" s="18">
        <f>SUM(C21:J21)</f>
        <v>15567822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x14ac:dyDescent="0.25">
      <c r="A24" s="37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DNM 2021</vt:lpstr>
      <vt:lpstr>DNM 2022</vt:lpstr>
      <vt:lpstr>DHM 2021</vt:lpstr>
      <vt:lpstr>DHM 2022</vt:lpstr>
      <vt:lpstr>DFM 2021</vt:lpstr>
      <vt:lpstr>DFM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2023-06-27T08:55:49Z</dcterms:modified>
</cp:coreProperties>
</file>