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ňa\Desktop\2023 - FIRMY\DPO\k daniam\"/>
    </mc:Choice>
  </mc:AlternateContent>
  <xr:revisionPtr revIDLastSave="0" documentId="8_{B17F97A1-6AE9-4BE8-9C82-26C0A283B44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OHODA Export" sheetId="1" r:id="rId1"/>
  </sheets>
  <calcPr calcId="191029"/>
</workbook>
</file>

<file path=xl/calcChain.xml><?xml version="1.0" encoding="utf-8"?>
<calcChain xmlns="http://schemas.openxmlformats.org/spreadsheetml/2006/main">
  <c r="E29" i="1" l="1"/>
  <c r="G21" i="1"/>
  <c r="E17" i="1"/>
  <c r="D17" i="1" s="1"/>
  <c r="E16" i="1"/>
  <c r="D16" i="1" s="1"/>
  <c r="D18" i="1"/>
  <c r="D19" i="1"/>
  <c r="D20" i="1"/>
  <c r="D21" i="1"/>
  <c r="D22" i="1"/>
  <c r="D23" i="1"/>
  <c r="D24" i="1"/>
  <c r="D25" i="1"/>
  <c r="E6" i="1"/>
  <c r="D6" i="1" s="1"/>
  <c r="D7" i="1"/>
  <c r="E8" i="1"/>
  <c r="D8" i="1" s="1"/>
  <c r="E9" i="1"/>
  <c r="D9" i="1" s="1"/>
  <c r="E11" i="1"/>
  <c r="D11" i="1" s="1"/>
  <c r="E12" i="1"/>
  <c r="D12" i="1" s="1"/>
  <c r="E13" i="1"/>
  <c r="D13" i="1" s="1"/>
  <c r="E14" i="1"/>
  <c r="D14" i="1" s="1"/>
  <c r="E15" i="1"/>
  <c r="D15" i="1" s="1"/>
  <c r="D41" i="1"/>
  <c r="E34" i="1"/>
  <c r="E30" i="1"/>
  <c r="C26" i="1"/>
  <c r="C42" i="1" l="1"/>
  <c r="E41" i="1"/>
  <c r="E26" i="1"/>
  <c r="D5" i="1"/>
  <c r="D26" i="1" l="1"/>
  <c r="D42" i="1" s="1"/>
  <c r="H5" i="1"/>
  <c r="E42" i="1"/>
  <c r="I18" i="1"/>
</calcChain>
</file>

<file path=xl/sharedStrings.xml><?xml version="1.0" encoding="utf-8"?>
<sst xmlns="http://schemas.openxmlformats.org/spreadsheetml/2006/main" count="77" uniqueCount="75">
  <si>
    <t>Náklady</t>
  </si>
  <si>
    <t>501</t>
  </si>
  <si>
    <t>Spotreba materiálu</t>
  </si>
  <si>
    <t>502</t>
  </si>
  <si>
    <t>Spotreba energie</t>
  </si>
  <si>
    <t>504</t>
  </si>
  <si>
    <t>Predaný tovar</t>
  </si>
  <si>
    <t>511</t>
  </si>
  <si>
    <t>Opravy a udržiavanie</t>
  </si>
  <si>
    <t>512</t>
  </si>
  <si>
    <t>Cestovné</t>
  </si>
  <si>
    <t>513</t>
  </si>
  <si>
    <t>Náklady na reprezentáciu</t>
  </si>
  <si>
    <t>518</t>
  </si>
  <si>
    <t>Ostatné služby</t>
  </si>
  <si>
    <t>521</t>
  </si>
  <si>
    <t>Mzdové náklady</t>
  </si>
  <si>
    <t>524</t>
  </si>
  <si>
    <t>Zákonné sociálne poistenie a zdr. poistenie</t>
  </si>
  <si>
    <t>525</t>
  </si>
  <si>
    <t>Ostatné sociálne poistenie</t>
  </si>
  <si>
    <t>527</t>
  </si>
  <si>
    <t>Zákonné sociálne náklady</t>
  </si>
  <si>
    <t>532</t>
  </si>
  <si>
    <t>Daň z nehnuteľností</t>
  </si>
  <si>
    <t>538</t>
  </si>
  <si>
    <t>Ostatné dane a poplatky</t>
  </si>
  <si>
    <t>542</t>
  </si>
  <si>
    <t>Ostatné pokuty a penále</t>
  </si>
  <si>
    <t>547</t>
  </si>
  <si>
    <t>Osobitné náklady</t>
  </si>
  <si>
    <t>549</t>
  </si>
  <si>
    <t>Iné ostatné náklady</t>
  </si>
  <si>
    <t>561</t>
  </si>
  <si>
    <t>Poskytnuté príspevky organizačným zložkám</t>
  </si>
  <si>
    <t>562</t>
  </si>
  <si>
    <t>Poskytnuté príspevky iným účtovným jednotkám</t>
  </si>
  <si>
    <t>563</t>
  </si>
  <si>
    <t>Poskytnuté príspevky fyzickým osobám</t>
  </si>
  <si>
    <t>565</t>
  </si>
  <si>
    <t>Poskytnuté príspevky z podielu zaplatenej dane</t>
  </si>
  <si>
    <t>591</t>
  </si>
  <si>
    <t>Daň z príjmov</t>
  </si>
  <si>
    <t>Náklady celkom</t>
  </si>
  <si>
    <t>Výnosy</t>
  </si>
  <si>
    <t>602</t>
  </si>
  <si>
    <t>Tržby z predaja služieb</t>
  </si>
  <si>
    <t>604</t>
  </si>
  <si>
    <t>Tržby za predaný tovar</t>
  </si>
  <si>
    <t>644</t>
  </si>
  <si>
    <t>Úroky</t>
  </si>
  <si>
    <t>647</t>
  </si>
  <si>
    <t>Osobitné výnosy</t>
  </si>
  <si>
    <t>649</t>
  </si>
  <si>
    <t>Iné ostatné výnosy</t>
  </si>
  <si>
    <t>658</t>
  </si>
  <si>
    <t>Výnosy z nájmu majetku</t>
  </si>
  <si>
    <t>661</t>
  </si>
  <si>
    <t>Prijaté príspevky od organizačných zložiek</t>
  </si>
  <si>
    <t>662</t>
  </si>
  <si>
    <t>Prijaté príspevky od právnických osôb</t>
  </si>
  <si>
    <t>663</t>
  </si>
  <si>
    <t>Prijaté príspevky od fyzických osôb</t>
  </si>
  <si>
    <t>664</t>
  </si>
  <si>
    <t>Prijaté členské príspevky</t>
  </si>
  <si>
    <t>665</t>
  </si>
  <si>
    <t>Príspevky z podielu zaplatenej dane</t>
  </si>
  <si>
    <t>691</t>
  </si>
  <si>
    <t>Dotácie</t>
  </si>
  <si>
    <t>Výnosy celkom</t>
  </si>
  <si>
    <t>nezdaňovaná</t>
  </si>
  <si>
    <t>náklady</t>
  </si>
  <si>
    <t>zdaňovaná</t>
  </si>
  <si>
    <t>HV</t>
  </si>
  <si>
    <t>výnosy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</si>
</sst>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left" vertical="top"/>
    </xf>
    <xf numFmtId="4" fontId="18" fillId="33" borderId="10" xfId="0" applyNumberFormat="1" applyFont="1" applyFill="1" applyBorder="1" applyAlignment="1">
      <alignment horizontal="right" vertical="top"/>
    </xf>
    <xf numFmtId="0" fontId="18" fillId="33" borderId="10" xfId="0" applyFont="1" applyFill="1" applyBorder="1" applyAlignment="1">
      <alignment horizontal="left" vertical="top"/>
    </xf>
    <xf numFmtId="164" fontId="18" fillId="0" borderId="10" xfId="0" applyNumberFormat="1" applyFont="1" applyBorder="1"/>
    <xf numFmtId="164" fontId="18" fillId="33" borderId="10" xfId="0" applyNumberFormat="1" applyFont="1" applyFill="1" applyBorder="1" applyAlignment="1">
      <alignment horizontal="right" vertical="top"/>
    </xf>
    <xf numFmtId="164" fontId="18" fillId="0" borderId="0" xfId="0" applyNumberFormat="1" applyFont="1"/>
    <xf numFmtId="4" fontId="18" fillId="0" borderId="0" xfId="0" applyNumberFormat="1" applyFont="1"/>
    <xf numFmtId="164" fontId="18" fillId="0" borderId="13" xfId="0" applyNumberFormat="1" applyFont="1" applyBorder="1" applyAlignment="1">
      <alignment horizontal="center"/>
    </xf>
    <xf numFmtId="164" fontId="18" fillId="0" borderId="14" xfId="0" applyNumberFormat="1" applyFont="1" applyBorder="1" applyAlignment="1">
      <alignment horizontal="center"/>
    </xf>
    <xf numFmtId="164" fontId="18" fillId="0" borderId="15" xfId="0" applyNumberFormat="1" applyFont="1" applyBorder="1"/>
    <xf numFmtId="164" fontId="18" fillId="0" borderId="16" xfId="0" applyNumberFormat="1" applyFont="1" applyBorder="1"/>
    <xf numFmtId="10" fontId="18" fillId="0" borderId="0" xfId="0" applyNumberFormat="1" applyFont="1"/>
    <xf numFmtId="164" fontId="18" fillId="0" borderId="12" xfId="0" applyNumberFormat="1" applyFont="1" applyBorder="1"/>
    <xf numFmtId="164" fontId="18" fillId="33" borderId="10" xfId="0" applyNumberFormat="1" applyFont="1" applyFill="1" applyBorder="1"/>
    <xf numFmtId="0" fontId="19" fillId="33" borderId="0" xfId="0" applyFont="1" applyFill="1"/>
    <xf numFmtId="0" fontId="19" fillId="0" borderId="17" xfId="0" applyFont="1" applyBorder="1" applyAlignment="1">
      <alignment horizontal="center" vertical="top"/>
    </xf>
    <xf numFmtId="164" fontId="19" fillId="0" borderId="0" xfId="0" applyNumberFormat="1" applyFont="1"/>
    <xf numFmtId="4" fontId="19" fillId="0" borderId="0" xfId="0" applyNumberFormat="1" applyFont="1" applyBorder="1" applyAlignment="1">
      <alignment horizontal="right" vertical="top"/>
    </xf>
    <xf numFmtId="0" fontId="18" fillId="0" borderId="0" xfId="0" applyFont="1" applyBorder="1"/>
    <xf numFmtId="0" fontId="19" fillId="0" borderId="11" xfId="0" applyFont="1" applyBorder="1" applyAlignment="1">
      <alignment horizontal="left" vertical="top"/>
    </xf>
    <xf numFmtId="4" fontId="19" fillId="33" borderId="11" xfId="0" applyNumberFormat="1" applyFont="1" applyFill="1" applyBorder="1" applyAlignment="1">
      <alignment horizontal="right" vertical="top"/>
    </xf>
    <xf numFmtId="164" fontId="19" fillId="33" borderId="11" xfId="0" applyNumberFormat="1" applyFont="1" applyFill="1" applyBorder="1"/>
    <xf numFmtId="0" fontId="18" fillId="0" borderId="18" xfId="0" applyFont="1" applyBorder="1"/>
    <xf numFmtId="4" fontId="18" fillId="0" borderId="19" xfId="0" applyNumberFormat="1" applyFont="1" applyBorder="1"/>
    <xf numFmtId="164" fontId="18" fillId="0" borderId="19" xfId="0" applyNumberFormat="1" applyFont="1" applyBorder="1"/>
    <xf numFmtId="164" fontId="18" fillId="0" borderId="20" xfId="0" applyNumberFormat="1" applyFont="1" applyBorder="1"/>
    <xf numFmtId="0" fontId="18" fillId="0" borderId="12" xfId="0" applyFont="1" applyBorder="1" applyAlignment="1">
      <alignment horizontal="left" vertical="top"/>
    </xf>
    <xf numFmtId="0" fontId="19" fillId="0" borderId="13" xfId="0" applyFont="1" applyBorder="1" applyAlignment="1">
      <alignment horizontal="center" vertical="top"/>
    </xf>
    <xf numFmtId="0" fontId="19" fillId="0" borderId="14" xfId="0" applyFont="1" applyBorder="1" applyAlignment="1">
      <alignment horizontal="center" vertical="top"/>
    </xf>
    <xf numFmtId="0" fontId="19" fillId="0" borderId="21" xfId="0" applyFont="1" applyBorder="1" applyAlignment="1">
      <alignment horizontal="center" vertical="top"/>
    </xf>
    <xf numFmtId="0" fontId="19" fillId="0" borderId="22" xfId="0" applyFont="1" applyBorder="1" applyAlignment="1">
      <alignment horizontal="center" vertical="top"/>
    </xf>
    <xf numFmtId="0" fontId="18" fillId="33" borderId="12" xfId="0" applyFont="1" applyFill="1" applyBorder="1" applyAlignment="1">
      <alignment horizontal="center"/>
    </xf>
    <xf numFmtId="0" fontId="18" fillId="0" borderId="23" xfId="0" applyFont="1" applyBorder="1"/>
    <xf numFmtId="49" fontId="18" fillId="0" borderId="24" xfId="0" applyNumberFormat="1" applyFont="1" applyBorder="1" applyAlignment="1">
      <alignment horizontal="left" vertical="top"/>
    </xf>
    <xf numFmtId="164" fontId="18" fillId="0" borderId="25" xfId="0" applyNumberFormat="1" applyFont="1" applyBorder="1"/>
    <xf numFmtId="49" fontId="18" fillId="0" borderId="26" xfId="0" applyNumberFormat="1" applyFont="1" applyBorder="1" applyAlignment="1">
      <alignment horizontal="left" vertical="top"/>
    </xf>
    <xf numFmtId="164" fontId="18" fillId="0" borderId="27" xfId="0" applyNumberFormat="1" applyFont="1" applyBorder="1"/>
    <xf numFmtId="49" fontId="18" fillId="33" borderId="26" xfId="0" applyNumberFormat="1" applyFont="1" applyFill="1" applyBorder="1" applyAlignment="1">
      <alignment horizontal="left" vertical="top"/>
    </xf>
    <xf numFmtId="164" fontId="18" fillId="33" borderId="27" xfId="0" applyNumberFormat="1" applyFont="1" applyFill="1" applyBorder="1"/>
    <xf numFmtId="0" fontId="19" fillId="33" borderId="15" xfId="0" applyFont="1" applyFill="1" applyBorder="1"/>
    <xf numFmtId="0" fontId="19" fillId="33" borderId="28" xfId="0" applyFont="1" applyFill="1" applyBorder="1" applyAlignment="1">
      <alignment horizontal="left" vertical="top"/>
    </xf>
    <xf numFmtId="4" fontId="19" fillId="33" borderId="28" xfId="0" applyNumberFormat="1" applyFont="1" applyFill="1" applyBorder="1" applyAlignment="1">
      <alignment horizontal="right" vertical="top"/>
    </xf>
    <xf numFmtId="164" fontId="19" fillId="33" borderId="29" xfId="0" applyNumberFormat="1" applyFont="1" applyFill="1" applyBorder="1"/>
    <xf numFmtId="164" fontId="19" fillId="33" borderId="16" xfId="0" applyNumberFormat="1" applyFont="1" applyFill="1" applyBorder="1"/>
    <xf numFmtId="0" fontId="19" fillId="0" borderId="30" xfId="0" applyFont="1" applyBorder="1" applyAlignment="1">
      <alignment horizontal="center" vertical="top"/>
    </xf>
    <xf numFmtId="0" fontId="18" fillId="33" borderId="31" xfId="0" applyFont="1" applyFill="1" applyBorder="1" applyAlignment="1">
      <alignment horizontal="center"/>
    </xf>
    <xf numFmtId="0" fontId="19" fillId="0" borderId="32" xfId="0" applyFont="1" applyBorder="1" applyAlignment="1">
      <alignment horizontal="center" vertical="top"/>
    </xf>
    <xf numFmtId="164" fontId="19" fillId="33" borderId="33" xfId="0" applyNumberFormat="1" applyFont="1" applyFill="1" applyBorder="1"/>
    <xf numFmtId="0" fontId="18" fillId="0" borderId="34" xfId="0" applyFont="1" applyBorder="1"/>
    <xf numFmtId="0" fontId="18" fillId="0" borderId="35" xfId="0" applyFont="1" applyBorder="1"/>
    <xf numFmtId="0" fontId="18" fillId="0" borderId="0" xfId="0" applyFont="1" applyBorder="1" applyAlignment="1">
      <alignment wrapText="1"/>
    </xf>
    <xf numFmtId="4" fontId="18" fillId="33" borderId="12" xfId="0" applyNumberFormat="1" applyFont="1" applyFill="1" applyBorder="1" applyAlignment="1">
      <alignment horizontal="right" vertical="top"/>
    </xf>
    <xf numFmtId="0" fontId="18" fillId="0" borderId="36" xfId="0" applyFont="1" applyBorder="1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"/>
  <sheetViews>
    <sheetView tabSelected="1" topLeftCell="A22" workbookViewId="0">
      <selection activeCell="A3" sqref="A3:E42"/>
    </sheetView>
  </sheetViews>
  <sheetFormatPr defaultColWidth="12" defaultRowHeight="13.8" customHeight="1" x14ac:dyDescent="0.25"/>
  <cols>
    <col min="1" max="1" width="5.21875" style="1" customWidth="1"/>
    <col min="2" max="2" width="19.6640625" style="1" customWidth="1"/>
    <col min="3" max="3" width="15.21875" style="1" customWidth="1"/>
    <col min="4" max="4" width="17.5546875" style="7" customWidth="1"/>
    <col min="5" max="5" width="17.44140625" style="7" customWidth="1"/>
    <col min="6" max="7" width="12" style="1"/>
    <col min="8" max="9" width="12.6640625" style="1" bestFit="1" customWidth="1"/>
    <col min="10" max="16384" width="12" style="1"/>
  </cols>
  <sheetData>
    <row r="1" spans="1:8" ht="13.8" customHeight="1" x14ac:dyDescent="0.25">
      <c r="A1" s="52"/>
      <c r="B1" s="52"/>
      <c r="C1" s="52"/>
    </row>
    <row r="2" spans="1:8" ht="13.8" customHeight="1" thickBot="1" x14ac:dyDescent="0.3">
      <c r="A2" s="20"/>
      <c r="B2" s="20"/>
      <c r="C2" s="20"/>
    </row>
    <row r="3" spans="1:8" ht="13.8" customHeight="1" x14ac:dyDescent="0.25">
      <c r="A3" s="29" t="s">
        <v>0</v>
      </c>
      <c r="B3" s="30"/>
      <c r="C3" s="34"/>
      <c r="D3" s="9" t="s">
        <v>71</v>
      </c>
      <c r="E3" s="10"/>
    </row>
    <row r="4" spans="1:8" ht="13.8" customHeight="1" thickBot="1" x14ac:dyDescent="0.3">
      <c r="A4" s="31"/>
      <c r="B4" s="32"/>
      <c r="C4" s="54"/>
      <c r="D4" s="11" t="s">
        <v>70</v>
      </c>
      <c r="E4" s="12" t="s">
        <v>72</v>
      </c>
      <c r="F4" s="13">
        <v>7.2150000000000006E-2</v>
      </c>
    </row>
    <row r="5" spans="1:8" ht="13.8" customHeight="1" x14ac:dyDescent="0.25">
      <c r="A5" s="35" t="s">
        <v>1</v>
      </c>
      <c r="B5" s="28" t="s">
        <v>2</v>
      </c>
      <c r="C5" s="53">
        <v>4149865.43</v>
      </c>
      <c r="D5" s="14">
        <f>C5-E5</f>
        <v>3915697.68</v>
      </c>
      <c r="E5" s="36">
        <v>234167.75</v>
      </c>
      <c r="H5" s="7">
        <f>D5/100*7.22</f>
        <v>282713.37249600003</v>
      </c>
    </row>
    <row r="6" spans="1:8" ht="13.8" customHeight="1" x14ac:dyDescent="0.25">
      <c r="A6" s="37" t="s">
        <v>3</v>
      </c>
      <c r="B6" s="2" t="s">
        <v>4</v>
      </c>
      <c r="C6" s="3">
        <v>265741.32</v>
      </c>
      <c r="D6" s="5">
        <f t="shared" ref="D6:D25" si="0">C6-E6</f>
        <v>246607.94495999999</v>
      </c>
      <c r="E6" s="38">
        <f t="shared" ref="E6:E16" si="1">C6/100*7.2</f>
        <v>19133.375039999999</v>
      </c>
    </row>
    <row r="7" spans="1:8" ht="13.8" customHeight="1" x14ac:dyDescent="0.25">
      <c r="A7" s="39" t="s">
        <v>5</v>
      </c>
      <c r="B7" s="4" t="s">
        <v>6</v>
      </c>
      <c r="C7" s="3">
        <v>98923.78</v>
      </c>
      <c r="D7" s="15">
        <f t="shared" si="0"/>
        <v>0</v>
      </c>
      <c r="E7" s="40">
        <v>98923.78</v>
      </c>
    </row>
    <row r="8" spans="1:8" ht="13.8" customHeight="1" x14ac:dyDescent="0.25">
      <c r="A8" s="37" t="s">
        <v>7</v>
      </c>
      <c r="B8" s="2" t="s">
        <v>8</v>
      </c>
      <c r="C8" s="3">
        <v>237451.82</v>
      </c>
      <c r="D8" s="5">
        <f t="shared" si="0"/>
        <v>220355.28896000001</v>
      </c>
      <c r="E8" s="38">
        <f t="shared" si="1"/>
        <v>17096.531040000002</v>
      </c>
    </row>
    <row r="9" spans="1:8" ht="13.8" customHeight="1" x14ac:dyDescent="0.25">
      <c r="A9" s="37" t="s">
        <v>9</v>
      </c>
      <c r="B9" s="2" t="s">
        <v>10</v>
      </c>
      <c r="C9" s="3">
        <v>76961.649999999994</v>
      </c>
      <c r="D9" s="5">
        <f t="shared" si="0"/>
        <v>71420.411199999988</v>
      </c>
      <c r="E9" s="38">
        <f t="shared" si="1"/>
        <v>5541.2388000000001</v>
      </c>
    </row>
    <row r="10" spans="1:8" ht="13.8" customHeight="1" x14ac:dyDescent="0.25">
      <c r="A10" s="37" t="s">
        <v>11</v>
      </c>
      <c r="B10" s="2" t="s">
        <v>12</v>
      </c>
      <c r="C10" s="3">
        <v>3488.09</v>
      </c>
      <c r="D10" s="5">
        <v>3488.09</v>
      </c>
      <c r="E10" s="38"/>
    </row>
    <row r="11" spans="1:8" ht="13.8" customHeight="1" x14ac:dyDescent="0.25">
      <c r="A11" s="37" t="s">
        <v>13</v>
      </c>
      <c r="B11" s="2" t="s">
        <v>14</v>
      </c>
      <c r="C11" s="3">
        <v>845188.38</v>
      </c>
      <c r="D11" s="5">
        <f>C11-E11</f>
        <v>784334.81663999998</v>
      </c>
      <c r="E11" s="38">
        <f>C11/100*7.2</f>
        <v>60853.56336</v>
      </c>
    </row>
    <row r="12" spans="1:8" ht="13.8" customHeight="1" x14ac:dyDescent="0.25">
      <c r="A12" s="37" t="s">
        <v>15</v>
      </c>
      <c r="B12" s="2" t="s">
        <v>16</v>
      </c>
      <c r="C12" s="3">
        <v>422120.16</v>
      </c>
      <c r="D12" s="5">
        <f t="shared" si="0"/>
        <v>391727.50847999996</v>
      </c>
      <c r="E12" s="38">
        <f t="shared" si="1"/>
        <v>30392.651519999996</v>
      </c>
    </row>
    <row r="13" spans="1:8" ht="13.8" customHeight="1" x14ac:dyDescent="0.25">
      <c r="A13" s="37" t="s">
        <v>17</v>
      </c>
      <c r="B13" s="2" t="s">
        <v>18</v>
      </c>
      <c r="C13" s="3">
        <v>142071.51</v>
      </c>
      <c r="D13" s="5">
        <f t="shared" si="0"/>
        <v>131842.36128000001</v>
      </c>
      <c r="E13" s="38">
        <f t="shared" si="1"/>
        <v>10229.148720000001</v>
      </c>
    </row>
    <row r="14" spans="1:8" ht="13.8" customHeight="1" x14ac:dyDescent="0.25">
      <c r="A14" s="37" t="s">
        <v>19</v>
      </c>
      <c r="B14" s="2" t="s">
        <v>20</v>
      </c>
      <c r="C14" s="3">
        <v>469.78</v>
      </c>
      <c r="D14" s="5">
        <f t="shared" si="0"/>
        <v>435.95583999999997</v>
      </c>
      <c r="E14" s="38">
        <f t="shared" si="1"/>
        <v>33.824159999999999</v>
      </c>
    </row>
    <row r="15" spans="1:8" ht="13.8" customHeight="1" x14ac:dyDescent="0.25">
      <c r="A15" s="37" t="s">
        <v>21</v>
      </c>
      <c r="B15" s="2" t="s">
        <v>22</v>
      </c>
      <c r="C15" s="3">
        <v>24524.85</v>
      </c>
      <c r="D15" s="5">
        <f t="shared" si="0"/>
        <v>22759.060799999999</v>
      </c>
      <c r="E15" s="38">
        <f t="shared" si="1"/>
        <v>1765.7891999999999</v>
      </c>
    </row>
    <row r="16" spans="1:8" ht="13.8" customHeight="1" x14ac:dyDescent="0.25">
      <c r="A16" s="37" t="s">
        <v>23</v>
      </c>
      <c r="B16" s="2" t="s">
        <v>24</v>
      </c>
      <c r="C16" s="3">
        <v>14053.84</v>
      </c>
      <c r="D16" s="5">
        <f>C16-E16</f>
        <v>13041.963519999999</v>
      </c>
      <c r="E16" s="38">
        <f t="shared" si="1"/>
        <v>1011.87648</v>
      </c>
    </row>
    <row r="17" spans="1:9" ht="13.8" customHeight="1" x14ac:dyDescent="0.25">
      <c r="A17" s="37" t="s">
        <v>25</v>
      </c>
      <c r="B17" s="2" t="s">
        <v>26</v>
      </c>
      <c r="C17" s="3">
        <v>2920.9</v>
      </c>
      <c r="D17" s="5">
        <f t="shared" si="0"/>
        <v>2710.0110199999999</v>
      </c>
      <c r="E17" s="38">
        <f>C17/100*7.22</f>
        <v>210.88898</v>
      </c>
    </row>
    <row r="18" spans="1:9" ht="13.8" customHeight="1" x14ac:dyDescent="0.25">
      <c r="A18" s="37" t="s">
        <v>27</v>
      </c>
      <c r="B18" s="2" t="s">
        <v>28</v>
      </c>
      <c r="C18" s="3">
        <v>6</v>
      </c>
      <c r="D18" s="5">
        <f t="shared" si="0"/>
        <v>6</v>
      </c>
      <c r="E18" s="38"/>
      <c r="I18" s="7" t="e">
        <f>E5-#REF!</f>
        <v>#REF!</v>
      </c>
    </row>
    <row r="19" spans="1:9" ht="13.8" customHeight="1" x14ac:dyDescent="0.25">
      <c r="A19" s="37" t="s">
        <v>29</v>
      </c>
      <c r="B19" s="2" t="s">
        <v>30</v>
      </c>
      <c r="C19" s="3">
        <v>56266.82</v>
      </c>
      <c r="D19" s="5">
        <f t="shared" si="0"/>
        <v>56266.82</v>
      </c>
      <c r="E19" s="38"/>
    </row>
    <row r="20" spans="1:9" ht="13.8" customHeight="1" x14ac:dyDescent="0.25">
      <c r="A20" s="37" t="s">
        <v>31</v>
      </c>
      <c r="B20" s="2" t="s">
        <v>32</v>
      </c>
      <c r="C20" s="3">
        <v>24282.51</v>
      </c>
      <c r="D20" s="5">
        <f t="shared" si="0"/>
        <v>24282.51</v>
      </c>
      <c r="E20" s="38"/>
    </row>
    <row r="21" spans="1:9" ht="13.8" customHeight="1" x14ac:dyDescent="0.25">
      <c r="A21" s="37" t="s">
        <v>33</v>
      </c>
      <c r="B21" s="2" t="s">
        <v>34</v>
      </c>
      <c r="C21" s="3">
        <v>143766</v>
      </c>
      <c r="D21" s="5">
        <f t="shared" si="0"/>
        <v>143766</v>
      </c>
      <c r="E21" s="38"/>
      <c r="G21" s="8" t="e">
        <f>C21+#REF!</f>
        <v>#REF!</v>
      </c>
    </row>
    <row r="22" spans="1:9" ht="13.8" customHeight="1" x14ac:dyDescent="0.25">
      <c r="A22" s="37" t="s">
        <v>35</v>
      </c>
      <c r="B22" s="2" t="s">
        <v>36</v>
      </c>
      <c r="C22" s="3">
        <v>25457.33</v>
      </c>
      <c r="D22" s="5">
        <f t="shared" si="0"/>
        <v>25457.33</v>
      </c>
      <c r="E22" s="38"/>
    </row>
    <row r="23" spans="1:9" ht="13.8" customHeight="1" x14ac:dyDescent="0.25">
      <c r="A23" s="37" t="s">
        <v>37</v>
      </c>
      <c r="B23" s="2" t="s">
        <v>38</v>
      </c>
      <c r="C23" s="3">
        <v>24311.35</v>
      </c>
      <c r="D23" s="5">
        <f t="shared" si="0"/>
        <v>24311.35</v>
      </c>
      <c r="E23" s="38"/>
    </row>
    <row r="24" spans="1:9" ht="13.8" customHeight="1" x14ac:dyDescent="0.25">
      <c r="A24" s="37" t="s">
        <v>39</v>
      </c>
      <c r="B24" s="2" t="s">
        <v>40</v>
      </c>
      <c r="C24" s="3">
        <v>2802.69</v>
      </c>
      <c r="D24" s="5">
        <f t="shared" si="0"/>
        <v>2802.69</v>
      </c>
      <c r="E24" s="38"/>
    </row>
    <row r="25" spans="1:9" ht="13.8" customHeight="1" x14ac:dyDescent="0.25">
      <c r="A25" s="37" t="s">
        <v>41</v>
      </c>
      <c r="B25" s="2" t="s">
        <v>42</v>
      </c>
      <c r="C25" s="3">
        <v>0.31</v>
      </c>
      <c r="D25" s="5">
        <f t="shared" si="0"/>
        <v>0.31</v>
      </c>
      <c r="E25" s="38"/>
    </row>
    <row r="26" spans="1:9" ht="13.8" customHeight="1" thickBot="1" x14ac:dyDescent="0.3">
      <c r="A26" s="41"/>
      <c r="B26" s="42" t="s">
        <v>43</v>
      </c>
      <c r="C26" s="43">
        <f>SUM(C5:C25)</f>
        <v>6560674.5200000005</v>
      </c>
      <c r="D26" s="44">
        <f>SUM(D5:D25)</f>
        <v>6081314.1026999997</v>
      </c>
      <c r="E26" s="45">
        <f>SUM(E5:E25)</f>
        <v>479360.41729999997</v>
      </c>
      <c r="F26" s="16"/>
    </row>
    <row r="27" spans="1:9" ht="13.8" customHeight="1" x14ac:dyDescent="0.25">
      <c r="A27" s="29" t="s">
        <v>44</v>
      </c>
      <c r="B27" s="46"/>
      <c r="C27" s="47"/>
      <c r="D27" s="9" t="s">
        <v>74</v>
      </c>
      <c r="E27" s="10"/>
    </row>
    <row r="28" spans="1:9" ht="13.8" customHeight="1" thickBot="1" x14ac:dyDescent="0.3">
      <c r="A28" s="48"/>
      <c r="B28" s="17"/>
      <c r="C28" s="33"/>
      <c r="D28" s="11" t="s">
        <v>70</v>
      </c>
      <c r="E28" s="12" t="s">
        <v>72</v>
      </c>
    </row>
    <row r="29" spans="1:9" ht="13.8" customHeight="1" x14ac:dyDescent="0.25">
      <c r="A29" s="39" t="s">
        <v>45</v>
      </c>
      <c r="B29" s="4" t="s">
        <v>46</v>
      </c>
      <c r="C29" s="3">
        <v>163002.14000000001</v>
      </c>
      <c r="D29" s="15"/>
      <c r="E29" s="40">
        <f>C29</f>
        <v>163002.14000000001</v>
      </c>
    </row>
    <row r="30" spans="1:9" ht="13.8" customHeight="1" x14ac:dyDescent="0.25">
      <c r="A30" s="39" t="s">
        <v>47</v>
      </c>
      <c r="B30" s="4" t="s">
        <v>48</v>
      </c>
      <c r="C30" s="3">
        <v>96849.46</v>
      </c>
      <c r="D30" s="15"/>
      <c r="E30" s="40">
        <f>C30</f>
        <v>96849.46</v>
      </c>
    </row>
    <row r="31" spans="1:9" ht="13.8" customHeight="1" x14ac:dyDescent="0.25">
      <c r="A31" s="39" t="s">
        <v>49</v>
      </c>
      <c r="B31" s="4" t="s">
        <v>50</v>
      </c>
      <c r="C31" s="3">
        <v>2.52</v>
      </c>
      <c r="D31" s="6">
        <v>2.52</v>
      </c>
      <c r="E31" s="40"/>
    </row>
    <row r="32" spans="1:9" ht="13.8" customHeight="1" x14ac:dyDescent="0.25">
      <c r="A32" s="39" t="s">
        <v>51</v>
      </c>
      <c r="B32" s="4" t="s">
        <v>52</v>
      </c>
      <c r="C32" s="3">
        <v>29654.13</v>
      </c>
      <c r="D32" s="6">
        <v>29654.13</v>
      </c>
      <c r="E32" s="40"/>
    </row>
    <row r="33" spans="1:5" ht="13.8" customHeight="1" x14ac:dyDescent="0.25">
      <c r="A33" s="39" t="s">
        <v>53</v>
      </c>
      <c r="B33" s="4" t="s">
        <v>54</v>
      </c>
      <c r="C33" s="3">
        <v>1562.64</v>
      </c>
      <c r="D33" s="6">
        <v>1562.64</v>
      </c>
      <c r="E33" s="40"/>
    </row>
    <row r="34" spans="1:5" ht="13.8" customHeight="1" x14ac:dyDescent="0.25">
      <c r="A34" s="39" t="s">
        <v>55</v>
      </c>
      <c r="B34" s="4" t="s">
        <v>56</v>
      </c>
      <c r="C34" s="3">
        <v>201454.38</v>
      </c>
      <c r="D34" s="15"/>
      <c r="E34" s="40">
        <f>C34</f>
        <v>201454.38</v>
      </c>
    </row>
    <row r="35" spans="1:5" ht="13.8" customHeight="1" x14ac:dyDescent="0.25">
      <c r="A35" s="37" t="s">
        <v>57</v>
      </c>
      <c r="B35" s="2" t="s">
        <v>58</v>
      </c>
      <c r="C35" s="3">
        <v>3420.19</v>
      </c>
      <c r="D35" s="6">
        <v>138777.25</v>
      </c>
      <c r="E35" s="40"/>
    </row>
    <row r="36" spans="1:5" ht="13.8" customHeight="1" x14ac:dyDescent="0.25">
      <c r="A36" s="37" t="s">
        <v>59</v>
      </c>
      <c r="B36" s="2" t="s">
        <v>60</v>
      </c>
      <c r="C36" s="3">
        <v>27399.45</v>
      </c>
      <c r="D36" s="6">
        <v>27399.45</v>
      </c>
      <c r="E36" s="40"/>
    </row>
    <row r="37" spans="1:5" ht="13.8" customHeight="1" x14ac:dyDescent="0.25">
      <c r="A37" s="37" t="s">
        <v>61</v>
      </c>
      <c r="B37" s="2" t="s">
        <v>62</v>
      </c>
      <c r="C37" s="3">
        <v>17112.05</v>
      </c>
      <c r="D37" s="6">
        <v>17112.05</v>
      </c>
      <c r="E37" s="40"/>
    </row>
    <row r="38" spans="1:5" ht="13.8" customHeight="1" x14ac:dyDescent="0.25">
      <c r="A38" s="37" t="s">
        <v>63</v>
      </c>
      <c r="B38" s="2" t="s">
        <v>64</v>
      </c>
      <c r="C38" s="3">
        <v>586554.04</v>
      </c>
      <c r="D38" s="6">
        <v>451196.98</v>
      </c>
      <c r="E38" s="40"/>
    </row>
    <row r="39" spans="1:5" ht="13.8" customHeight="1" x14ac:dyDescent="0.25">
      <c r="A39" s="37" t="s">
        <v>65</v>
      </c>
      <c r="B39" s="2" t="s">
        <v>66</v>
      </c>
      <c r="C39" s="3">
        <v>5705.47</v>
      </c>
      <c r="D39" s="6">
        <v>5705.47</v>
      </c>
      <c r="E39" s="40"/>
    </row>
    <row r="40" spans="1:5" ht="13.8" customHeight="1" x14ac:dyDescent="0.25">
      <c r="A40" s="37" t="s">
        <v>67</v>
      </c>
      <c r="B40" s="2" t="s">
        <v>68</v>
      </c>
      <c r="C40" s="3">
        <v>5260482.6399999997</v>
      </c>
      <c r="D40" s="6">
        <v>5260482.6399999997</v>
      </c>
      <c r="E40" s="40"/>
    </row>
    <row r="41" spans="1:5" ht="13.8" customHeight="1" thickBot="1" x14ac:dyDescent="0.3">
      <c r="A41" s="50"/>
      <c r="B41" s="21" t="s">
        <v>69</v>
      </c>
      <c r="C41" s="22">
        <v>6393199.1100000003</v>
      </c>
      <c r="D41" s="23">
        <f>SUM(D31:D40)</f>
        <v>5931893.1299999999</v>
      </c>
      <c r="E41" s="49">
        <f>SUM(E29:E40)</f>
        <v>461305.98000000004</v>
      </c>
    </row>
    <row r="42" spans="1:5" ht="13.8" customHeight="1" thickBot="1" x14ac:dyDescent="0.3">
      <c r="A42" s="51"/>
      <c r="B42" s="24" t="s">
        <v>73</v>
      </c>
      <c r="C42" s="25">
        <f>C41-C26</f>
        <v>-167475.41000000015</v>
      </c>
      <c r="D42" s="26">
        <f>D41-D26</f>
        <v>-149420.97269999981</v>
      </c>
      <c r="E42" s="27">
        <f>E41-E26</f>
        <v>-18054.437299999932</v>
      </c>
    </row>
    <row r="43" spans="1:5" ht="13.8" customHeight="1" x14ac:dyDescent="0.25">
      <c r="C43" s="19"/>
      <c r="E43" s="18"/>
    </row>
    <row r="44" spans="1:5" ht="13.8" customHeight="1" x14ac:dyDescent="0.25">
      <c r="B44" s="20"/>
      <c r="C44" s="20"/>
    </row>
    <row r="45" spans="1:5" ht="13.8" customHeight="1" x14ac:dyDescent="0.25">
      <c r="B45" s="20"/>
      <c r="C45" s="20"/>
    </row>
    <row r="46" spans="1:5" ht="13.8" customHeight="1" x14ac:dyDescent="0.25">
      <c r="B46" s="20"/>
      <c r="C46" s="20"/>
    </row>
    <row r="47" spans="1:5" ht="13.8" customHeight="1" x14ac:dyDescent="0.25">
      <c r="B47" s="20"/>
      <c r="C47" s="20"/>
    </row>
    <row r="48" spans="1:5" ht="13.8" customHeight="1" x14ac:dyDescent="0.25">
      <c r="B48" s="20"/>
      <c r="C48" s="20"/>
    </row>
  </sheetData>
  <mergeCells count="5">
    <mergeCell ref="D3:E3"/>
    <mergeCell ref="A3:B4"/>
    <mergeCell ref="A27:B28"/>
    <mergeCell ref="C27:C28"/>
    <mergeCell ref="D27:E27"/>
  </mergeCells>
  <pageMargins left="0.2" right="0.2" top="0.4" bottom="0.78" header="0.5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POHODA Export</vt:lpstr>
    </vt:vector>
  </TitlesOfParts>
  <Company>STORMWARE s.r.o.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POHODA</dc:title>
  <dc:subject>Export sestavy ekonomického systému POHODA</dc:subject>
  <dc:creator>STORMWARE s.r.o.</dc:creator>
  <dc:description>Export sestavy ekonomického systému POHODA</dc:description>
  <cp:lastModifiedBy>Soňa</cp:lastModifiedBy>
  <cp:lastPrinted>2024-04-29T13:32:20Z</cp:lastPrinted>
  <dcterms:created xsi:type="dcterms:W3CDTF">2024-04-28T21:08:57Z</dcterms:created>
  <dcterms:modified xsi:type="dcterms:W3CDTF">2024-04-29T13:49:18Z</dcterms:modified>
</cp:coreProperties>
</file>