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0" yWindow="36" windowWidth="18000" windowHeight="7980" tabRatio="670" activeTab="21"/>
  </bookViews>
  <sheets>
    <sheet name="Postup použitia vzoru" sheetId="46" r:id="rId1"/>
    <sheet name="Titulná strana" sheetId="47" r:id="rId2"/>
    <sheet name="A" sheetId="23" r:id="rId3"/>
    <sheet name="P" sheetId="24" r:id="rId4"/>
    <sheet name="VZaS" sheetId="25" r:id="rId5"/>
    <sheet name="TSS_de" sheetId="37" state="hidden" r:id="rId6"/>
    <sheet name="A_de" sheetId="38" state="hidden" r:id="rId7"/>
    <sheet name="A_de_neplatne" sheetId="4" state="hidden" r:id="rId8"/>
    <sheet name="P_de" sheetId="39" state="hidden" r:id="rId9"/>
    <sheet name="P_de_neplatne" sheetId="11" state="hidden" r:id="rId10"/>
    <sheet name="TSGuV_de" sheetId="8" state="hidden" r:id="rId11"/>
    <sheet name="VZaS_de_neplatne" sheetId="12" state="hidden" r:id="rId12"/>
    <sheet name="GuV_de" sheetId="40" state="hidden" r:id="rId13"/>
    <sheet name="TB_BS_en" sheetId="29" state="hidden" r:id="rId14"/>
    <sheet name="A_en" sheetId="41" state="hidden" r:id="rId15"/>
    <sheet name="A_en_neplatne" sheetId="33" state="hidden" r:id="rId16"/>
    <sheet name="P_en" sheetId="42" state="hidden" r:id="rId17"/>
    <sheet name="P_en_neplatne" sheetId="34" state="hidden" r:id="rId18"/>
    <sheet name="TS_IS_en" sheetId="35" state="hidden" r:id="rId19"/>
    <sheet name="IS_en" sheetId="43" state="hidden" r:id="rId20"/>
    <sheet name="IS_en_neplatny" sheetId="36" state="hidden" r:id="rId21"/>
    <sheet name="Poznámky" sheetId="44" r:id="rId22"/>
    <sheet name="Zákonná povinnosť" sheetId="49" state="hidden" r:id="rId23"/>
  </sheets>
  <definedNames>
    <definedName name="_xlnm._FilterDatabase" localSheetId="2" hidden="1">A!$A$1:$M$761</definedName>
    <definedName name="_xlnm._FilterDatabase" localSheetId="3" hidden="1">P!$A$1:$H$70</definedName>
    <definedName name="_xlnm.Print_Area" localSheetId="2">A!$A$1:$I$174</definedName>
    <definedName name="_xlnm.Print_Area" localSheetId="6">A_de!$A$1:$I$174</definedName>
    <definedName name="_xlnm.Print_Area" localSheetId="7">A_de_neplatne!$A$1:$I$145</definedName>
    <definedName name="_xlnm.Print_Area" localSheetId="14">A_en!$A$1:$I$174</definedName>
    <definedName name="_xlnm.Print_Area" localSheetId="15">A_en_neplatne!$A$1:$I$145</definedName>
    <definedName name="_xlnm.Print_Area" localSheetId="12">GuV_de!$A$1:$E$67</definedName>
    <definedName name="_xlnm.Print_Area" localSheetId="19">IS_en!$A$1:$E$67</definedName>
    <definedName name="_xlnm.Print_Area" localSheetId="20">IS_en_neplatny!$A$1:$E$67</definedName>
    <definedName name="_xlnm.Print_Area" localSheetId="3">P!$A$1:$E$70</definedName>
    <definedName name="_xlnm.Print_Area" localSheetId="8">P_de!$A$1:$E$70</definedName>
    <definedName name="_xlnm.Print_Area" localSheetId="16">P_en!$A$1:$E$70</definedName>
    <definedName name="_xlnm.Print_Area" localSheetId="17">P_en_neplatne!$A$1:$E$62</definedName>
    <definedName name="_xlnm.Print_Area" localSheetId="0">'Postup použitia vzoru'!$A$1:$R$17</definedName>
    <definedName name="_xlnm.Print_Area" localSheetId="21">Poznámky!$A$1:$AH$463</definedName>
    <definedName name="_xlnm.Print_Area" localSheetId="13">TB_BS_en!$A$1:$AJ$37</definedName>
    <definedName name="_xlnm.Print_Area" localSheetId="1">'Titulná strana'!$A$1:$AJ$59</definedName>
    <definedName name="_xlnm.Print_Area" localSheetId="18">TS_IS_en!$A$1:$AJ$37</definedName>
    <definedName name="_xlnm.Print_Area" localSheetId="10">TSGuV_de!$A$1:$AJ$37</definedName>
    <definedName name="_xlnm.Print_Area" localSheetId="4">VZaS!$A$1:$E$67</definedName>
  </definedNames>
  <calcPr calcId="145621"/>
</workbook>
</file>

<file path=xl/calcChain.xml><?xml version="1.0" encoding="utf-8"?>
<calcChain xmlns="http://schemas.openxmlformats.org/spreadsheetml/2006/main">
  <c r="D50" i="24" l="1"/>
  <c r="F171" i="23"/>
  <c r="F41" i="23" l="1"/>
  <c r="D30" i="25" l="1"/>
  <c r="D4" i="24" l="1"/>
  <c r="AB393" i="44" l="1"/>
  <c r="U393" i="44"/>
  <c r="AB384" i="44"/>
  <c r="U384" i="44"/>
  <c r="D66" i="24"/>
  <c r="D93" i="23" l="1"/>
  <c r="G120" i="23"/>
  <c r="D119" i="23"/>
  <c r="E47" i="24" l="1"/>
  <c r="D47" i="24"/>
  <c r="D4" i="25" l="1"/>
  <c r="D23" i="25"/>
  <c r="E23" i="25"/>
  <c r="E66" i="24"/>
  <c r="E26" i="24"/>
  <c r="D26" i="24"/>
  <c r="D25" i="24" s="1"/>
  <c r="D120" i="23"/>
  <c r="G25" i="23" l="1"/>
  <c r="D8" i="23"/>
  <c r="D17" i="25" l="1"/>
  <c r="D12" i="25" s="1"/>
  <c r="D29" i="25" s="1"/>
  <c r="D146" i="23"/>
  <c r="D48" i="23"/>
  <c r="G160" i="23"/>
  <c r="G118" i="23"/>
  <c r="G91" i="23"/>
  <c r="F92" i="23" l="1"/>
  <c r="Y346" i="44" l="1"/>
  <c r="O346" i="44" l="1"/>
  <c r="AD329" i="44"/>
  <c r="Y329" i="44"/>
  <c r="T329" i="44"/>
  <c r="O329" i="44"/>
  <c r="AD324" i="44"/>
  <c r="Y324" i="44"/>
  <c r="T324" i="44"/>
  <c r="O324" i="44"/>
  <c r="AA311" i="44"/>
  <c r="T311" i="44"/>
  <c r="M311" i="44"/>
  <c r="AA307" i="44"/>
  <c r="T307" i="44"/>
  <c r="M307" i="44"/>
  <c r="AA63" i="44"/>
  <c r="S63" i="44"/>
  <c r="K63" i="44"/>
  <c r="O61" i="44" s="1"/>
  <c r="O59" i="44" l="1"/>
  <c r="O57" i="44"/>
  <c r="AJ17" i="37"/>
  <c r="AI17" i="37"/>
  <c r="O63" i="44" l="1"/>
  <c r="S4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8" i="43"/>
  <c r="D38" i="43"/>
  <c r="E37" i="43"/>
  <c r="D37" i="43"/>
  <c r="E36" i="43"/>
  <c r="D36"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G67" i="41"/>
  <c r="D67" i="41"/>
  <c r="D66" i="41"/>
  <c r="G62" i="41"/>
  <c r="D62" i="41"/>
  <c r="D61" i="41"/>
  <c r="G60" i="41"/>
  <c r="D60" i="41"/>
  <c r="D59" i="41"/>
  <c r="G58" i="41"/>
  <c r="D58" i="41"/>
  <c r="D57" i="41"/>
  <c r="G56" i="41"/>
  <c r="D56" i="41"/>
  <c r="D55" i="41"/>
  <c r="G54" i="41"/>
  <c r="D54" i="41"/>
  <c r="D53" i="41"/>
  <c r="G52" i="41"/>
  <c r="D52" i="41"/>
  <c r="D51" i="41"/>
  <c r="G50" i="41"/>
  <c r="D50" i="41"/>
  <c r="D49" i="4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43" i="25"/>
  <c r="E35" i="25"/>
  <c r="D35" i="25"/>
  <c r="D33" i="25" s="1"/>
  <c r="E43" i="25"/>
  <c r="E39" i="25"/>
  <c r="D39" i="25"/>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D69" i="38"/>
  <c r="D70" i="38"/>
  <c r="D71" i="38"/>
  <c r="D72" i="38"/>
  <c r="D73" i="38"/>
  <c r="D66" i="38"/>
  <c r="D50" i="38"/>
  <c r="D51" i="38"/>
  <c r="D52" i="38"/>
  <c r="D53" i="38"/>
  <c r="D54" i="38"/>
  <c r="D55" i="38"/>
  <c r="D56" i="38"/>
  <c r="D57" i="38"/>
  <c r="D58" i="38"/>
  <c r="D59" i="38"/>
  <c r="D60" i="38"/>
  <c r="D61" i="38"/>
  <c r="D62" i="38"/>
  <c r="D49" i="38"/>
  <c r="D36" i="38"/>
  <c r="D37" i="38"/>
  <c r="D38" i="38"/>
  <c r="D39" i="38"/>
  <c r="D40" i="38"/>
  <c r="D41" i="38"/>
  <c r="D42" i="38"/>
  <c r="D43" i="38"/>
  <c r="D44" i="38"/>
  <c r="D45" i="38"/>
  <c r="D46" i="38"/>
  <c r="D35" i="38"/>
  <c r="D27" i="38"/>
  <c r="D28" i="38"/>
  <c r="D29" i="38"/>
  <c r="D30" i="38"/>
  <c r="D31" i="38"/>
  <c r="D26" i="38"/>
  <c r="D12" i="38"/>
  <c r="D13" i="38"/>
  <c r="D14" i="38"/>
  <c r="D15" i="38"/>
  <c r="D16" i="38"/>
  <c r="D17" i="38"/>
  <c r="D18" i="38"/>
  <c r="D19" i="38"/>
  <c r="D20" i="38"/>
  <c r="D21" i="38"/>
  <c r="D22" i="38"/>
  <c r="D23" i="38"/>
  <c r="D11" i="38"/>
  <c r="D10" i="38"/>
  <c r="E63" i="25"/>
  <c r="D63" i="25"/>
  <c r="E53" i="25"/>
  <c r="E49" i="25" s="1"/>
  <c r="D53" i="25"/>
  <c r="D49" i="25" s="1"/>
  <c r="E17" i="25"/>
  <c r="E12" i="25" s="1"/>
  <c r="E30" i="25"/>
  <c r="E30" i="40" s="1"/>
  <c r="E4" i="25"/>
  <c r="E4" i="24"/>
  <c r="D10" i="24"/>
  <c r="E10" i="24"/>
  <c r="E13" i="24"/>
  <c r="E16" i="24"/>
  <c r="D16" i="24"/>
  <c r="E20" i="24"/>
  <c r="D20" i="24"/>
  <c r="E25" i="24"/>
  <c r="E42" i="24"/>
  <c r="D42" i="24"/>
  <c r="E46" i="24"/>
  <c r="D46" i="24"/>
  <c r="E61" i="24"/>
  <c r="D61" i="24"/>
  <c r="D35" i="43" l="1"/>
  <c r="E35" i="43"/>
  <c r="E33" i="25"/>
  <c r="E59" i="25" s="1"/>
  <c r="E4" i="39"/>
  <c r="D59" i="25"/>
  <c r="E39" i="43"/>
  <c r="E43" i="43"/>
  <c r="D63" i="43"/>
  <c r="F103" i="38"/>
  <c r="E43" i="40"/>
  <c r="D39" i="43"/>
  <c r="D43" i="43"/>
  <c r="D53" i="43"/>
  <c r="E39" i="40"/>
  <c r="F35" i="38"/>
  <c r="F43" i="38"/>
  <c r="F59" i="38"/>
  <c r="F55" i="38"/>
  <c r="F51" i="38"/>
  <c r="F72" i="38"/>
  <c r="F68" i="38"/>
  <c r="F123" i="38"/>
  <c r="F49" i="41"/>
  <c r="F57" i="41"/>
  <c r="F68" i="41"/>
  <c r="F97" i="41"/>
  <c r="F105" i="41"/>
  <c r="F113" i="41"/>
  <c r="D20" i="42"/>
  <c r="E42" i="39"/>
  <c r="E42" i="42"/>
  <c r="E66" i="42"/>
  <c r="E63" i="40"/>
  <c r="E63" i="43"/>
  <c r="E53" i="43"/>
  <c r="E49" i="43" s="1"/>
  <c r="D23" i="40"/>
  <c r="E53" i="40"/>
  <c r="E49" i="40" s="1"/>
  <c r="E23" i="43"/>
  <c r="E60" i="42"/>
  <c r="D47" i="42"/>
  <c r="D46" i="42" s="1"/>
  <c r="D49" i="43"/>
  <c r="D23" i="43"/>
  <c r="D17" i="40"/>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29" i="25"/>
  <c r="E4" i="43"/>
  <c r="E4" i="40"/>
  <c r="E30" i="43"/>
  <c r="E32" i="43"/>
  <c r="E20" i="39"/>
  <c r="D43" i="40"/>
  <c r="D17" i="43"/>
  <c r="D32" i="43"/>
  <c r="D4" i="43"/>
  <c r="D66" i="42"/>
  <c r="D24" i="24"/>
  <c r="AI355" i="44" s="1"/>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82" i="38"/>
  <c r="D47" i="38"/>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24" i="24"/>
  <c r="AI356" i="44" s="1"/>
  <c r="D13" i="24"/>
  <c r="G9" i="23"/>
  <c r="D166" i="23"/>
  <c r="D165" i="23"/>
  <c r="F161" i="23"/>
  <c r="D159" i="23"/>
  <c r="D160" i="23"/>
  <c r="F163" i="23"/>
  <c r="D147" i="23"/>
  <c r="G147" i="23"/>
  <c r="F144" i="23"/>
  <c r="F128" i="23"/>
  <c r="F123" i="23"/>
  <c r="F121" i="23"/>
  <c r="D91" i="23"/>
  <c r="F115" i="23"/>
  <c r="F107" i="23"/>
  <c r="F105" i="23"/>
  <c r="F99" i="23"/>
  <c r="D76" i="23"/>
  <c r="F72" i="23"/>
  <c r="F70" i="23"/>
  <c r="F68" i="23"/>
  <c r="G48" i="23"/>
  <c r="D47" i="23"/>
  <c r="E33" i="43" l="1"/>
  <c r="E61" i="43" s="1"/>
  <c r="D12" i="40"/>
  <c r="D31" i="40" s="1"/>
  <c r="D33" i="43"/>
  <c r="D61" i="43" s="1"/>
  <c r="F159" i="41"/>
  <c r="E33" i="40"/>
  <c r="E59" i="40" s="1"/>
  <c r="F47" i="38"/>
  <c r="E12" i="40"/>
  <c r="E31" i="40" s="1"/>
  <c r="D62" i="25"/>
  <c r="D67" i="25" s="1"/>
  <c r="D12" i="43"/>
  <c r="D31" i="43" s="1"/>
  <c r="E12" i="43"/>
  <c r="E31" i="43" s="1"/>
  <c r="F165" i="38"/>
  <c r="F159" i="38"/>
  <c r="F119" i="38"/>
  <c r="F24" i="38"/>
  <c r="F8" i="38"/>
  <c r="E62" i="25"/>
  <c r="E24" i="42"/>
  <c r="G7" i="38"/>
  <c r="G7" i="41"/>
  <c r="D24" i="42"/>
  <c r="D117" i="23"/>
  <c r="F92" i="38"/>
  <c r="F90" i="38"/>
  <c r="D75" i="41"/>
  <c r="D90" i="23"/>
  <c r="F76" i="38"/>
  <c r="D7" i="38"/>
  <c r="D7" i="41"/>
  <c r="F8" i="41"/>
  <c r="D118" i="38"/>
  <c r="F117" i="38" s="1"/>
  <c r="D118" i="23"/>
  <c r="F165" i="41"/>
  <c r="F24" i="41"/>
  <c r="G75" i="41"/>
  <c r="F92" i="41"/>
  <c r="D90" i="41"/>
  <c r="F90" i="41" s="1"/>
  <c r="D74" i="38"/>
  <c r="F76" i="41"/>
  <c r="D6" i="41"/>
  <c r="F119" i="41"/>
  <c r="D117" i="41"/>
  <c r="F117" i="41" s="1"/>
  <c r="D33" i="40"/>
  <c r="D59" i="40" s="1"/>
  <c r="E24" i="39"/>
  <c r="D24" i="39"/>
  <c r="G75" i="38"/>
  <c r="D6" i="38"/>
  <c r="F47" i="23"/>
  <c r="F159" i="23"/>
  <c r="D9" i="23"/>
  <c r="W8" i="8"/>
  <c r="E62" i="43" l="1"/>
  <c r="E67" i="43" s="1"/>
  <c r="D62" i="43"/>
  <c r="D67" i="43" s="1"/>
  <c r="D74" i="23"/>
  <c r="F6" i="38"/>
  <c r="D5" i="41"/>
  <c r="G5" i="38"/>
  <c r="E67" i="25"/>
  <c r="E23" i="24" s="1"/>
  <c r="E74" i="24" s="1"/>
  <c r="E62" i="40"/>
  <c r="E67" i="40" s="1"/>
  <c r="G5" i="41"/>
  <c r="D23" i="24"/>
  <c r="D74" i="24" s="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F43" i="23"/>
  <c r="G166" i="23"/>
  <c r="F165" i="23"/>
  <c r="G77" i="23"/>
  <c r="G75" i="23" s="1"/>
  <c r="D77" i="23"/>
  <c r="D25" i="23"/>
  <c r="D7" i="23" s="1"/>
  <c r="D24" i="23"/>
  <c r="F10" i="23"/>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F12" i="23"/>
  <c r="F14" i="23"/>
  <c r="F16" i="23"/>
  <c r="F18" i="23"/>
  <c r="F20" i="23"/>
  <c r="F22" i="23"/>
  <c r="F26" i="23"/>
  <c r="F28" i="23"/>
  <c r="F30" i="23"/>
  <c r="F35" i="23"/>
  <c r="F45" i="23"/>
  <c r="F49" i="23"/>
  <c r="F51" i="23"/>
  <c r="F53" i="23"/>
  <c r="F55" i="23"/>
  <c r="F57" i="23"/>
  <c r="F59" i="23"/>
  <c r="F61" i="23"/>
  <c r="F66" i="23"/>
  <c r="F78" i="23"/>
  <c r="F80" i="23"/>
  <c r="F82" i="23"/>
  <c r="F84" i="23"/>
  <c r="F86" i="23"/>
  <c r="F88" i="23"/>
  <c r="F39" i="23"/>
  <c r="F37" i="23"/>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F142" i="23"/>
  <c r="F109" i="23"/>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F173" i="23"/>
  <c r="F150" i="23"/>
  <c r="F152" i="23"/>
  <c r="F154" i="23"/>
  <c r="F167" i="23"/>
  <c r="F169" i="23"/>
  <c r="F148" i="23"/>
  <c r="F111" i="23"/>
  <c r="F113" i="23"/>
  <c r="F119" i="23"/>
  <c r="F130" i="23"/>
  <c r="F132" i="23"/>
  <c r="F134" i="23"/>
  <c r="F136" i="23"/>
  <c r="F138" i="23"/>
  <c r="F140" i="23"/>
  <c r="F103" i="23"/>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F57" i="33" l="1"/>
  <c r="E58" i="36"/>
  <c r="E33" i="36"/>
  <c r="E50" i="36" s="1"/>
  <c r="E16" i="11"/>
  <c r="E9" i="34"/>
  <c r="E52" i="12"/>
  <c r="E61" i="36"/>
  <c r="E14" i="36"/>
  <c r="D20" i="11"/>
  <c r="F37" i="4"/>
  <c r="F10" i="4"/>
  <c r="D70" i="33"/>
  <c r="E58" i="12"/>
  <c r="E6" i="12"/>
  <c r="E6" i="36"/>
  <c r="G7" i="23"/>
  <c r="G5" i="23" s="1"/>
  <c r="D5" i="12"/>
  <c r="D43" i="34"/>
  <c r="D6" i="23"/>
  <c r="D4" i="23" s="1"/>
  <c r="F107" i="4"/>
  <c r="E55" i="34"/>
  <c r="D75" i="23"/>
  <c r="F74" i="23" s="1"/>
  <c r="F128" i="33"/>
  <c r="G25" i="4"/>
  <c r="F18" i="4"/>
  <c r="G9" i="4"/>
  <c r="F28" i="33"/>
  <c r="F61" i="33"/>
  <c r="F53" i="33"/>
  <c r="F86" i="33"/>
  <c r="F78" i="33"/>
  <c r="F97" i="33"/>
  <c r="D122" i="33"/>
  <c r="F119" i="33"/>
  <c r="F115" i="33"/>
  <c r="F111" i="33"/>
  <c r="F88" i="4"/>
  <c r="F82" i="4"/>
  <c r="F66" i="4"/>
  <c r="F39" i="4"/>
  <c r="F35" i="4"/>
  <c r="F14" i="4"/>
  <c r="G85" i="4"/>
  <c r="G104" i="4"/>
  <c r="F8" i="23"/>
  <c r="F107" i="33"/>
  <c r="F101" i="33"/>
  <c r="F132" i="33"/>
  <c r="E25" i="34"/>
  <c r="D9" i="34"/>
  <c r="D30" i="34"/>
  <c r="D70" i="4"/>
  <c r="D122" i="4"/>
  <c r="E33" i="12"/>
  <c r="E50" i="12" s="1"/>
  <c r="E61" i="12"/>
  <c r="F26" i="4"/>
  <c r="D136" i="4"/>
  <c r="F43" i="33"/>
  <c r="F90" i="33"/>
  <c r="F80" i="33"/>
  <c r="F76" i="33"/>
  <c r="F99" i="33"/>
  <c r="G25" i="33"/>
  <c r="D55" i="34"/>
  <c r="F113" i="4"/>
  <c r="F76" i="4"/>
  <c r="F45" i="4"/>
  <c r="F41" i="4"/>
  <c r="F146" i="23"/>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90" i="23"/>
  <c r="F76" i="23"/>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17" i="23"/>
  <c r="F16" i="4"/>
  <c r="E14" i="12"/>
  <c r="D10" i="12"/>
  <c r="E5" i="12"/>
  <c r="D33" i="12"/>
  <c r="D50" i="12" s="1"/>
  <c r="D10" i="36"/>
  <c r="D14"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F55" i="4"/>
  <c r="F128" i="4"/>
  <c r="D121" i="4"/>
  <c r="F14" i="33"/>
  <c r="F49" i="33"/>
  <c r="F74" i="33"/>
  <c r="G104" i="33"/>
  <c r="D103" i="4"/>
  <c r="F28" i="4"/>
  <c r="D121" i="33"/>
  <c r="F123" i="33"/>
  <c r="F24" i="2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E64" i="36" l="1"/>
  <c r="F70" i="33"/>
  <c r="E13" i="36"/>
  <c r="E28" i="36" s="1"/>
  <c r="E51" i="36" s="1"/>
  <c r="E64" i="12"/>
  <c r="D5" i="23"/>
  <c r="G69" i="4"/>
  <c r="F70" i="4"/>
  <c r="E73" i="42"/>
  <c r="E73" i="39"/>
  <c r="D6" i="4"/>
  <c r="F121" i="4"/>
  <c r="F136" i="4"/>
  <c r="F121" i="33"/>
  <c r="G7" i="4"/>
  <c r="F6" i="23"/>
  <c r="F4" i="23" s="1"/>
  <c r="D64" i="36"/>
  <c r="E24" i="11"/>
  <c r="D24" i="34"/>
  <c r="E24" i="34"/>
  <c r="F47" i="33"/>
  <c r="G7" i="33"/>
  <c r="F8" i="4"/>
  <c r="F103" i="33"/>
  <c r="G69" i="33"/>
  <c r="D69" i="4"/>
  <c r="F24" i="4"/>
  <c r="F8" i="33"/>
  <c r="D64" i="12"/>
  <c r="D6" i="33"/>
  <c r="F103" i="4"/>
  <c r="D13" i="36"/>
  <c r="D28" i="36" s="1"/>
  <c r="D51" i="36" s="1"/>
  <c r="F136" i="33"/>
  <c r="D23" i="11"/>
  <c r="D3" i="11" s="1"/>
  <c r="D3" i="34"/>
  <c r="F84" i="33"/>
  <c r="D3" i="24"/>
  <c r="D2" i="24" s="1"/>
  <c r="D68" i="33"/>
  <c r="E13" i="12"/>
  <c r="E28" i="12" s="1"/>
  <c r="E51" i="12" s="1"/>
  <c r="F24" i="33"/>
  <c r="D13" i="12"/>
  <c r="D28" i="12" s="1"/>
  <c r="D51" i="12" s="1"/>
  <c r="D7" i="4"/>
  <c r="D68" i="4"/>
  <c r="F47" i="4"/>
  <c r="D7" i="33"/>
  <c r="D24" i="11"/>
  <c r="E23" i="11"/>
  <c r="E3" i="11" s="1"/>
  <c r="E23" i="34"/>
  <c r="E3" i="34" s="1"/>
  <c r="E3" i="24"/>
  <c r="D69" i="33"/>
  <c r="F73" i="24" l="1"/>
  <c r="E55" i="36"/>
  <c r="E67" i="36" s="1"/>
  <c r="E65" i="36"/>
  <c r="E2" i="24"/>
  <c r="E73" i="24" s="1"/>
  <c r="D2" i="34"/>
  <c r="D73" i="2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<sst xmlns="http://schemas.openxmlformats.org/spreadsheetml/2006/main" count="4317" uniqueCount="1871">
  <si>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</si>
  <si>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</si>
  <si>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</si>
  <si>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</si>
  <si>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</si>
  <si>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</si>
  <si>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</si>
  <si>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</si>
  <si>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</si>
  <si>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</si>
  <si>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</si>
  <si>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</si>
  <si>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</si>
  <si>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</si>
  <si>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</si>
  <si>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</si>
  <si>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</si>
  <si>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</si>
  <si>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</si>
  <si>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</si>
  <si>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</si>
  <si>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</si>
  <si>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</si>
  <si>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</si>
  <si>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</si>
  <si>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</si>
  <si>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</si>
  <si>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</si>
  <si>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</si>
  <si>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</si>
  <si>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</si>
  <si>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</si>
  <si>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</si>
  <si>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</si>
  <si>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</si>
  <si>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</si>
  <si>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</si>
  <si>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</si>
  <si>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</si>
  <si>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Výdavky budúcich období dlhodobé (383A)</t>
  </si>
  <si>
    <t>Výdavky budúcich období krátkodobé (383A)</t>
  </si>
  <si>
    <t>Výnosy budúcich období dlhodobé (384A)</t>
  </si>
  <si>
    <t>Výnosy budúcich období krátkodobé (384A)</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</si>
  <si>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</si>
  <si>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</si>
  <si>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</si>
  <si>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</si>
  <si>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</si>
  <si>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</si>
  <si>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</si>
  <si>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</si>
  <si>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</si>
  <si>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</si>
  <si>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</si>
  <si>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</si>
  <si>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</si>
  <si>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</si>
  <si>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</si>
  <si>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</si>
  <si>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</si>
  <si>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</si>
  <si>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</si>
  <si>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</si>
  <si>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</si>
  <si>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</si>
  <si>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</si>
  <si>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</si>
  <si>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</si>
  <si>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</si>
  <si>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</si>
  <si>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</si>
  <si>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</si>
  <si>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</si>
  <si>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</si>
  <si>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</si>
  <si>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</si>
  <si>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</si>
  <si>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</si>
  <si>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</si>
  <si>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</si>
  <si>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</si>
  <si>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</si>
  <si>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</si>
  <si>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</si>
  <si>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</si>
  <si>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</si>
  <si>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</si>
  <si>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</si>
  <si>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</si>
  <si>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</si>
  <si>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</si>
  <si>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</si>
  <si>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</si>
  <si>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</si>
  <si>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</si>
  <si>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</si>
  <si>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</si>
  <si>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</si>
  <si>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</si>
  <si>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</si>
  <si>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</si>
  <si>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</si>
  <si>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</si>
  <si>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</si>
  <si>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</si>
  <si>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</si>
  <si>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</si>
  <si>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</si>
  <si>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</si>
  <si>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</si>
  <si>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</si>
  <si>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IČO</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</si>
  <si>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</si>
  <si>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</si>
  <si>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</si>
  <si>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</si>
  <si>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</si>
  <si>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</si>
  <si>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</si>
  <si>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</si>
  <si>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</si>
  <si>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</si>
  <si>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</si>
  <si>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</si>
  <si>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</si>
  <si>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</si>
  <si>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</si>
  <si>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</si>
  <si>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</si>
  <si>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</si>
  <si>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</si>
  <si>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</si>
  <si>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</si>
  <si>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</si>
  <si>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</si>
  <si>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</si>
  <si>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</si>
  <si>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</si>
  <si>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</si>
  <si>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</si>
  <si>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</si>
  <si>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</si>
  <si>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</si>
  <si>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</si>
  <si>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</si>
  <si>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</si>
  <si>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</si>
  <si>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</si>
  <si>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</si>
  <si>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</si>
  <si>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</si>
  <si>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</si>
  <si>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</si>
  <si>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</si>
  <si>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</si>
  <si>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</si>
  <si>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</si>
  <si>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</si>
  <si>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</si>
  <si>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</si>
  <si>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</si>
  <si>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</si>
  <si>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</si>
  <si>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</si>
  <si>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</si>
  <si>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</si>
  <si>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</si>
  <si>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</si>
  <si>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</si>
  <si>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</si>
  <si>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</si>
  <si>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</si>
  <si>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</si>
  <si>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</si>
  <si>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</si>
  <si>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</si>
  <si>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</si>
  <si>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</si>
  <si>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</si>
  <si>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</si>
  <si>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</si>
  <si>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</si>
  <si>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</si>
  <si>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</si>
  <si>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</si>
  <si>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</si>
  <si>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</si>
  <si>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</si>
  <si>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</si>
  <si>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</si>
  <si>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</si>
  <si>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</si>
  <si>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</si>
  <si>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</si>
  <si>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</si>
  <si>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</si>
  <si>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</si>
  <si>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</si>
  <si>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</si>
  <si>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</si>
  <si>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</si>
  <si>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</si>
  <si>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</si>
  <si>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</si>
  <si>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</si>
  <si>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</si>
  <si>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</si>
  <si>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</si>
  <si>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</si>
  <si>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</si>
  <si>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</si>
  <si>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</si>
  <si>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</si>
  <si>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</si>
  <si>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</si>
  <si>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</si>
  <si>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</si>
  <si>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</si>
  <si>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</si>
  <si>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</si>
  <si>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</si>
  <si>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</si>
  <si>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</si>
  <si>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</si>
  <si>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</si>
  <si>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</si>
  <si>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</si>
  <si>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</si>
  <si>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</si>
  <si>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</si>
  <si>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</si>
  <si>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</si>
  <si>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</si>
  <si>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</si>
  <si>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</si>
  <si>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</si>
  <si>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</si>
  <si>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</si>
  <si>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</si>
  <si>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</si>
  <si>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</si>
  <si>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</si>
  <si>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</si>
  <si>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</si>
  <si>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</si>
  <si>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</si>
  <si>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</si>
  <si>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</si>
  <si>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</si>
  <si>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</si>
  <si>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</si>
  <si>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</si>
  <si>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</si>
  <si>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</si>
  <si>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</si>
  <si>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</si>
  <si>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</si>
  <si>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</si>
  <si>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</si>
  <si>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</si>
  <si>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</si>
  <si>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</si>
  <si>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</si>
  <si>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</si>
  <si>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</si>
  <si>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</si>
  <si>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</si>
  <si>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</si>
  <si>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</si>
  <si>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</si>
  <si>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</si>
  <si>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</si>
  <si>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</si>
  <si>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</si>
  <si>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</si>
  <si>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</si>
  <si>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</si>
  <si>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</si>
  <si>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</si>
  <si>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</si>
  <si>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</si>
  <si>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</si>
  <si>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</si>
  <si>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</si>
  <si>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</si>
  <si>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</si>
  <si>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</si>
  <si>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</si>
  <si>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</si>
  <si>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</si>
  <si>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</si>
  <si>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</si>
  <si>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</si>
  <si>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</si>
  <si>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</si>
  <si>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</si>
  <si>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</si>
  <si>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</si>
  <si>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</si>
  <si>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</si>
  <si>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</si>
  <si>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</si>
  <si>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</si>
  <si>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</si>
  <si>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</si>
  <si>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</si>
  <si>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</si>
  <si>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</si>
  <si>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</si>
  <si>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</si>
  <si>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</si>
  <si>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</si>
  <si>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</si>
  <si>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</si>
  <si>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</si>
  <si>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</si>
  <si>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</si>
  <si>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</si>
  <si>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</si>
  <si>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</si>
  <si>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</si>
  <si>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</si>
  <si>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</si>
  <si>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</si>
  <si>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</si>
  <si>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</si>
  <si>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</si>
  <si>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</si>
  <si>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</si>
  <si>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</si>
  <si>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</si>
  <si>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</si>
  <si>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</si>
  <si>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</si>
  <si>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</si>
  <si>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</si>
  <si>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</si>
  <si>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</si>
  <si>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</si>
  <si>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</si>
  <si>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</si>
  <si>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</si>
  <si>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</si>
  <si>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</si>
  <si>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</si>
  <si>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</si>
  <si>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</si>
  <si>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</si>
  <si>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</si>
  <si>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</si>
  <si>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</si>
  <si>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</si>
  <si>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</si>
  <si>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</si>
  <si>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</si>
  <si>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</si>
  <si>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</si>
  <si>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</si>
  <si>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</si>
  <si>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</si>
  <si>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</si>
  <si>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</si>
  <si>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</si>
  <si>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</si>
  <si>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</si>
  <si>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</si>
  <si>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</si>
  <si>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</si>
  <si>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</si>
  <si>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</si>
  <si>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</si>
  <si>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</si>
  <si>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</si>
  <si>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</si>
  <si>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</si>
  <si>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</si>
  <si>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</si>
  <si>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</si>
  <si>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</si>
  <si>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</si>
  <si>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</si>
  <si>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</si>
  <si>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</si>
  <si>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</si>
  <si>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</si>
  <si>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</si>
  <si>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</si>
  <si>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</si>
  <si>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</si>
  <si>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</si>
  <si>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</si>
  <si>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</si>
  <si>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</si>
  <si>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</si>
  <si>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</si>
  <si>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</si>
  <si>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</si>
  <si>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</si>
  <si>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</si>
  <si>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</si>
  <si>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</si>
  <si>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</si>
  <si>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</si>
  <si>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</si>
  <si>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</si>
  <si>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</si>
  <si>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</si>
  <si>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</si>
  <si>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</si>
  <si>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</si>
  <si>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</si>
  <si>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</si>
  <si>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</si>
  <si>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</si>
  <si>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</si>
  <si>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</si>
  <si>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</si>
  <si>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</si>
  <si>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</si>
  <si>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</si>
  <si>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</si>
  <si>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</si>
  <si>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</si>
  <si>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</si>
  <si>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</si>
  <si>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</si>
  <si>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</si>
  <si>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</si>
  <si>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</si>
  <si>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</si>
  <si>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</si>
  <si>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</si>
  <si>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</si>
  <si>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</si>
  <si>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</si>
  <si>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</si>
  <si>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</si>
  <si>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</si>
  <si>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</si>
  <si>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</si>
  <si>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</si>
  <si>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</si>
  <si>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</si>
  <si>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</si>
  <si>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</si>
  <si>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</si>
  <si>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</si>
  <si>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</si>
  <si>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</si>
  <si>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</si>
  <si>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</si>
  <si>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</si>
  <si>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</si>
  <si>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</si>
  <si>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</si>
  <si>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</si>
  <si>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</si>
  <si>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</si>
  <si>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</si>
  <si>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</si>
  <si>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</si>
  <si>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</si>
  <si>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</si>
  <si>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</si>
  <si>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</si>
  <si>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</si>
  <si>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</si>
  <si>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</si>
  <si>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</si>
  <si>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</si>
  <si>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</si>
  <si>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</si>
  <si>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</si>
  <si>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</si>
  <si>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</si>
  <si>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</si>
  <si>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</si>
  <si>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</si>
  <si>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</si>
  <si>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</si>
  <si>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</si>
  <si>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</si>
  <si>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</si>
  <si>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</si>
  <si>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</si>
  <si>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</si>
  <si>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</si>
  <si>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</si>
  <si>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</si>
  <si>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</si>
  <si>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</si>
  <si>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</si>
  <si>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</si>
  <si>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</si>
  <si>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</si>
  <si>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</si>
  <si>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</si>
  <si>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</si>
  <si>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k</t>
  </si>
  <si>
    <t>Daňové identifikačné číslo</t>
  </si>
  <si>
    <t>Účtovná závierka</t>
  </si>
  <si>
    <t>od</t>
  </si>
  <si>
    <t>obdobie</t>
  </si>
  <si>
    <t>do</t>
  </si>
  <si>
    <t>predchádzajúce</t>
  </si>
  <si>
    <t>PSČ</t>
  </si>
  <si>
    <t>Obec</t>
  </si>
  <si>
    <t>E-mail</t>
  </si>
  <si>
    <t>STRANA AKTÍV</t>
  </si>
  <si>
    <t xml:space="preserve">Číslo  </t>
  </si>
  <si>
    <t>Bežné účtovné obdobie</t>
  </si>
  <si>
    <t>čenie</t>
  </si>
  <si>
    <t>riadku</t>
  </si>
  <si>
    <t>Netto    3</t>
  </si>
  <si>
    <t>Softvér   (013) - /073, 091A/</t>
  </si>
  <si>
    <t>Oceniteľné práva (014) - /074, 091A/</t>
  </si>
  <si>
    <t>Ostatný dlhodobý nehmotný majetok
 (019, 01X) - /079, 07X, 091A/</t>
  </si>
  <si>
    <t>Obstarávaný dlhodobý nehmotný majetok
(041) - 093</t>
  </si>
  <si>
    <t>Poskytnuté preddavky na dlhodobý nehmotný majetok (051) - 095A</t>
  </si>
  <si>
    <t>Pozemky  (031) - 092A</t>
  </si>
  <si>
    <t>Stavby (021) - /081, 092A/</t>
  </si>
  <si>
    <t>Samostatné hnuteľné veci a súbory hnuteľných vecí 
(022) - /082, 092A/</t>
  </si>
  <si>
    <t>Pestovateľské celky trvalých porastov
 (025) - /085, 092A/</t>
  </si>
  <si>
    <t>Základné stádo a ťažné zvieratá
(026) - /086,092A/</t>
  </si>
  <si>
    <t>Ostatný dlhodobý hmotný majetok
(029, 02X, 032) - /089, 08X, 092A/</t>
  </si>
  <si>
    <t>Obstarávaný dlhodobý hmotný majetok
(042) - 094</t>
  </si>
  <si>
    <t>Opravná položka k nadobudnutému majetku  
 (+/- 097) +/- 098</t>
  </si>
  <si>
    <t>Materiál  (112, 119, 11X) - /191, 19X/</t>
  </si>
  <si>
    <t>Výrobky  (123) - 194</t>
  </si>
  <si>
    <t>Zvieratá  (124) - 195</t>
  </si>
  <si>
    <t>Ozna-
čenie   a</t>
  </si>
  <si>
    <t>Číslo riadku
 c</t>
  </si>
  <si>
    <t>Bežné účtovné obdobie
4</t>
  </si>
  <si>
    <t>Bezprostredne predchádzajúce účtovné obdobie
5</t>
  </si>
  <si>
    <t>Emisné ážio     (412)</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</si>
  <si>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</si>
  <si>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</si>
  <si>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</si>
  <si>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</si>
  <si>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</si>
  <si>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</si>
  <si>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</si>
  <si>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</si>
  <si>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Neobežný majetok                                                                                                             r.003 + r. 011 + r. 021</t>
  </si>
  <si>
    <t>Tovar (132, 133, 13X, 139) - /196, 19X/</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</si>
  <si>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</si>
  <si>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</si>
  <si>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</si>
  <si>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</si>
  <si>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</si>
  <si>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</si>
  <si>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</si>
  <si>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</si>
  <si>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</si>
  <si>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</si>
  <si>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</si>
  <si>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</si>
  <si>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</si>
  <si>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</si>
  <si>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Ostatné kapitálové fondy (413)</t>
  </si>
  <si>
    <t>Nerozdelený zisk minulých rokov (428)</t>
  </si>
  <si>
    <t>Neuhradená strata minulých rokov (/-/429)</t>
  </si>
  <si>
    <t>Dlhodobé prijaté preddavky (475A)</t>
  </si>
  <si>
    <t>Dlhodobé zmenky na úhradu (478A)</t>
  </si>
  <si>
    <t>Záväzky zo sociálneho fondu (472)</t>
  </si>
  <si>
    <t>Ozna-čenie
a</t>
  </si>
  <si>
    <t>Číslo riadku
c</t>
  </si>
  <si>
    <t>Skutočnosť</t>
  </si>
  <si>
    <t>Bežné účtovné obdobie
1</t>
  </si>
  <si>
    <t>Bezprostredne predchádzajúce účtovné obdobie
2</t>
  </si>
  <si>
    <t>Mzdové náklady (521, 522)</t>
  </si>
  <si>
    <t>Sociálne náklady (527, 528)</t>
  </si>
  <si>
    <t>EIGENKAPITAL UND PASSIVA INSGESAMT  Z. 067 + Z. 088 + Z. 121</t>
  </si>
  <si>
    <t>Total equity and liabilities line 067 + line 088 + line 121</t>
  </si>
  <si>
    <t>Predané cenné papiere a podiely (561)</t>
  </si>
  <si>
    <t>Kurzové zisky (663)</t>
  </si>
  <si>
    <t>Kurzové straty (563)</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</si>
  <si>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</si>
  <si>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</si>
  <si>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</si>
  <si>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</si>
  <si>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</si>
  <si>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</si>
  <si>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</si>
  <si>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</si>
  <si>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</si>
  <si>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</si>
  <si>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</si>
  <si>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</si>
  <si>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</si>
  <si>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</si>
  <si>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</si>
  <si>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</si>
  <si>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 xml:space="preserve">Brutto - </t>
    </r>
    <r>
      <rPr>
        <sz val="8"/>
        <rFont val="Verdana"/>
        <family val="2"/>
        <charset val="238"/>
      </rPr>
      <t>časť 1</t>
    </r>
  </si>
  <si>
    <r>
      <t>Korekcia</t>
    </r>
    <r>
      <rPr>
        <sz val="8"/>
        <rFont val="Verdana"/>
        <family val="2"/>
        <charset val="238"/>
      </rPr>
      <t xml:space="preserve"> - časť 2</t>
    </r>
  </si>
  <si>
    <r>
      <t>Sociálne poistenie</t>
    </r>
    <r>
      <rPr>
        <b/>
        <sz val="8"/>
        <rFont val="Verdana"/>
        <family val="2"/>
        <charset val="238"/>
      </rPr>
      <t xml:space="preserve"> </t>
    </r>
    <r>
      <rPr>
        <sz val="8"/>
        <rFont val="Verdana"/>
        <family val="2"/>
        <charset val="238"/>
      </rPr>
      <t>(336) - 391A</t>
    </r>
  </si>
  <si>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</si>
  <si>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</si>
  <si>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</si>
  <si>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</si>
  <si>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</si>
  <si>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</si>
  <si>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</si>
  <si>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</si>
  <si>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</si>
  <si>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</si>
  <si>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</si>
  <si>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</si>
  <si>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</si>
  <si>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</si>
  <si>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</si>
  <si>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</si>
  <si>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</si>
  <si>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</si>
  <si>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</si>
  <si>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</si>
  <si>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</si>
  <si>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</si>
  <si>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</si>
  <si>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</si>
  <si>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</si>
  <si>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</si>
  <si>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</si>
  <si>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</si>
  <si>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</si>
  <si>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</si>
  <si>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</si>
  <si>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</si>
  <si>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</si>
  <si>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</si>
  <si>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</si>
  <si>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</si>
  <si>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</si>
  <si>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</si>
  <si>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</si>
  <si>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</si>
  <si>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</si>
  <si>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</si>
  <si>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</si>
  <si>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</si>
  <si>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</si>
  <si>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</si>
  <si>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</si>
  <si>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Poskytnuté preddavky na dlhodobý hmotný majetok
(052) - 095A</t>
  </si>
  <si>
    <t>STRANA PASÍV
b</t>
  </si>
  <si>
    <t>Základné imanie (411 alebo +/- 491)</t>
  </si>
  <si>
    <t>Unterschrift der für die Erstellung des Jahresabschlusses verantwortlichen Person:</t>
  </si>
  <si>
    <t>Aktivované náklady na vývoj                                                                                                (012) - /072, 091A/</t>
  </si>
  <si>
    <t>Poskytnuté preddavky na zásoby                                                                                            (314A) - 391A</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</si>
  <si>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</si>
  <si>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</si>
  <si>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</si>
  <si>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</si>
  <si>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</si>
  <si>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</si>
  <si>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</si>
  <si>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</si>
  <si>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(v celých eurách)</t>
  </si>
  <si>
    <t xml:space="preserve"> </t>
  </si>
  <si>
    <t>Netto 2</t>
  </si>
  <si>
    <t>SK NACE</t>
  </si>
  <si>
    <t>A.I. 1.</t>
  </si>
  <si>
    <t xml:space="preserve">  A.II.</t>
  </si>
  <si>
    <t xml:space="preserve">  A.II.1.</t>
  </si>
  <si>
    <t>A.III. 1.</t>
  </si>
  <si>
    <t>Náklady budúcich období dlhodobé (381A, 382A)</t>
  </si>
  <si>
    <t>Náklady budúcich období krátkodobé (381A, 382A)</t>
  </si>
  <si>
    <t>Príjmy budúcich období dlhodobé (385A)</t>
  </si>
  <si>
    <t>Príjmy budúcich období krátkodobé (385A)</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</si>
  <si>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</si>
  <si>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</si>
  <si>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</si>
  <si>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</si>
  <si>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</si>
  <si>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</si>
  <si>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</si>
  <si>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</si>
  <si>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</si>
  <si>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</si>
  <si>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</si>
  <si>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</si>
  <si>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</si>
  <si>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</si>
  <si>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</si>
  <si>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</si>
  <si>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</si>
  <si>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</si>
  <si>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</si>
  <si>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</si>
  <si>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</si>
  <si>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</si>
  <si>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</si>
  <si>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</si>
  <si>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</si>
  <si>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</si>
  <si>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</si>
  <si>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</si>
  <si>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</si>
  <si>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</si>
  <si>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</si>
  <si>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</si>
  <si>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</si>
  <si>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</si>
  <si>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</si>
  <si>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</si>
  <si>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</si>
  <si>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</si>
  <si>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</si>
  <si>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</si>
  <si>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</si>
  <si>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</si>
  <si>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</si>
  <si>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</si>
  <si>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</si>
  <si>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</si>
  <si>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</si>
  <si>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</si>
  <si>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</si>
  <si>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</si>
  <si>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</si>
  <si>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</si>
  <si>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</si>
  <si>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</si>
  <si>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</si>
  <si>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</si>
  <si>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</si>
  <si>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</si>
  <si>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</si>
  <si>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</si>
  <si>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</si>
  <si>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</si>
  <si>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</si>
  <si>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</si>
  <si>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</si>
  <si>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</si>
  <si>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</si>
  <si>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</si>
  <si>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</si>
  <si>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</si>
  <si>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</si>
  <si>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</si>
  <si>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</si>
  <si>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</si>
  <si>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</si>
  <si>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</si>
  <si>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</si>
  <si>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</si>
  <si>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</si>
  <si>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</si>
  <si>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</si>
  <si>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</si>
  <si>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Dlhodobý nehmotný majetok súčet                                                                                    (r. 004 až 010)</t>
  </si>
  <si>
    <t xml:space="preserve">A.I. </t>
  </si>
  <si>
    <t xml:space="preserve">       A.I.1.</t>
  </si>
  <si>
    <t>15</t>
  </si>
  <si>
    <t>16</t>
  </si>
  <si>
    <t>17</t>
  </si>
  <si>
    <t>18</t>
  </si>
  <si>
    <t>19</t>
  </si>
  <si>
    <t>20</t>
  </si>
  <si>
    <t>Dlhodobý hmotný majetok                                                                                              (r. 012 až 020)</t>
  </si>
  <si>
    <t xml:space="preserve">        7.</t>
  </si>
  <si>
    <t>Čistá hodnota zákazky (316A)</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</si>
  <si>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</si>
  <si>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</si>
  <si>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</si>
  <si>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</si>
  <si>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</si>
  <si>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</si>
  <si>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</si>
  <si>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</si>
  <si>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</si>
  <si>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</si>
  <si>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</si>
  <si>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</si>
  <si>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Nedokončená výroba a polotovary vlastnej výroby
(121, 122, 12X) - /192, 193, 19X/</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</si>
  <si>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</si>
  <si>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</si>
  <si>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</si>
  <si>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</si>
  <si>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</si>
  <si>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</si>
  <si>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</si>
  <si>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</si>
  <si>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</si>
  <si>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</si>
  <si>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</si>
  <si>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</si>
  <si>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</si>
  <si>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</si>
  <si>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</si>
  <si>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</si>
  <si>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</si>
  <si>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</si>
  <si>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</si>
  <si>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</si>
  <si>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</si>
  <si>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</si>
  <si>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</si>
  <si>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</si>
  <si>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</si>
  <si>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</si>
  <si>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</si>
  <si>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</si>
  <si>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</si>
  <si>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</si>
  <si>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</si>
  <si>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</si>
  <si>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</si>
  <si>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</si>
  <si>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</si>
  <si>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</si>
  <si>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</si>
  <si>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</si>
  <si>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</si>
  <si>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</si>
  <si>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</si>
  <si>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</si>
  <si>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</si>
  <si>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</si>
  <si>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</si>
  <si>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</si>
  <si>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</si>
  <si>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</si>
  <si>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</si>
  <si>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</si>
  <si>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</si>
  <si>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</si>
  <si>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</si>
  <si>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</si>
  <si>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</si>
  <si>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</si>
  <si>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</si>
  <si>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</si>
  <si>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</si>
  <si>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</si>
  <si>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</si>
  <si>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</si>
  <si>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</si>
  <si>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</si>
  <si>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</si>
  <si>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</si>
  <si>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</si>
  <si>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</si>
  <si>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</si>
  <si>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</si>
  <si>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</si>
  <si>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</si>
  <si>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</si>
  <si>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</si>
  <si>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</si>
  <si>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</si>
  <si>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</si>
  <si>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</si>
  <si>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</si>
  <si>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</si>
  <si>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</si>
  <si>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</si>
  <si>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</si>
  <si>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</si>
  <si>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</si>
  <si>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</si>
  <si>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</si>
  <si>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</si>
  <si>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</si>
  <si>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</si>
  <si>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</si>
  <si>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</si>
  <si>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</si>
  <si>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</si>
  <si>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</si>
  <si>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</si>
  <si>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</si>
  <si>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</si>
  <si>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</si>
  <si>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</si>
  <si>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</si>
  <si>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</si>
  <si>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</si>
  <si>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</si>
  <si>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</si>
  <si>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</si>
  <si>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</si>
  <si>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</si>
  <si>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Podielové cenné papiere a podiely v prepojených účtovných jednotkách
(061A,
062A, 063A) - /096A/</t>
  </si>
  <si>
    <t>Podielové cenné
papiere a podiely
s podielovou účasťou
okrem v prepojených
účtovných jednotkách
(062A) - /096A/</t>
  </si>
  <si>
    <t>Ostatné
realizovateľné cenné
papiere a podiely
(063A) - /096A/</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</si>
  <si>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</si>
  <si>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</si>
  <si>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</si>
  <si>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</si>
  <si>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Pôžičky a ostatný
dlhodobý finančný
majetok so zostatkovou
dobou splatnosti
najviac jeden rok
(066A, 067A, 069A,
06XA) - /096A/</t>
  </si>
  <si>
    <t>Účty v bankách
s dobou viazanosti
dlhšou ako jeden rok
(22XA)</t>
  </si>
  <si>
    <t>9.</t>
  </si>
  <si>
    <t>11.</t>
  </si>
  <si>
    <t>Obstarávaný
dlhodobý finančný
majetok
(043) - /096A/</t>
  </si>
  <si>
    <t>Poskytnuté
preddavky
na dlhodobý
finančný majetok
(053) - /095A/</t>
  </si>
  <si>
    <t>Dlhodobý finančný majetok                                                                                                (r. 22 až 32)</t>
  </si>
  <si>
    <t xml:space="preserve">Obežný majetok                                                                                                            r. 34 + r. 41 + r. 53 + r. 66+ r. 71   </t>
  </si>
  <si>
    <t>Zásoby súčet (r. 35 až 40)</t>
  </si>
  <si>
    <t>Pohľadávky
z obchodného
styku
súčet (r. 43 až r. 45)</t>
  </si>
  <si>
    <t>1.a</t>
  </si>
  <si>
    <t>1.b</t>
  </si>
  <si>
    <t>1.c</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</si>
  <si>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</si>
  <si>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</si>
  <si>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</si>
  <si>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</si>
  <si>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</si>
  <si>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</si>
  <si>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</si>
  <si>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</si>
  <si>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</si>
  <si>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Dlhodobé pohľadávky súčet                                                                                                   (r. 42 + r. 46 až 52)</t>
  </si>
  <si>
    <t>Krátkodobé pohľadávky súčet                                                                                           (r. 54 + r. 58 až 65)</t>
  </si>
  <si>
    <t>Pohľadávky
z obchodného
styku
súčet (r. 55 až r. 57)</t>
  </si>
  <si>
    <t>Pohľadávky voči
spoločníkom, členom
a združeniu (354A,
355A, 358A, 35XA,
398A) - /391A/</t>
  </si>
  <si>
    <t>62</t>
  </si>
  <si>
    <t>Daňové pohľadávky
a dotácie
(341, 342, 343, 345,
346, 347) - /391A/</t>
  </si>
  <si>
    <t>63</t>
  </si>
  <si>
    <t>64</t>
  </si>
  <si>
    <t>Iné pohľadávky
(335A, 33XA, 371A,
374A, 375A, 378A)
- /391A/</t>
  </si>
  <si>
    <t>65</t>
  </si>
  <si>
    <t>Krátkodobý
finančný majetok
súčet (r. 67 až r. 70)</t>
  </si>
  <si>
    <t>66</t>
  </si>
  <si>
    <t>Krátkodobý finančný
majetok v prepojených
účtovných
jednotkách (251A,
253A, 256A, 257A,
25XA) - /291A, 29XA/</t>
  </si>
  <si>
    <t>67</t>
  </si>
  <si>
    <t>68</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</si>
  <si>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</si>
  <si>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</si>
  <si>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</si>
  <si>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69</t>
  </si>
  <si>
    <t>70</t>
  </si>
  <si>
    <t>Finančné účty
r. 72 + r. 73</t>
  </si>
  <si>
    <t>71</t>
  </si>
  <si>
    <t>Peniaze
(211, 213, 21X)</t>
  </si>
  <si>
    <t>Účty v bankách
(221A, 22X, +/- 261)</t>
  </si>
  <si>
    <t>72</t>
  </si>
  <si>
    <t>73</t>
  </si>
  <si>
    <t>74</t>
  </si>
  <si>
    <t>75</t>
  </si>
  <si>
    <t>76</t>
  </si>
  <si>
    <t>77</t>
  </si>
  <si>
    <t>78</t>
  </si>
  <si>
    <t>SPOLU MAJETOK                                                                                                      r. 02 + r. 33 + r. 74</t>
  </si>
  <si>
    <t>10</t>
  </si>
  <si>
    <t>11</t>
  </si>
  <si>
    <t>12</t>
  </si>
  <si>
    <t>13</t>
  </si>
  <si>
    <t>14</t>
  </si>
  <si>
    <t>SPOLU VLASTNÉ IMANIE A ZÁVÄZKY                                                                           r. 80 + r. 101 + r. 141</t>
  </si>
  <si>
    <t>79</t>
  </si>
  <si>
    <t>Vlastné imanie r. 81 + r. 85 + r. 86 + r. 87 + r. 90 + r. 93 + r. 97 + r. 100</t>
  </si>
  <si>
    <t>80</t>
  </si>
  <si>
    <t>81</t>
  </si>
  <si>
    <t>Základné imanie súčet (r. 82 až 84)</t>
  </si>
  <si>
    <t>82</t>
  </si>
  <si>
    <t>Zmena základného imania +/- 419</t>
  </si>
  <si>
    <t>83</t>
  </si>
  <si>
    <t>84</t>
  </si>
  <si>
    <t>85</t>
  </si>
  <si>
    <t>86</t>
  </si>
  <si>
    <t>Zákonné rezervné fondy r. 88 + r. 89</t>
  </si>
  <si>
    <t>87</t>
  </si>
  <si>
    <t>Zákonný rezervný fond a nedeliteľný fond
(417A, 418, 421A, 422)</t>
  </si>
  <si>
    <t>Rezervný fond na vlastné akcie a vlastné
podiely (417A, 421A)</t>
  </si>
  <si>
    <t>88</t>
  </si>
  <si>
    <t>89</t>
  </si>
  <si>
    <t>Ostatné fondy zo zisku r. 91 + r. 92</t>
  </si>
  <si>
    <t>90</t>
  </si>
  <si>
    <t>91</t>
  </si>
  <si>
    <t>A.V.1.</t>
  </si>
  <si>
    <t>Štatutárne fondy (423, 42X)</t>
  </si>
  <si>
    <t>92</t>
  </si>
  <si>
    <t>Ostatné fondy (427, 42X)</t>
  </si>
  <si>
    <t>A.VI.</t>
  </si>
  <si>
    <t>Oceňovacie rozdiely z precenenia
súčet (r. 94 až r. 96)</t>
  </si>
  <si>
    <t>93</t>
  </si>
  <si>
    <t>A.VI.1.</t>
  </si>
  <si>
    <t>Oceňovacie rozdiely z precenenia
majetku a záväzkov (+/- 414)</t>
  </si>
  <si>
    <t>94</t>
  </si>
  <si>
    <t>Oceňovacie rozdiely z kapitálových
účastín (+/- 415)</t>
  </si>
  <si>
    <t>Oceňovacie rozdiely z precenenia
pri zlúčení, splynutí a rozdelení (+/- 416)</t>
  </si>
  <si>
    <t>95</t>
  </si>
  <si>
    <t>96</t>
  </si>
  <si>
    <t>A.VII.</t>
  </si>
  <si>
    <t>Výsledok hospodárenia minulých rokov
r. 98 + r. 99</t>
  </si>
  <si>
    <t>97</t>
  </si>
  <si>
    <t>98</t>
  </si>
  <si>
    <t>99</t>
  </si>
  <si>
    <t>A.VIII.</t>
  </si>
  <si>
    <t>Výsledok hospodárenia za účtovné obdobie
po zdanení /+-/ r. 01 - (r. 81 + r. 85 + r. 86
+ r. 87 + r. 90 + r. 93 + r. 97 + r. 101 + r. 141)</t>
  </si>
  <si>
    <t>Záväzky r. 102 + r. 118 + r. 121 + r. 122
+ r. 136 + r. 139 + r. 140</t>
  </si>
  <si>
    <t>Dlhodobé záväzky
súčet (r. 103 + r. 107 až r. 117)</t>
  </si>
  <si>
    <t>Dlhodobé záväzky z obchodného styku
súčet (r. 104 až r. 106)</t>
  </si>
  <si>
    <t>1.a.</t>
  </si>
  <si>
    <t>1.b.</t>
  </si>
  <si>
    <t>1.c.</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</si>
  <si>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</si>
  <si>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</si>
  <si>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</si>
  <si>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</si>
  <si>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účtovným
jednotkám (471A, 47XA)</t>
  </si>
  <si>
    <t>Ostatné dlhodobé záväzky (479A, 47XA)</t>
  </si>
  <si>
    <t>Vydané dlhopisy (473A/-/255A)</t>
  </si>
  <si>
    <t>8.</t>
  </si>
  <si>
    <t>Iné dlhodobé záväzky
(336A, 372A, 474A, 47XA)</t>
  </si>
  <si>
    <t>12.</t>
  </si>
  <si>
    <t>Odložený daňový záväzok (481A)</t>
  </si>
  <si>
    <t>Dlhodobé rezervy r. 119 + r. 120</t>
  </si>
  <si>
    <t>Zákonné rezervy (451A)</t>
  </si>
  <si>
    <t>Ostatné rezervy (459A, 45XA)</t>
  </si>
  <si>
    <t>Dlhodobé bankové úvery (461A, 46XA)</t>
  </si>
  <si>
    <t>Krátkodobé záväzky
súčet (r. 123 + r. 127 až r. 135)</t>
  </si>
  <si>
    <t>B.IV.1</t>
  </si>
  <si>
    <t>Záväzky z obchodného styku
súčet (r. 124 až r. 126)</t>
  </si>
  <si>
    <t>Záväzky z obchodného styku voči prepojeným
účtovným jednotkám (321A, 322A, 324A,
325A, 326A, 32XA, 475A, 476A, 478A, 47XA)</t>
  </si>
  <si>
    <t>     1.a.</t>
  </si>
  <si>
    <t>     1.b.</t>
  </si>
  <si>
    <t>Záväzky z obchodného styku v rámci podielovej
účasti okrem záväzkov voči prepojeným
účtovným jednotkám (321A, 322A, 324A, 325A,
326A, 32XA, 475A, 476A, 478A, 47XA)</t>
  </si>
  <si>
    <t>     1.c.</t>
  </si>
  <si>
    <t>Ostatné záväzky z obchodného styku
(321A, 322A, 324A, 325A, 326A, 32XA,
475A, 476A, 478A, 47XA)</t>
  </si>
  <si>
    <t>126</t>
  </si>
  <si>
    <t>127</t>
  </si>
  <si>
    <t>Ostatné záväzky voči prepojeným účtovným
jednotkám (361A, 36XA, 471A, 47XA)</t>
  </si>
  <si>
    <t>128</t>
  </si>
  <si>
    <t>Ostatné záväzky v rámci podielovej účasti
okrem záväzkov voči prepojeným účtovným
jednotkám (361A, 36XA, 471A, 47XA)</t>
  </si>
  <si>
    <t>129</t>
  </si>
  <si>
    <t>Záväzky voči spoločníkom a združeniu (364,
365, 366, 367, 368, 398A, 478A, 479A)</t>
  </si>
  <si>
    <t>130</t>
  </si>
  <si>
    <t>Záväzky voči zamestnancom
(331, 333, 33X, 479A)</t>
  </si>
  <si>
    <t>Záväzky zo sociálneho poistenia (336A)</t>
  </si>
  <si>
    <t>Daňové záväzky a dotácie
(341, 342, 343, 345, 346, 347, 34X)</t>
  </si>
  <si>
    <t>Záväzky z derivátových operácií
(373A, 377A)</t>
  </si>
  <si>
    <t>Iné záväzky
(372A, 379A, 474A, 475A, 479A, 47XA)</t>
  </si>
  <si>
    <t>131</t>
  </si>
  <si>
    <t>132</t>
  </si>
  <si>
    <t>133</t>
  </si>
  <si>
    <t>134</t>
  </si>
  <si>
    <t>135</t>
  </si>
  <si>
    <t>Krátkodobé rezervy r. 137 + r. 138</t>
  </si>
  <si>
    <t>136</t>
  </si>
  <si>
    <t>137</t>
  </si>
  <si>
    <t>Zákonné rezervy (323A, 451A)</t>
  </si>
  <si>
    <t>Ostatné rezervy (323A, 32X, 459A, 45XA)</t>
  </si>
  <si>
    <t>138</t>
  </si>
  <si>
    <t>Bežné bankové úvery
(221A, 231, 232, 23X, 461A, 46XA)</t>
  </si>
  <si>
    <t>139</t>
  </si>
  <si>
    <t>B.VI.</t>
  </si>
  <si>
    <t>B.VII.</t>
  </si>
  <si>
    <t>Krátkodobé finančné výpomoci
(241, 249, 24X, 473A, /-/255A)</t>
  </si>
  <si>
    <t>140</t>
  </si>
  <si>
    <t>Časové rozlíšenie
súčet (r. 142 až r. 145)</t>
  </si>
  <si>
    <t>141</t>
  </si>
  <si>
    <t>142</t>
  </si>
  <si>
    <t>143</t>
  </si>
  <si>
    <t>144</t>
  </si>
  <si>
    <t>145</t>
  </si>
  <si>
    <t>Čistý obrat (časť účt. tr. 6 podľa
zákona)</t>
  </si>
  <si>
    <t>Výnosy z hospodárskej činnosti spolu
súčet (r. 03 až r. 09)</t>
  </si>
  <si>
    <t>Tržby z predaja tovaru (604, 607)</t>
  </si>
  <si>
    <t xml:space="preserve">   I.</t>
  </si>
  <si>
    <t xml:space="preserve"> *</t>
  </si>
  <si>
    <t>Tržby z predaja služieb (602, 606)</t>
  </si>
  <si>
    <t xml:space="preserve"> III.</t>
  </si>
  <si>
    <t>Zmeny stavu vnútroorganizačných zásob
(+/-) (účtová skupina 61)</t>
  </si>
  <si>
    <t>Aktivácia (účtová skupina 62)</t>
  </si>
  <si>
    <t>Tržby z predaja dlhodobého nehmotného
majetku, dlhodobého hmotného majetku a
materiálu (641, 642)</t>
  </si>
  <si>
    <t xml:space="preserve">   VI.</t>
  </si>
  <si>
    <t>Ostatné výnosy z hospodárskej cinnosti
(644, 645, 646, 648, 655, 657)</t>
  </si>
  <si>
    <t xml:space="preserve">     VII.</t>
  </si>
  <si>
    <t>Náklady na hospodársku cinnost spolu
r. 11 + r. 12 + r. 13 + r.14 + r. 15 + r. 20 +
r. 21 + r. 24 + r. 25 + r. 26</t>
  </si>
  <si>
    <t xml:space="preserve"> **   </t>
  </si>
  <si>
    <t>Náklady vynaložené na obstaranie
predaného tovaru (504, 507)</t>
  </si>
  <si>
    <t>   A.</t>
  </si>
  <si>
    <t xml:space="preserve">   B.</t>
  </si>
  <si>
    <t>Spotreba materiálu, energie a ostatných
neskladovatelných dodávok (501, 502, 503)</t>
  </si>
  <si>
    <t>Opravné položky k zásobám (+/-) (505)</t>
  </si>
  <si>
    <t xml:space="preserve">      C.</t>
  </si>
  <si>
    <t>Služby (úctová skupina 51)</t>
  </si>
  <si>
    <t xml:space="preserve">      D.</t>
  </si>
  <si>
    <t>Osobné náklady (r. 16 až r. 19)</t>
  </si>
  <si>
    <t xml:space="preserve">   E.</t>
  </si>
  <si>
    <t xml:space="preserve">   E.1</t>
  </si>
  <si>
    <t>Náklady na sociálne poistenie
(524, 525, 526)</t>
  </si>
  <si>
    <t xml:space="preserve">  F.</t>
  </si>
  <si>
    <t xml:space="preserve">  G.</t>
  </si>
  <si>
    <t xml:space="preserve">     G.1.</t>
  </si>
  <si>
    <t>Odpisy dlhodobého nehmotného majetku
a dlhodobého hmotného majetku (551)</t>
  </si>
  <si>
    <t>Opravné položky k dlhodobému
nehmotnému majetku a dlhodobému
hmotnému majetku (+/-) (553)</t>
  </si>
  <si>
    <t>Zostatková cena predaného dlhodobého
majetku a predaného materiálu (541, 542)</t>
  </si>
  <si>
    <t xml:space="preserve">  H.</t>
  </si>
  <si>
    <t xml:space="preserve">  J.</t>
  </si>
  <si>
    <t>Výsledok hospodárenia z hospodárskej
cinnosti (+/-) (r. 02 - r. 10)</t>
  </si>
  <si>
    <t>Pridaná hodnota (r. 03 + r. 04 + r. 05 +
r. 06 + r. 07) - (r. 11 + r. 12 + r. 13 + r. 14)</t>
  </si>
  <si>
    <t>Tržby z predaja cenných papierov a
podielov (661)</t>
  </si>
  <si>
    <t>IX.1.</t>
  </si>
  <si>
    <t>Ostatné výnosy z cenných papierov a
podielov (665A)</t>
  </si>
  <si>
    <t xml:space="preserve">    X.</t>
  </si>
  <si>
    <t>X.1.</t>
  </si>
  <si>
    <t>Ostatné výnosy z krátkodobého financného
majetku (666A)</t>
  </si>
  <si>
    <t>Výnosové úroky (r. 40 + r. 41)</t>
  </si>
  <si>
    <t xml:space="preserve">  XI.</t>
  </si>
  <si>
    <t>Výnosové úroky od prepojených
úctovných jednotiek (662A)</t>
  </si>
  <si>
    <t>Ostatné výnosové úroky (662A)</t>
  </si>
  <si>
    <t xml:space="preserve">    XII.</t>
  </si>
  <si>
    <t xml:space="preserve">    XI.1.</t>
  </si>
  <si>
    <t>Výnosy z precenenia cenných papierov a
výnosy z derivátových operácií (664, 667)</t>
  </si>
  <si>
    <t>XIII.</t>
  </si>
  <si>
    <t>Ostatné výnosy z financnej cinnosti (668)</t>
  </si>
  <si>
    <t xml:space="preserve">   XIV.</t>
  </si>
  <si>
    <t xml:space="preserve">   **</t>
  </si>
  <si>
    <t xml:space="preserve">  **</t>
  </si>
  <si>
    <t xml:space="preserve">     K.</t>
  </si>
  <si>
    <t xml:space="preserve">     L.</t>
  </si>
  <si>
    <t xml:space="preserve">  M.</t>
  </si>
  <si>
    <t>Nákladové úroky (r. 50 + r. 51)</t>
  </si>
  <si>
    <t xml:space="preserve">  N.</t>
  </si>
  <si>
    <t xml:space="preserve">     N.1.</t>
  </si>
  <si>
    <t>Ostatné nákladové úroky (562A)</t>
  </si>
  <si>
    <t xml:space="preserve">     O.</t>
  </si>
  <si>
    <t>Náklady na precenenie cenných papierov a
náklady na derivátové operácie (564, 567)</t>
  </si>
  <si>
    <t xml:space="preserve">     P.</t>
  </si>
  <si>
    <t xml:space="preserve">     Q.</t>
  </si>
  <si>
    <t>Výsledok hospodárenia z finančnej
činnosti (+/-) (r. 29 - r. 45)</t>
  </si>
  <si>
    <t>Výsledok hospodárenia za účtovné
obdobie pred zdanením (+/-) (r. 27 + r. 55)</t>
  </si>
  <si>
    <t xml:space="preserve">   ****</t>
  </si>
  <si>
    <t xml:space="preserve">     R.</t>
  </si>
  <si>
    <t>Daň z príjmov (r. 58 + r. 59)</t>
  </si>
  <si>
    <t xml:space="preserve">     R.1.</t>
  </si>
  <si>
    <t>Daň z príjmov splatná (591, 595)</t>
  </si>
  <si>
    <t>Daň z príjmov odložená (+/-) (592)</t>
  </si>
  <si>
    <t xml:space="preserve">     S.</t>
  </si>
  <si>
    <t>Prevod podielov na výsledku hospodárenia
spoločníkom (+/- 596)</t>
  </si>
  <si>
    <t xml:space="preserve">  ****</t>
  </si>
  <si>
    <t>Výsledok hospodárenia za účtovné
obdobie po zdanení (+/-)
(r. 56 - r. 57 - r. 60)</t>
  </si>
  <si>
    <t>Tržby z predaja vlastných výrobkov (601)</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</si>
  <si>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</si>
  <si>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</si>
  <si>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</si>
  <si>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</si>
  <si>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</si>
  <si>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</si>
  <si>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</si>
  <si>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</si>
  <si>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</si>
  <si>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</si>
  <si>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</si>
  <si>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</si>
  <si>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</si>
  <si>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</si>
  <si>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</si>
  <si>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</si>
  <si>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</si>
  <si>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</si>
  <si>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</si>
  <si>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</si>
  <si>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</si>
  <si>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</si>
  <si>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</si>
  <si>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</si>
  <si>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</si>
  <si>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</si>
  <si>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</si>
  <si>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</si>
  <si>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</si>
  <si>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</si>
  <si>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</si>
  <si>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</si>
  <si>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</si>
  <si>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</si>
  <si>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</si>
  <si>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</si>
  <si>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</si>
  <si>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</si>
  <si>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</si>
  <si>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</si>
  <si>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</si>
  <si>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</si>
  <si>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</si>
  <si>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</si>
  <si>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</si>
  <si>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</si>
  <si>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</si>
  <si>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</si>
  <si>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</si>
  <si>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</si>
  <si>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</si>
  <si>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</si>
  <si>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</si>
  <si>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</si>
  <si>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</si>
  <si>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</si>
  <si>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</si>
  <si>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</si>
  <si>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</si>
  <si>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</si>
  <si>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</si>
  <si>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</si>
  <si>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</si>
  <si>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</si>
  <si>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</si>
  <si>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</si>
  <si>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</si>
  <si>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</si>
  <si>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</si>
  <si>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</si>
  <si>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</si>
  <si>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</si>
  <si>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</si>
  <si>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</si>
  <si>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</si>
  <si>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</si>
  <si>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</si>
  <si>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</si>
  <si>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</si>
  <si>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</si>
  <si>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</si>
  <si>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</si>
  <si>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</si>
  <si>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</si>
  <si>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</si>
  <si>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</si>
  <si>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</si>
  <si>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</si>
  <si>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</si>
  <si>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</si>
  <si>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</si>
  <si>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</si>
  <si>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</si>
  <si>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</si>
  <si>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</si>
  <si>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</si>
  <si>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</si>
  <si>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</si>
  <si>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</si>
  <si>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</si>
  <si>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</si>
  <si>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</si>
  <si>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</si>
  <si>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</si>
  <si>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</si>
  <si>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</si>
  <si>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</si>
  <si>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</si>
  <si>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</si>
  <si>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</si>
  <si>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</si>
  <si>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</si>
  <si>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</si>
  <si>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</si>
  <si>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</si>
  <si>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</si>
  <si>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</si>
  <si>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</si>
  <si>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</si>
  <si>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</si>
  <si>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</si>
  <si>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</si>
  <si>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</si>
  <si>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</si>
  <si>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</si>
  <si>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</si>
  <si>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</si>
  <si>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</si>
  <si>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</si>
  <si>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</si>
  <si>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</si>
  <si>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</si>
  <si>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</si>
  <si>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</si>
  <si>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</si>
  <si>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</si>
  <si>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</si>
  <si>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</si>
  <si>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</si>
  <si>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</si>
  <si>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</si>
  <si>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</si>
  <si>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</si>
  <si>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</si>
  <si>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</si>
  <si>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</si>
  <si>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</si>
  <si>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</si>
  <si>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</si>
  <si>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</si>
  <si>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</si>
  <si>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</si>
  <si>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</si>
  <si>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</si>
  <si>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</si>
  <si>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</si>
  <si>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</si>
  <si>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</si>
  <si>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</si>
  <si>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</si>
  <si>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</si>
  <si>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</si>
  <si>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</si>
  <si>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</si>
  <si>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Výnosy z finančnej činnosti spolu r. 30
+ r. 31 + r. 35 + r. 39 + r. 42 + r. 43 + r. 44</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</si>
  <si>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</si>
  <si>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</si>
  <si>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</si>
  <si>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</si>
  <si>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</si>
  <si>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</si>
  <si>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</si>
  <si>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</si>
  <si>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</si>
  <si>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</si>
  <si>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</si>
  <si>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</si>
  <si>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</si>
  <si>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</si>
  <si>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</si>
  <si>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</si>
  <si>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</si>
  <si>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</si>
  <si>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</si>
  <si>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</si>
  <si>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</si>
  <si>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</si>
  <si>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</si>
  <si>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</si>
  <si>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</si>
  <si>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</si>
  <si>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</si>
  <si>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</si>
  <si>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</si>
  <si>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</si>
  <si>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</si>
  <si>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</si>
  <si>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</si>
  <si>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</si>
  <si>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</si>
  <si>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</si>
  <si>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</si>
  <si>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</si>
  <si>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</si>
  <si>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</si>
  <si>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</si>
  <si>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</si>
  <si>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</si>
  <si>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</si>
  <si>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</si>
  <si>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</si>
  <si>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</si>
  <si>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</si>
  <si>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</si>
  <si>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</si>
  <si>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</si>
  <si>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</si>
  <si>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</si>
  <si>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</si>
  <si>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</si>
  <si>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</si>
  <si>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</si>
  <si>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</si>
  <si>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</si>
  <si>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</si>
  <si>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</si>
  <si>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</si>
  <si>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</si>
  <si>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</si>
  <si>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</si>
  <si>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</si>
  <si>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</si>
  <si>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</si>
  <si>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</si>
  <si>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</si>
  <si>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</si>
  <si>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</si>
  <si>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</si>
  <si>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</si>
  <si>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</si>
  <si>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</si>
  <si>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</si>
  <si>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</si>
  <si>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</si>
  <si>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</si>
  <si>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</si>
  <si>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</si>
  <si>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</si>
  <si>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</si>
  <si>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</si>
  <si>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</si>
  <si>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</si>
  <si>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</si>
  <si>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</si>
  <si>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</si>
  <si>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</si>
  <si>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</si>
  <si>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</si>
  <si>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</si>
  <si>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</si>
  <si>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</si>
  <si>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</si>
  <si>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</si>
  <si>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</si>
  <si>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</si>
  <si>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</si>
  <si>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</si>
  <si>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</si>
  <si>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</si>
  <si>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</si>
  <si>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</si>
  <si>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</si>
  <si>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</si>
  <si>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</si>
  <si>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</si>
  <si>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</si>
  <si>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</si>
  <si>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</si>
  <si>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</si>
  <si>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</si>
  <si>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</si>
  <si>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</si>
  <si>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</si>
  <si>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</si>
  <si>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</si>
  <si>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</si>
  <si>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</si>
  <si>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</si>
  <si>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</si>
  <si>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</si>
  <si>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</si>
  <si>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</si>
  <si>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</si>
  <si>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</si>
  <si>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</si>
  <si>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</si>
  <si>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</si>
  <si>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</si>
  <si>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</si>
  <si>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</si>
  <si>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</si>
  <si>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</si>
  <si>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</si>
  <si>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</si>
  <si>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</si>
  <si>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</si>
  <si>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</si>
  <si>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</si>
  <si>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</si>
  <si>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</si>
  <si>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</si>
  <si>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</si>
  <si>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</si>
  <si>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</si>
  <si>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</si>
  <si>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</si>
  <si>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</si>
  <si>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</si>
  <si>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</si>
  <si>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</si>
  <si>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</si>
  <si>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</si>
  <si>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</si>
  <si>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</si>
  <si>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</si>
  <si>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</si>
  <si>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</si>
  <si>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</si>
  <si>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</si>
  <si>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</si>
  <si>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</si>
  <si>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</si>
  <si>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</si>
  <si>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</si>
  <si>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</si>
  <si>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</si>
  <si>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</si>
  <si>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</si>
  <si>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</si>
  <si>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</si>
  <si>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</si>
  <si>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</si>
  <si>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</si>
  <si>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</si>
  <si>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</si>
  <si>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</si>
  <si>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</si>
  <si>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</si>
  <si>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</si>
  <si>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</si>
  <si>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</si>
  <si>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</si>
  <si>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</si>
  <si>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</si>
  <si>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</si>
  <si>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</si>
  <si>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</si>
  <si>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</si>
  <si>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</si>
  <si>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</si>
  <si>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</si>
  <si>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</si>
  <si>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</si>
  <si>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</si>
  <si>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</si>
  <si>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</si>
  <si>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</si>
  <si>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</si>
  <si>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</si>
  <si>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</si>
  <si>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</si>
  <si>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</si>
  <si>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</si>
  <si>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</si>
  <si>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</si>
  <si>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</si>
  <si>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</si>
  <si>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</si>
  <si>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</si>
  <si>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</si>
  <si>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</si>
  <si>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</si>
  <si>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</si>
  <si>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</si>
  <si>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</si>
  <si>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</si>
  <si>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 xml:space="preserve">Goodwill/ záporny goodwil vznikol ako rozdiel medzi obstarávacou cenou a podielom spoločnosti na reálnej hodnote obstaraného identifikovateľného majetku a záväzkov v deň obstarania. </t>
  </si>
  <si>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</si>
  <si>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</si>
  <si>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</si>
  <si>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</si>
  <si>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</si>
  <si>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</si>
  <si>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</si>
  <si>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</si>
  <si>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</si>
  <si>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</si>
  <si>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</si>
  <si>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</si>
  <si>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</si>
  <si>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</si>
  <si>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</si>
  <si>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</si>
  <si>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</si>
  <si>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</si>
  <si>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</si>
  <si>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Iný dlhodobý hmotný majetok</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</si>
  <si>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</si>
  <si>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</si>
  <si>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</si>
  <si>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</si>
  <si>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</si>
  <si>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</si>
  <si>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</si>
  <si>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</si>
  <si>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</si>
  <si>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</si>
  <si>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</si>
  <si>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</si>
  <si>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</si>
  <si>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</si>
  <si>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</si>
  <si>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</si>
  <si>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</si>
  <si>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Ak je zostatková doba splatnosti pohľadávky dlhšia ako jeden rok, tvorí sa opravná položka, ktorá predstavuje rozdiel medzi menovitou a súčasnou hodnotou pohľadávky.</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</si>
  <si>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</si>
  <si>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</si>
  <si>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</si>
  <si>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</si>
  <si>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</si>
  <si>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</si>
  <si>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</si>
  <si>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</si>
  <si>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</si>
  <si>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</si>
  <si>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</si>
  <si>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</si>
  <si>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</si>
  <si>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</si>
  <si>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</si>
  <si>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</si>
  <si>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</si>
  <si>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</si>
  <si>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O odloženom daňovom záväzku účtuje spoločnosť vždy, o pohľadávke účtuje, ak je realizovateľná.</t>
  </si>
  <si>
    <t>Pokiaľ existujú, popísať druh a podmienky.</t>
  </si>
  <si>
    <t>Ak nejaké boli, treba popisať o čo išlo s uvedením sumy vplyvu na výsledky hospodárenia minulých rokov</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</si>
  <si>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</si>
  <si>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</si>
  <si>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</si>
  <si>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</si>
  <si>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</si>
  <si>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</si>
  <si>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</si>
  <si>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</si>
  <si>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</si>
  <si>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</si>
  <si>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</si>
  <si>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</si>
  <si>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</si>
  <si>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</si>
  <si>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</si>
  <si>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</si>
  <si>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</si>
  <si>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</si>
  <si>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</si>
  <si>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</si>
  <si>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</si>
  <si>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</si>
  <si>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</si>
  <si>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</si>
  <si>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</si>
  <si>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</si>
  <si>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</si>
  <si>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</si>
  <si>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</si>
  <si>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</si>
  <si>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</si>
  <si>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</si>
  <si>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</si>
  <si>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</si>
  <si>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</si>
  <si>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</si>
  <si>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</si>
  <si>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</si>
  <si>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</si>
  <si>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</si>
  <si>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</si>
  <si>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</si>
  <si>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</si>
  <si>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</si>
  <si>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</si>
  <si>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</si>
  <si>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</si>
  <si>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</si>
  <si>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</si>
  <si>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</si>
  <si>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</si>
  <si>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</si>
  <si>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VÝZNAMNÉ UDALOSTI, KTORÉ NASTALI PO DNI, KU KTORÉMU SA ZOSTAVUJE ÚČTOVNÁ ZÁVIERKA</t>
  </si>
  <si>
    <t>mesiac</t>
  </si>
  <si>
    <t>rok</t>
  </si>
  <si>
    <t>Za obdobie</t>
  </si>
  <si>
    <t>Použitie vzorových poznámok účtovej závierky:</t>
  </si>
  <si>
    <t>Pre správne fungovanie nastavených kontrol je potrebné dodržať nasledovné body:</t>
  </si>
  <si>
    <t xml:space="preserve"> - ako prvé je potrebné vyplniť hárky výkazov (zhodné s tlačivom výkazov pre daňové účely), t.j. hárky s názvom "Aktíva", "Pasíva" a "VZaS"</t>
  </si>
  <si>
    <t xml:space="preserve">  - vypĺňajú sa iba tie riadky výkazov, ktoré majú náplň a to za obe účtovné obdobia. Súčtové riadky obsahujú súčtové vzorce, preto ich nevypĺňajte (súčtové riadky sú vyznačené hrubším písmom) </t>
  </si>
  <si>
    <t xml:space="preserve"> - textové informácie sa vpisujú do zlúčenej bunky na šírku A4 strany, preto vložený riadok taktiež zlúčte (textový hárok má šírku stĺpcov A-I, tabuľ. časť A-AH)</t>
  </si>
  <si>
    <t xml:space="preserve"> - vzorové texty v oboch hárkoch sú buď čiernym alebo červeným písmom. Červená farba znamená AKTUALIZUJTE, VYBERTE z možností alebo DOPLNTE</t>
  </si>
  <si>
    <t xml:space="preserve"> - tabuľky v poznámkach spĺňajú predpísanú formálnu úpravu stanovenú legislatívou. Legislatíva však povoľuje v NIEKTORYCH tabuľkách meniť obsahovú náplň a počet riadkov podľa potreby (zoznam tabuliek v postupoch účtovania v časti Vysvetlivky poznámok). OSTATNE tabuľky sa uvádzajú povinne bez zmeny formy a počtu riadkov, hoci zostane nulová (negatívna informácia, napr. v prípade zábezpeky, ručenia)</t>
  </si>
  <si>
    <t xml:space="preserve"> - v prehľade peňažných tokov sú nastavené iba súčtové vzorce, preto tieto riadky nevypĺňajte</t>
  </si>
  <si>
    <t xml:space="preserve"> - číslovanie strán, hlavička poznámok, formátovanie: </t>
  </si>
  <si>
    <t>Úč POD</t>
  </si>
  <si>
    <t>podnikateľov v podvojnom učtovníctve zostavená</t>
  </si>
  <si>
    <t>31.</t>
  </si>
  <si>
    <t xml:space="preserve">            </t>
  </si>
  <si>
    <t>Účtovná jednotka</t>
  </si>
  <si>
    <t xml:space="preserve"> - riadna</t>
  </si>
  <si>
    <t xml:space="preserve"> - malá</t>
  </si>
  <si>
    <t>0</t>
  </si>
  <si>
    <t>1</t>
  </si>
  <si>
    <t>2</t>
  </si>
  <si>
    <t>4</t>
  </si>
  <si>
    <t xml:space="preserve"> - mimoriadna</t>
  </si>
  <si>
    <t xml:space="preserve"> - veľká</t>
  </si>
  <si>
    <t xml:space="preserve"> - priebežná</t>
  </si>
  <si>
    <t>Bezprostredne</t>
  </si>
  <si>
    <t>(vyznačí sa</t>
  </si>
  <si>
    <t>)</t>
  </si>
  <si>
    <t>Priložené súčasti účtovej závierky</t>
  </si>
  <si>
    <t>Súvaha (Úč POD 1-01)</t>
  </si>
  <si>
    <t>Výkaz ziskov a strát(Úč POD 2-01)</t>
  </si>
  <si>
    <t>Poznámky (Úč POD 3-01)</t>
  </si>
  <si>
    <t>(v celých eurách alebo eurocentoch)</t>
  </si>
  <si>
    <t>Označenie obchodného registra a číslo zápisu obchodnej spoločnosti</t>
  </si>
  <si>
    <t>Telefónne číslo</t>
  </si>
  <si>
    <t>Faxové číslo</t>
  </si>
  <si>
    <t>E-mailová adresa</t>
  </si>
  <si>
    <t>Zostavená dňa:</t>
  </si>
  <si>
    <t>Schválená dňa:</t>
  </si>
  <si>
    <t>Podpisový záznam štatutárneho orgánu účtovnej jednotky alebo člena štatutárneho orgánu účtovnej jednotky alebo podpisový záznam fyzickej osoby, ktorá je účtovnou jednotkou:</t>
  </si>
  <si>
    <t>Časové rozlíšenie                   (r. 75 až r. 78)</t>
  </si>
  <si>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</si>
  <si>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</si>
  <si>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</si>
  <si>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</si>
  <si>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</si>
  <si>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 xml:space="preserve"> -ak sa týka iba časť, aktualizujte podľa zostatkov vo výkazoch</t>
  </si>
  <si>
    <t>Finančý majetok spoločnosti predstavuje cenné papiere určené na obchodovanie, dlžné cenné papiere so splatnosťou do jedného roka/uveďte počet držané do doby splatnosti, vlastné akcie, vlastné dlhopisy a ostatné realizovateľné cenné papiere.</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</si>
  <si>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</si>
  <si>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</si>
  <si>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 xml:space="preserve"> -  pokiaľ spoločnosť nemá náplň pre uvedený bod, neuvádza sa ani metóda, t.j. skyte riadky </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</si>
  <si>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</si>
  <si>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</si>
  <si>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</si>
  <si>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</si>
  <si>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Pohľadávky za upísané vlastné imanie (/-/353)</t>
  </si>
  <si>
    <t>Záväzky vo výške xx EUR sú kryté záložným právom z titulu....</t>
  </si>
  <si>
    <t>Popíšte ďalší významný majetok a záväzky, ktoré nie sú uvedené v súvahe, napr.:</t>
  </si>
  <si>
    <t>Informácie o podsúvahových položkách, napr.:</t>
  </si>
  <si>
    <t>Náklady na finančnú činnosť spolu r. 46
+ r. 47 + r. 48 + r. 49 + r. 52 + r. 53 + r. 54</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</si>
  <si>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</si>
  <si>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</si>
  <si>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</si>
  <si>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</si>
  <si>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</si>
  <si>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</si>
  <si>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</si>
  <si>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</si>
  <si>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</si>
  <si>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</si>
  <si>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</si>
  <si>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</si>
  <si>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</si>
  <si>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</si>
  <si>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</si>
  <si>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</si>
  <si>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</si>
  <si>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</si>
  <si>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kontrola</t>
  </si>
  <si>
    <t>Odmeny členom orgánov spoločnosti a
družstva (523)</t>
  </si>
  <si>
    <t xml:space="preserve"> - titulná strana a výkazy sú číslované ako tlačivo Účtovná závierka, t.j. od 1. - 12. stranu. Obsahová náplň poznámok začína stranou č. 13. - automaticky nastavené. </t>
  </si>
  <si>
    <t xml:space="preserve"> - na záver po zostavení poznámok je vhodné pozrieť sa na ukážku pred tlačou a skontrolovať, ako je rozmiestnený text a tabuľky na jednotlivých stranách (najvhodnejšie je nastavenie mierky strany 85% (viď hornú lištu "Rozloženie strany")</t>
  </si>
  <si>
    <t xml:space="preserve"> - Prehľad peňažných tokoch je súčasťou hárku "Poznámky" </t>
  </si>
  <si>
    <r>
      <t xml:space="preserve"> - ak je potrebné uviesť iné informácie ako uvádza vzor textu poznámok, je potrebné vložiť </t>
    </r>
    <r>
      <rPr>
        <b/>
        <sz val="10"/>
        <color theme="1"/>
        <rFont val="Arial"/>
        <family val="2"/>
        <charset val="238"/>
      </rPr>
      <t>nový riadok</t>
    </r>
    <r>
      <rPr>
        <sz val="10"/>
        <color theme="1"/>
        <rFont val="Arial"/>
        <family val="2"/>
        <charset val="238"/>
      </rPr>
      <t>, aby neboli porušené kontrolné funkcie</t>
    </r>
  </si>
  <si>
    <t xml:space="preserve"> - všetky textové informácie slúžia ako VZOR, preto ak nie je pre ne náplň, treba SKRYŤ celý riadok (vymazanie sa neodporúča pre požitie súboru poznámok aj v nasledujúcich obdobia, kedy môže byť uvedenie informácie potrebné), alebo upraviť text spolu s číslovaním nadpisov alebo kategórii</t>
  </si>
  <si>
    <r>
      <t xml:space="preserve">Obchodné meno </t>
    </r>
    <r>
      <rPr>
        <sz val="8"/>
        <rFont val="Verdana"/>
        <family val="2"/>
        <charset val="238"/>
      </rPr>
      <t>(názov) účtovnej jednotky</t>
    </r>
  </si>
  <si>
    <r>
      <t xml:space="preserve">Sídlo </t>
    </r>
    <r>
      <rPr>
        <sz val="8"/>
        <rFont val="Verdana"/>
        <family val="2"/>
        <charset val="238"/>
      </rPr>
      <t>účtovnej jednotky, ulica a číslo</t>
    </r>
  </si>
  <si>
    <t xml:space="preserve"> - v hárku "Poznámky" je potrebné aktualizovať HLAVIČKU (v Nastavení strany): vložiť názov spoločnosti, aktuálny rok, IČ a DIČ (povinný údaj podľa opatrenia MF SR) </t>
  </si>
  <si>
    <t>Dlhodobé záväzky z derivátových operácií(373A,377A)</t>
  </si>
  <si>
    <t>Odpisy a opravné položky k dlhodobému
nehmotnému majetku a dlhodobému
hmotnému majetku (r. 22 + r. 23)</t>
  </si>
  <si>
    <t>Výnosy z dlhodobého finančného majetku
súcet (r. 32 až r. 34)</t>
  </si>
  <si>
    <t>Výnosy z cenných papierov a podielov
v podielovej účasti okrem výnosov
prepojených účtovných jednotiek (665A)</t>
  </si>
  <si>
    <t>Výnosy z cenných papierov a podielov
od prepojených účtovných jednotiek (665A)</t>
  </si>
  <si>
    <t>Výnosy z krátkodobého finančného majetku
v podielovej účasti okrem výnosov
prepojených účtovných jednotiek (666A)</t>
  </si>
  <si>
    <t>Ostatné náklady na hospodársku činnost
(543, 544, 545, 546, 548, 549, 555, 557)</t>
  </si>
  <si>
    <t>Opravné položky k pohľadávkam (+/-)
(547)</t>
  </si>
  <si>
    <t>Dane a poplatky (účtová skupina 53)</t>
  </si>
  <si>
    <t>Výnosy z krátkodobého finančného majetku
súčet (r. 36 až r. 38)</t>
  </si>
  <si>
    <t>Výnosy z krátkodobého finančného majetku
od prepojených účtovných jednotiek (666A)</t>
  </si>
  <si>
    <t>Ostatné náklady na finančnú činnost
(568, 569)</t>
  </si>
  <si>
    <t>Nákladové úroky pre prepojené účtovné
jednotky (562A)</t>
  </si>
  <si>
    <t>Opravné položky k finančnému majetku
(+/-) (565)</t>
  </si>
  <si>
    <t>Náklady na krátkodobý finančný majetok
(566)</t>
  </si>
  <si>
    <t>5</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</si>
  <si>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</si>
  <si>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</si>
  <si>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</si>
  <si>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</si>
  <si>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</si>
  <si>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</si>
  <si>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</si>
  <si>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</si>
  <si>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</si>
  <si>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</si>
  <si>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</si>
  <si>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</si>
  <si>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</si>
  <si>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</si>
  <si>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má uzavreté zmluvy o derivátoch, ktoré člení na deriváty určené na obchodovanie a zabezpečovacie deriváty.          K 31.12.2015 spoločnosť precenila deriváty na reálnu hodnotu a kladné, resp. záporné reálne hodnoty derivátov sú vykázane v iných pohľadávkach, resp. iných záväzkoch. </t>
  </si>
  <si>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</si>
  <si>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</si>
  <si>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</si>
  <si>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</si>
  <si>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</si>
  <si>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</si>
  <si>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</si>
  <si>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</si>
  <si>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</si>
  <si>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</si>
  <si>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</si>
  <si>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</si>
  <si>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</si>
  <si>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</si>
  <si>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</si>
  <si>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</si>
  <si>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</si>
  <si>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</si>
  <si>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</si>
  <si>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</si>
  <si>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</si>
  <si>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</si>
  <si>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</si>
  <si>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</si>
  <si>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</si>
  <si>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</si>
  <si>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</si>
  <si>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</si>
  <si>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</si>
  <si>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r>
      <rPr>
        <sz val="10"/>
        <color indexed="10"/>
        <rFont val="Arial"/>
        <family val="2"/>
        <charset val="238"/>
      </rPr>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r>
  </si>
  <si>
    <t>9</t>
  </si>
  <si>
    <t>6</t>
  </si>
  <si>
    <t>3</t>
  </si>
  <si>
    <t>7</t>
  </si>
  <si>
    <t>8</t>
  </si>
  <si>
    <t>B</t>
  </si>
  <si>
    <t>ö</t>
  </si>
  <si>
    <t>l</t>
  </si>
  <si>
    <t>h</t>
  </si>
  <si>
    <t>o</t>
  </si>
  <si>
    <t>f</t>
  </si>
  <si>
    <t>L</t>
  </si>
  <si>
    <t>g</t>
  </si>
  <si>
    <t>i</t>
  </si>
  <si>
    <t>s</t>
  </si>
  <si>
    <t>t</t>
  </si>
  <si>
    <t>,</t>
  </si>
  <si>
    <t>r</t>
  </si>
  <si>
    <t>D</t>
  </si>
  <si>
    <t>n</t>
  </si>
  <si>
    <t xml:space="preserve">a </t>
  </si>
  <si>
    <t>A</t>
  </si>
  <si>
    <t>S</t>
  </si>
  <si>
    <t>O</t>
  </si>
  <si>
    <t xml:space="preserve">e </t>
  </si>
  <si>
    <t xml:space="preserve">s </t>
  </si>
  <si>
    <t xml:space="preserve">y </t>
  </si>
  <si>
    <t>u</t>
  </si>
  <si>
    <t>v</t>
  </si>
  <si>
    <t xml:space="preserve">V priebehu účtovného obdobia neboli uskutočnené žiadne významné zmeny v zápise do Obchodného registra. </t>
  </si>
  <si>
    <t>Spoločník</t>
  </si>
  <si>
    <t>Informácie o štruktúre spoločníkov ku dňu, ku ktorému sa zostavuje účtovná závierka:</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</si>
  <si>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</si>
  <si>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rovnomerne</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</si>
  <si>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</si>
  <si>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Operatívny lízing</t>
  </si>
  <si>
    <t>Spoločnosť účtuje o dlhodobom nehmotnom majetku - Softvér. Majetok sa v aktuálnom účtovnom období neodpisoval, nakoľko je už plne odpísaný. Majetok spoločnosť i naďalej používa.</t>
  </si>
  <si>
    <t>Spoločnosť eviduje daňové pohľadávky z titulu nadmerného odpočtu DPH.</t>
  </si>
  <si>
    <t>Náklady budúcich období sa oceňujú ich menovitou hodnotou, pričom sa vykazujú vo výške, ktorá je potrebná na dodržanie zásady vecnej a časovej súvislosti s účtovným obdobím.</t>
  </si>
  <si>
    <t>Náklady budúcich období tvorila spoločnosť z titulu zaplatených ročných predplatných na odbornú literatúru, školenie a pod.</t>
  </si>
  <si>
    <t>Dlhodobé záväzky spoločnosť vykazuje z titulu záväzkov zo sociálneho fondu a odloženého daňového záväzku.</t>
  </si>
  <si>
    <t>Spoločnosť vykazuje krátkodobú pôžičku od spoločnosti Wilhelm Böllhoff GmbH &amp; Co. KG, úročenú úrokom 3M Euribor + 1,5% p.a..</t>
  </si>
  <si>
    <t>Spoločnosť pri svojom vzniku rezevný fond nevytvorila. Rezervný fond sa každoročne dopľňa vo výške 5% z čistého zisku, vyčísleného v ročnej účtovnej závierke, až kým nedosiahne 10% základného imania.</t>
  </si>
  <si>
    <t>Na základe zmluvy o zriadení vecných bremien z 18.júna 2007 je zriadené vecné bremeno na ťarchu pozemku 5156/1 a 5156/11 (vlastník Prologis Slovak Republic XXVIII s.r.o.) za účelom príchodu a príjazdu k pozemku 515/21 (vlastník Böllhoff Logistika, s.r.o.) a zriadené vecné bremeno na ťarchu pozemku 5156/1 a 5156/11 (vlastník Prologis Slovak Republic XXVIII s.r.o) za účelom pripojenia pozemku 5156/21 (vlastník: Böllhoff Logistika, s.r.o.) na prípojky vody, plynu, el. prúdu, kanalizácie a dátových vedení.</t>
  </si>
  <si>
    <t>Finančné účty</t>
  </si>
  <si>
    <t>Nakupované zásoby sú ocenené obstarávacími cenami s použitím metódy "first-in, first-out" (FIFO - prvá cena pre ocenenie prírastku zásob sa použije ako prvá cena pre ocenenie úbytku zásob). Obstarávacia cena zásob zahŕňa cenu obstarania a náklady súvisiace s ich obstaraním (náklady na prepravu, clo, provízie, atď.). Prijaté zľavy, diskonty, rabaty znižujú obstarávaciu cenu zásob.</t>
  </si>
  <si>
    <t>Zásoby materiálu sa oceňujú nižšou z nasledujúcich hodnôt: obstarávacou cenou (nakupované zásoby) alebo čistou realizačnou hodnotou.</t>
  </si>
  <si>
    <t>Pohľadávky sa pri ich vzniku oceňujú menovitou hodnotou. Ocenenie pochybných pohľadávok sa upravuje na ich realizovateľnú hodnotu opravnými  položkami.</t>
  </si>
  <si>
    <t>Všetky pohľadávky spoločnosti sú v lehote splatnosti a vznikli vrámci hlavnej činnosti spoločnosti a jej vedľajších aktivít v rámci poskytovania služieb.</t>
  </si>
  <si>
    <r>
      <t>Záväzky sa pri ich vzniku oceňujú menovitou hodnotou. Ak sa pri inventarizácii zistí, že suma záväzkov je iná ako ich výška v účtovníctve, uvedú sa záväzky v účtovníctve a v účtovnej závierke v tomto zistenom ocenení.</t>
    </r>
    <r>
      <rPr>
        <sz val="10"/>
        <color rgb="FFFF0000"/>
        <rFont val="Arial"/>
        <family val="2"/>
        <charset val="238"/>
      </rPr>
      <t xml:space="preserve">  </t>
    </r>
  </si>
  <si>
    <t>Spoločnosť vytvára dlhodobú rezervu na odchodné do dôchodku. 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t>
  </si>
  <si>
    <t xml:space="preserve">Základné imanie spoločnosti sa vykazuje vo výške zapísanej v obchodnom registri okresného súdu. </t>
  </si>
  <si>
    <t>INFORMÁCIE, KTORÉ VYSVETĽUJÚ A DOPĹŇAJÚ SÚVAHU A VÝKAZ ZISKOV A STRÁT</t>
  </si>
  <si>
    <t>Záväzky spoločnosti nie sú kryté záložným právom.</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</si>
  <si>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</si>
  <si>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t>2018</t>
  </si>
  <si>
    <t>28.02.2019</t>
  </si>
  <si>
    <t>V zmysle Zákona o správe daní a poplatkov a ostatných zákonov z oblasti daňového práva môžu byť v spoločnosti vykonané kontroly daňových priznaní spätne za obdobie 5 rokov. V dôsledku toho sú  k 31.12.2018 daňové priznania spoločnosti za roky 2013 až 2017 otvorené a môžu sa stať predmetom kontroly. K závierkovému dňu spoločnosť nevie stanoviť dopad prípadných kontrol na finančné povinnosti spoločnosti.</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</si>
  <si>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precedeny, prípadne oficiálne interpretácia príslušných orgánov. Vedenie spoločnosti si nie je vedomé žiadnych okolností, v dôsledku ktorých by jej vznikol významný náklad.</t>
  </si>
  <si>
    <t>INFORMÁCIE O INÝCH AKTÍVACH A INÝCH PASÍVACH</t>
  </si>
  <si>
    <t>Spoločnosť má v nájme hardware, tlačiarne a vysokozdvižné vozíky. Zároveň si prenajíma osobné vozidlo prostredníctvom operatívneho prenájmu. Ročné nájomné predstavuje 132 TEUR.</t>
  </si>
  <si>
    <t>Podrobnejšie v bode Informácie o iných aktívach a iných pasívach.</t>
  </si>
  <si>
    <t>Zníženie hodnoty zásob sa zohľadňuje vytvorením opravnej položky. Spoločnosť v sledovanom období netvorila opravnú položku k zásobám.</t>
  </si>
  <si>
    <t>Spoločnosť vytvára krátkodobé rezervy na nevyčerpané dovolenky ku koncu účtovného obdobia vrátane sociálneho zabezpečenia, na nevyplatene ročné odmeny zamestnancom, na služby spojené s ročnou závierkou a auditom, náklady na správu a služby súvisiace so správou logistického parku Senec.</t>
  </si>
  <si>
    <t>Informácie o záväzkoch sú uvedené bez rezerv.</t>
  </si>
  <si>
    <t>Podmienené záväzky a majetok</t>
  </si>
  <si>
    <t>Najatý majetok</t>
  </si>
  <si>
    <t>Spoločnosť má v nájme hardware a tlačiarne od spriaznenej osoby. Výška ročného nájomného predstavuje 77 TEUR.</t>
  </si>
  <si>
    <t>Spoločnosť má v nájme 5 vysokozdvižných vozíkov. Zmluvy su uzatvorené do roku 2019 a 2023.  Ročné nájomné prestavuje 42 TEUR.</t>
  </si>
  <si>
    <t>Spoločnosť si zároveň prenajíma osobné vozidlo prostredníctvom operatívneho prenájmu. Nájomná zmluva končí k 11.1.2019 a zároveň začína nová nájomná zmluva na obdobie 48 mesiacov na nove osobne vozidlo. Ročné nájomné predstavuje  13TEUR.</t>
  </si>
  <si>
    <t xml:space="preserve">Spoločnosť prenajíma časť administratívnych priestorov  spriaznenej osobe (spoločnosti Bollhoff, s.r.o.). Ročné výnosy z nájomného vrátane prevadzkových nákladov spojených s prenájmom priestorov sú približne 24 TEUR. Prenajatú časť haly vykazuje Spoločnosť v súvahe ako dlhodobý hmotný majetok. </t>
  </si>
  <si>
    <t>1. Predaj tovaru, poskytovanie administratívnych služieb</t>
  </si>
  <si>
    <t>Katarína Feriancová</t>
  </si>
  <si>
    <t xml:space="preserve">Spoločnosť nie je materskou ani dcérskou účtovnou jednotkou. </t>
  </si>
  <si>
    <t xml:space="preserve">Finančné účty tvoria peniaze v hotovosti a na bankových účtoch. Oceňujú sa menovitou hodnotou. </t>
  </si>
  <si>
    <t>Vlastné imanie sa skladá zo základného imania a výsledku hospodárenia v schvaľovacom konaní.</t>
  </si>
  <si>
    <t>Náklad na daň z príjmov sa počíta pomocou platnej daňovej sadzby z účtovného zisku upraveného o trvalé alebo dočasne daňovo neuznateľné náklady a nezdaňované výnosy. Odložené dane (odložená daňová pohľadávka a odložený daňový záväzok)  spoločnosť netvorí.</t>
  </si>
  <si>
    <t>__</t>
  </si>
  <si>
    <t xml:space="preserve">Krátkodobé záväzky pozostávajú len zo zavazkov z obchodneho styku a z daňových záväzkov. </t>
  </si>
  <si>
    <t xml:space="preserve">DANIKO SK, s.r.o. (ďalej len „spoločnosť”) je spoločnosť s ručením obmedzeným, ktorá bola založená dňa 07.11.2017. Dňa 25.01.2018 bola zapísaná do Obchodného registra vedenom na Okresnom súde Bratislava I., oddiel Sro, vložka 125591/B. Spoločnosť sídli na adrese: Harmónia 3020, 900 01  Modra, Slovenská republika. Od 1. júna 2023 došlo k zmene registrového súdu a to na Mestský súd Bratislava III.
</t>
  </si>
  <si>
    <t>Účtovná závierka spoločnosti za predchádzajúce účtovné obdobie k 31.12.2022 bola schválená 24.06.2023.</t>
  </si>
  <si>
    <t>Účtovná závierka spoločnosti k 31. decembru 2023 je zostavená ako riadna účtovná závierka podľa zákona NR SR č. 431/2002 Z. z. o účtovníctve za účtovné obdobie od 01. januára 2023 do 31. decembra 2023.</t>
  </si>
  <si>
    <t>Členovi štatutárneho orgánu neboli v roku 2023 poskytnuté žiadne pôžičky, záruky alebo iné formy zabezpečenia, ani finančné prostriedky alebo iné plnenia na súkromné účely členovi, ktoré sa vyúčtovávajú  (v roku 2022: žiadne).</t>
  </si>
  <si>
    <t>Spoločnosť sa venuje predaju tovaru, spoločnosť účtuje o zásobach nepredaného tovaru k 31.12.2023.</t>
  </si>
  <si>
    <t xml:space="preserve">Po 31.12.2023 nenastali také udalosti, ktoré majú významný vplyv na verné zobrazenie skutočností uvádzaných v tejto účtovnej závierke.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</si>
</sst>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quot;€&quot;_-;\-* #,##0.00\ &quot;€&quot;_-;_-* &quot;-&quot;??\ &quot;€&quot;_-;_-@_-"/>
    <numFmt numFmtId="165" formatCode="_-* #,##0.00\ &quot;Sk&quot;_-;\-* #,##0.00\ &quot;Sk&quot;_-;_-* &quot;-&quot;??\ &quot;Sk&quot;_-;_-@_-"/>
  </numFmts>
  <fonts count="61"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8"/>
      <color rgb="FFFF0000"/>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10"/>
      <color theme="1"/>
      <name val="Arial"/>
      <family val="2"/>
      <charset val="238"/>
    </font>
    <font>
      <sz val="8"/>
      <color rgb="FFFF0000"/>
      <name val="Verdana"/>
      <family val="2"/>
      <charset val="238"/>
    </font>
    <font>
      <i/>
      <sz val="9"/>
      <color rgb="FFFF0000"/>
      <name val="Arial"/>
      <family val="2"/>
      <charset val="238"/>
    </font>
    <font>
      <sz val="11"/>
      <name val="Calibri"/>
      <family val="2"/>
      <charset val="238"/>
      <scheme val="minor"/>
    </font>
    <font>
      <sz val="11"/>
      <color theme="0"/>
      <name val="Calibri"/>
      <family val="2"/>
      <charset val="238"/>
      <scheme val="minor"/>
    </font>
  </fonts>
  <fills count="7">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indexed="9"/>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5">
    <xf numFmtId="0" fontId="0" fillId="0" borderId="0"/>
    <xf numFmtId="165" fontId="5" fillId="0" borderId="0" applyFont="0" applyFill="0" applyBorder="0" applyAlignment="0" applyProtection="0"/>
    <xf numFmtId="0" fontId="11" fillId="0" borderId="0"/>
    <xf numFmtId="0" fontId="4" fillId="0" borderId="0"/>
    <xf numFmtId="9" fontId="4" fillId="0" borderId="0" applyFont="0" applyFill="0" applyBorder="0" applyAlignment="0" applyProtection="0"/>
    <xf numFmtId="165" fontId="35" fillId="0" borderId="0" applyFont="0" applyFill="0" applyBorder="0" applyAlignment="0" applyProtection="0"/>
    <xf numFmtId="0" fontId="35" fillId="0" borderId="0"/>
    <xf numFmtId="0" fontId="54" fillId="0" borderId="0"/>
    <xf numFmtId="164" fontId="11"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659">
    <xf numFmtId="0" fontId="0" fillId="0" borderId="0" xfId="0"/>
    <xf numFmtId="0" fontId="6" fillId="0" borderId="0" xfId="0" applyFont="1" applyBorder="1"/>
    <xf numFmtId="0" fontId="6" fillId="0" borderId="0" xfId="0" applyFont="1"/>
    <xf numFmtId="0" fontId="6" fillId="0" borderId="0" xfId="0" applyFont="1" applyFill="1" applyBorder="1"/>
    <xf numFmtId="49" fontId="8" fillId="0" borderId="0" xfId="0" applyNumberFormat="1" applyFont="1" applyBorder="1" applyAlignment="1">
      <alignment horizontal="center" vertical="center"/>
    </xf>
    <xf numFmtId="0" fontId="12" fillId="0" borderId="0" xfId="0" applyFont="1" applyAlignment="1"/>
    <xf numFmtId="0" fontId="11" fillId="0" borderId="0" xfId="0" applyFont="1" applyAlignment="1"/>
    <xf numFmtId="0" fontId="11" fillId="0" borderId="0" xfId="0" applyFont="1" applyBorder="1" applyAlignment="1"/>
    <xf numFmtId="0" fontId="12" fillId="0" borderId="0" xfId="0" applyFont="1" applyBorder="1" applyAlignment="1"/>
    <xf numFmtId="0" fontId="11" fillId="0" borderId="0" xfId="0" applyFont="1" applyBorder="1" applyAlignment="1">
      <alignment wrapText="1"/>
    </xf>
    <xf numFmtId="0" fontId="13" fillId="0" borderId="0" xfId="0" applyFont="1" applyAlignment="1"/>
    <xf numFmtId="0" fontId="13" fillId="0" borderId="0" xfId="0" applyFont="1" applyBorder="1" applyAlignment="1">
      <alignment wrapText="1"/>
    </xf>
    <xf numFmtId="0" fontId="11" fillId="0" borderId="0" xfId="0" applyFont="1"/>
    <xf numFmtId="0" fontId="10" fillId="0" borderId="0" xfId="0" applyFont="1"/>
    <xf numFmtId="0" fontId="12" fillId="0" borderId="0" xfId="0" applyFont="1"/>
    <xf numFmtId="0" fontId="13" fillId="0" borderId="0" xfId="0" applyFont="1"/>
    <xf numFmtId="0" fontId="13" fillId="0" borderId="0" xfId="0" applyFont="1" applyAlignment="1">
      <alignment wrapText="1"/>
    </xf>
    <xf numFmtId="49" fontId="13" fillId="0" borderId="0" xfId="0" applyNumberFormat="1" applyFont="1"/>
    <xf numFmtId="3" fontId="13" fillId="0" borderId="0" xfId="0" applyNumberFormat="1" applyFont="1"/>
    <xf numFmtId="3" fontId="11" fillId="0" borderId="0" xfId="0" applyNumberFormat="1" applyFont="1"/>
    <xf numFmtId="0" fontId="11" fillId="0" borderId="0" xfId="0" applyFont="1" applyAlignment="1">
      <alignment wrapText="1"/>
    </xf>
    <xf numFmtId="49" fontId="11" fillId="0" borderId="0" xfId="0" applyNumberFormat="1" applyFont="1"/>
    <xf numFmtId="0" fontId="9" fillId="0" borderId="0" xfId="0" applyFont="1" applyFill="1" applyBorder="1" applyAlignment="1">
      <alignment horizontal="center" wrapText="1"/>
    </xf>
    <xf numFmtId="0" fontId="10" fillId="0" borderId="0" xfId="0" applyFont="1" applyFill="1" applyBorder="1"/>
    <xf numFmtId="0" fontId="11" fillId="0" borderId="0" xfId="0" applyFont="1" applyFill="1" applyBorder="1"/>
    <xf numFmtId="0" fontId="12" fillId="0" borderId="0" xfId="0" applyFont="1" applyBorder="1" applyAlignment="1">
      <alignment horizontal="left" vertical="center"/>
    </xf>
    <xf numFmtId="0" fontId="12" fillId="0" borderId="0" xfId="0" applyFont="1" applyBorder="1" applyAlignment="1">
      <alignment vertical="center" wrapText="1" shrinkToFit="1"/>
    </xf>
    <xf numFmtId="49" fontId="12" fillId="0" borderId="0" xfId="0" applyNumberFormat="1" applyFont="1" applyBorder="1" applyAlignment="1">
      <alignment horizontal="center" vertical="center"/>
    </xf>
    <xf numFmtId="0" fontId="9" fillId="0" borderId="0" xfId="0" applyFont="1" applyBorder="1"/>
    <xf numFmtId="0" fontId="10" fillId="0" borderId="0" xfId="0" applyFont="1" applyBorder="1"/>
    <xf numFmtId="0" fontId="11" fillId="0" borderId="0" xfId="0" applyFont="1" applyBorder="1"/>
    <xf numFmtId="0" fontId="12" fillId="0" borderId="0" xfId="0" applyFont="1" applyBorder="1"/>
    <xf numFmtId="0" fontId="14" fillId="0" borderId="0" xfId="0" applyFont="1" applyBorder="1" applyAlignment="1">
      <alignment vertical="center" wrapText="1" shrinkToFit="1"/>
    </xf>
    <xf numFmtId="49" fontId="9" fillId="0" borderId="0" xfId="0" applyNumberFormat="1" applyFont="1" applyBorder="1" applyAlignment="1">
      <alignment horizontal="center" vertical="center"/>
    </xf>
    <xf numFmtId="0" fontId="9" fillId="0" borderId="0" xfId="0" applyFont="1" applyBorder="1" applyAlignment="1">
      <alignment horizontal="left" vertical="center" indent="1"/>
    </xf>
    <xf numFmtId="0" fontId="9" fillId="0" borderId="0" xfId="0" applyFont="1" applyBorder="1" applyAlignment="1">
      <alignment vertical="center" wrapText="1" shrinkToFit="1"/>
    </xf>
    <xf numFmtId="0" fontId="12" fillId="0" borderId="0" xfId="0" applyFont="1" applyBorder="1" applyAlignment="1">
      <alignment wrapText="1"/>
    </xf>
    <xf numFmtId="0" fontId="12" fillId="0" borderId="0" xfId="0" applyFont="1" applyBorder="1" applyAlignment="1">
      <alignment horizontal="center"/>
    </xf>
    <xf numFmtId="0" fontId="13" fillId="0" borderId="0" xfId="0" applyFont="1" applyBorder="1"/>
    <xf numFmtId="0" fontId="11" fillId="0" borderId="1" xfId="0" applyFont="1" applyBorder="1" applyAlignment="1"/>
    <xf numFmtId="0" fontId="11" fillId="0" borderId="1" xfId="0" applyFont="1" applyBorder="1"/>
    <xf numFmtId="0" fontId="15" fillId="2" borderId="0" xfId="0" applyFont="1" applyFill="1"/>
    <xf numFmtId="0" fontId="16" fillId="0" borderId="0" xfId="0" applyFont="1" applyAlignment="1">
      <alignment vertical="center"/>
    </xf>
    <xf numFmtId="0" fontId="16" fillId="0" borderId="0" xfId="0" applyFont="1" applyAlignment="1"/>
    <xf numFmtId="0" fontId="17" fillId="0" borderId="0" xfId="0" applyFont="1" applyAlignment="1"/>
    <xf numFmtId="0" fontId="17" fillId="0" borderId="0" xfId="0" applyFont="1" applyAlignment="1">
      <alignment horizontal="right"/>
    </xf>
    <xf numFmtId="0" fontId="18" fillId="0" borderId="0" xfId="0" applyFont="1" applyBorder="1" applyAlignment="1"/>
    <xf numFmtId="0" fontId="16" fillId="0" borderId="0" xfId="0" applyFont="1" applyBorder="1" applyAlignment="1"/>
    <xf numFmtId="0" fontId="19" fillId="0" borderId="0" xfId="0" applyFont="1" applyBorder="1" applyAlignment="1">
      <alignment wrapText="1"/>
    </xf>
    <xf numFmtId="0" fontId="17" fillId="0" borderId="0" xfId="0" applyFont="1" applyBorder="1" applyAlignment="1">
      <alignment wrapText="1"/>
    </xf>
    <xf numFmtId="0" fontId="20" fillId="0" borderId="0" xfId="0" applyFont="1" applyAlignment="1">
      <alignment horizontal="center"/>
    </xf>
    <xf numFmtId="0" fontId="18" fillId="0" borderId="2" xfId="0" applyFont="1" applyBorder="1" applyAlignment="1">
      <alignment horizontal="center"/>
    </xf>
    <xf numFmtId="0" fontId="18" fillId="0" borderId="0" xfId="0" applyFont="1" applyAlignment="1"/>
    <xf numFmtId="0" fontId="18" fillId="0" borderId="3" xfId="0" applyFont="1" applyBorder="1" applyAlignment="1"/>
    <xf numFmtId="0" fontId="18" fillId="0" borderId="4" xfId="0" applyFont="1" applyBorder="1" applyAlignment="1"/>
    <xf numFmtId="0" fontId="18" fillId="0" borderId="2" xfId="0" applyFont="1" applyBorder="1" applyAlignment="1"/>
    <xf numFmtId="0" fontId="18" fillId="0" borderId="5" xfId="0" applyFont="1" applyBorder="1" applyAlignment="1"/>
    <xf numFmtId="0" fontId="18" fillId="0" borderId="6" xfId="0" applyFont="1" applyBorder="1" applyAlignment="1"/>
    <xf numFmtId="0" fontId="18" fillId="0" borderId="0" xfId="0" applyFont="1" applyBorder="1" applyAlignment="1">
      <alignment horizontal="center"/>
    </xf>
    <xf numFmtId="0" fontId="18" fillId="0" borderId="7" xfId="0" applyFont="1" applyBorder="1" applyAlignment="1">
      <alignment horizontal="center"/>
    </xf>
    <xf numFmtId="0" fontId="18" fillId="0" borderId="8" xfId="0" applyFont="1" applyBorder="1" applyAlignment="1"/>
    <xf numFmtId="0" fontId="18" fillId="0" borderId="9" xfId="0" applyFont="1" applyBorder="1" applyAlignment="1"/>
    <xf numFmtId="0" fontId="16" fillId="0" borderId="7" xfId="0" applyFont="1" applyBorder="1" applyAlignment="1">
      <alignment wrapText="1"/>
    </xf>
    <xf numFmtId="0" fontId="16" fillId="0" borderId="0" xfId="0" applyFont="1" applyBorder="1" applyAlignment="1">
      <alignment wrapText="1"/>
    </xf>
    <xf numFmtId="0" fontId="16" fillId="0" borderId="0" xfId="0" applyFont="1" applyAlignment="1">
      <alignment horizontal="center"/>
    </xf>
    <xf numFmtId="0" fontId="16" fillId="0" borderId="10" xfId="0" applyFont="1" applyBorder="1" applyAlignment="1">
      <alignment horizontal="center"/>
    </xf>
    <xf numFmtId="0" fontId="16" fillId="0" borderId="2" xfId="0" applyFont="1" applyBorder="1" applyAlignment="1">
      <alignment horizontal="center"/>
    </xf>
    <xf numFmtId="0" fontId="16" fillId="0" borderId="5" xfId="0" applyFont="1" applyBorder="1" applyAlignment="1">
      <alignment horizontal="center"/>
    </xf>
    <xf numFmtId="0" fontId="16" fillId="0" borderId="3" xfId="0" applyFont="1" applyBorder="1" applyAlignment="1"/>
    <xf numFmtId="0" fontId="16" fillId="0" borderId="4" xfId="0" applyFont="1" applyBorder="1" applyAlignment="1"/>
    <xf numFmtId="0" fontId="22" fillId="0" borderId="7" xfId="0" applyFont="1" applyBorder="1" applyAlignment="1">
      <alignment horizontal="left" vertical="center"/>
    </xf>
    <xf numFmtId="0" fontId="16" fillId="0" borderId="10" xfId="0" applyFont="1" applyBorder="1" applyAlignment="1"/>
    <xf numFmtId="0" fontId="16" fillId="0" borderId="2" xfId="0" applyFont="1" applyBorder="1" applyAlignment="1"/>
    <xf numFmtId="0" fontId="16" fillId="0" borderId="5" xfId="0" applyFont="1" applyBorder="1" applyAlignment="1"/>
    <xf numFmtId="0" fontId="16" fillId="0" borderId="7" xfId="0" applyFont="1" applyBorder="1" applyAlignment="1">
      <alignment horizontal="center"/>
    </xf>
    <xf numFmtId="0" fontId="16" fillId="0" borderId="6" xfId="0" applyFont="1" applyBorder="1" applyAlignment="1"/>
    <xf numFmtId="0" fontId="16" fillId="0" borderId="1" xfId="0" applyFont="1" applyBorder="1" applyAlignment="1"/>
    <xf numFmtId="0" fontId="16" fillId="0" borderId="0" xfId="0" applyFont="1" applyBorder="1" applyAlignment="1">
      <alignment horizontal="center"/>
    </xf>
    <xf numFmtId="0" fontId="16" fillId="0" borderId="8" xfId="0" applyFont="1" applyBorder="1" applyAlignment="1"/>
    <xf numFmtId="0" fontId="16" fillId="0" borderId="0" xfId="0" applyFont="1" applyBorder="1" applyAlignment="1">
      <alignment horizontal="left"/>
    </xf>
    <xf numFmtId="0" fontId="16" fillId="0" borderId="11" xfId="0" applyFont="1" applyBorder="1" applyAlignment="1"/>
    <xf numFmtId="0" fontId="16" fillId="0" borderId="9" xfId="0" applyFont="1" applyBorder="1" applyAlignment="1"/>
    <xf numFmtId="0" fontId="17" fillId="0" borderId="0" xfId="0" applyFont="1" applyBorder="1" applyAlignment="1"/>
    <xf numFmtId="0" fontId="17" fillId="0" borderId="0" xfId="0" applyFont="1" applyBorder="1" applyAlignment="1">
      <alignment horizontal="left" vertical="top" indent="1"/>
    </xf>
    <xf numFmtId="0" fontId="20" fillId="0" borderId="10" xfId="0" applyFont="1" applyBorder="1" applyAlignment="1">
      <alignment horizontal="center"/>
    </xf>
    <xf numFmtId="0" fontId="20" fillId="0" borderId="2" xfId="0" applyFont="1" applyBorder="1" applyAlignment="1">
      <alignment horizontal="center"/>
    </xf>
    <xf numFmtId="0" fontId="20" fillId="0" borderId="5" xfId="0" applyFont="1" applyBorder="1" applyAlignment="1">
      <alignment horizontal="center"/>
    </xf>
    <xf numFmtId="0" fontId="18" fillId="0" borderId="0" xfId="0" applyFont="1" applyBorder="1" applyAlignment="1">
      <alignment wrapText="1"/>
    </xf>
    <xf numFmtId="0" fontId="18" fillId="0" borderId="4" xfId="0" applyFont="1" applyBorder="1" applyAlignment="1">
      <alignment horizontal="center"/>
    </xf>
    <xf numFmtId="0" fontId="18" fillId="0" borderId="12" xfId="0" applyFont="1" applyBorder="1" applyAlignment="1">
      <alignment horizontal="center"/>
    </xf>
    <xf numFmtId="0" fontId="17" fillId="0" borderId="0" xfId="0" applyFont="1"/>
    <xf numFmtId="0" fontId="18" fillId="0" borderId="7" xfId="0" applyFont="1" applyBorder="1" applyAlignment="1"/>
    <xf numFmtId="0" fontId="18" fillId="0" borderId="0" xfId="0" applyFont="1" applyBorder="1" applyAlignment="1">
      <alignment horizontal="left" vertical="top" indent="1"/>
    </xf>
    <xf numFmtId="0" fontId="18" fillId="0" borderId="13" xfId="0" applyFont="1" applyBorder="1" applyAlignment="1">
      <alignment horizontal="center"/>
    </xf>
    <xf numFmtId="0" fontId="18" fillId="0" borderId="14" xfId="0" applyFont="1" applyBorder="1" applyAlignment="1">
      <alignment horizontal="center"/>
    </xf>
    <xf numFmtId="0" fontId="16" fillId="0" borderId="15" xfId="0" applyFont="1" applyBorder="1" applyAlignment="1"/>
    <xf numFmtId="0" fontId="18" fillId="0" borderId="0" xfId="0" applyFont="1"/>
    <xf numFmtId="0" fontId="22" fillId="3" borderId="5" xfId="0" applyFont="1" applyFill="1" applyBorder="1" applyAlignment="1">
      <alignment horizontal="center"/>
    </xf>
    <xf numFmtId="0" fontId="22" fillId="3" borderId="7" xfId="0" applyFont="1" applyFill="1" applyBorder="1" applyAlignment="1">
      <alignment horizontal="center"/>
    </xf>
    <xf numFmtId="0" fontId="22" fillId="3" borderId="15" xfId="0" applyFont="1" applyFill="1" applyBorder="1" applyAlignment="1">
      <alignment horizontal="center"/>
    </xf>
    <xf numFmtId="0" fontId="22" fillId="3" borderId="6" xfId="0" applyFont="1" applyFill="1" applyBorder="1" applyAlignment="1">
      <alignment horizontal="center"/>
    </xf>
    <xf numFmtId="0" fontId="22" fillId="3" borderId="4" xfId="0" applyFont="1" applyFill="1" applyBorder="1" applyAlignment="1">
      <alignment horizontal="center"/>
    </xf>
    <xf numFmtId="0" fontId="22" fillId="3" borderId="0" xfId="0" applyFont="1" applyFill="1" applyBorder="1" applyAlignment="1">
      <alignment horizontal="center"/>
    </xf>
    <xf numFmtId="0" fontId="16" fillId="3" borderId="15" xfId="0" applyFont="1" applyFill="1" applyBorder="1"/>
    <xf numFmtId="0" fontId="22" fillId="0" borderId="7" xfId="0" applyFont="1" applyBorder="1" applyAlignment="1">
      <alignment horizontal="left" vertical="center" wrapText="1" shrinkToFit="1"/>
    </xf>
    <xf numFmtId="0" fontId="16" fillId="0" borderId="7" xfId="0" applyFont="1" applyBorder="1" applyAlignment="1">
      <alignment horizontal="left" vertical="center"/>
    </xf>
    <xf numFmtId="0" fontId="16" fillId="0" borderId="7" xfId="0" applyFont="1" applyBorder="1" applyAlignment="1">
      <alignment horizontal="center" vertical="center"/>
    </xf>
    <xf numFmtId="49" fontId="16" fillId="0" borderId="7" xfId="0" applyNumberFormat="1" applyFont="1" applyBorder="1" applyAlignment="1">
      <alignment horizontal="center" vertical="center"/>
    </xf>
    <xf numFmtId="0" fontId="22" fillId="3" borderId="13" xfId="0" applyFont="1" applyFill="1" applyBorder="1" applyAlignment="1"/>
    <xf numFmtId="0" fontId="22" fillId="3" borderId="14" xfId="0" applyFont="1" applyFill="1" applyBorder="1" applyAlignment="1"/>
    <xf numFmtId="49" fontId="22" fillId="0" borderId="7" xfId="0" applyNumberFormat="1" applyFont="1" applyBorder="1" applyAlignment="1">
      <alignment horizontal="center" vertical="center"/>
    </xf>
    <xf numFmtId="0" fontId="22" fillId="3" borderId="14" xfId="0" applyFont="1" applyFill="1" applyBorder="1" applyAlignment="1">
      <alignment horizontal="center"/>
    </xf>
    <xf numFmtId="0" fontId="16" fillId="0" borderId="0" xfId="0" applyFont="1"/>
    <xf numFmtId="0" fontId="16" fillId="0" borderId="0" xfId="0" applyFont="1" applyAlignment="1">
      <alignment wrapText="1"/>
    </xf>
    <xf numFmtId="49" fontId="16" fillId="0" borderId="0" xfId="0" applyNumberFormat="1" applyFont="1"/>
    <xf numFmtId="3" fontId="16" fillId="0" borderId="0" xfId="0" applyNumberFormat="1" applyFont="1"/>
    <xf numFmtId="3" fontId="18" fillId="0" borderId="7" xfId="0" applyNumberFormat="1" applyFont="1" applyBorder="1" applyAlignment="1">
      <alignment horizontal="right"/>
    </xf>
    <xf numFmtId="0" fontId="22" fillId="3" borderId="7" xfId="0" applyFont="1" applyFill="1" applyBorder="1" applyAlignment="1">
      <alignment horizontal="center" wrapText="1"/>
    </xf>
    <xf numFmtId="49" fontId="22" fillId="3" borderId="7" xfId="0" applyNumberFormat="1" applyFont="1" applyFill="1" applyBorder="1" applyAlignment="1">
      <alignment horizontal="center" wrapText="1"/>
    </xf>
    <xf numFmtId="0" fontId="22" fillId="0" borderId="7" xfId="0" applyFont="1" applyBorder="1" applyAlignment="1">
      <alignment vertical="center"/>
    </xf>
    <xf numFmtId="0" fontId="22" fillId="0" borderId="7" xfId="0" applyFont="1" applyBorder="1" applyAlignment="1">
      <alignment vertical="center" wrapText="1" shrinkToFit="1"/>
    </xf>
    <xf numFmtId="0" fontId="16" fillId="0" borderId="7" xfId="0" applyFont="1" applyBorder="1" applyAlignment="1">
      <alignment vertical="center" wrapText="1" shrinkToFit="1"/>
    </xf>
    <xf numFmtId="0" fontId="16" fillId="0" borderId="7" xfId="0" applyFont="1" applyBorder="1" applyAlignment="1">
      <alignment vertical="center"/>
    </xf>
    <xf numFmtId="3" fontId="21" fillId="0" borderId="7" xfId="0" applyNumberFormat="1" applyFont="1" applyBorder="1"/>
    <xf numFmtId="3" fontId="18" fillId="0" borderId="7" xfId="0" applyNumberFormat="1" applyFont="1" applyBorder="1"/>
    <xf numFmtId="0" fontId="17" fillId="0" borderId="0" xfId="0" applyFont="1" applyBorder="1"/>
    <xf numFmtId="49" fontId="16" fillId="0" borderId="0" xfId="0" applyNumberFormat="1" applyFont="1" applyBorder="1" applyAlignment="1">
      <alignment horizontal="center" vertical="center"/>
    </xf>
    <xf numFmtId="0" fontId="22" fillId="0" borderId="0" xfId="0" applyFont="1" applyBorder="1"/>
    <xf numFmtId="0" fontId="26" fillId="0" borderId="0" xfId="0" applyFont="1" applyBorder="1"/>
    <xf numFmtId="0" fontId="16" fillId="0" borderId="0" xfId="0" applyFont="1" applyBorder="1"/>
    <xf numFmtId="49" fontId="22" fillId="0" borderId="0" xfId="0" applyNumberFormat="1" applyFont="1" applyBorder="1" applyAlignment="1">
      <alignment horizontal="center" vertical="center"/>
    </xf>
    <xf numFmtId="0" fontId="22" fillId="0" borderId="0" xfId="0" applyFont="1" applyBorder="1" applyAlignment="1">
      <alignment horizontal="left" vertical="center" indent="1"/>
    </xf>
    <xf numFmtId="0" fontId="22" fillId="0" borderId="0" xfId="0" applyFont="1" applyBorder="1" applyAlignment="1">
      <alignment vertical="center" wrapText="1" shrinkToFit="1"/>
    </xf>
    <xf numFmtId="0" fontId="18" fillId="0" borderId="0" xfId="0" applyFont="1" applyBorder="1"/>
    <xf numFmtId="0" fontId="16" fillId="0" borderId="7" xfId="0" applyFont="1" applyBorder="1" applyAlignment="1">
      <alignment horizontal="left" vertical="center" indent="1"/>
    </xf>
    <xf numFmtId="0" fontId="22" fillId="0" borderId="7" xfId="0" applyFont="1" applyBorder="1" applyAlignment="1">
      <alignment horizontal="left" vertical="center" indent="1"/>
    </xf>
    <xf numFmtId="0" fontId="16" fillId="0" borderId="14" xfId="0" applyFont="1" applyBorder="1" applyAlignment="1">
      <alignment vertical="center" wrapText="1" shrinkToFit="1"/>
    </xf>
    <xf numFmtId="0" fontId="16" fillId="0" borderId="13" xfId="0" applyFont="1" applyBorder="1" applyAlignment="1">
      <alignment vertical="center" wrapText="1" shrinkToFit="1"/>
    </xf>
    <xf numFmtId="49" fontId="16" fillId="0" borderId="7" xfId="0" applyNumberFormat="1" applyFont="1" applyBorder="1" applyAlignment="1">
      <alignment vertical="center" wrapText="1" shrinkToFit="1"/>
    </xf>
    <xf numFmtId="0" fontId="16" fillId="0" borderId="1" xfId="0" applyFont="1" applyBorder="1" applyAlignment="1">
      <alignment horizontal="left"/>
    </xf>
    <xf numFmtId="0" fontId="27" fillId="0" borderId="0" xfId="0" applyFont="1" applyBorder="1" applyAlignment="1"/>
    <xf numFmtId="0" fontId="18" fillId="0" borderId="1" xfId="0" applyFont="1" applyBorder="1" applyAlignment="1">
      <alignment horizontal="center"/>
    </xf>
    <xf numFmtId="0" fontId="16" fillId="3" borderId="7" xfId="0" applyFont="1" applyFill="1" applyBorder="1"/>
    <xf numFmtId="0" fontId="22" fillId="3" borderId="0" xfId="0" applyFont="1" applyFill="1" applyBorder="1"/>
    <xf numFmtId="0" fontId="8" fillId="0" borderId="0" xfId="0" applyFont="1"/>
    <xf numFmtId="0" fontId="16" fillId="0" borderId="7" xfId="0" applyFont="1" applyFill="1" applyBorder="1" applyAlignment="1">
      <alignment vertical="center" wrapText="1" shrinkToFit="1"/>
    </xf>
    <xf numFmtId="0" fontId="22" fillId="0" borderId="14" xfId="0" applyFont="1" applyBorder="1" applyAlignment="1">
      <alignment vertical="center" wrapText="1" shrinkToFit="1"/>
    </xf>
    <xf numFmtId="0" fontId="22" fillId="0" borderId="7" xfId="0" applyFont="1" applyFill="1" applyBorder="1" applyAlignment="1">
      <alignment vertical="center" wrapText="1" shrinkToFit="1"/>
    </xf>
    <xf numFmtId="0" fontId="18" fillId="0" borderId="12" xfId="0" applyFont="1" applyBorder="1" applyAlignment="1"/>
    <xf numFmtId="0" fontId="18" fillId="0" borderId="13" xfId="0" applyFont="1" applyBorder="1" applyAlignment="1"/>
    <xf numFmtId="0" fontId="8" fillId="0" borderId="0" xfId="0" applyFont="1" applyBorder="1"/>
    <xf numFmtId="0" fontId="22" fillId="0" borderId="0" xfId="0" applyFont="1" applyFill="1" applyBorder="1" applyAlignment="1">
      <alignment horizontal="center" wrapText="1"/>
    </xf>
    <xf numFmtId="0" fontId="16" fillId="0" borderId="7" xfId="0" applyFont="1" applyBorder="1" applyAlignment="1">
      <alignment horizontal="right" vertical="center"/>
    </xf>
    <xf numFmtId="49" fontId="28" fillId="0" borderId="7" xfId="0" applyNumberFormat="1" applyFont="1" applyBorder="1" applyAlignment="1">
      <alignment horizontal="center" vertical="center"/>
    </xf>
    <xf numFmtId="49" fontId="29" fillId="0" borderId="7" xfId="0" applyNumberFormat="1" applyFont="1" applyBorder="1" applyAlignment="1">
      <alignment horizontal="center" vertical="center"/>
    </xf>
    <xf numFmtId="3" fontId="21" fillId="0" borderId="7" xfId="0" applyNumberFormat="1" applyFont="1" applyFill="1" applyBorder="1" applyAlignment="1">
      <alignment horizontal="right"/>
    </xf>
    <xf numFmtId="49" fontId="16" fillId="0" borderId="7" xfId="0" applyNumberFormat="1" applyFont="1" applyFill="1" applyBorder="1" applyAlignment="1">
      <alignment horizontal="center" vertical="center"/>
    </xf>
    <xf numFmtId="3" fontId="18" fillId="0" borderId="7" xfId="0" applyNumberFormat="1" applyFont="1" applyFill="1" applyBorder="1"/>
    <xf numFmtId="49" fontId="22" fillId="0" borderId="7" xfId="0" applyNumberFormat="1" applyFont="1" applyFill="1" applyBorder="1" applyAlignment="1">
      <alignment horizontal="center" vertical="center"/>
    </xf>
    <xf numFmtId="3" fontId="21" fillId="0" borderId="7" xfId="0" applyNumberFormat="1" applyFont="1" applyFill="1" applyBorder="1"/>
    <xf numFmtId="49" fontId="28" fillId="0" borderId="7" xfId="0" applyNumberFormat="1" applyFont="1" applyFill="1" applyBorder="1" applyAlignment="1">
      <alignment horizontal="center" vertical="center"/>
    </xf>
    <xf numFmtId="3" fontId="31" fillId="0" borderId="7" xfId="0" applyNumberFormat="1" applyFont="1" applyFill="1" applyBorder="1"/>
    <xf numFmtId="3" fontId="18" fillId="0" borderId="7" xfId="0" applyNumberFormat="1" applyFont="1" applyFill="1" applyBorder="1" applyAlignment="1">
      <alignment horizontal="right"/>
    </xf>
    <xf numFmtId="0" fontId="16" fillId="0" borderId="7" xfId="0" applyFont="1" applyFill="1" applyBorder="1" applyAlignment="1">
      <alignment horizontal="left" vertical="center"/>
    </xf>
    <xf numFmtId="0" fontId="16" fillId="0" borderId="7" xfId="0" applyFont="1" applyFill="1" applyBorder="1" applyAlignment="1">
      <alignment vertical="center"/>
    </xf>
    <xf numFmtId="0" fontId="16" fillId="0" borderId="12" xfId="0" applyFont="1" applyBorder="1" applyAlignment="1">
      <alignment horizontal="left" vertical="center"/>
    </xf>
    <xf numFmtId="49" fontId="16" fillId="0" borderId="8" xfId="0" applyNumberFormat="1" applyFont="1" applyBorder="1" applyAlignment="1">
      <alignment horizontal="center" vertical="center"/>
    </xf>
    <xf numFmtId="0" fontId="16" fillId="3" borderId="0" xfId="0" applyFont="1" applyFill="1" applyBorder="1"/>
    <xf numFmtId="0" fontId="16" fillId="0" borderId="0" xfId="0" applyFont="1" applyBorder="1" applyAlignment="1">
      <alignment wrapText="1"/>
    </xf>
    <xf numFmtId="0" fontId="18" fillId="0" borderId="0" xfId="0" applyFont="1" applyBorder="1" applyAlignment="1"/>
    <xf numFmtId="0" fontId="16" fillId="0" borderId="0" xfId="0" applyFont="1" applyBorder="1" applyAlignment="1"/>
    <xf numFmtId="3" fontId="16" fillId="0" borderId="0" xfId="0" applyNumberFormat="1" applyFont="1" applyAlignment="1">
      <alignment horizontal="center"/>
    </xf>
    <xf numFmtId="49" fontId="16" fillId="0" borderId="7" xfId="0" applyNumberFormat="1" applyFont="1" applyFill="1" applyBorder="1" applyAlignment="1">
      <alignment horizontal="center" vertical="center"/>
    </xf>
    <xf numFmtId="49" fontId="22" fillId="0" borderId="7" xfId="0" applyNumberFormat="1" applyFont="1" applyFill="1" applyBorder="1" applyAlignment="1">
      <alignment horizontal="center" vertical="center"/>
    </xf>
    <xf numFmtId="0" fontId="22" fillId="0" borderId="7" xfId="0" applyFont="1" applyFill="1" applyBorder="1" applyAlignment="1">
      <alignment horizontal="left" vertical="center"/>
    </xf>
    <xf numFmtId="49" fontId="16" fillId="0" borderId="7" xfId="0" applyNumberFormat="1" applyFont="1" applyBorder="1" applyAlignment="1">
      <alignment horizontal="center" vertical="center"/>
    </xf>
    <xf numFmtId="49" fontId="22" fillId="0" borderId="7" xfId="0" applyNumberFormat="1" applyFont="1" applyBorder="1" applyAlignment="1">
      <alignment horizontal="center" vertical="center"/>
    </xf>
    <xf numFmtId="0" fontId="22" fillId="0" borderId="7" xfId="0" applyFont="1" applyBorder="1" applyAlignment="1">
      <alignment horizontal="left" vertical="center"/>
    </xf>
    <xf numFmtId="0" fontId="16" fillId="0" borderId="7" xfId="0" applyFont="1" applyBorder="1" applyAlignment="1">
      <alignment horizontal="left" vertical="center"/>
    </xf>
    <xf numFmtId="3" fontId="21" fillId="0" borderId="7" xfId="0" applyNumberFormat="1" applyFont="1" applyFill="1" applyBorder="1" applyAlignment="1">
      <alignment horizontal="right"/>
    </xf>
    <xf numFmtId="3" fontId="18" fillId="0" borderId="7" xfId="0" applyNumberFormat="1" applyFont="1" applyFill="1" applyBorder="1" applyAlignment="1">
      <alignment horizontal="right"/>
    </xf>
    <xf numFmtId="0" fontId="22" fillId="3" borderId="7" xfId="0" applyFont="1" applyFill="1" applyBorder="1" applyAlignment="1">
      <alignment horizontal="center"/>
    </xf>
    <xf numFmtId="0" fontId="22" fillId="3" borderId="5" xfId="0" applyFont="1" applyFill="1" applyBorder="1" applyAlignment="1">
      <alignment horizontal="center"/>
    </xf>
    <xf numFmtId="49" fontId="16" fillId="0" borderId="7" xfId="0" applyNumberFormat="1" applyFont="1" applyFill="1" applyBorder="1" applyAlignment="1">
      <alignment horizontal="center" vertical="center"/>
    </xf>
    <xf numFmtId="49" fontId="28" fillId="0" borderId="7" xfId="0" applyNumberFormat="1" applyFont="1" applyFill="1" applyBorder="1" applyAlignment="1">
      <alignment horizontal="center" vertical="center"/>
    </xf>
    <xf numFmtId="49" fontId="29" fillId="0" borderId="7" xfId="0" applyNumberFormat="1" applyFont="1" applyFill="1" applyBorder="1" applyAlignment="1">
      <alignment horizontal="center" vertical="center"/>
    </xf>
    <xf numFmtId="0" fontId="16" fillId="0" borderId="7" xfId="0" applyFont="1" applyBorder="1" applyAlignment="1">
      <alignment wrapText="1"/>
    </xf>
    <xf numFmtId="49" fontId="28" fillId="0" borderId="7" xfId="0" applyNumberFormat="1" applyFont="1" applyBorder="1" applyAlignment="1">
      <alignment horizontal="center" vertical="center"/>
    </xf>
    <xf numFmtId="0" fontId="16" fillId="0" borderId="7" xfId="0" applyFont="1" applyBorder="1" applyAlignment="1">
      <alignment horizontal="center" vertical="center"/>
    </xf>
    <xf numFmtId="49" fontId="16" fillId="0" borderId="7"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29" fillId="0" borderId="7" xfId="0" applyNumberFormat="1" applyFont="1" applyBorder="1" applyAlignment="1">
      <alignment horizontal="center" vertical="center"/>
    </xf>
    <xf numFmtId="49" fontId="22" fillId="3" borderId="7" xfId="0" applyNumberFormat="1" applyFont="1" applyFill="1" applyBorder="1" applyAlignment="1">
      <alignment horizontal="center" vertical="top" wrapText="1"/>
    </xf>
    <xf numFmtId="0" fontId="22" fillId="0" borderId="7" xfId="0" applyFont="1" applyFill="1" applyBorder="1" applyAlignment="1">
      <alignment vertical="center"/>
    </xf>
    <xf numFmtId="49" fontId="22" fillId="0" borderId="7" xfId="0" applyNumberFormat="1" applyFont="1" applyFill="1" applyBorder="1" applyAlignment="1">
      <alignment horizontal="center" vertical="center"/>
    </xf>
    <xf numFmtId="3" fontId="18" fillId="0" borderId="7" xfId="0" applyNumberFormat="1" applyFont="1" applyFill="1" applyBorder="1" applyAlignment="1">
      <alignment horizontal="right"/>
    </xf>
    <xf numFmtId="49" fontId="29" fillId="0" borderId="7" xfId="0" applyNumberFormat="1" applyFont="1" applyFill="1" applyBorder="1" applyAlignment="1">
      <alignment horizontal="center" vertical="center"/>
    </xf>
    <xf numFmtId="49" fontId="16" fillId="0" borderId="7" xfId="0" applyNumberFormat="1" applyFont="1" applyFill="1" applyBorder="1" applyAlignment="1">
      <alignment horizontal="center" vertical="center"/>
    </xf>
    <xf numFmtId="0" fontId="22" fillId="3" borderId="5" xfId="0" applyFont="1" applyFill="1" applyBorder="1" applyAlignment="1">
      <alignment horizontal="center"/>
    </xf>
    <xf numFmtId="3" fontId="21" fillId="0" borderId="7" xfId="0" applyNumberFormat="1" applyFont="1" applyFill="1" applyBorder="1" applyAlignment="1">
      <alignment horizontal="right"/>
    </xf>
    <xf numFmtId="0" fontId="22" fillId="3" borderId="7" xfId="0" applyFont="1" applyFill="1" applyBorder="1" applyAlignment="1">
      <alignment horizontal="center"/>
    </xf>
    <xf numFmtId="49" fontId="28" fillId="0" borderId="7" xfId="0" applyNumberFormat="1" applyFont="1" applyFill="1" applyBorder="1" applyAlignment="1">
      <alignment horizontal="center" vertical="center"/>
    </xf>
    <xf numFmtId="0" fontId="22" fillId="0" borderId="7" xfId="0" applyFont="1" applyFill="1" applyBorder="1" applyAlignment="1">
      <alignment horizontal="left" vertical="center"/>
    </xf>
    <xf numFmtId="0" fontId="22" fillId="3" borderId="7" xfId="0" applyFont="1" applyFill="1" applyBorder="1" applyAlignment="1">
      <alignment horizontal="center" wrapText="1"/>
    </xf>
    <xf numFmtId="0" fontId="16" fillId="0" borderId="0" xfId="0" applyFont="1" applyBorder="1" applyAlignment="1">
      <alignment wrapText="1"/>
    </xf>
    <xf numFmtId="0" fontId="16" fillId="0" borderId="7" xfId="0" applyFont="1" applyBorder="1" applyAlignment="1">
      <alignment wrapText="1"/>
    </xf>
    <xf numFmtId="0" fontId="16" fillId="0" borderId="0" xfId="0" applyFont="1" applyBorder="1" applyAlignment="1"/>
    <xf numFmtId="0" fontId="22" fillId="0" borderId="7" xfId="0" applyFont="1" applyBorder="1" applyAlignment="1">
      <alignment horizontal="center" vertical="center"/>
    </xf>
    <xf numFmtId="0" fontId="16" fillId="0" borderId="7" xfId="0" applyFont="1" applyBorder="1" applyAlignment="1">
      <alignment horizontal="center" vertical="center"/>
    </xf>
    <xf numFmtId="49" fontId="16" fillId="0" borderId="7"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29" fillId="0" borderId="7" xfId="0" applyNumberFormat="1" applyFont="1" applyBorder="1" applyAlignment="1">
      <alignment horizontal="center" vertical="center"/>
    </xf>
    <xf numFmtId="49" fontId="28" fillId="0" borderId="7" xfId="0" applyNumberFormat="1" applyFont="1" applyBorder="1" applyAlignment="1">
      <alignment horizontal="center" vertical="center"/>
    </xf>
    <xf numFmtId="0" fontId="22" fillId="0" borderId="7" xfId="0" applyFont="1" applyBorder="1" applyAlignment="1">
      <alignment horizontal="left" vertical="center"/>
    </xf>
    <xf numFmtId="0" fontId="16" fillId="0" borderId="7" xfId="0" applyFont="1" applyBorder="1" applyAlignment="1">
      <alignment horizontal="left" vertical="center"/>
    </xf>
    <xf numFmtId="0" fontId="28" fillId="0" borderId="7" xfId="0" applyFont="1" applyFill="1" applyBorder="1" applyAlignment="1">
      <alignment horizontal="left" vertical="center"/>
    </xf>
    <xf numFmtId="0" fontId="28" fillId="0" borderId="7" xfId="0" applyFont="1" applyFill="1" applyBorder="1" applyAlignment="1">
      <alignment vertical="center" wrapText="1" shrinkToFit="1"/>
    </xf>
    <xf numFmtId="0" fontId="16" fillId="0" borderId="7" xfId="0" applyFont="1" applyFill="1" applyBorder="1" applyAlignment="1">
      <alignment horizontal="right" vertical="center"/>
    </xf>
    <xf numFmtId="0" fontId="28" fillId="0" borderId="7" xfId="0" applyFont="1" applyBorder="1" applyAlignment="1">
      <alignment vertical="center"/>
    </xf>
    <xf numFmtId="0" fontId="29" fillId="0" borderId="7" xfId="0" applyFont="1" applyFill="1" applyBorder="1" applyAlignment="1">
      <alignment vertical="center" wrapText="1" shrinkToFit="1"/>
    </xf>
    <xf numFmtId="0" fontId="28" fillId="0" borderId="7" xfId="0" applyFont="1" applyBorder="1" applyAlignment="1">
      <alignment horizontal="left" vertical="center" indent="1"/>
    </xf>
    <xf numFmtId="0" fontId="28" fillId="0" borderId="7" xfId="0" applyFont="1" applyBorder="1" applyAlignment="1">
      <alignment horizontal="center" vertical="center"/>
    </xf>
    <xf numFmtId="0" fontId="29" fillId="0" borderId="7" xfId="0" applyFont="1" applyBorder="1" applyAlignment="1">
      <alignment vertical="center" wrapText="1" shrinkToFit="1"/>
    </xf>
    <xf numFmtId="0" fontId="29" fillId="0" borderId="7" xfId="0" applyFont="1" applyBorder="1" applyAlignment="1">
      <alignment vertical="center"/>
    </xf>
    <xf numFmtId="0" fontId="29" fillId="0" borderId="7" xfId="0" applyFont="1" applyBorder="1" applyAlignment="1">
      <alignment horizontal="left" vertical="center" indent="1"/>
    </xf>
    <xf numFmtId="0" fontId="28" fillId="0" borderId="7" xfId="0" applyFont="1" applyBorder="1" applyAlignment="1">
      <alignment vertical="center" wrapText="1" shrinkToFit="1"/>
    </xf>
    <xf numFmtId="3" fontId="32" fillId="0" borderId="7" xfId="0" applyNumberFormat="1" applyFont="1" applyFill="1" applyBorder="1" applyAlignment="1">
      <alignment horizontal="right"/>
    </xf>
    <xf numFmtId="3" fontId="32" fillId="0" borderId="12" xfId="0" applyNumberFormat="1" applyFont="1" applyFill="1" applyBorder="1" applyAlignment="1">
      <alignment horizontal="right"/>
    </xf>
    <xf numFmtId="0" fontId="33" fillId="0" borderId="8" xfId="0" applyFont="1" applyBorder="1" applyAlignment="1">
      <alignment horizontal="right"/>
    </xf>
    <xf numFmtId="3" fontId="32" fillId="0" borderId="7" xfId="0" applyNumberFormat="1" applyFont="1" applyBorder="1"/>
    <xf numFmtId="0" fontId="28" fillId="0" borderId="7" xfId="0" applyFont="1" applyFill="1" applyBorder="1" applyAlignment="1">
      <alignment vertical="top" wrapText="1" shrinkToFit="1"/>
    </xf>
    <xf numFmtId="0" fontId="16" fillId="0" borderId="7" xfId="0" applyFont="1" applyBorder="1" applyAlignment="1">
      <alignment vertical="top" wrapText="1" shrinkToFit="1"/>
    </xf>
    <xf numFmtId="0" fontId="22" fillId="0" borderId="7" xfId="0" applyFont="1" applyBorder="1" applyAlignment="1">
      <alignment vertical="top"/>
    </xf>
    <xf numFmtId="0" fontId="22" fillId="0" borderId="7" xfId="0" applyFont="1" applyBorder="1" applyAlignment="1">
      <alignment vertical="top" wrapText="1" shrinkToFit="1"/>
    </xf>
    <xf numFmtId="0" fontId="29" fillId="0" borderId="7" xfId="0" applyFont="1" applyBorder="1" applyAlignment="1">
      <alignment vertical="top" wrapText="1" shrinkToFit="1"/>
    </xf>
    <xf numFmtId="0" fontId="22" fillId="0" borderId="7" xfId="0" applyFont="1" applyBorder="1" applyAlignment="1">
      <alignment horizontal="right" vertical="center"/>
    </xf>
    <xf numFmtId="0" fontId="32" fillId="0" borderId="7" xfId="0" applyFont="1" applyBorder="1" applyAlignment="1">
      <alignment horizontal="center"/>
    </xf>
    <xf numFmtId="0" fontId="32" fillId="0" borderId="0" xfId="0" applyFont="1" applyBorder="1" applyAlignment="1">
      <alignment horizontal="center"/>
    </xf>
    <xf numFmtId="0" fontId="32" fillId="0" borderId="7" xfId="0" applyFont="1" applyBorder="1" applyAlignment="1"/>
    <xf numFmtId="0" fontId="32" fillId="0" borderId="4" xfId="0" applyFont="1" applyBorder="1" applyAlignment="1">
      <alignment horizontal="center"/>
    </xf>
    <xf numFmtId="0" fontId="34" fillId="0" borderId="1" xfId="0" applyFont="1" applyBorder="1" applyAlignment="1"/>
    <xf numFmtId="0" fontId="34" fillId="0" borderId="0" xfId="0" applyFont="1" applyBorder="1" applyAlignment="1"/>
    <xf numFmtId="0" fontId="34" fillId="0" borderId="10" xfId="0" applyFont="1" applyBorder="1" applyAlignment="1"/>
    <xf numFmtId="0" fontId="34" fillId="0" borderId="2" xfId="0" applyFont="1" applyBorder="1" applyAlignment="1"/>
    <xf numFmtId="0" fontId="34" fillId="0" borderId="5" xfId="0" applyFont="1" applyBorder="1" applyAlignment="1"/>
    <xf numFmtId="0" fontId="32" fillId="0" borderId="12" xfId="0" applyFont="1" applyBorder="1" applyAlignment="1">
      <alignment horizontal="center"/>
    </xf>
    <xf numFmtId="0" fontId="32" fillId="0" borderId="1" xfId="0" applyFont="1" applyBorder="1" applyAlignment="1">
      <alignment horizontal="center"/>
    </xf>
    <xf numFmtId="0" fontId="34" fillId="0" borderId="3" xfId="0" applyFont="1" applyBorder="1" applyAlignment="1"/>
    <xf numFmtId="0" fontId="34" fillId="0" borderId="4" xfId="0" applyFont="1" applyBorder="1" applyAlignment="1"/>
    <xf numFmtId="0" fontId="34" fillId="0" borderId="9" xfId="0" applyFont="1" applyBorder="1" applyAlignment="1"/>
    <xf numFmtId="0" fontId="11" fillId="0" borderId="0" xfId="2"/>
    <xf numFmtId="0" fontId="4" fillId="0" borderId="0" xfId="3"/>
    <xf numFmtId="0" fontId="4" fillId="0" borderId="0" xfId="3" applyFill="1"/>
    <xf numFmtId="0" fontId="11" fillId="0" borderId="0" xfId="2" applyFill="1"/>
    <xf numFmtId="0" fontId="37" fillId="0" borderId="0" xfId="2" applyFont="1" applyFill="1" applyAlignment="1"/>
    <xf numFmtId="0" fontId="11" fillId="0" borderId="0" xfId="2" applyFont="1" applyFill="1" applyAlignment="1">
      <alignment wrapText="1"/>
    </xf>
    <xf numFmtId="0" fontId="11" fillId="0" borderId="0" xfId="2" applyFont="1" applyFill="1" applyAlignment="1"/>
    <xf numFmtId="0" fontId="47" fillId="0" borderId="0" xfId="3" applyFont="1"/>
    <xf numFmtId="0" fontId="48" fillId="0" borderId="0" xfId="3" applyFont="1"/>
    <xf numFmtId="0" fontId="49" fillId="0" borderId="0" xfId="3" applyFont="1"/>
    <xf numFmtId="0" fontId="12" fillId="0" borderId="0" xfId="2" applyFont="1" applyFill="1" applyBorder="1" applyAlignment="1">
      <alignment horizontal="left" vertical="center" wrapText="1"/>
    </xf>
    <xf numFmtId="3" fontId="9" fillId="0" borderId="0" xfId="2" applyNumberFormat="1" applyFont="1" applyFill="1" applyBorder="1" applyAlignment="1">
      <alignment horizontal="right" vertical="center" wrapText="1"/>
    </xf>
    <xf numFmtId="0" fontId="36" fillId="0" borderId="0" xfId="3" applyFont="1"/>
    <xf numFmtId="0" fontId="50" fillId="0" borderId="0" xfId="3" applyFont="1"/>
    <xf numFmtId="0" fontId="49" fillId="4" borderId="0" xfId="3" applyFont="1" applyFill="1"/>
    <xf numFmtId="0" fontId="48" fillId="4" borderId="0" xfId="3" applyFont="1" applyFill="1"/>
    <xf numFmtId="0" fontId="50" fillId="4" borderId="0" xfId="3" applyFont="1" applyFill="1"/>
    <xf numFmtId="0" fontId="22" fillId="0" borderId="0" xfId="0" applyFont="1"/>
    <xf numFmtId="0" fontId="53" fillId="0" borderId="0" xfId="0" applyFont="1"/>
    <xf numFmtId="0" fontId="11" fillId="0" borderId="0" xfId="2" applyAlignment="1">
      <alignment horizontal="center"/>
    </xf>
    <xf numFmtId="0" fontId="11" fillId="0" borderId="0" xfId="2" applyAlignment="1">
      <alignment horizontal="left" wrapText="1"/>
    </xf>
    <xf numFmtId="0" fontId="44" fillId="0" borderId="0" xfId="2" applyFont="1" applyFill="1" applyBorder="1" applyAlignment="1">
      <alignment horizontal="left" vertical="center" wrapText="1"/>
    </xf>
    <xf numFmtId="0" fontId="48" fillId="0" borderId="0" xfId="3" applyFont="1" applyAlignment="1">
      <alignment horizontal="left"/>
    </xf>
    <xf numFmtId="0" fontId="3" fillId="0" borderId="0" xfId="3" applyFont="1" applyFill="1"/>
    <xf numFmtId="0" fontId="56" fillId="4" borderId="0" xfId="3" applyFont="1" applyFill="1"/>
    <xf numFmtId="49" fontId="16" fillId="4" borderId="0" xfId="7" applyNumberFormat="1" applyFont="1" applyFill="1" applyProtection="1"/>
    <xf numFmtId="49" fontId="16" fillId="4" borderId="0" xfId="7" applyNumberFormat="1" applyFont="1" applyFill="1" applyAlignment="1" applyProtection="1">
      <alignment horizontal="right"/>
    </xf>
    <xf numFmtId="49" fontId="16" fillId="4" borderId="0" xfId="7" applyNumberFormat="1" applyFont="1" applyFill="1" applyBorder="1" applyProtection="1"/>
    <xf numFmtId="49" fontId="16" fillId="4" borderId="0" xfId="7" applyNumberFormat="1" applyFont="1" applyFill="1" applyBorder="1" applyAlignment="1" applyProtection="1">
      <alignment horizontal="center"/>
    </xf>
    <xf numFmtId="49" fontId="16" fillId="4" borderId="0" xfId="7" applyNumberFormat="1" applyFont="1" applyFill="1" applyAlignment="1" applyProtection="1"/>
    <xf numFmtId="49" fontId="22" fillId="4" borderId="0" xfId="7" applyNumberFormat="1" applyFont="1" applyFill="1" applyProtection="1"/>
    <xf numFmtId="0" fontId="22" fillId="4" borderId="0" xfId="7" applyNumberFormat="1" applyFont="1" applyFill="1" applyAlignment="1" applyProtection="1">
      <alignment vertical="center"/>
    </xf>
    <xf numFmtId="0" fontId="22" fillId="4" borderId="0" xfId="7" applyNumberFormat="1" applyFont="1" applyFill="1" applyAlignment="1" applyProtection="1">
      <alignment wrapText="1"/>
    </xf>
    <xf numFmtId="49" fontId="16" fillId="4" borderId="7" xfId="7" applyNumberFormat="1" applyFont="1" applyFill="1" applyBorder="1" applyAlignment="1" applyProtection="1">
      <alignment horizontal="center" vertical="center"/>
      <protection locked="0"/>
    </xf>
    <xf numFmtId="49" fontId="22" fillId="4" borderId="0" xfId="7" applyNumberFormat="1" applyFont="1" applyFill="1" applyAlignment="1" applyProtection="1"/>
    <xf numFmtId="49" fontId="16" fillId="4" borderId="7" xfId="7" applyNumberFormat="1" applyFont="1" applyFill="1" applyBorder="1" applyAlignment="1" applyProtection="1">
      <alignment horizontal="center"/>
      <protection locked="0"/>
    </xf>
    <xf numFmtId="49" fontId="57" fillId="4" borderId="0" xfId="7" applyNumberFormat="1" applyFont="1" applyFill="1" applyProtection="1"/>
    <xf numFmtId="49" fontId="16" fillId="4" borderId="0" xfId="7" applyNumberFormat="1" applyFont="1" applyFill="1" applyBorder="1" applyAlignment="1" applyProtection="1">
      <alignment horizontal="center" vertical="center"/>
    </xf>
    <xf numFmtId="49" fontId="27" fillId="4" borderId="0" xfId="7" applyNumberFormat="1" applyFont="1" applyFill="1" applyProtection="1"/>
    <xf numFmtId="49" fontId="16" fillId="4" borderId="7" xfId="7" applyNumberFormat="1" applyFont="1" applyFill="1" applyBorder="1" applyAlignment="1" applyProtection="1">
      <alignment horizontal="center" vertical="center"/>
    </xf>
    <xf numFmtId="0" fontId="27" fillId="4" borderId="0" xfId="7" applyNumberFormat="1" applyFont="1" applyFill="1" applyProtection="1"/>
    <xf numFmtId="0" fontId="16" fillId="4" borderId="7" xfId="7" applyNumberFormat="1" applyFont="1" applyFill="1" applyBorder="1" applyAlignment="1" applyProtection="1">
      <alignment horizontal="center" vertical="center"/>
      <protection locked="0"/>
    </xf>
    <xf numFmtId="49" fontId="16" fillId="4" borderId="0" xfId="7" applyNumberFormat="1" applyFont="1" applyFill="1" applyAlignment="1" applyProtection="1">
      <alignment horizontal="center" vertical="center"/>
    </xf>
    <xf numFmtId="49" fontId="16" fillId="4" borderId="0" xfId="7" applyNumberFormat="1" applyFont="1" applyFill="1" applyBorder="1" applyAlignment="1" applyProtection="1">
      <alignment horizontal="left" vertical="center"/>
    </xf>
    <xf numFmtId="49" fontId="16" fillId="4" borderId="12" xfId="7" applyNumberFormat="1" applyFont="1" applyFill="1" applyBorder="1" applyAlignment="1" applyProtection="1">
      <alignment horizontal="center" vertical="center"/>
      <protection locked="0"/>
    </xf>
    <xf numFmtId="49" fontId="22" fillId="4" borderId="7" xfId="7" applyNumberFormat="1" applyFont="1" applyFill="1" applyBorder="1" applyAlignment="1" applyProtection="1">
      <alignment horizontal="center" vertical="center"/>
      <protection locked="0"/>
    </xf>
    <xf numFmtId="49" fontId="16" fillId="4" borderId="0" xfId="7" applyNumberFormat="1" applyFont="1" applyFill="1" applyBorder="1" applyAlignment="1" applyProtection="1">
      <alignment vertical="center"/>
      <protection locked="0"/>
    </xf>
    <xf numFmtId="49" fontId="16" fillId="4" borderId="0" xfId="7" applyNumberFormat="1" applyFont="1" applyFill="1" applyBorder="1" applyAlignment="1" applyProtection="1">
      <protection locked="0"/>
    </xf>
    <xf numFmtId="0" fontId="11" fillId="4" borderId="0" xfId="0" applyFont="1" applyFill="1" applyBorder="1"/>
    <xf numFmtId="49" fontId="11" fillId="5" borderId="0" xfId="0" applyNumberFormat="1" applyFont="1" applyFill="1" applyBorder="1"/>
    <xf numFmtId="0" fontId="11" fillId="5" borderId="0" xfId="0" applyFont="1" applyFill="1" applyBorder="1"/>
    <xf numFmtId="0" fontId="16" fillId="4" borderId="7" xfId="0" applyFont="1" applyFill="1" applyBorder="1" applyAlignment="1">
      <alignment vertical="center" wrapText="1" shrinkToFit="1"/>
    </xf>
    <xf numFmtId="0" fontId="16" fillId="0" borderId="7" xfId="0" applyFont="1" applyBorder="1" applyAlignment="1">
      <alignment horizontal="center" vertical="center"/>
    </xf>
    <xf numFmtId="3" fontId="18" fillId="0" borderId="7" xfId="6" applyNumberFormat="1" applyFont="1" applyBorder="1"/>
    <xf numFmtId="3" fontId="18" fillId="0" borderId="7" xfId="6" applyNumberFormat="1" applyFont="1" applyFill="1" applyBorder="1"/>
    <xf numFmtId="3" fontId="18" fillId="6" borderId="7" xfId="6" applyNumberFormat="1" applyFont="1" applyFill="1" applyBorder="1"/>
    <xf numFmtId="0" fontId="16" fillId="0" borderId="0" xfId="0" applyFont="1" applyFill="1"/>
    <xf numFmtId="49" fontId="16" fillId="0" borderId="7" xfId="0" applyNumberFormat="1" applyFont="1" applyFill="1" applyBorder="1" applyAlignment="1">
      <alignment horizontal="center" vertical="center"/>
    </xf>
    <xf numFmtId="3" fontId="21" fillId="0" borderId="7" xfId="0" applyNumberFormat="1" applyFont="1" applyFill="1" applyBorder="1" applyAlignment="1">
      <alignment horizontal="right"/>
    </xf>
    <xf numFmtId="49" fontId="28" fillId="0" borderId="7" xfId="0" applyNumberFormat="1" applyFont="1" applyFill="1" applyBorder="1" applyAlignment="1">
      <alignment horizontal="center" vertical="center"/>
    </xf>
    <xf numFmtId="0" fontId="28" fillId="0" borderId="7" xfId="0" applyFont="1" applyFill="1" applyBorder="1" applyAlignment="1">
      <alignment horizontal="left" vertical="center" indent="1"/>
    </xf>
    <xf numFmtId="0" fontId="22" fillId="0" borderId="7" xfId="0" applyFont="1" applyFill="1" applyBorder="1" applyAlignment="1">
      <alignment horizontal="right" vertical="center"/>
    </xf>
    <xf numFmtId="0" fontId="18" fillId="0" borderId="8" xfId="0" applyFont="1" applyBorder="1" applyAlignment="1">
      <alignment horizontal="right"/>
    </xf>
    <xf numFmtId="3" fontId="18" fillId="0" borderId="12" xfId="0" applyNumberFormat="1" applyFont="1" applyFill="1" applyBorder="1" applyAlignment="1">
      <alignment horizontal="right"/>
    </xf>
    <xf numFmtId="0" fontId="58" fillId="0" borderId="0" xfId="3" applyFont="1"/>
    <xf numFmtId="49" fontId="22" fillId="4" borderId="0" xfId="7" applyNumberFormat="1" applyFont="1" applyFill="1" applyAlignment="1" applyProtection="1">
      <alignment wrapText="1"/>
      <protection locked="0"/>
    </xf>
    <xf numFmtId="0" fontId="22" fillId="3" borderId="7" xfId="0" applyFont="1" applyFill="1" applyBorder="1" applyAlignment="1">
      <alignment horizontal="center" vertical="center" wrapText="1"/>
    </xf>
    <xf numFmtId="0" fontId="11" fillId="0" borderId="0" xfId="2" applyFont="1" applyAlignment="1">
      <alignment horizontal="left" vertical="top" wrapText="1"/>
    </xf>
    <xf numFmtId="49" fontId="22" fillId="3" borderId="7"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11" fillId="0" borderId="0" xfId="0" applyFont="1" applyAlignment="1">
      <alignment vertical="center"/>
    </xf>
    <xf numFmtId="0" fontId="22" fillId="3" borderId="5" xfId="0" applyFont="1" applyFill="1" applyBorder="1" applyAlignment="1">
      <alignment horizontal="center" vertical="center"/>
    </xf>
    <xf numFmtId="0" fontId="22" fillId="0" borderId="0" xfId="0" applyFont="1" applyAlignment="1">
      <alignment vertical="center"/>
    </xf>
    <xf numFmtId="0" fontId="22" fillId="3" borderId="6" xfId="0" applyFont="1" applyFill="1" applyBorder="1" applyAlignment="1">
      <alignment horizontal="center" vertical="center"/>
    </xf>
    <xf numFmtId="0" fontId="22" fillId="3" borderId="15"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0" xfId="0" applyFont="1" applyFill="1" applyBorder="1" applyAlignment="1">
      <alignment horizontal="center" vertical="center"/>
    </xf>
    <xf numFmtId="0" fontId="16" fillId="3" borderId="15" xfId="0" applyFont="1" applyFill="1" applyBorder="1" applyAlignment="1">
      <alignment vertical="center"/>
    </xf>
    <xf numFmtId="0" fontId="11" fillId="0" borderId="0" xfId="2" applyFont="1" applyAlignment="1">
      <alignment horizontal="justify" vertical="top" wrapText="1"/>
    </xf>
    <xf numFmtId="0" fontId="10" fillId="0" borderId="0" xfId="2" applyFont="1" applyAlignment="1">
      <alignment horizontal="justify" vertical="top" wrapText="1"/>
    </xf>
    <xf numFmtId="0" fontId="44" fillId="0" borderId="0" xfId="3" applyFont="1" applyAlignment="1">
      <alignment horizontal="left" vertical="center" wrapText="1"/>
    </xf>
    <xf numFmtId="0" fontId="49" fillId="0" borderId="0" xfId="3" applyFont="1" applyAlignment="1">
      <alignment horizontal="left" wrapText="1"/>
    </xf>
    <xf numFmtId="0" fontId="11" fillId="0" borderId="0" xfId="2" applyAlignment="1">
      <alignment horizontal="justify"/>
    </xf>
    <xf numFmtId="0" fontId="4" fillId="0" borderId="0" xfId="3" applyAlignment="1">
      <alignment horizontal="justify"/>
    </xf>
    <xf numFmtId="0" fontId="36" fillId="0" borderId="0" xfId="3" applyFont="1" applyAlignment="1">
      <alignment vertical="top"/>
    </xf>
    <xf numFmtId="0" fontId="12" fillId="0" borderId="0" xfId="2" applyFont="1"/>
    <xf numFmtId="0" fontId="12" fillId="0" borderId="0" xfId="2" applyFont="1" applyAlignment="1"/>
    <xf numFmtId="0" fontId="10" fillId="0" borderId="0" xfId="2" applyFont="1" applyAlignment="1">
      <alignment horizontal="left" vertical="center" wrapText="1"/>
    </xf>
    <xf numFmtId="0" fontId="36" fillId="0" borderId="0" xfId="3" applyFont="1" applyFill="1" applyAlignment="1">
      <alignment vertical="top"/>
    </xf>
    <xf numFmtId="49" fontId="16" fillId="4" borderId="7" xfId="7" applyNumberFormat="1" applyFont="1" applyFill="1" applyBorder="1" applyAlignment="1" applyProtection="1">
      <alignment horizontal="center" vertical="center"/>
      <protection locked="0"/>
    </xf>
    <xf numFmtId="0" fontId="11" fillId="0" borderId="0" xfId="2" applyFont="1" applyAlignment="1">
      <alignment horizontal="justify" vertical="top" wrapText="1"/>
    </xf>
    <xf numFmtId="0" fontId="59" fillId="0" borderId="0" xfId="3" applyFont="1"/>
    <xf numFmtId="0" fontId="10" fillId="0" borderId="0" xfId="2" applyFont="1" applyAlignment="1">
      <alignment horizontal="justify" vertical="top" wrapText="1"/>
    </xf>
    <xf numFmtId="0" fontId="44" fillId="0" borderId="0" xfId="2" applyFont="1" applyAlignment="1">
      <alignment horizontal="justify" vertical="top" wrapText="1"/>
    </xf>
    <xf numFmtId="3" fontId="18" fillId="4" borderId="7" xfId="0" applyNumberFormat="1" applyFont="1" applyFill="1" applyBorder="1"/>
    <xf numFmtId="3" fontId="22" fillId="3" borderId="7" xfId="0" applyNumberFormat="1" applyFont="1" applyFill="1" applyBorder="1" applyAlignment="1">
      <alignment horizontal="center" wrapText="1"/>
    </xf>
    <xf numFmtId="0" fontId="49" fillId="0" borderId="0" xfId="3" applyFont="1" applyFill="1"/>
    <xf numFmtId="0" fontId="60" fillId="0" borderId="0" xfId="3" applyFont="1" applyFill="1"/>
    <xf numFmtId="3" fontId="11" fillId="0" borderId="0" xfId="0" applyNumberFormat="1" applyFont="1" applyFill="1" applyBorder="1"/>
    <xf numFmtId="0" fontId="48" fillId="0" borderId="0" xfId="3" applyFont="1" applyFill="1"/>
    <xf numFmtId="0" fontId="48" fillId="0" borderId="0" xfId="3" applyFont="1" applyFill="1" applyAlignment="1">
      <alignment horizontal="left" vertical="center" wrapText="1"/>
    </xf>
    <xf numFmtId="0" fontId="55" fillId="0" borderId="0" xfId="3" applyFont="1" applyFill="1"/>
    <xf numFmtId="0" fontId="11" fillId="0" borderId="0" xfId="3" applyFont="1" applyFill="1" applyAlignment="1">
      <alignment horizontal="justify" wrapText="1"/>
    </xf>
    <xf numFmtId="0" fontId="44" fillId="0" borderId="0" xfId="3" applyFont="1" applyFill="1" applyAlignment="1">
      <alignment horizontal="justify" wrapText="1"/>
    </xf>
    <xf numFmtId="0" fontId="44" fillId="0" borderId="0" xfId="3" applyFont="1" applyFill="1" applyAlignment="1">
      <alignment horizontal="left" wrapText="1"/>
    </xf>
    <xf numFmtId="0" fontId="44" fillId="0" borderId="0" xfId="3" applyFont="1" applyFill="1" applyBorder="1" applyAlignment="1">
      <alignment horizontal="center"/>
    </xf>
    <xf numFmtId="0" fontId="49" fillId="0" borderId="0" xfId="3" applyFont="1" applyFill="1" applyAlignment="1">
      <alignment vertical="center"/>
    </xf>
    <xf numFmtId="0" fontId="49" fillId="0" borderId="0" xfId="3" applyFont="1" applyFill="1" applyAlignment="1">
      <alignment vertical="center" wrapText="1"/>
    </xf>
    <xf numFmtId="0" fontId="44" fillId="0" borderId="0" xfId="3" applyFont="1" applyFill="1" applyAlignment="1">
      <alignment horizontal="left" vertical="center" wrapText="1"/>
    </xf>
    <xf numFmtId="0" fontId="48" fillId="0" borderId="0" xfId="3" applyFont="1" applyAlignment="1">
      <alignment horizontal="justify" vertical="center" wrapText="1"/>
    </xf>
    <xf numFmtId="0" fontId="11" fillId="0" borderId="0" xfId="2" applyFont="1" applyAlignment="1">
      <alignment horizontal="justify" vertical="top" wrapText="1"/>
    </xf>
    <xf numFmtId="0" fontId="44" fillId="0" borderId="0" xfId="2" applyFont="1" applyAlignment="1">
      <alignment horizontal="justify" vertical="top" wrapText="1"/>
    </xf>
    <xf numFmtId="0" fontId="2" fillId="0" borderId="0" xfId="3" applyFont="1"/>
    <xf numFmtId="0" fontId="49" fillId="0" borderId="0" xfId="9" applyFont="1" applyFill="1"/>
    <xf numFmtId="0" fontId="48" fillId="4" borderId="0" xfId="3" applyFont="1" applyFill="1" applyAlignment="1">
      <alignment horizontal="left" wrapText="1"/>
    </xf>
    <xf numFmtId="0" fontId="55" fillId="4" borderId="0" xfId="3" applyFont="1" applyFill="1" applyAlignment="1">
      <alignment horizontal="left" wrapText="1"/>
    </xf>
    <xf numFmtId="49" fontId="22" fillId="4" borderId="0" xfId="7" applyNumberFormat="1" applyFont="1" applyFill="1" applyAlignment="1" applyProtection="1">
      <alignment horizontal="center"/>
    </xf>
    <xf numFmtId="49" fontId="16" fillId="4" borderId="10" xfId="7" applyNumberFormat="1" applyFont="1" applyFill="1" applyBorder="1" applyAlignment="1" applyProtection="1">
      <alignment horizontal="left"/>
    </xf>
    <xf numFmtId="49" fontId="16" fillId="4" borderId="2" xfId="7" applyNumberFormat="1" applyFont="1" applyFill="1" applyBorder="1" applyAlignment="1" applyProtection="1">
      <alignment horizontal="left"/>
    </xf>
    <xf numFmtId="49" fontId="16" fillId="4" borderId="5" xfId="7" applyNumberFormat="1" applyFont="1" applyFill="1" applyBorder="1" applyAlignment="1" applyProtection="1">
      <alignment horizontal="left"/>
    </xf>
    <xf numFmtId="49" fontId="16" fillId="4" borderId="2" xfId="7" applyNumberFormat="1" applyFont="1" applyFill="1" applyBorder="1" applyAlignment="1" applyProtection="1">
      <alignment horizontal="center"/>
    </xf>
    <xf numFmtId="49" fontId="16" fillId="4" borderId="5" xfId="7" applyNumberFormat="1" applyFont="1" applyFill="1" applyBorder="1" applyAlignment="1" applyProtection="1">
      <alignment horizontal="center"/>
    </xf>
    <xf numFmtId="49" fontId="16" fillId="4" borderId="7" xfId="7" applyNumberFormat="1" applyFont="1" applyFill="1" applyBorder="1" applyAlignment="1" applyProtection="1">
      <alignment horizontal="left" vertical="top" wrapText="1"/>
    </xf>
    <xf numFmtId="49" fontId="16" fillId="4" borderId="14" xfId="7" applyNumberFormat="1" applyFont="1" applyFill="1" applyBorder="1" applyAlignment="1" applyProtection="1">
      <alignment horizontal="center" vertical="center"/>
      <protection locked="0"/>
    </xf>
    <xf numFmtId="49" fontId="16" fillId="4" borderId="7" xfId="7" applyNumberFormat="1" applyFont="1" applyFill="1" applyBorder="1" applyAlignment="1" applyProtection="1">
      <alignment horizontal="center" vertical="center"/>
      <protection locked="0"/>
    </xf>
    <xf numFmtId="49" fontId="16" fillId="4" borderId="12" xfId="7" applyNumberFormat="1" applyFont="1" applyFill="1" applyBorder="1" applyAlignment="1" applyProtection="1">
      <alignment horizontal="center"/>
    </xf>
    <xf numFmtId="49" fontId="16" fillId="4" borderId="11" xfId="7" applyNumberFormat="1" applyFont="1" applyFill="1" applyBorder="1" applyAlignment="1" applyProtection="1">
      <alignment horizontal="center"/>
    </xf>
    <xf numFmtId="49" fontId="16" fillId="4" borderId="8" xfId="7" applyNumberFormat="1" applyFont="1" applyFill="1" applyBorder="1" applyAlignment="1" applyProtection="1">
      <alignment horizontal="center"/>
    </xf>
    <xf numFmtId="49" fontId="16" fillId="4" borderId="0" xfId="7" applyNumberFormat="1" applyFont="1" applyFill="1" applyAlignment="1" applyProtection="1">
      <alignment horizontal="center"/>
    </xf>
    <xf numFmtId="49" fontId="22" fillId="4" borderId="0" xfId="7" applyNumberFormat="1" applyFont="1" applyFill="1" applyAlignment="1" applyProtection="1">
      <alignment horizontal="center"/>
      <protection locked="0"/>
    </xf>
    <xf numFmtId="49" fontId="22" fillId="4" borderId="0" xfId="7" applyNumberFormat="1" applyFont="1" applyFill="1" applyAlignment="1" applyProtection="1">
      <alignment horizontal="right" wrapText="1"/>
      <protection locked="0"/>
    </xf>
    <xf numFmtId="49" fontId="22" fillId="4" borderId="0" xfId="7" applyNumberFormat="1" applyFont="1" applyFill="1" applyAlignment="1" applyProtection="1">
      <alignment horizontal="left"/>
      <protection locked="0"/>
    </xf>
    <xf numFmtId="0" fontId="16" fillId="0" borderId="13" xfId="0" applyFont="1" applyFill="1" applyBorder="1" applyAlignment="1">
      <alignment horizontal="right" vertical="center"/>
    </xf>
    <xf numFmtId="0" fontId="16" fillId="0" borderId="14" xfId="0" applyFont="1" applyFill="1" applyBorder="1" applyAlignment="1">
      <alignment horizontal="right" vertical="center"/>
    </xf>
    <xf numFmtId="165" fontId="22" fillId="0" borderId="7" xfId="1" applyFont="1" applyFill="1" applyBorder="1" applyAlignment="1">
      <alignment vertical="center"/>
    </xf>
    <xf numFmtId="0" fontId="16" fillId="0" borderId="7" xfId="0" applyFont="1" applyFill="1" applyBorder="1" applyAlignment="1">
      <alignment horizontal="center" vertical="center"/>
    </xf>
    <xf numFmtId="0" fontId="16" fillId="0" borderId="7" xfId="0" applyFont="1" applyFill="1" applyBorder="1" applyAlignment="1">
      <alignment horizontal="left" vertical="center" wrapText="1" shrinkToFit="1"/>
    </xf>
    <xf numFmtId="49" fontId="16" fillId="0" borderId="13" xfId="0" applyNumberFormat="1" applyFont="1" applyFill="1" applyBorder="1" applyAlignment="1">
      <alignment horizontal="center" vertical="center"/>
    </xf>
    <xf numFmtId="49" fontId="16" fillId="0" borderId="14" xfId="0" applyNumberFormat="1" applyFont="1" applyFill="1" applyBorder="1" applyAlignment="1">
      <alignment horizontal="center" vertical="center"/>
    </xf>
    <xf numFmtId="165" fontId="16" fillId="0" borderId="7" xfId="1" applyFont="1" applyFill="1" applyBorder="1" applyAlignment="1">
      <alignment horizontal="left" vertical="center" wrapText="1" shrinkToFit="1"/>
    </xf>
    <xf numFmtId="3" fontId="18" fillId="0" borderId="7" xfId="0" applyNumberFormat="1" applyFont="1" applyFill="1" applyBorder="1" applyAlignment="1">
      <alignment horizontal="right"/>
    </xf>
    <xf numFmtId="3" fontId="18" fillId="0" borderId="7" xfId="6" applyNumberFormat="1" applyFont="1" applyFill="1" applyBorder="1" applyAlignment="1">
      <alignment horizontal="right"/>
    </xf>
    <xf numFmtId="3" fontId="18" fillId="0" borderId="7" xfId="5" applyNumberFormat="1" applyFont="1" applyFill="1" applyBorder="1" applyAlignment="1">
      <alignment horizontal="right"/>
    </xf>
    <xf numFmtId="3" fontId="21" fillId="0" borderId="7" xfId="0" applyNumberFormat="1" applyFont="1" applyFill="1" applyBorder="1" applyAlignment="1">
      <alignment horizontal="right"/>
    </xf>
    <xf numFmtId="3" fontId="18" fillId="0" borderId="7" xfId="1" applyNumberFormat="1" applyFont="1" applyFill="1" applyBorder="1" applyAlignment="1">
      <alignment horizontal="right"/>
    </xf>
    <xf numFmtId="3" fontId="18" fillId="0" borderId="12" xfId="0" applyNumberFormat="1" applyFont="1" applyFill="1" applyBorder="1" applyAlignment="1">
      <alignment horizontal="right"/>
    </xf>
    <xf numFmtId="3" fontId="18" fillId="0" borderId="11" xfId="0" applyNumberFormat="1" applyFont="1" applyFill="1" applyBorder="1" applyAlignment="1">
      <alignment horizontal="right"/>
    </xf>
    <xf numFmtId="3" fontId="18" fillId="0" borderId="8" xfId="0" applyNumberFormat="1" applyFont="1" applyFill="1" applyBorder="1" applyAlignment="1">
      <alignment horizontal="right"/>
    </xf>
    <xf numFmtId="0" fontId="22" fillId="3" borderId="13" xfId="0" applyFont="1" applyFill="1" applyBorder="1" applyAlignment="1">
      <alignment horizontal="center" vertical="center"/>
    </xf>
    <xf numFmtId="0" fontId="22" fillId="3" borderId="15" xfId="0" applyFont="1" applyFill="1" applyBorder="1" applyAlignment="1">
      <alignment horizontal="center" vertical="center"/>
    </xf>
    <xf numFmtId="0" fontId="22" fillId="3" borderId="13" xfId="0" applyFont="1" applyFill="1" applyBorder="1" applyAlignment="1">
      <alignment horizontal="center" vertical="center" wrapText="1"/>
    </xf>
    <xf numFmtId="0" fontId="22" fillId="3" borderId="15"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0" borderId="7" xfId="0" applyFont="1" applyFill="1" applyBorder="1" applyAlignment="1">
      <alignment horizontal="left" vertical="center"/>
    </xf>
    <xf numFmtId="0" fontId="22" fillId="0" borderId="7" xfId="0" applyFont="1" applyFill="1" applyBorder="1" applyAlignment="1">
      <alignment horizontal="left" vertical="center" wrapText="1" shrinkToFit="1"/>
    </xf>
    <xf numFmtId="165" fontId="22" fillId="0" borderId="7" xfId="1" applyFont="1" applyFill="1" applyBorder="1" applyAlignment="1">
      <alignment horizontal="left" vertical="center"/>
    </xf>
    <xf numFmtId="165" fontId="22" fillId="0" borderId="7" xfId="1" applyFont="1" applyFill="1" applyBorder="1" applyAlignment="1">
      <alignment horizontal="left" vertical="center" wrapText="1" shrinkToFit="1"/>
    </xf>
    <xf numFmtId="49" fontId="22" fillId="0" borderId="13" xfId="0" applyNumberFormat="1" applyFont="1" applyFill="1" applyBorder="1" applyAlignment="1">
      <alignment horizontal="center" vertical="center"/>
    </xf>
    <xf numFmtId="49" fontId="22" fillId="0" borderId="14" xfId="0" applyNumberFormat="1" applyFont="1" applyFill="1" applyBorder="1" applyAlignment="1">
      <alignment horizontal="center" vertical="center"/>
    </xf>
    <xf numFmtId="0" fontId="22" fillId="3" borderId="7" xfId="0" applyFont="1" applyFill="1" applyBorder="1" applyAlignment="1">
      <alignment horizontal="center" vertical="center"/>
    </xf>
    <xf numFmtId="0" fontId="22" fillId="3" borderId="7" xfId="0" applyFont="1" applyFill="1" applyBorder="1" applyAlignment="1">
      <alignment horizontal="center" vertical="center" wrapText="1"/>
    </xf>
    <xf numFmtId="0" fontId="22" fillId="3" borderId="3" xfId="0" applyFont="1" applyFill="1" applyBorder="1" applyAlignment="1">
      <alignment horizontal="center" vertical="center"/>
    </xf>
    <xf numFmtId="0" fontId="22" fillId="3" borderId="9" xfId="0" applyFont="1" applyFill="1" applyBorder="1" applyAlignment="1">
      <alignment horizontal="center" vertical="center"/>
    </xf>
    <xf numFmtId="49" fontId="16" fillId="0" borderId="7" xfId="0" applyNumberFormat="1" applyFont="1" applyFill="1" applyBorder="1" applyAlignment="1">
      <alignment horizontal="center" vertical="center"/>
    </xf>
    <xf numFmtId="0" fontId="22" fillId="0" borderId="7" xfId="0" applyFont="1" applyFill="1" applyBorder="1" applyAlignment="1">
      <alignment horizontal="center" vertical="center"/>
    </xf>
    <xf numFmtId="165" fontId="16" fillId="0" borderId="7" xfId="1" applyFont="1" applyFill="1" applyBorder="1" applyAlignment="1">
      <alignment horizontal="right" vertical="center"/>
    </xf>
    <xf numFmtId="165" fontId="16" fillId="0" borderId="13" xfId="1" applyFont="1" applyFill="1" applyBorder="1" applyAlignment="1">
      <alignment horizontal="right" vertical="center"/>
    </xf>
    <xf numFmtId="165" fontId="16" fillId="0" borderId="14" xfId="1" applyFont="1" applyFill="1" applyBorder="1" applyAlignment="1">
      <alignment horizontal="right" vertical="center"/>
    </xf>
    <xf numFmtId="3" fontId="18" fillId="0" borderId="12" xfId="6" applyNumberFormat="1" applyFont="1" applyFill="1" applyBorder="1" applyAlignment="1">
      <alignment horizontal="right"/>
    </xf>
    <xf numFmtId="3" fontId="18" fillId="0" borderId="8" xfId="6" applyNumberFormat="1" applyFont="1" applyFill="1" applyBorder="1" applyAlignment="1">
      <alignment horizontal="right"/>
    </xf>
    <xf numFmtId="0" fontId="16" fillId="0" borderId="13" xfId="0" applyFont="1" applyFill="1" applyBorder="1" applyAlignment="1">
      <alignment horizontal="left" vertical="center"/>
    </xf>
    <xf numFmtId="0" fontId="16" fillId="0" borderId="14" xfId="0" applyFont="1" applyFill="1" applyBorder="1" applyAlignment="1">
      <alignment horizontal="left" vertical="center"/>
    </xf>
    <xf numFmtId="165" fontId="22" fillId="0" borderId="7" xfId="1" applyFont="1" applyFill="1" applyBorder="1" applyAlignment="1">
      <alignment horizontal="center" vertical="center"/>
    </xf>
    <xf numFmtId="49" fontId="22" fillId="0" borderId="7" xfId="0" applyNumberFormat="1" applyFont="1" applyFill="1" applyBorder="1" applyAlignment="1">
      <alignment horizontal="center" vertical="center"/>
    </xf>
    <xf numFmtId="0" fontId="16" fillId="0" borderId="13" xfId="0" applyFont="1" applyFill="1" applyBorder="1" applyAlignment="1">
      <alignment horizontal="left" vertical="top" wrapText="1" shrinkToFit="1"/>
    </xf>
    <xf numFmtId="0" fontId="16" fillId="0" borderId="14" xfId="0" applyFont="1" applyFill="1" applyBorder="1" applyAlignment="1">
      <alignment horizontal="left" vertical="top" wrapText="1" shrinkToFit="1"/>
    </xf>
    <xf numFmtId="165" fontId="16" fillId="0" borderId="13" xfId="1" applyFont="1" applyFill="1" applyBorder="1" applyAlignment="1">
      <alignment horizontal="left" vertical="top" wrapText="1" shrinkToFit="1"/>
    </xf>
    <xf numFmtId="165" fontId="16" fillId="0" borderId="14" xfId="1" applyFont="1" applyFill="1" applyBorder="1" applyAlignment="1">
      <alignment horizontal="left" vertical="top" wrapText="1" shrinkToFit="1"/>
    </xf>
    <xf numFmtId="0" fontId="18" fillId="0" borderId="8" xfId="0" applyFont="1" applyBorder="1" applyAlignment="1">
      <alignment horizontal="right"/>
    </xf>
    <xf numFmtId="0" fontId="16" fillId="0" borderId="14" xfId="0" applyFont="1" applyBorder="1" applyAlignment="1">
      <alignment horizontal="right" vertical="center"/>
    </xf>
    <xf numFmtId="0" fontId="16" fillId="0" borderId="14" xfId="0" applyFont="1" applyBorder="1" applyAlignment="1">
      <alignment horizontal="left" vertical="top" wrapText="1" shrinkToFit="1"/>
    </xf>
    <xf numFmtId="0" fontId="16" fillId="0" borderId="14" xfId="0" applyFont="1" applyBorder="1" applyAlignment="1">
      <alignment horizontal="center" vertical="center"/>
    </xf>
    <xf numFmtId="0" fontId="16" fillId="0" borderId="13" xfId="0" applyFont="1" applyBorder="1" applyAlignment="1">
      <alignment horizontal="left" vertical="top" wrapText="1" shrinkToFit="1"/>
    </xf>
    <xf numFmtId="0" fontId="22" fillId="3" borderId="10" xfId="0" applyFont="1" applyFill="1" applyBorder="1" applyAlignment="1">
      <alignment horizontal="center" vertical="center"/>
    </xf>
    <xf numFmtId="0" fontId="22" fillId="3" borderId="5" xfId="0" applyFont="1" applyFill="1" applyBorder="1" applyAlignment="1">
      <alignment horizontal="center" vertical="center"/>
    </xf>
    <xf numFmtId="0" fontId="16" fillId="0" borderId="13" xfId="0" applyFont="1" applyFill="1" applyBorder="1" applyAlignment="1">
      <alignment horizontal="left" vertical="center" wrapText="1" shrinkToFit="1"/>
    </xf>
    <xf numFmtId="0" fontId="16" fillId="0" borderId="14" xfId="0" applyFont="1" applyFill="1" applyBorder="1" applyAlignment="1">
      <alignment horizontal="left" vertical="center" wrapText="1" shrinkToFit="1"/>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3" fontId="21" fillId="0" borderId="12" xfId="0" applyNumberFormat="1" applyFont="1" applyFill="1" applyBorder="1" applyAlignment="1">
      <alignment horizontal="right"/>
    </xf>
    <xf numFmtId="3" fontId="21" fillId="0" borderId="8" xfId="0" applyNumberFormat="1" applyFont="1" applyFill="1" applyBorder="1" applyAlignment="1">
      <alignment horizontal="right"/>
    </xf>
    <xf numFmtId="0" fontId="22" fillId="0" borderId="13"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3" xfId="0" applyFont="1" applyFill="1" applyBorder="1" applyAlignment="1">
      <alignment horizontal="left" vertical="center" wrapText="1" shrinkToFit="1"/>
    </xf>
    <xf numFmtId="0" fontId="22" fillId="0" borderId="14" xfId="0" applyFont="1" applyFill="1" applyBorder="1" applyAlignment="1">
      <alignment horizontal="left" vertical="center" wrapText="1" shrinkToFit="1"/>
    </xf>
    <xf numFmtId="3" fontId="21" fillId="0" borderId="11" xfId="0" applyNumberFormat="1" applyFont="1" applyFill="1" applyBorder="1" applyAlignment="1">
      <alignment horizontal="right"/>
    </xf>
    <xf numFmtId="0" fontId="18" fillId="0" borderId="11" xfId="0" applyFont="1" applyBorder="1" applyAlignment="1">
      <alignment horizontal="right"/>
    </xf>
    <xf numFmtId="0" fontId="16" fillId="0" borderId="0" xfId="0" applyFont="1" applyAlignment="1">
      <alignment horizontal="left" wrapText="1"/>
    </xf>
    <xf numFmtId="0" fontId="16" fillId="0" borderId="7" xfId="0" applyFont="1" applyBorder="1" applyAlignment="1">
      <alignment horizontal="center" vertical="center" wrapText="1"/>
    </xf>
    <xf numFmtId="0" fontId="22" fillId="3" borderId="7" xfId="0" applyFont="1" applyFill="1" applyBorder="1" applyAlignment="1">
      <alignment horizontal="center" wrapText="1"/>
    </xf>
    <xf numFmtId="0" fontId="16" fillId="0" borderId="7" xfId="0" applyFont="1" applyBorder="1" applyAlignment="1">
      <alignment horizontal="center" wrapText="1"/>
    </xf>
    <xf numFmtId="3" fontId="22" fillId="3" borderId="7" xfId="0" applyNumberFormat="1" applyFont="1" applyFill="1" applyBorder="1" applyAlignment="1">
      <alignment horizontal="center" vertical="center" wrapText="1"/>
    </xf>
    <xf numFmtId="0" fontId="23" fillId="0" borderId="0" xfId="0" applyFont="1" applyBorder="1" applyAlignment="1">
      <alignment horizontal="left" wrapText="1"/>
    </xf>
    <xf numFmtId="0" fontId="16" fillId="0" borderId="7" xfId="0" applyFont="1" applyBorder="1" applyAlignment="1">
      <alignment wrapText="1"/>
    </xf>
    <xf numFmtId="0" fontId="16" fillId="0" borderId="10" xfId="0" applyFont="1" applyBorder="1" applyAlignment="1">
      <alignment vertical="top" wrapText="1"/>
    </xf>
    <xf numFmtId="0" fontId="16" fillId="0" borderId="2" xfId="0" applyFont="1" applyBorder="1" applyAlignment="1">
      <alignment vertical="top" wrapText="1"/>
    </xf>
    <xf numFmtId="0" fontId="16" fillId="0" borderId="5" xfId="0" applyFont="1" applyBorder="1" applyAlignment="1">
      <alignment vertical="top" wrapText="1"/>
    </xf>
    <xf numFmtId="0" fontId="16" fillId="0" borderId="1" xfId="0" applyFont="1" applyBorder="1" applyAlignment="1">
      <alignment vertical="top" wrapText="1"/>
    </xf>
    <xf numFmtId="0" fontId="16" fillId="0" borderId="0" xfId="0" applyFont="1" applyBorder="1" applyAlignment="1">
      <alignment vertical="top" wrapText="1"/>
    </xf>
    <xf numFmtId="0" fontId="16" fillId="0" borderId="6" xfId="0" applyFont="1" applyBorder="1" applyAlignment="1">
      <alignment vertical="top" wrapText="1"/>
    </xf>
    <xf numFmtId="0" fontId="16" fillId="0" borderId="3" xfId="0" applyFont="1" applyBorder="1" applyAlignment="1">
      <alignment vertical="top" wrapText="1"/>
    </xf>
    <xf numFmtId="0" fontId="16" fillId="0" borderId="4" xfId="0" applyFont="1" applyBorder="1" applyAlignment="1">
      <alignment vertical="top" wrapText="1"/>
    </xf>
    <xf numFmtId="0" fontId="16" fillId="0" borderId="9" xfId="0" applyFont="1" applyBorder="1" applyAlignment="1">
      <alignment vertical="top" wrapText="1"/>
    </xf>
    <xf numFmtId="0" fontId="16" fillId="0" borderId="0" xfId="0" applyFont="1" applyBorder="1" applyAlignment="1">
      <alignment horizontal="left" wrapText="1"/>
    </xf>
    <xf numFmtId="0" fontId="16" fillId="0" borderId="0" xfId="0" applyFont="1" applyBorder="1" applyAlignment="1">
      <alignment wrapText="1"/>
    </xf>
    <xf numFmtId="0" fontId="18" fillId="0" borderId="0" xfId="0" applyFont="1" applyBorder="1" applyAlignment="1"/>
    <xf numFmtId="0" fontId="16" fillId="0" borderId="0" xfId="0" applyFont="1" applyBorder="1" applyAlignment="1"/>
    <xf numFmtId="0" fontId="24" fillId="0" borderId="0" xfId="0" applyFont="1" applyAlignment="1">
      <alignment horizontal="center"/>
    </xf>
    <xf numFmtId="0" fontId="20" fillId="0" borderId="0" xfId="0" applyFont="1" applyAlignment="1">
      <alignment horizontal="center"/>
    </xf>
    <xf numFmtId="0" fontId="16" fillId="0" borderId="3" xfId="0" applyFont="1" applyBorder="1" applyAlignment="1">
      <alignment horizontal="center" wrapText="1"/>
    </xf>
    <xf numFmtId="0" fontId="16" fillId="0" borderId="4" xfId="0" applyFont="1" applyBorder="1" applyAlignment="1">
      <alignment horizontal="center" wrapText="1"/>
    </xf>
    <xf numFmtId="0" fontId="16" fillId="0" borderId="9" xfId="0" applyFont="1" applyBorder="1" applyAlignment="1">
      <alignment horizontal="center" wrapText="1"/>
    </xf>
    <xf numFmtId="0" fontId="22" fillId="0" borderId="0" xfId="0" applyFont="1" applyBorder="1" applyAlignment="1">
      <alignment horizontal="left" wrapText="1"/>
    </xf>
    <xf numFmtId="3" fontId="32" fillId="0" borderId="7" xfId="0" applyNumberFormat="1" applyFont="1" applyFill="1" applyBorder="1" applyAlignment="1">
      <alignment horizontal="right"/>
    </xf>
    <xf numFmtId="0" fontId="22" fillId="3" borderId="13" xfId="0" applyFont="1" applyFill="1" applyBorder="1" applyAlignment="1">
      <alignment horizontal="center"/>
    </xf>
    <xf numFmtId="0" fontId="22" fillId="3" borderId="15" xfId="0" applyFont="1" applyFill="1" applyBorder="1" applyAlignment="1">
      <alignment horizontal="center"/>
    </xf>
    <xf numFmtId="0" fontId="22" fillId="3" borderId="10" xfId="0" applyFont="1" applyFill="1" applyBorder="1" applyAlignment="1">
      <alignment horizontal="center"/>
    </xf>
    <xf numFmtId="0" fontId="22" fillId="3" borderId="2" xfId="0" applyFont="1" applyFill="1" applyBorder="1" applyAlignment="1">
      <alignment horizontal="center"/>
    </xf>
    <xf numFmtId="0" fontId="22" fillId="3" borderId="5" xfId="0" applyFont="1" applyFill="1" applyBorder="1" applyAlignment="1">
      <alignment horizontal="center"/>
    </xf>
    <xf numFmtId="0" fontId="22" fillId="3" borderId="7" xfId="0" applyFont="1" applyFill="1" applyBorder="1" applyAlignment="1">
      <alignment horizontal="center"/>
    </xf>
    <xf numFmtId="49" fontId="29" fillId="0" borderId="7" xfId="0" applyNumberFormat="1" applyFont="1" applyFill="1" applyBorder="1" applyAlignment="1">
      <alignment horizontal="center" vertical="center"/>
    </xf>
    <xf numFmtId="49" fontId="28" fillId="0" borderId="7" xfId="0" applyNumberFormat="1" applyFont="1" applyFill="1" applyBorder="1" applyAlignment="1">
      <alignment horizontal="center" vertical="center"/>
    </xf>
    <xf numFmtId="3" fontId="32" fillId="0" borderId="12" xfId="0" applyNumberFormat="1" applyFont="1" applyFill="1" applyBorder="1" applyAlignment="1">
      <alignment horizontal="right"/>
    </xf>
    <xf numFmtId="3" fontId="32" fillId="0" borderId="11" xfId="0" applyNumberFormat="1" applyFont="1" applyFill="1" applyBorder="1" applyAlignment="1">
      <alignment horizontal="right"/>
    </xf>
    <xf numFmtId="3" fontId="32" fillId="0" borderId="8" xfId="0" applyNumberFormat="1" applyFont="1" applyFill="1" applyBorder="1" applyAlignment="1">
      <alignment horizontal="right"/>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0" fontId="0" fillId="0" borderId="14" xfId="0" applyFont="1" applyBorder="1" applyAlignment="1">
      <alignment horizontal="center" vertical="center"/>
    </xf>
    <xf numFmtId="0" fontId="0" fillId="0" borderId="14" xfId="0" applyBorder="1" applyAlignment="1">
      <alignment horizontal="right" vertical="center"/>
    </xf>
    <xf numFmtId="49" fontId="29" fillId="0" borderId="13" xfId="0" applyNumberFormat="1" applyFont="1" applyFill="1" applyBorder="1" applyAlignment="1">
      <alignment horizontal="center" vertical="center"/>
    </xf>
    <xf numFmtId="49" fontId="29" fillId="0" borderId="14" xfId="0" applyNumberFormat="1" applyFont="1" applyFill="1" applyBorder="1" applyAlignment="1">
      <alignment horizontal="center" vertical="center"/>
    </xf>
    <xf numFmtId="49" fontId="28" fillId="0" borderId="13" xfId="0" applyNumberFormat="1" applyFont="1" applyFill="1" applyBorder="1" applyAlignment="1">
      <alignment horizontal="center" vertical="center"/>
    </xf>
    <xf numFmtId="49" fontId="28" fillId="0" borderId="14" xfId="0" applyNumberFormat="1" applyFont="1" applyFill="1" applyBorder="1" applyAlignment="1">
      <alignment horizontal="center" vertical="center"/>
    </xf>
    <xf numFmtId="3" fontId="30" fillId="0" borderId="12" xfId="0" applyNumberFormat="1" applyFont="1" applyBorder="1" applyAlignment="1">
      <alignment horizontal="right"/>
    </xf>
    <xf numFmtId="3" fontId="30" fillId="0" borderId="8" xfId="0" applyNumberFormat="1" applyFont="1" applyBorder="1" applyAlignment="1">
      <alignment horizontal="right"/>
    </xf>
    <xf numFmtId="0" fontId="16" fillId="0" borderId="13" xfId="0" applyFont="1" applyBorder="1" applyAlignment="1">
      <alignment horizontal="left" vertical="center"/>
    </xf>
    <xf numFmtId="0" fontId="16" fillId="0" borderId="14" xfId="0" applyFont="1" applyBorder="1" applyAlignment="1">
      <alignment horizontal="left" vertical="center"/>
    </xf>
    <xf numFmtId="0" fontId="22" fillId="0" borderId="7" xfId="0" applyFont="1" applyBorder="1" applyAlignment="1">
      <alignment horizontal="left" vertical="center"/>
    </xf>
    <xf numFmtId="0" fontId="16" fillId="0" borderId="7" xfId="0" applyFont="1" applyBorder="1" applyAlignment="1">
      <alignment horizontal="left" vertical="center" wrapText="1" shrinkToFit="1"/>
    </xf>
    <xf numFmtId="49" fontId="28" fillId="0" borderId="7" xfId="0" applyNumberFormat="1" applyFont="1" applyBorder="1" applyAlignment="1">
      <alignment horizontal="center" vertical="center"/>
    </xf>
    <xf numFmtId="0" fontId="16" fillId="0" borderId="7" xfId="0" applyFont="1" applyBorder="1" applyAlignment="1">
      <alignment horizontal="center" vertical="center"/>
    </xf>
    <xf numFmtId="165" fontId="16" fillId="0" borderId="7" xfId="1" applyFont="1" applyBorder="1" applyAlignment="1">
      <alignment horizontal="left" vertical="center" wrapText="1" shrinkToFit="1"/>
    </xf>
    <xf numFmtId="165" fontId="16" fillId="0" borderId="13" xfId="1" applyFont="1" applyBorder="1" applyAlignment="1">
      <alignment horizontal="right" vertical="center"/>
    </xf>
    <xf numFmtId="165" fontId="16" fillId="0" borderId="14" xfId="1" applyFont="1" applyBorder="1" applyAlignment="1">
      <alignment horizontal="right" vertical="center"/>
    </xf>
    <xf numFmtId="165" fontId="22" fillId="0" borderId="7" xfId="1" applyFont="1" applyBorder="1" applyAlignment="1">
      <alignment horizontal="center" vertical="center"/>
    </xf>
    <xf numFmtId="165" fontId="22" fillId="0" borderId="7" xfId="1" applyFont="1" applyBorder="1" applyAlignment="1">
      <alignment horizontal="left" vertical="center" wrapText="1" shrinkToFit="1"/>
    </xf>
    <xf numFmtId="49" fontId="16" fillId="0" borderId="7" xfId="0" applyNumberFormat="1" applyFont="1" applyBorder="1" applyAlignment="1">
      <alignment horizontal="center" vertical="center"/>
    </xf>
    <xf numFmtId="0" fontId="16" fillId="0" borderId="13" xfId="0" applyFont="1" applyBorder="1" applyAlignment="1">
      <alignment horizontal="center" vertical="center"/>
    </xf>
    <xf numFmtId="165" fontId="22" fillId="0" borderId="7" xfId="1" applyFont="1" applyBorder="1" applyAlignment="1">
      <alignment horizontal="left" vertical="center"/>
    </xf>
    <xf numFmtId="49" fontId="22" fillId="0" borderId="7" xfId="0" applyNumberFormat="1" applyFont="1" applyBorder="1" applyAlignment="1">
      <alignment horizontal="center" vertical="center"/>
    </xf>
    <xf numFmtId="165" fontId="22" fillId="0" borderId="13" xfId="1" applyFont="1" applyBorder="1" applyAlignment="1">
      <alignment vertical="center"/>
    </xf>
    <xf numFmtId="165" fontId="22" fillId="0" borderId="14" xfId="1" applyFont="1" applyBorder="1" applyAlignment="1">
      <alignment vertical="center"/>
    </xf>
    <xf numFmtId="0" fontId="22" fillId="0" borderId="13" xfId="0" applyFont="1" applyBorder="1" applyAlignment="1">
      <alignment horizontal="left" vertical="center"/>
    </xf>
    <xf numFmtId="0" fontId="22" fillId="0" borderId="14" xfId="0" applyFont="1" applyBorder="1" applyAlignment="1">
      <alignment horizontal="left" vertical="center"/>
    </xf>
    <xf numFmtId="3" fontId="18" fillId="0" borderId="7" xfId="0" applyNumberFormat="1" applyFont="1" applyBorder="1" applyAlignment="1">
      <alignment horizontal="right"/>
    </xf>
    <xf numFmtId="3" fontId="18" fillId="0" borderId="12" xfId="0" applyNumberFormat="1" applyFont="1" applyBorder="1" applyAlignment="1">
      <alignment horizontal="right"/>
    </xf>
    <xf numFmtId="3" fontId="18" fillId="0" borderId="8" xfId="0" applyNumberFormat="1" applyFont="1" applyBorder="1" applyAlignment="1">
      <alignment horizontal="right"/>
    </xf>
    <xf numFmtId="0" fontId="22" fillId="0" borderId="13" xfId="0" applyFont="1" applyBorder="1" applyAlignment="1">
      <alignment horizontal="center" vertical="center"/>
    </xf>
    <xf numFmtId="0" fontId="22" fillId="0" borderId="14" xfId="0" applyFont="1" applyBorder="1" applyAlignment="1">
      <alignment horizontal="center" vertical="center"/>
    </xf>
    <xf numFmtId="49" fontId="29" fillId="0" borderId="7" xfId="0" applyNumberFormat="1" applyFont="1" applyBorder="1" applyAlignment="1">
      <alignment horizontal="center" vertical="center"/>
    </xf>
    <xf numFmtId="0" fontId="22" fillId="0" borderId="7" xfId="0" applyFont="1" applyBorder="1" applyAlignment="1">
      <alignment horizontal="center" vertical="center"/>
    </xf>
    <xf numFmtId="0" fontId="22" fillId="0" borderId="7" xfId="0" applyFont="1" applyBorder="1" applyAlignment="1">
      <alignment horizontal="left" vertical="center" wrapText="1" shrinkToFit="1"/>
    </xf>
    <xf numFmtId="0" fontId="22" fillId="3" borderId="3" xfId="0" applyFont="1" applyFill="1" applyBorder="1" applyAlignment="1">
      <alignment horizontal="center"/>
    </xf>
    <xf numFmtId="0" fontId="22" fillId="3" borderId="9" xfId="0" applyFont="1" applyFill="1" applyBorder="1" applyAlignment="1">
      <alignment horizontal="center"/>
    </xf>
    <xf numFmtId="0" fontId="16" fillId="0" borderId="12" xfId="0" applyFont="1" applyBorder="1" applyAlignment="1">
      <alignment wrapText="1"/>
    </xf>
    <xf numFmtId="0" fontId="16" fillId="0" borderId="11" xfId="0" applyFont="1" applyBorder="1" applyAlignment="1">
      <alignment wrapText="1"/>
    </xf>
    <xf numFmtId="0" fontId="16" fillId="0" borderId="8" xfId="0" applyFont="1" applyBorder="1" applyAlignment="1">
      <alignment wrapText="1"/>
    </xf>
    <xf numFmtId="0" fontId="22" fillId="3" borderId="13" xfId="0" applyFont="1" applyFill="1" applyBorder="1" applyAlignment="1">
      <alignment horizontal="center" wrapText="1"/>
    </xf>
    <xf numFmtId="0" fontId="16" fillId="0" borderId="14" xfId="0" applyFont="1" applyBorder="1" applyAlignment="1">
      <alignment horizontal="center" wrapText="1"/>
    </xf>
    <xf numFmtId="0" fontId="22" fillId="3" borderId="14" xfId="0" applyFont="1" applyFill="1" applyBorder="1" applyAlignment="1">
      <alignment horizontal="center" wrapText="1"/>
    </xf>
    <xf numFmtId="0" fontId="22" fillId="3" borderId="12"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16" fillId="0" borderId="12" xfId="0" applyFont="1" applyBorder="1" applyAlignment="1">
      <alignment horizontal="center" wrapText="1"/>
    </xf>
    <xf numFmtId="0" fontId="16" fillId="0" borderId="11" xfId="0" applyFont="1" applyBorder="1" applyAlignment="1">
      <alignment horizontal="center" wrapText="1"/>
    </xf>
    <xf numFmtId="0" fontId="16" fillId="0" borderId="8" xfId="0" applyFont="1" applyBorder="1" applyAlignment="1">
      <alignment horizontal="center" wrapText="1"/>
    </xf>
    <xf numFmtId="0" fontId="16" fillId="0" borderId="5" xfId="0" applyFont="1" applyBorder="1" applyAlignment="1">
      <alignment wrapText="1"/>
    </xf>
    <xf numFmtId="0" fontId="16" fillId="0" borderId="6" xfId="0" applyFont="1" applyBorder="1" applyAlignment="1">
      <alignment wrapText="1"/>
    </xf>
    <xf numFmtId="3" fontId="30" fillId="0" borderId="7" xfId="0" applyNumberFormat="1" applyFont="1" applyBorder="1" applyAlignment="1">
      <alignment horizontal="right"/>
    </xf>
    <xf numFmtId="0" fontId="22" fillId="3" borderId="10"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2" fillId="3" borderId="12" xfId="0" applyFont="1" applyFill="1" applyBorder="1" applyAlignment="1">
      <alignment horizontal="center"/>
    </xf>
    <xf numFmtId="0" fontId="22" fillId="3" borderId="8" xfId="0" applyFont="1" applyFill="1" applyBorder="1" applyAlignment="1">
      <alignment horizontal="center"/>
    </xf>
    <xf numFmtId="165" fontId="16" fillId="0" borderId="7" xfId="1" applyFont="1" applyBorder="1" applyAlignment="1">
      <alignment horizontal="right" vertical="center"/>
    </xf>
    <xf numFmtId="165" fontId="22" fillId="0" borderId="13" xfId="1" applyFont="1" applyFill="1" applyBorder="1" applyAlignment="1">
      <alignment horizontal="left" vertical="center" wrapText="1" shrinkToFit="1"/>
    </xf>
    <xf numFmtId="165" fontId="22" fillId="0" borderId="14" xfId="1" applyFont="1" applyFill="1" applyBorder="1" applyAlignment="1">
      <alignment horizontal="left" vertical="center" wrapText="1" shrinkToFit="1"/>
    </xf>
    <xf numFmtId="49" fontId="29" fillId="0" borderId="13" xfId="0" applyNumberFormat="1" applyFont="1" applyBorder="1" applyAlignment="1">
      <alignment horizontal="center" vertical="center"/>
    </xf>
    <xf numFmtId="0" fontId="29" fillId="0" borderId="14"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14" xfId="0" applyNumberFormat="1" applyFont="1" applyBorder="1" applyAlignment="1">
      <alignment horizontal="center" vertical="center"/>
    </xf>
    <xf numFmtId="165" fontId="16" fillId="0" borderId="13" xfId="1" applyFont="1" applyBorder="1" applyAlignment="1">
      <alignment horizontal="left" vertical="center" wrapText="1" shrinkToFit="1"/>
    </xf>
    <xf numFmtId="165" fontId="16" fillId="0" borderId="14" xfId="1" applyFont="1" applyBorder="1" applyAlignment="1">
      <alignment horizontal="left" vertical="center" wrapText="1" shrinkToFit="1"/>
    </xf>
    <xf numFmtId="49" fontId="22" fillId="0" borderId="13" xfId="0" applyNumberFormat="1" applyFont="1" applyBorder="1" applyAlignment="1">
      <alignment horizontal="center" vertical="center"/>
    </xf>
    <xf numFmtId="0" fontId="22" fillId="0" borderId="14" xfId="0" applyNumberFormat="1" applyFont="1" applyBorder="1" applyAlignment="1">
      <alignment horizontal="center" vertical="center"/>
    </xf>
    <xf numFmtId="49" fontId="28" fillId="0" borderId="13" xfId="0" applyNumberFormat="1" applyFont="1" applyBorder="1" applyAlignment="1">
      <alignment horizontal="center" vertical="center"/>
    </xf>
    <xf numFmtId="0" fontId="28" fillId="0" borderId="14" xfId="0" applyNumberFormat="1" applyFont="1" applyBorder="1" applyAlignment="1">
      <alignment horizontal="center" vertical="center"/>
    </xf>
    <xf numFmtId="0" fontId="16" fillId="0" borderId="13" xfId="0" applyFont="1" applyBorder="1" applyAlignment="1">
      <alignment horizontal="left" vertical="center" wrapText="1" shrinkToFit="1"/>
    </xf>
    <xf numFmtId="0" fontId="16" fillId="0" borderId="14" xfId="0" applyFont="1" applyBorder="1" applyAlignment="1">
      <alignment horizontal="left" vertical="center" wrapText="1" shrinkToFit="1"/>
    </xf>
    <xf numFmtId="0" fontId="16" fillId="0" borderId="7" xfId="0" applyFont="1" applyBorder="1" applyAlignment="1">
      <alignment horizontal="left" vertical="center"/>
    </xf>
    <xf numFmtId="165" fontId="16" fillId="0" borderId="7" xfId="1" applyFont="1" applyBorder="1" applyAlignment="1">
      <alignment horizontal="center" vertical="center"/>
    </xf>
    <xf numFmtId="165" fontId="22" fillId="0" borderId="7" xfId="1" applyFont="1" applyBorder="1" applyAlignment="1">
      <alignment vertical="center"/>
    </xf>
    <xf numFmtId="0" fontId="11" fillId="0" borderId="0" xfId="2" applyFont="1" applyAlignment="1">
      <alignment horizontal="justify" vertical="top" wrapText="1"/>
    </xf>
    <xf numFmtId="0" fontId="11" fillId="0" borderId="0" xfId="2" applyFont="1" applyAlignment="1">
      <alignment horizontal="left"/>
    </xf>
    <xf numFmtId="0" fontId="11" fillId="0" borderId="0" xfId="2" applyFont="1" applyFill="1" applyBorder="1" applyAlignment="1">
      <alignment horizontal="justify" vertical="center" wrapText="1"/>
    </xf>
    <xf numFmtId="0" fontId="48" fillId="0" borderId="0" xfId="3" applyFont="1" applyFill="1" applyAlignment="1">
      <alignment horizontal="justify" wrapText="1"/>
    </xf>
    <xf numFmtId="0" fontId="11" fillId="0" borderId="0" xfId="11" applyFont="1" applyFill="1" applyAlignment="1">
      <alignment horizontal="justify" wrapText="1"/>
    </xf>
    <xf numFmtId="0" fontId="44" fillId="0" borderId="0" xfId="11" applyFont="1" applyFill="1" applyAlignment="1">
      <alignment horizontal="justify" wrapText="1"/>
    </xf>
    <xf numFmtId="0" fontId="10" fillId="0" borderId="0" xfId="2" applyFont="1" applyAlignment="1">
      <alignment horizontal="justify" vertical="top" wrapText="1"/>
    </xf>
    <xf numFmtId="0" fontId="44" fillId="0" borderId="0" xfId="2" applyFont="1" applyAlignment="1">
      <alignment horizontal="justify" vertical="top" wrapText="1"/>
    </xf>
    <xf numFmtId="0" fontId="44" fillId="0" borderId="0" xfId="2" applyFont="1" applyFill="1" applyAlignment="1">
      <alignment horizontal="justify" vertical="top" wrapText="1"/>
    </xf>
    <xf numFmtId="0" fontId="11" fillId="0" borderId="0" xfId="2" applyFont="1" applyFill="1" applyAlignment="1">
      <alignment horizontal="justify" vertical="top" wrapText="1"/>
    </xf>
    <xf numFmtId="0" fontId="10" fillId="0" borderId="0" xfId="2" applyFont="1" applyAlignment="1">
      <alignment horizontal="left" vertical="center" wrapText="1"/>
    </xf>
    <xf numFmtId="0" fontId="9" fillId="0" borderId="7" xfId="2" applyFont="1" applyBorder="1" applyAlignment="1">
      <alignment horizontal="center" vertical="center" wrapText="1"/>
    </xf>
    <xf numFmtId="0" fontId="12" fillId="0" borderId="7" xfId="2" applyFont="1" applyBorder="1" applyAlignment="1">
      <alignment horizontal="left" vertical="center" wrapText="1"/>
    </xf>
    <xf numFmtId="0" fontId="12" fillId="0" borderId="7" xfId="2" applyFont="1" applyFill="1" applyBorder="1" applyAlignment="1">
      <alignment horizontal="center" vertical="center" wrapText="1"/>
    </xf>
    <xf numFmtId="0" fontId="41" fillId="0" borderId="7" xfId="3" applyFont="1" applyBorder="1" applyAlignment="1">
      <alignment horizontal="center" vertical="center"/>
    </xf>
    <xf numFmtId="0" fontId="39" fillId="0" borderId="7" xfId="2" applyFont="1" applyBorder="1" applyAlignment="1">
      <alignment horizontal="center" vertical="center" wrapText="1"/>
    </xf>
    <xf numFmtId="0" fontId="40" fillId="0" borderId="7" xfId="3" applyFont="1" applyBorder="1" applyAlignment="1">
      <alignment horizontal="center" vertical="center" wrapText="1"/>
    </xf>
    <xf numFmtId="0" fontId="39" fillId="0" borderId="7" xfId="2" applyFont="1" applyBorder="1" applyAlignment="1">
      <alignment horizontal="center" vertical="center"/>
    </xf>
    <xf numFmtId="3" fontId="41" fillId="0" borderId="7" xfId="3" applyNumberFormat="1" applyFont="1" applyBorder="1" applyAlignment="1">
      <alignment horizontal="center" vertical="center"/>
    </xf>
    <xf numFmtId="1" fontId="41" fillId="0" borderId="7" xfId="3" applyNumberFormat="1" applyFont="1" applyBorder="1" applyAlignment="1">
      <alignment horizontal="center" vertical="center"/>
    </xf>
    <xf numFmtId="0" fontId="9" fillId="0" borderId="7" xfId="2" applyFont="1" applyBorder="1" applyAlignment="1">
      <alignment horizontal="center" vertical="center"/>
    </xf>
    <xf numFmtId="0" fontId="40" fillId="0" borderId="7" xfId="3" applyFont="1" applyBorder="1" applyAlignment="1">
      <alignment horizontal="center" vertical="center"/>
    </xf>
    <xf numFmtId="0" fontId="38" fillId="0" borderId="0" xfId="2" applyFont="1" applyAlignment="1">
      <alignment horizontal="justify" vertical="top" wrapText="1"/>
    </xf>
    <xf numFmtId="0" fontId="49" fillId="0" borderId="0" xfId="3" applyFont="1" applyAlignment="1">
      <alignment horizontal="left" wrapText="1"/>
    </xf>
    <xf numFmtId="0" fontId="11" fillId="0" borderId="0" xfId="2" applyFont="1" applyAlignment="1">
      <alignment horizontal="left" vertical="center" wrapText="1"/>
    </xf>
    <xf numFmtId="0" fontId="12" fillId="0" borderId="12" xfId="2" applyFont="1" applyBorder="1" applyAlignment="1">
      <alignment horizontal="left" wrapText="1"/>
    </xf>
    <xf numFmtId="0" fontId="12" fillId="0" borderId="11" xfId="2" applyFont="1" applyBorder="1" applyAlignment="1">
      <alignment horizontal="left" wrapText="1"/>
    </xf>
    <xf numFmtId="0" fontId="12" fillId="0" borderId="8" xfId="2" applyFont="1" applyBorder="1" applyAlignment="1">
      <alignment horizontal="left" wrapText="1"/>
    </xf>
    <xf numFmtId="0" fontId="11" fillId="0" borderId="7" xfId="2" applyBorder="1" applyAlignment="1">
      <alignment horizontal="left"/>
    </xf>
    <xf numFmtId="14" fontId="12" fillId="0" borderId="7" xfId="2" applyNumberFormat="1" applyFont="1" applyBorder="1" applyAlignment="1">
      <alignment horizontal="center" vertical="center"/>
    </xf>
    <xf numFmtId="0" fontId="12" fillId="0" borderId="7" xfId="2" applyFont="1" applyBorder="1" applyAlignment="1">
      <alignment horizontal="center" vertical="center"/>
    </xf>
    <xf numFmtId="0" fontId="39" fillId="0" borderId="3" xfId="2" applyFont="1" applyBorder="1" applyAlignment="1">
      <alignment horizontal="center" vertical="center" wrapText="1"/>
    </xf>
    <xf numFmtId="0" fontId="39" fillId="0" borderId="4" xfId="2" applyFont="1" applyBorder="1" applyAlignment="1">
      <alignment horizontal="center" vertical="center" wrapText="1"/>
    </xf>
    <xf numFmtId="0" fontId="9" fillId="0" borderId="7" xfId="2" applyFont="1" applyBorder="1" applyAlignment="1">
      <alignment horizontal="left" vertical="center" wrapText="1"/>
    </xf>
    <xf numFmtId="14" fontId="9" fillId="0" borderId="7" xfId="2" applyNumberFormat="1" applyFont="1" applyBorder="1" applyAlignment="1">
      <alignment horizontal="center" vertical="center"/>
    </xf>
    <xf numFmtId="3" fontId="40" fillId="0" borderId="7" xfId="3" applyNumberFormat="1" applyFont="1" applyBorder="1" applyAlignment="1">
      <alignment horizontal="center" vertical="center"/>
    </xf>
    <xf numFmtId="0" fontId="43" fillId="0" borderId="0" xfId="2" applyFont="1" applyAlignment="1">
      <alignment horizontal="justify" vertical="top" wrapText="1"/>
    </xf>
    <xf numFmtId="0" fontId="12" fillId="0" borderId="7" xfId="2" applyFont="1" applyBorder="1" applyAlignment="1">
      <alignment horizontal="center" vertical="center" wrapText="1"/>
    </xf>
    <xf numFmtId="0" fontId="51" fillId="0" borderId="7" xfId="2" applyFont="1" applyBorder="1" applyAlignment="1">
      <alignment horizontal="left" wrapText="1"/>
    </xf>
    <xf numFmtId="0" fontId="41" fillId="0" borderId="7" xfId="3" applyFont="1" applyBorder="1" applyAlignment="1">
      <alignment horizontal="center"/>
    </xf>
    <xf numFmtId="0" fontId="12" fillId="0" borderId="7" xfId="2" applyFont="1" applyBorder="1" applyAlignment="1">
      <alignment horizontal="left" wrapText="1"/>
    </xf>
    <xf numFmtId="9" fontId="41" fillId="0" borderId="7" xfId="3" applyNumberFormat="1" applyFont="1" applyBorder="1" applyAlignment="1">
      <alignment horizontal="center"/>
    </xf>
    <xf numFmtId="0" fontId="51" fillId="0" borderId="7" xfId="2" applyFont="1" applyBorder="1" applyAlignment="1">
      <alignment horizontal="left" vertical="center" wrapText="1"/>
    </xf>
    <xf numFmtId="0" fontId="11" fillId="0" borderId="0" xfId="2" applyFill="1" applyAlignment="1">
      <alignment horizontal="justify" wrapText="1"/>
    </xf>
    <xf numFmtId="0" fontId="11" fillId="0" borderId="0" xfId="2" applyFill="1" applyAlignment="1">
      <alignment horizontal="justify"/>
    </xf>
    <xf numFmtId="0" fontId="11" fillId="0" borderId="0" xfId="2" applyAlignment="1">
      <alignment horizontal="justify" wrapText="1"/>
    </xf>
    <xf numFmtId="0" fontId="48" fillId="0" borderId="0" xfId="3" applyFont="1" applyAlignment="1">
      <alignment horizontal="justify" vertical="center" wrapText="1"/>
    </xf>
    <xf numFmtId="0" fontId="44" fillId="0" borderId="0" xfId="3" applyFont="1" applyAlignment="1">
      <alignment horizontal="justify" wrapText="1"/>
    </xf>
    <xf numFmtId="0" fontId="12" fillId="0" borderId="7" xfId="2" applyFont="1" applyFill="1" applyBorder="1" applyAlignment="1">
      <alignment horizontal="left" vertical="center" wrapText="1"/>
    </xf>
    <xf numFmtId="3" fontId="12" fillId="0" borderId="7" xfId="2" applyNumberFormat="1" applyFont="1" applyFill="1" applyBorder="1" applyAlignment="1">
      <alignment horizontal="right" vertical="center" wrapText="1"/>
    </xf>
    <xf numFmtId="3" fontId="12" fillId="0" borderId="7" xfId="2" applyNumberFormat="1" applyFont="1" applyFill="1" applyBorder="1" applyAlignment="1">
      <alignment horizontal="center" vertical="center" wrapText="1"/>
    </xf>
    <xf numFmtId="3" fontId="12" fillId="0" borderId="7" xfId="2" applyNumberFormat="1" applyFont="1" applyFill="1" applyBorder="1" applyAlignment="1">
      <alignment vertical="center" wrapText="1"/>
    </xf>
    <xf numFmtId="3" fontId="12" fillId="0" borderId="10" xfId="2" applyNumberFormat="1" applyFont="1" applyFill="1" applyBorder="1" applyAlignment="1">
      <alignment horizontal="center" vertical="center" wrapText="1"/>
    </xf>
    <xf numFmtId="3" fontId="12" fillId="0" borderId="2" xfId="2" applyNumberFormat="1" applyFont="1" applyFill="1" applyBorder="1" applyAlignment="1">
      <alignment horizontal="center" vertical="center" wrapText="1"/>
    </xf>
    <xf numFmtId="3" fontId="12" fillId="0" borderId="5" xfId="2" applyNumberFormat="1" applyFont="1" applyFill="1" applyBorder="1" applyAlignment="1">
      <alignment horizontal="center" vertical="center" wrapText="1"/>
    </xf>
    <xf numFmtId="3" fontId="12" fillId="0" borderId="3" xfId="2" applyNumberFormat="1" applyFont="1" applyFill="1" applyBorder="1" applyAlignment="1">
      <alignment horizontal="center" vertical="center" wrapText="1"/>
    </xf>
    <xf numFmtId="3" fontId="12" fillId="0" borderId="4" xfId="2" applyNumberFormat="1" applyFont="1" applyFill="1" applyBorder="1" applyAlignment="1">
      <alignment horizontal="center" vertical="center" wrapText="1"/>
    </xf>
    <xf numFmtId="3" fontId="12" fillId="0" borderId="9" xfId="2" applyNumberFormat="1" applyFont="1" applyFill="1" applyBorder="1" applyAlignment="1">
      <alignment horizontal="center" vertical="center" wrapText="1"/>
    </xf>
    <xf numFmtId="0" fontId="44" fillId="0" borderId="0" xfId="2" applyFont="1" applyFill="1" applyBorder="1" applyAlignment="1">
      <alignment horizontal="justify" vertical="center" wrapText="1"/>
    </xf>
    <xf numFmtId="0" fontId="11" fillId="0" borderId="0" xfId="2" applyFont="1" applyAlignment="1">
      <alignment horizontal="justify" wrapText="1"/>
    </xf>
    <xf numFmtId="0" fontId="11" fillId="0" borderId="0" xfId="2" applyAlignment="1">
      <alignment wrapText="1"/>
    </xf>
    <xf numFmtId="0" fontId="41" fillId="0" borderId="7" xfId="3" applyFont="1" applyBorder="1" applyAlignment="1">
      <alignment horizontal="left" vertical="center"/>
    </xf>
    <xf numFmtId="3" fontId="41" fillId="0" borderId="7" xfId="3" applyNumberFormat="1" applyFont="1" applyBorder="1" applyAlignment="1">
      <alignment horizontal="right" vertical="center"/>
    </xf>
    <xf numFmtId="0" fontId="41" fillId="0" borderId="7" xfId="3" applyFont="1" applyBorder="1" applyAlignment="1">
      <alignment horizontal="left"/>
    </xf>
    <xf numFmtId="0" fontId="40" fillId="0" borderId="7" xfId="3" applyFont="1" applyBorder="1" applyAlignment="1">
      <alignment horizontal="left" vertical="center"/>
    </xf>
    <xf numFmtId="0" fontId="48" fillId="0" borderId="7" xfId="3" applyFont="1" applyBorder="1" applyAlignment="1">
      <alignment horizontal="center" vertical="center"/>
    </xf>
    <xf numFmtId="0" fontId="37" fillId="0" borderId="0" xfId="2" applyFont="1" applyFill="1" applyAlignment="1">
      <alignment horizontal="left" wrapText="1"/>
    </xf>
    <xf numFmtId="0" fontId="10" fillId="0" borderId="0" xfId="2" applyFont="1" applyFill="1" applyAlignment="1">
      <alignment horizontal="left" wrapText="1"/>
    </xf>
    <xf numFmtId="0" fontId="41" fillId="0" borderId="7" xfId="3" applyFont="1" applyBorder="1" applyAlignment="1">
      <alignment horizontal="left" vertical="center" wrapText="1"/>
    </xf>
    <xf numFmtId="3" fontId="41" fillId="0" borderId="7" xfId="3" applyNumberFormat="1" applyFont="1" applyBorder="1" applyAlignment="1">
      <alignment horizontal="right" vertical="center" wrapText="1"/>
    </xf>
    <xf numFmtId="0" fontId="48" fillId="0" borderId="0" xfId="3" applyFont="1" applyAlignment="1">
      <alignment horizontal="left" vertical="top" wrapText="1"/>
    </xf>
    <xf numFmtId="0" fontId="41" fillId="0" borderId="10" xfId="3" applyFont="1" applyFill="1" applyBorder="1" applyAlignment="1">
      <alignment horizontal="center" vertical="center" wrapText="1"/>
    </xf>
    <xf numFmtId="0" fontId="41" fillId="0" borderId="2" xfId="3" applyFont="1" applyFill="1" applyBorder="1" applyAlignment="1">
      <alignment horizontal="center" vertical="center" wrapText="1"/>
    </xf>
    <xf numFmtId="0" fontId="41" fillId="0" borderId="5" xfId="3" applyFont="1" applyFill="1" applyBorder="1" applyAlignment="1">
      <alignment horizontal="center" vertical="center" wrapText="1"/>
    </xf>
    <xf numFmtId="0" fontId="41" fillId="0" borderId="3" xfId="3" applyFont="1" applyFill="1" applyBorder="1" applyAlignment="1">
      <alignment horizontal="center" vertical="center" wrapText="1"/>
    </xf>
    <xf numFmtId="0" fontId="41" fillId="0" borderId="4" xfId="3" applyFont="1" applyFill="1" applyBorder="1" applyAlignment="1">
      <alignment horizontal="center" vertical="center" wrapText="1"/>
    </xf>
    <xf numFmtId="0" fontId="41" fillId="0" borderId="9" xfId="3" applyFont="1" applyFill="1" applyBorder="1" applyAlignment="1">
      <alignment horizontal="center" vertical="center" wrapText="1"/>
    </xf>
    <xf numFmtId="0" fontId="48" fillId="0" borderId="0" xfId="3" applyFont="1" applyFill="1" applyAlignment="1">
      <alignment horizontal="justify" vertical="center" wrapText="1"/>
    </xf>
    <xf numFmtId="0" fontId="11" fillId="0" borderId="0" xfId="3" applyFont="1" applyFill="1" applyAlignment="1">
      <alignment horizontal="justify" wrapText="1"/>
    </xf>
    <xf numFmtId="0" fontId="44" fillId="0" borderId="0" xfId="3" applyFont="1" applyFill="1" applyAlignment="1">
      <alignment horizontal="justify" wrapText="1"/>
    </xf>
    <xf numFmtId="0" fontId="44" fillId="0" borderId="4" xfId="3" applyFont="1" applyFill="1" applyBorder="1" applyAlignment="1">
      <alignment horizontal="justify"/>
    </xf>
    <xf numFmtId="0" fontId="44" fillId="0" borderId="0" xfId="3" applyFont="1" applyAlignment="1">
      <alignment horizontal="justify" vertical="center" wrapText="1"/>
    </xf>
    <xf numFmtId="0" fontId="41" fillId="0" borderId="12" xfId="3" applyFont="1" applyFill="1" applyBorder="1" applyAlignment="1">
      <alignment horizontal="left" vertical="center"/>
    </xf>
    <xf numFmtId="0" fontId="41" fillId="0" borderId="11" xfId="3" applyFont="1" applyFill="1" applyBorder="1" applyAlignment="1">
      <alignment horizontal="left" vertical="center"/>
    </xf>
    <xf numFmtId="0" fontId="41" fillId="0" borderId="8" xfId="3" applyFont="1" applyFill="1" applyBorder="1" applyAlignment="1">
      <alignment horizontal="left" vertical="center"/>
    </xf>
    <xf numFmtId="3" fontId="41" fillId="0" borderId="12" xfId="3" applyNumberFormat="1" applyFont="1" applyFill="1" applyBorder="1" applyAlignment="1">
      <alignment horizontal="right" vertical="center" wrapText="1"/>
    </xf>
    <xf numFmtId="3" fontId="41" fillId="0" borderId="11" xfId="3" applyNumberFormat="1" applyFont="1" applyFill="1" applyBorder="1" applyAlignment="1">
      <alignment horizontal="right" vertical="center" wrapText="1"/>
    </xf>
    <xf numFmtId="3" fontId="41" fillId="0" borderId="8" xfId="3" applyNumberFormat="1" applyFont="1" applyFill="1" applyBorder="1" applyAlignment="1">
      <alignment horizontal="right" vertical="center" wrapText="1"/>
    </xf>
    <xf numFmtId="0" fontId="40" fillId="0" borderId="7" xfId="3" applyFont="1" applyBorder="1" applyAlignment="1">
      <alignment horizontal="left" vertical="center" wrapText="1"/>
    </xf>
    <xf numFmtId="3" fontId="41" fillId="0" borderId="7" xfId="3" applyNumberFormat="1" applyFont="1" applyBorder="1" applyAlignment="1">
      <alignment horizontal="right" wrapText="1"/>
    </xf>
    <xf numFmtId="3" fontId="40" fillId="0" borderId="7" xfId="3" applyNumberFormat="1" applyFont="1" applyBorder="1" applyAlignment="1">
      <alignment horizontal="right" vertical="center" wrapText="1"/>
    </xf>
    <xf numFmtId="0" fontId="11" fillId="0" borderId="0" xfId="3" applyFont="1" applyFill="1" applyAlignment="1">
      <alignment horizontal="justify" vertical="center" wrapText="1"/>
    </xf>
    <xf numFmtId="0" fontId="9" fillId="0" borderId="7" xfId="2" applyFont="1" applyFill="1" applyBorder="1" applyAlignment="1">
      <alignment horizontal="left" vertical="center" wrapText="1"/>
    </xf>
    <xf numFmtId="3" fontId="9" fillId="0" borderId="7" xfId="2" applyNumberFormat="1" applyFont="1" applyFill="1" applyBorder="1" applyAlignment="1">
      <alignment horizontal="right" vertical="center" wrapText="1"/>
    </xf>
    <xf numFmtId="3" fontId="9" fillId="0" borderId="7" xfId="2" applyNumberFormat="1" applyFont="1" applyFill="1" applyBorder="1" applyAlignment="1">
      <alignment horizontal="center" vertical="center" wrapText="1"/>
    </xf>
    <xf numFmtId="0" fontId="44" fillId="0" borderId="0" xfId="2" applyFont="1" applyAlignment="1">
      <alignment horizontal="justify"/>
    </xf>
    <xf numFmtId="0" fontId="44" fillId="0" borderId="0" xfId="2" applyFont="1" applyAlignment="1">
      <alignment horizontal="justify" wrapText="1"/>
    </xf>
  </cellXfs>
  <cellStyles count="15">
    <cellStyle name="Currency 2" xfId="8"/>
    <cellStyle name="Mena" xfId="1" builtinId="4"/>
    <cellStyle name="meny 2" xfId="5"/>
    <cellStyle name="Normal_vzorvykazov98" xfId="7"/>
    <cellStyle name="Normálna" xfId="0" builtinId="0"/>
    <cellStyle name="Normálna 2" xfId="3"/>
    <cellStyle name="Normálna 2 2" xfId="9"/>
    <cellStyle name="Normálna 2 2 2" xfId="13"/>
    <cellStyle name="Normálna 2 3" xfId="11"/>
    <cellStyle name="normálne 2" xfId="2"/>
    <cellStyle name="normálne 3" xfId="6"/>
    <cellStyle name="Percentá 2" xfId="4"/>
    <cellStyle name="Percentá 2 2" xfId="10"/>
    <cellStyle name="Percentá 2 2 2" xfId="14"/>
    <cellStyle name="Percentá 2 3" xfId="12"/>
  </cellStyles>
  <dxfs count="14">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133350</xdr:colOff>
      <xdr:row>3</xdr:row>
      <xdr:rowOff>38101</xdr:rowOff>
    </xdr:from>
    <xdr:to>
      <xdr:col>27</xdr:col>
      <xdr:colOff>57150</xdr:colOff>
      <xdr:row>5</xdr:row>
      <xdr:rowOff>123827</xdr:rowOff>
    </xdr:to>
    <xdr:sp macro="" textlink="">
      <xdr:nvSpPr>
        <xdr:cNvPr id="2" name="Text 2"/>
        <xdr:cNvSpPr txBox="1">
          <a:spLocks noChangeArrowheads="1"/>
        </xdr:cNvSpPr>
      </xdr:nvSpPr>
      <xdr:spPr bwMode="auto">
        <a:xfrm>
          <a:off x="1314450" y="438151"/>
          <a:ext cx="3543300" cy="352426"/>
        </a:xfrm>
        <a:prstGeom prst="rect">
          <a:avLst/>
        </a:prstGeom>
        <a:solidFill>
          <a:srgbClr val="FFFFFF"/>
        </a:solidFill>
        <a:ln w="1">
          <a:noFill/>
          <a:miter lim="800000"/>
          <a:headEnd/>
          <a:tailEnd/>
        </a:ln>
      </xdr:spPr>
      <xdr:txBody>
        <a:bodyPr vertOverflow="clip" wrap="square" lIns="45720" tIns="32004" rIns="45720" bIns="0" anchor="t" upright="1"/>
        <a:lstStyle/>
        <a:p>
          <a:pPr algn="ctr" rtl="0">
            <a:defRPr sz="1000"/>
          </a:pPr>
          <a:r>
            <a:rPr lang="sk-SK" sz="1800" b="1"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ÚČTOV</a:t>
          </a:r>
          <a:r>
            <a:rPr lang="en-US" sz="1800" b="1"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N</a:t>
          </a:r>
          <a:r>
            <a:rPr lang="sk-SK" sz="1800" b="1"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Á ZÁVIERKA</a:t>
          </a: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R16"/>
  <sheetViews>
    <sheetView zoomScaleNormal="100" workbookViewId="0">
      <selection activeCell="C1" sqref="C1"/>
    </sheetView>
  </sheetViews>
  <sheetFormatPr defaultColWidth="9.109375" defaultRowHeight="13.2" x14ac:dyDescent="0.25"/>
  <cols>
    <col min="1" max="1" width="4.44140625" style="265" customWidth="1"/>
    <col min="2" max="256" width="9.109375" style="265"/>
    <col min="257" max="257" width="4.44140625" style="265" customWidth="1"/>
    <col min="258" max="512" width="9.109375" style="265"/>
    <col min="513" max="513" width="4.44140625" style="265" customWidth="1"/>
    <col min="514" max="768" width="9.109375" style="265"/>
    <col min="769" max="769" width="4.44140625" style="265" customWidth="1"/>
    <col min="770" max="1024" width="9.109375" style="265"/>
    <col min="1025" max="1025" width="4.44140625" style="265" customWidth="1"/>
    <col min="1026" max="1280" width="9.109375" style="265"/>
    <col min="1281" max="1281" width="4.44140625" style="265" customWidth="1"/>
    <col min="1282" max="1536" width="9.109375" style="265"/>
    <col min="1537" max="1537" width="4.44140625" style="265" customWidth="1"/>
    <col min="1538" max="1792" width="9.109375" style="265"/>
    <col min="1793" max="1793" width="4.44140625" style="265" customWidth="1"/>
    <col min="1794" max="2048" width="9.109375" style="265"/>
    <col min="2049" max="2049" width="4.44140625" style="265" customWidth="1"/>
    <col min="2050" max="2304" width="9.109375" style="265"/>
    <col min="2305" max="2305" width="4.44140625" style="265" customWidth="1"/>
    <col min="2306" max="2560" width="9.109375" style="265"/>
    <col min="2561" max="2561" width="4.44140625" style="265" customWidth="1"/>
    <col min="2562" max="2816" width="9.109375" style="265"/>
    <col min="2817" max="2817" width="4.44140625" style="265" customWidth="1"/>
    <col min="2818" max="3072" width="9.109375" style="265"/>
    <col min="3073" max="3073" width="4.44140625" style="265" customWidth="1"/>
    <col min="3074" max="3328" width="9.109375" style="265"/>
    <col min="3329" max="3329" width="4.44140625" style="265" customWidth="1"/>
    <col min="3330" max="3584" width="9.109375" style="265"/>
    <col min="3585" max="3585" width="4.44140625" style="265" customWidth="1"/>
    <col min="3586" max="3840" width="9.109375" style="265"/>
    <col min="3841" max="3841" width="4.44140625" style="265" customWidth="1"/>
    <col min="3842" max="4096" width="9.109375" style="265"/>
    <col min="4097" max="4097" width="4.44140625" style="265" customWidth="1"/>
    <col min="4098" max="4352" width="9.109375" style="265"/>
    <col min="4353" max="4353" width="4.44140625" style="265" customWidth="1"/>
    <col min="4354" max="4608" width="9.109375" style="265"/>
    <col min="4609" max="4609" width="4.44140625" style="265" customWidth="1"/>
    <col min="4610" max="4864" width="9.109375" style="265"/>
    <col min="4865" max="4865" width="4.44140625" style="265" customWidth="1"/>
    <col min="4866" max="5120" width="9.109375" style="265"/>
    <col min="5121" max="5121" width="4.44140625" style="265" customWidth="1"/>
    <col min="5122" max="5376" width="9.109375" style="265"/>
    <col min="5377" max="5377" width="4.44140625" style="265" customWidth="1"/>
    <col min="5378" max="5632" width="9.109375" style="265"/>
    <col min="5633" max="5633" width="4.44140625" style="265" customWidth="1"/>
    <col min="5634" max="5888" width="9.109375" style="265"/>
    <col min="5889" max="5889" width="4.44140625" style="265" customWidth="1"/>
    <col min="5890" max="6144" width="9.109375" style="265"/>
    <col min="6145" max="6145" width="4.44140625" style="265" customWidth="1"/>
    <col min="6146" max="6400" width="9.109375" style="265"/>
    <col min="6401" max="6401" width="4.44140625" style="265" customWidth="1"/>
    <col min="6402" max="6656" width="9.109375" style="265"/>
    <col min="6657" max="6657" width="4.44140625" style="265" customWidth="1"/>
    <col min="6658" max="6912" width="9.109375" style="265"/>
    <col min="6913" max="6913" width="4.44140625" style="265" customWidth="1"/>
    <col min="6914" max="7168" width="9.109375" style="265"/>
    <col min="7169" max="7169" width="4.44140625" style="265" customWidth="1"/>
    <col min="7170" max="7424" width="9.109375" style="265"/>
    <col min="7425" max="7425" width="4.44140625" style="265" customWidth="1"/>
    <col min="7426" max="7680" width="9.109375" style="265"/>
    <col min="7681" max="7681" width="4.44140625" style="265" customWidth="1"/>
    <col min="7682" max="7936" width="9.109375" style="265"/>
    <col min="7937" max="7937" width="4.44140625" style="265" customWidth="1"/>
    <col min="7938" max="8192" width="9.109375" style="265"/>
    <col min="8193" max="8193" width="4.44140625" style="265" customWidth="1"/>
    <col min="8194" max="8448" width="9.109375" style="265"/>
    <col min="8449" max="8449" width="4.44140625" style="265" customWidth="1"/>
    <col min="8450" max="8704" width="9.109375" style="265"/>
    <col min="8705" max="8705" width="4.44140625" style="265" customWidth="1"/>
    <col min="8706" max="8960" width="9.109375" style="265"/>
    <col min="8961" max="8961" width="4.44140625" style="265" customWidth="1"/>
    <col min="8962" max="9216" width="9.109375" style="265"/>
    <col min="9217" max="9217" width="4.44140625" style="265" customWidth="1"/>
    <col min="9218" max="9472" width="9.109375" style="265"/>
    <col min="9473" max="9473" width="4.44140625" style="265" customWidth="1"/>
    <col min="9474" max="9728" width="9.109375" style="265"/>
    <col min="9729" max="9729" width="4.44140625" style="265" customWidth="1"/>
    <col min="9730" max="9984" width="9.109375" style="265"/>
    <col min="9985" max="9985" width="4.44140625" style="265" customWidth="1"/>
    <col min="9986" max="10240" width="9.109375" style="265"/>
    <col min="10241" max="10241" width="4.44140625" style="265" customWidth="1"/>
    <col min="10242" max="10496" width="9.109375" style="265"/>
    <col min="10497" max="10497" width="4.44140625" style="265" customWidth="1"/>
    <col min="10498" max="10752" width="9.109375" style="265"/>
    <col min="10753" max="10753" width="4.44140625" style="265" customWidth="1"/>
    <col min="10754" max="11008" width="9.109375" style="265"/>
    <col min="11009" max="11009" width="4.44140625" style="265" customWidth="1"/>
    <col min="11010" max="11264" width="9.109375" style="265"/>
    <col min="11265" max="11265" width="4.44140625" style="265" customWidth="1"/>
    <col min="11266" max="11520" width="9.109375" style="265"/>
    <col min="11521" max="11521" width="4.44140625" style="265" customWidth="1"/>
    <col min="11522" max="11776" width="9.109375" style="265"/>
    <col min="11777" max="11777" width="4.44140625" style="265" customWidth="1"/>
    <col min="11778" max="12032" width="9.109375" style="265"/>
    <col min="12033" max="12033" width="4.44140625" style="265" customWidth="1"/>
    <col min="12034" max="12288" width="9.109375" style="265"/>
    <col min="12289" max="12289" width="4.44140625" style="265" customWidth="1"/>
    <col min="12290" max="12544" width="9.109375" style="265"/>
    <col min="12545" max="12545" width="4.44140625" style="265" customWidth="1"/>
    <col min="12546" max="12800" width="9.109375" style="265"/>
    <col min="12801" max="12801" width="4.44140625" style="265" customWidth="1"/>
    <col min="12802" max="13056" width="9.109375" style="265"/>
    <col min="13057" max="13057" width="4.44140625" style="265" customWidth="1"/>
    <col min="13058" max="13312" width="9.109375" style="265"/>
    <col min="13313" max="13313" width="4.44140625" style="265" customWidth="1"/>
    <col min="13314" max="13568" width="9.109375" style="265"/>
    <col min="13569" max="13569" width="4.44140625" style="265" customWidth="1"/>
    <col min="13570" max="13824" width="9.109375" style="265"/>
    <col min="13825" max="13825" width="4.44140625" style="265" customWidth="1"/>
    <col min="13826" max="14080" width="9.109375" style="265"/>
    <col min="14081" max="14081" width="4.44140625" style="265" customWidth="1"/>
    <col min="14082" max="14336" width="9.109375" style="265"/>
    <col min="14337" max="14337" width="4.44140625" style="265" customWidth="1"/>
    <col min="14338" max="14592" width="9.109375" style="265"/>
    <col min="14593" max="14593" width="4.44140625" style="265" customWidth="1"/>
    <col min="14594" max="14848" width="9.109375" style="265"/>
    <col min="14849" max="14849" width="4.44140625" style="265" customWidth="1"/>
    <col min="14850" max="15104" width="9.109375" style="265"/>
    <col min="15105" max="15105" width="4.44140625" style="265" customWidth="1"/>
    <col min="15106" max="15360" width="9.109375" style="265"/>
    <col min="15361" max="15361" width="4.44140625" style="265" customWidth="1"/>
    <col min="15362" max="15616" width="9.109375" style="265"/>
    <col min="15617" max="15617" width="4.44140625" style="265" customWidth="1"/>
    <col min="15618" max="15872" width="9.109375" style="265"/>
    <col min="15873" max="15873" width="4.44140625" style="265" customWidth="1"/>
    <col min="15874" max="16128" width="9.109375" style="265"/>
    <col min="16129" max="16129" width="4.44140625" style="265" customWidth="1"/>
    <col min="16130" max="16384" width="9.109375" style="265"/>
  </cols>
  <sheetData>
    <row r="1" spans="2:18" x14ac:dyDescent="0.25">
      <c r="B1" s="264" t="s">
        <v>1639</v>
      </c>
    </row>
    <row r="3" spans="2:18" x14ac:dyDescent="0.25">
      <c r="B3" s="266" t="s">
        <v>1640</v>
      </c>
    </row>
    <row r="4" spans="2:18" x14ac:dyDescent="0.25">
      <c r="B4" s="265" t="s">
        <v>1641</v>
      </c>
    </row>
    <row r="5" spans="2:18" ht="30" customHeight="1" x14ac:dyDescent="0.25">
      <c r="B5" s="364" t="s">
        <v>1642</v>
      </c>
      <c r="C5" s="364"/>
      <c r="D5" s="364"/>
      <c r="E5" s="364"/>
      <c r="F5" s="364"/>
      <c r="G5" s="364"/>
      <c r="H5" s="364"/>
      <c r="I5" s="364"/>
      <c r="J5" s="364"/>
      <c r="K5" s="364"/>
      <c r="L5" s="364"/>
      <c r="M5" s="364"/>
      <c r="N5" s="364"/>
      <c r="O5" s="364"/>
      <c r="P5" s="364"/>
      <c r="Q5" s="364"/>
      <c r="R5" s="364"/>
    </row>
    <row r="6" spans="2:18" x14ac:dyDescent="0.25">
      <c r="B6" s="265" t="s">
        <v>1720</v>
      </c>
    </row>
    <row r="7" spans="2:18" ht="29.25" customHeight="1" x14ac:dyDescent="0.25">
      <c r="B7" s="364" t="s">
        <v>1721</v>
      </c>
      <c r="C7" s="364"/>
      <c r="D7" s="364"/>
      <c r="E7" s="364"/>
      <c r="F7" s="364"/>
      <c r="G7" s="364"/>
      <c r="H7" s="364"/>
      <c r="I7" s="364"/>
      <c r="J7" s="364"/>
      <c r="K7" s="364"/>
      <c r="L7" s="364"/>
      <c r="M7" s="364"/>
      <c r="N7" s="364"/>
      <c r="O7" s="364"/>
      <c r="P7" s="364"/>
      <c r="Q7" s="364"/>
    </row>
    <row r="8" spans="2:18" x14ac:dyDescent="0.25">
      <c r="B8" s="265" t="s">
        <v>1643</v>
      </c>
    </row>
    <row r="9" spans="2:18" x14ac:dyDescent="0.25">
      <c r="B9" s="265" t="s">
        <v>1644</v>
      </c>
    </row>
    <row r="10" spans="2:18" ht="41.25" customHeight="1" x14ac:dyDescent="0.25">
      <c r="B10" s="364" t="s">
        <v>1645</v>
      </c>
      <c r="C10" s="364"/>
      <c r="D10" s="364"/>
      <c r="E10" s="364"/>
      <c r="F10" s="364"/>
      <c r="G10" s="364"/>
      <c r="H10" s="364"/>
      <c r="I10" s="364"/>
      <c r="J10" s="364"/>
      <c r="K10" s="364"/>
      <c r="L10" s="364"/>
      <c r="M10" s="364"/>
      <c r="N10" s="364"/>
      <c r="O10" s="364"/>
      <c r="P10" s="364"/>
      <c r="Q10" s="364"/>
    </row>
    <row r="11" spans="2:18" x14ac:dyDescent="0.25">
      <c r="B11" s="274" t="s">
        <v>1719</v>
      </c>
    </row>
    <row r="12" spans="2:18" x14ac:dyDescent="0.25">
      <c r="C12" s="265" t="s">
        <v>1646</v>
      </c>
    </row>
    <row r="13" spans="2:18" x14ac:dyDescent="0.25">
      <c r="B13" s="274" t="s">
        <v>1647</v>
      </c>
    </row>
    <row r="14" spans="2:18" x14ac:dyDescent="0.25">
      <c r="C14" s="265" t="s">
        <v>1717</v>
      </c>
    </row>
    <row r="15" spans="2:18" ht="27.75" customHeight="1" x14ac:dyDescent="0.25">
      <c r="C15" s="365" t="s">
        <v>1724</v>
      </c>
      <c r="D15" s="365"/>
      <c r="E15" s="365"/>
      <c r="F15" s="365"/>
      <c r="G15" s="365"/>
      <c r="H15" s="365"/>
      <c r="I15" s="365"/>
      <c r="J15" s="365"/>
      <c r="K15" s="365"/>
      <c r="L15" s="365"/>
      <c r="M15" s="365"/>
      <c r="N15" s="365"/>
      <c r="O15" s="365"/>
      <c r="P15" s="365"/>
      <c r="Q15" s="365"/>
      <c r="R15" s="365"/>
    </row>
    <row r="16" spans="2:18" ht="27.75" customHeight="1" x14ac:dyDescent="0.25">
      <c r="C16" s="364" t="s">
        <v>1718</v>
      </c>
      <c r="D16" s="364"/>
      <c r="E16" s="364"/>
      <c r="F16" s="364"/>
      <c r="G16" s="364"/>
      <c r="H16" s="364"/>
      <c r="I16" s="364"/>
      <c r="J16" s="364"/>
      <c r="K16" s="364"/>
      <c r="L16" s="364"/>
      <c r="M16" s="364"/>
      <c r="N16" s="364"/>
      <c r="O16" s="364"/>
      <c r="P16" s="364"/>
      <c r="Q16" s="364"/>
      <c r="R16" s="364"/>
    </row>
  </sheetData>
  <mergeCells count="5">
    <mergeCell ref="C16:R16"/>
    <mergeCell ref="B5:R5"/>
    <mergeCell ref="B7:Q7"/>
    <mergeCell ref="B10:Q10"/>
    <mergeCell ref="C15:R15"/>
  </mergeCells>
  <pageMargins left="0.7" right="0.7" top="0.75" bottom="0.75" header="0.3" footer="0.3"/>
  <pageSetup paperSize="9" scale="54" orientation="landscape" r:id="rId1"/>
  <colBreaks count="1" manualBreakCount="1">
    <brk id="18"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09375" defaultRowHeight="13.2" x14ac:dyDescent="0.25"/>
  <cols>
    <col min="1" max="1" width="6" style="112" customWidth="1"/>
    <col min="2" max="2" width="42.33203125" style="113" customWidth="1"/>
    <col min="3" max="3" width="6.33203125" style="114" customWidth="1"/>
    <col min="4" max="4" width="26.109375" style="90" customWidth="1"/>
    <col min="5" max="5" width="29.109375" style="90" customWidth="1"/>
    <col min="6" max="7" width="12.109375" style="2" customWidth="1"/>
    <col min="8" max="16384" width="9.109375" style="2"/>
  </cols>
  <sheetData>
    <row r="1" spans="1:7" s="144" customFormat="1" ht="45.15" customHeight="1" x14ac:dyDescent="0.2">
      <c r="A1" s="117" t="s">
        <v>368</v>
      </c>
      <c r="B1" s="117" t="s">
        <v>641</v>
      </c>
      <c r="C1" s="118" t="s">
        <v>369</v>
      </c>
      <c r="D1" s="117" t="s">
        <v>463</v>
      </c>
      <c r="E1" s="117" t="s">
        <v>464</v>
      </c>
      <c r="F1" s="22"/>
      <c r="G1" s="22"/>
    </row>
    <row r="2" spans="1:7" ht="33.75" customHeight="1" x14ac:dyDescent="0.25">
      <c r="A2" s="119"/>
      <c r="B2" s="120" t="s">
        <v>572</v>
      </c>
      <c r="C2" s="110" t="s">
        <v>252</v>
      </c>
      <c r="D2" s="123" t="e">
        <f>D3+D24+D58</f>
        <v>#REF!</v>
      </c>
      <c r="E2" s="123" t="e">
        <f>E3+E24+E58</f>
        <v>#REF!</v>
      </c>
      <c r="F2" s="23"/>
      <c r="G2" s="23"/>
    </row>
    <row r="3" spans="1:7" ht="33.75" customHeight="1" x14ac:dyDescent="0.25">
      <c r="A3" s="70" t="s">
        <v>112</v>
      </c>
      <c r="B3" s="120" t="s">
        <v>91</v>
      </c>
      <c r="C3" s="110" t="s">
        <v>253</v>
      </c>
      <c r="D3" s="123" t="e">
        <f>D4+D9+D16+D20+D23</f>
        <v>#REF!</v>
      </c>
      <c r="E3" s="123" t="e">
        <f>E4+E9+E16+E20+E23</f>
        <v>#REF!</v>
      </c>
      <c r="F3" s="24"/>
      <c r="G3" s="24"/>
    </row>
    <row r="4" spans="1:7" ht="33.75" customHeight="1" x14ac:dyDescent="0.25">
      <c r="A4" s="70" t="s">
        <v>133</v>
      </c>
      <c r="B4" s="120" t="s">
        <v>92</v>
      </c>
      <c r="C4" s="110" t="s">
        <v>254</v>
      </c>
      <c r="D4" s="123">
        <f>D5+D6+D7+D8</f>
        <v>1200001</v>
      </c>
      <c r="E4" s="123">
        <f>E5+E6+E7+E8</f>
        <v>1200001</v>
      </c>
      <c r="F4" s="24"/>
      <c r="G4" s="24"/>
    </row>
    <row r="5" spans="1:7" ht="33.75" customHeight="1" x14ac:dyDescent="0.25">
      <c r="A5" s="105" t="s">
        <v>134</v>
      </c>
      <c r="B5" s="121" t="s">
        <v>426</v>
      </c>
      <c r="C5" s="107" t="s">
        <v>255</v>
      </c>
      <c r="D5" s="124">
        <f>P!D5</f>
        <v>1200001</v>
      </c>
      <c r="E5" s="124">
        <f>P!E5</f>
        <v>1200001</v>
      </c>
      <c r="F5" s="24"/>
      <c r="G5" s="24"/>
    </row>
    <row r="6" spans="1:7" ht="33.75" customHeight="1" x14ac:dyDescent="0.25">
      <c r="A6" s="105" t="s">
        <v>135</v>
      </c>
      <c r="B6" s="121" t="s">
        <v>370</v>
      </c>
      <c r="C6" s="107" t="s">
        <v>256</v>
      </c>
      <c r="D6" s="124">
        <f>P!D6</f>
        <v>0</v>
      </c>
      <c r="E6" s="124">
        <f>P!E6</f>
        <v>0</v>
      </c>
      <c r="F6" s="24"/>
      <c r="G6" s="24"/>
    </row>
    <row r="7" spans="1:7" ht="33.75" customHeight="1" x14ac:dyDescent="0.25">
      <c r="A7" s="105" t="s">
        <v>136</v>
      </c>
      <c r="B7" s="121" t="s">
        <v>371</v>
      </c>
      <c r="C7" s="107" t="s">
        <v>257</v>
      </c>
      <c r="D7" s="124">
        <f>P!D7</f>
        <v>0</v>
      </c>
      <c r="E7" s="124">
        <f>P!E7</f>
        <v>0</v>
      </c>
      <c r="F7" s="24"/>
      <c r="G7" s="24"/>
    </row>
    <row r="8" spans="1:7" ht="33.75" customHeight="1" x14ac:dyDescent="0.25">
      <c r="A8" s="105" t="s">
        <v>671</v>
      </c>
      <c r="B8" s="121" t="s">
        <v>90</v>
      </c>
      <c r="C8" s="107" t="s">
        <v>258</v>
      </c>
      <c r="D8" s="124">
        <f>P!D8</f>
        <v>0</v>
      </c>
      <c r="E8" s="124">
        <f>P!E8</f>
        <v>0</v>
      </c>
      <c r="F8" s="24"/>
      <c r="G8" s="24"/>
    </row>
    <row r="9" spans="1:7" ht="33.75" customHeight="1" x14ac:dyDescent="0.25">
      <c r="A9" s="70" t="s">
        <v>137</v>
      </c>
      <c r="B9" s="120" t="s">
        <v>93</v>
      </c>
      <c r="C9" s="110" t="s">
        <v>259</v>
      </c>
      <c r="D9" s="123" t="e">
        <f>D10+D11+D12+D13+D14+D15</f>
        <v>#REF!</v>
      </c>
      <c r="E9" s="123" t="e">
        <f>E10+E11+E12+E13+E14+E15</f>
        <v>#REF!</v>
      </c>
      <c r="F9" s="24"/>
      <c r="G9" s="24"/>
    </row>
    <row r="10" spans="1:7" ht="33.75" customHeight="1" x14ac:dyDescent="0.25">
      <c r="A10" s="105" t="s">
        <v>138</v>
      </c>
      <c r="B10" s="121" t="s">
        <v>372</v>
      </c>
      <c r="C10" s="107" t="s">
        <v>260</v>
      </c>
      <c r="D10" s="124" t="e">
        <f>P!#REF!</f>
        <v>#REF!</v>
      </c>
      <c r="E10" s="124" t="e">
        <f>P!#REF!</f>
        <v>#REF!</v>
      </c>
      <c r="F10" s="23"/>
      <c r="G10" s="23"/>
    </row>
    <row r="11" spans="1:7" ht="33.75" customHeight="1" x14ac:dyDescent="0.25">
      <c r="A11" s="105" t="s">
        <v>115</v>
      </c>
      <c r="B11" s="121" t="s">
        <v>373</v>
      </c>
      <c r="C11" s="107" t="s">
        <v>261</v>
      </c>
      <c r="D11" s="124">
        <f>P!D9</f>
        <v>0</v>
      </c>
      <c r="E11" s="124">
        <f>P!E9</f>
        <v>0</v>
      </c>
      <c r="F11" s="24"/>
      <c r="G11" s="24"/>
    </row>
    <row r="12" spans="1:7" ht="33.75" customHeight="1" x14ac:dyDescent="0.25">
      <c r="A12" s="105" t="s">
        <v>116</v>
      </c>
      <c r="B12" s="121" t="s">
        <v>105</v>
      </c>
      <c r="C12" s="107" t="s">
        <v>262</v>
      </c>
      <c r="D12" s="124">
        <f>P!D11</f>
        <v>42368</v>
      </c>
      <c r="E12" s="124">
        <f>P!E11</f>
        <v>41645</v>
      </c>
      <c r="F12" s="24"/>
      <c r="G12" s="24"/>
    </row>
    <row r="13" spans="1:7" ht="33.75" customHeight="1" x14ac:dyDescent="0.25">
      <c r="A13" s="105" t="s">
        <v>117</v>
      </c>
      <c r="B13" s="121" t="s">
        <v>374</v>
      </c>
      <c r="C13" s="107" t="s">
        <v>263</v>
      </c>
      <c r="D13" s="124">
        <f>P!D12</f>
        <v>0</v>
      </c>
      <c r="E13" s="124">
        <f>P!E12</f>
        <v>0</v>
      </c>
      <c r="F13" s="24"/>
      <c r="G13" s="24"/>
    </row>
    <row r="14" spans="1:7" ht="33.75" customHeight="1" x14ac:dyDescent="0.25">
      <c r="A14" s="105" t="s">
        <v>118</v>
      </c>
      <c r="B14" s="121" t="s">
        <v>375</v>
      </c>
      <c r="C14" s="107" t="s">
        <v>264</v>
      </c>
      <c r="D14" s="124">
        <f>P!D13</f>
        <v>0</v>
      </c>
      <c r="E14" s="124">
        <f>P!E13</f>
        <v>0</v>
      </c>
      <c r="F14" s="24"/>
      <c r="G14" s="24"/>
    </row>
    <row r="15" spans="1:7" ht="43.5" customHeight="1" x14ac:dyDescent="0.25">
      <c r="A15" s="105" t="s">
        <v>119</v>
      </c>
      <c r="B15" s="121" t="s">
        <v>603</v>
      </c>
      <c r="C15" s="107" t="s">
        <v>265</v>
      </c>
      <c r="D15" s="124">
        <f>P!D14</f>
        <v>0</v>
      </c>
      <c r="E15" s="124">
        <f>P!E14</f>
        <v>0</v>
      </c>
      <c r="F15" s="24"/>
      <c r="G15" s="24"/>
    </row>
    <row r="16" spans="1:7" ht="33.75" customHeight="1" x14ac:dyDescent="0.25">
      <c r="A16" s="70" t="s">
        <v>139</v>
      </c>
      <c r="B16" s="120" t="s">
        <v>94</v>
      </c>
      <c r="C16" s="110" t="s">
        <v>266</v>
      </c>
      <c r="D16" s="123" t="e">
        <f>D17+D18+D19</f>
        <v>#REF!</v>
      </c>
      <c r="E16" s="123" t="e">
        <f>E17+E18+E19</f>
        <v>#REF!</v>
      </c>
      <c r="F16" s="24"/>
      <c r="G16" s="24"/>
    </row>
    <row r="17" spans="1:7" ht="33.75" customHeight="1" x14ac:dyDescent="0.25">
      <c r="A17" s="105" t="s">
        <v>140</v>
      </c>
      <c r="B17" s="121" t="s">
        <v>376</v>
      </c>
      <c r="C17" s="107" t="s">
        <v>267</v>
      </c>
      <c r="D17" s="124" t="e">
        <f>P!#REF!</f>
        <v>#REF!</v>
      </c>
      <c r="E17" s="124" t="e">
        <f>P!#REF!</f>
        <v>#REF!</v>
      </c>
      <c r="F17" s="24"/>
      <c r="G17" s="24"/>
    </row>
    <row r="18" spans="1:7" ht="33.75" customHeight="1" x14ac:dyDescent="0.25">
      <c r="A18" s="105" t="s">
        <v>121</v>
      </c>
      <c r="B18" s="121" t="s">
        <v>618</v>
      </c>
      <c r="C18" s="107" t="s">
        <v>268</v>
      </c>
      <c r="D18" s="124" t="e">
        <f>P!#REF!</f>
        <v>#REF!</v>
      </c>
      <c r="E18" s="124" t="e">
        <f>P!#REF!</f>
        <v>#REF!</v>
      </c>
      <c r="F18" s="24"/>
      <c r="G18" s="24"/>
    </row>
    <row r="19" spans="1:7" ht="33.75" customHeight="1" x14ac:dyDescent="0.25">
      <c r="A19" s="105" t="s">
        <v>122</v>
      </c>
      <c r="B19" s="121" t="s">
        <v>377</v>
      </c>
      <c r="C19" s="107" t="s">
        <v>269</v>
      </c>
      <c r="D19" s="124" t="e">
        <f>P!#REF!</f>
        <v>#REF!</v>
      </c>
      <c r="E19" s="124" t="e">
        <f>P!#REF!</f>
        <v>#REF!</v>
      </c>
      <c r="F19" s="23"/>
      <c r="G19" s="23"/>
    </row>
    <row r="20" spans="1:7" ht="33.75" customHeight="1" x14ac:dyDescent="0.25">
      <c r="A20" s="70" t="s">
        <v>141</v>
      </c>
      <c r="B20" s="120" t="s">
        <v>95</v>
      </c>
      <c r="C20" s="110" t="s">
        <v>270</v>
      </c>
      <c r="D20" s="123">
        <f>D21+D22</f>
        <v>588064</v>
      </c>
      <c r="E20" s="123">
        <f>E21+E22</f>
        <v>575055</v>
      </c>
      <c r="F20" s="24"/>
      <c r="G20" s="24"/>
    </row>
    <row r="21" spans="1:7" ht="33.75" customHeight="1" x14ac:dyDescent="0.25">
      <c r="A21" s="105" t="s">
        <v>142</v>
      </c>
      <c r="B21" s="121" t="s">
        <v>378</v>
      </c>
      <c r="C21" s="107" t="s">
        <v>271</v>
      </c>
      <c r="D21" s="124">
        <f>P!D21</f>
        <v>588064</v>
      </c>
      <c r="E21" s="124">
        <f>P!E21</f>
        <v>575055</v>
      </c>
      <c r="F21" s="24"/>
      <c r="G21" s="24"/>
    </row>
    <row r="22" spans="1:7" ht="33.75" customHeight="1" x14ac:dyDescent="0.25">
      <c r="A22" s="105" t="s">
        <v>130</v>
      </c>
      <c r="B22" s="121" t="s">
        <v>379</v>
      </c>
      <c r="C22" s="107" t="s">
        <v>338</v>
      </c>
      <c r="D22" s="124">
        <f>P!D22</f>
        <v>0</v>
      </c>
      <c r="E22" s="124">
        <f>P!E22</f>
        <v>0</v>
      </c>
      <c r="F22" s="24"/>
      <c r="G22" s="24"/>
    </row>
    <row r="23" spans="1:7" ht="33.75" customHeight="1" x14ac:dyDescent="0.25">
      <c r="A23" s="70" t="s">
        <v>143</v>
      </c>
      <c r="B23" s="120" t="s">
        <v>548</v>
      </c>
      <c r="C23" s="110" t="s">
        <v>272</v>
      </c>
      <c r="D23" s="159" t="e">
        <f>VZaS!#REF!</f>
        <v>#REF!</v>
      </c>
      <c r="E23" s="159" t="e">
        <f>VZaS!#REF!</f>
        <v>#REF!</v>
      </c>
      <c r="F23" s="24"/>
      <c r="G23" s="24"/>
    </row>
    <row r="24" spans="1:7" ht="33.75" customHeight="1" x14ac:dyDescent="0.25">
      <c r="A24" s="70" t="s">
        <v>113</v>
      </c>
      <c r="B24" s="120" t="s">
        <v>549</v>
      </c>
      <c r="C24" s="110" t="s">
        <v>273</v>
      </c>
      <c r="D24" s="159" t="e">
        <f>D25+D30+D43+D54+D55</f>
        <v>#REF!</v>
      </c>
      <c r="E24" s="159" t="e">
        <f>E25+E30+E43+E54+E55</f>
        <v>#REF!</v>
      </c>
      <c r="F24" s="24"/>
      <c r="G24" s="24"/>
    </row>
    <row r="25" spans="1:7" ht="33.75" customHeight="1" x14ac:dyDescent="0.25">
      <c r="A25" s="70" t="s">
        <v>114</v>
      </c>
      <c r="B25" s="120" t="s">
        <v>96</v>
      </c>
      <c r="C25" s="110" t="s">
        <v>274</v>
      </c>
      <c r="D25" s="159" t="e">
        <f>D26+D27+D28+D29</f>
        <v>#REF!</v>
      </c>
      <c r="E25" s="159" t="e">
        <f>E26+E27+E28+E29</f>
        <v>#REF!</v>
      </c>
      <c r="F25" s="23"/>
      <c r="G25" s="23"/>
    </row>
    <row r="26" spans="1:7" ht="33.75" customHeight="1" x14ac:dyDescent="0.25">
      <c r="A26" s="105" t="s">
        <v>144</v>
      </c>
      <c r="B26" s="121" t="s">
        <v>97</v>
      </c>
      <c r="C26" s="107" t="s">
        <v>275</v>
      </c>
      <c r="D26" s="124">
        <f>P!D26</f>
        <v>0</v>
      </c>
      <c r="E26" s="124">
        <f>P!E26</f>
        <v>0</v>
      </c>
      <c r="F26" s="24"/>
      <c r="G26" s="24"/>
    </row>
    <row r="27" spans="1:7" ht="33.75" customHeight="1" x14ac:dyDescent="0.25">
      <c r="A27" s="105" t="s">
        <v>135</v>
      </c>
      <c r="B27" s="121" t="s">
        <v>98</v>
      </c>
      <c r="C27" s="107" t="s">
        <v>276</v>
      </c>
      <c r="D27" s="124">
        <f>P!D31</f>
        <v>0</v>
      </c>
      <c r="E27" s="124">
        <f>P!E31</f>
        <v>0</v>
      </c>
      <c r="F27" s="24"/>
      <c r="G27" s="24"/>
    </row>
    <row r="28" spans="1:7" ht="33.75" customHeight="1" x14ac:dyDescent="0.25">
      <c r="A28" s="105" t="s">
        <v>136</v>
      </c>
      <c r="B28" s="121" t="s">
        <v>380</v>
      </c>
      <c r="C28" s="107" t="s">
        <v>277</v>
      </c>
      <c r="D28" s="124">
        <f>P!D32</f>
        <v>0</v>
      </c>
      <c r="E28" s="124">
        <f>P!E32</f>
        <v>0</v>
      </c>
      <c r="F28" s="23"/>
      <c r="G28" s="23"/>
    </row>
    <row r="29" spans="1:7" ht="33.75" customHeight="1" x14ac:dyDescent="0.25">
      <c r="A29" s="105" t="s">
        <v>671</v>
      </c>
      <c r="B29" s="121" t="s">
        <v>99</v>
      </c>
      <c r="C29" s="107" t="s">
        <v>324</v>
      </c>
      <c r="D29" s="124" t="e">
        <f>P!#REF!</f>
        <v>#REF!</v>
      </c>
      <c r="E29" s="124" t="e">
        <f>P!#REF!</f>
        <v>#REF!</v>
      </c>
      <c r="F29" s="23"/>
      <c r="G29" s="23"/>
    </row>
    <row r="30" spans="1:7" ht="33.75" customHeight="1" x14ac:dyDescent="0.25">
      <c r="A30" s="70" t="s">
        <v>145</v>
      </c>
      <c r="B30" s="120" t="s">
        <v>550</v>
      </c>
      <c r="C30" s="110" t="s">
        <v>278</v>
      </c>
      <c r="D30" s="159" t="e">
        <f>D32++D33+D34+D35+D36+D37+D38+D39+D40+D41+D42</f>
        <v>#REF!</v>
      </c>
      <c r="E30" s="159" t="e">
        <f>E32++E33+E34+E35+E36+E37+E38+E39+E40+E41+E42</f>
        <v>#REF!</v>
      </c>
      <c r="F30" s="24"/>
      <c r="G30" s="24"/>
    </row>
    <row r="31" spans="1:7" s="144" customFormat="1" ht="45.15" customHeight="1" x14ac:dyDescent="0.2">
      <c r="A31" s="117" t="s">
        <v>368</v>
      </c>
      <c r="B31" s="117" t="s">
        <v>641</v>
      </c>
      <c r="C31" s="118" t="s">
        <v>369</v>
      </c>
      <c r="D31" s="117" t="s">
        <v>463</v>
      </c>
      <c r="E31" s="117" t="str">
        <f>E1</f>
        <v>Unmittelbare Vorperiode
5</v>
      </c>
      <c r="F31" s="22"/>
      <c r="G31" s="22"/>
    </row>
    <row r="32" spans="1:7" ht="33.75" customHeight="1" x14ac:dyDescent="0.25">
      <c r="A32" s="105" t="s">
        <v>146</v>
      </c>
      <c r="B32" s="145" t="s">
        <v>551</v>
      </c>
      <c r="C32" s="107" t="s">
        <v>279</v>
      </c>
      <c r="D32" s="124">
        <f>P!D35</f>
        <v>0</v>
      </c>
      <c r="E32" s="124">
        <f>P!E35</f>
        <v>0</v>
      </c>
      <c r="F32" s="24"/>
      <c r="G32" s="24"/>
    </row>
    <row r="33" spans="1:8" ht="33.75" customHeight="1" x14ac:dyDescent="0.25">
      <c r="A33" s="105" t="s">
        <v>309</v>
      </c>
      <c r="B33" s="145" t="s">
        <v>476</v>
      </c>
      <c r="C33" s="107" t="s">
        <v>280</v>
      </c>
      <c r="D33" s="124">
        <f>P!D36</f>
        <v>0</v>
      </c>
      <c r="E33" s="124">
        <f>P!E36</f>
        <v>0</v>
      </c>
      <c r="F33" s="24"/>
      <c r="G33" s="24"/>
    </row>
    <row r="34" spans="1:8" ht="33.75" customHeight="1" x14ac:dyDescent="0.25">
      <c r="A34" s="105" t="s">
        <v>310</v>
      </c>
      <c r="B34" s="121" t="s">
        <v>619</v>
      </c>
      <c r="C34" s="107" t="s">
        <v>281</v>
      </c>
      <c r="D34" s="124">
        <f>P!D37</f>
        <v>0</v>
      </c>
      <c r="E34" s="124">
        <f>P!E37</f>
        <v>0</v>
      </c>
      <c r="F34" s="24"/>
      <c r="G34" s="24"/>
    </row>
    <row r="35" spans="1:8" ht="33.75" customHeight="1" x14ac:dyDescent="0.25">
      <c r="A35" s="105" t="s">
        <v>308</v>
      </c>
      <c r="B35" s="121" t="s">
        <v>604</v>
      </c>
      <c r="C35" s="107" t="s">
        <v>282</v>
      </c>
      <c r="D35" s="124">
        <f>P!D38</f>
        <v>1514</v>
      </c>
      <c r="E35" s="124">
        <f>P!E38</f>
        <v>3459</v>
      </c>
      <c r="F35" s="25"/>
      <c r="G35" s="26"/>
      <c r="H35" s="4"/>
    </row>
    <row r="36" spans="1:8" ht="33.75" customHeight="1" x14ac:dyDescent="0.25">
      <c r="A36" s="105" t="s">
        <v>118</v>
      </c>
      <c r="B36" s="121" t="s">
        <v>620</v>
      </c>
      <c r="C36" s="107" t="s">
        <v>283</v>
      </c>
      <c r="D36" s="124">
        <f>P!D39</f>
        <v>0</v>
      </c>
      <c r="E36" s="124">
        <f>P!E39</f>
        <v>0</v>
      </c>
      <c r="F36" s="24"/>
      <c r="G36" s="24"/>
    </row>
    <row r="37" spans="1:8" ht="33.75" customHeight="1" x14ac:dyDescent="0.25">
      <c r="A37" s="105" t="s">
        <v>320</v>
      </c>
      <c r="B37" s="121" t="s">
        <v>381</v>
      </c>
      <c r="C37" s="107" t="s">
        <v>284</v>
      </c>
      <c r="D37" s="124">
        <f>P!D40</f>
        <v>0</v>
      </c>
      <c r="E37" s="124">
        <f>P!E40</f>
        <v>0</v>
      </c>
      <c r="F37" s="24"/>
      <c r="G37" s="24"/>
    </row>
    <row r="38" spans="1:8" ht="33.75" customHeight="1" x14ac:dyDescent="0.25">
      <c r="A38" s="105" t="s">
        <v>319</v>
      </c>
      <c r="B38" s="121" t="s">
        <v>382</v>
      </c>
      <c r="C38" s="107" t="s">
        <v>285</v>
      </c>
      <c r="D38" s="124">
        <f>P!D41</f>
        <v>91455</v>
      </c>
      <c r="E38" s="124">
        <f>P!E41</f>
        <v>119805</v>
      </c>
      <c r="F38" s="24"/>
      <c r="G38" s="24"/>
    </row>
    <row r="39" spans="1:8" ht="33.75" customHeight="1" x14ac:dyDescent="0.25">
      <c r="A39" s="105" t="s">
        <v>318</v>
      </c>
      <c r="B39" s="121" t="s">
        <v>621</v>
      </c>
      <c r="C39" s="107" t="s">
        <v>286</v>
      </c>
      <c r="D39" s="124" t="e">
        <f>P!#REF!</f>
        <v>#REF!</v>
      </c>
      <c r="E39" s="124" t="e">
        <f>P!#REF!</f>
        <v>#REF!</v>
      </c>
      <c r="F39" s="24"/>
      <c r="G39" s="24"/>
    </row>
    <row r="40" spans="1:8" ht="33.75" customHeight="1" x14ac:dyDescent="0.25">
      <c r="A40" s="105" t="s">
        <v>321</v>
      </c>
      <c r="B40" s="121" t="s">
        <v>383</v>
      </c>
      <c r="C40" s="107" t="s">
        <v>287</v>
      </c>
      <c r="D40" s="124" t="e">
        <f>P!#REF!</f>
        <v>#REF!</v>
      </c>
      <c r="E40" s="124" t="e">
        <f>P!#REF!</f>
        <v>#REF!</v>
      </c>
      <c r="F40" s="24"/>
      <c r="G40" s="24"/>
    </row>
    <row r="41" spans="1:8" ht="33.75" customHeight="1" x14ac:dyDescent="0.25">
      <c r="A41" s="105" t="s">
        <v>322</v>
      </c>
      <c r="B41" s="121" t="s">
        <v>106</v>
      </c>
      <c r="C41" s="107" t="s">
        <v>288</v>
      </c>
      <c r="D41" s="124" t="e">
        <f>P!#REF!</f>
        <v>#REF!</v>
      </c>
      <c r="E41" s="124" t="e">
        <f>P!#REF!</f>
        <v>#REF!</v>
      </c>
      <c r="F41" s="24"/>
      <c r="G41" s="24"/>
    </row>
    <row r="42" spans="1:8" ht="33.75" customHeight="1" x14ac:dyDescent="0.25">
      <c r="A42" s="105" t="s">
        <v>552</v>
      </c>
      <c r="B42" s="121" t="s">
        <v>384</v>
      </c>
      <c r="C42" s="107" t="s">
        <v>289</v>
      </c>
      <c r="D42" s="124" t="e">
        <f>P!#REF!</f>
        <v>#REF!</v>
      </c>
      <c r="E42" s="124" t="e">
        <f>P!#REF!</f>
        <v>#REF!</v>
      </c>
      <c r="F42" s="24"/>
      <c r="G42" s="24"/>
    </row>
    <row r="43" spans="1:8" ht="33.75" customHeight="1" x14ac:dyDescent="0.25">
      <c r="A43" s="70" t="s">
        <v>128</v>
      </c>
      <c r="B43" s="120" t="s">
        <v>556</v>
      </c>
      <c r="C43" s="110" t="s">
        <v>290</v>
      </c>
      <c r="D43" s="159">
        <f>D44+D45+D46+D47+D48+D49+D50+D51+D52+D53</f>
        <v>1019219</v>
      </c>
      <c r="E43" s="159">
        <f>E44+E45+E46+E47+E48+E49+E50+E51+E52+E53</f>
        <v>1077425</v>
      </c>
      <c r="F43" s="24"/>
      <c r="G43" s="24"/>
    </row>
    <row r="44" spans="1:8" ht="33.75" customHeight="1" x14ac:dyDescent="0.25">
      <c r="A44" s="105" t="s">
        <v>148</v>
      </c>
      <c r="B44" s="121" t="s">
        <v>108</v>
      </c>
      <c r="C44" s="107" t="s">
        <v>291</v>
      </c>
      <c r="D44" s="124">
        <f>P!D43</f>
        <v>0</v>
      </c>
      <c r="E44" s="124">
        <f>P!E43</f>
        <v>0</v>
      </c>
      <c r="F44" s="24"/>
      <c r="G44" s="24"/>
    </row>
    <row r="45" spans="1:8" ht="33.75" customHeight="1" x14ac:dyDescent="0.25">
      <c r="A45" s="105" t="s">
        <v>115</v>
      </c>
      <c r="B45" s="145" t="s">
        <v>476</v>
      </c>
      <c r="C45" s="154" t="s">
        <v>292</v>
      </c>
      <c r="D45" s="124">
        <f>P!D44</f>
        <v>8200</v>
      </c>
      <c r="E45" s="124">
        <f>P!E44</f>
        <v>9800</v>
      </c>
      <c r="F45" s="24"/>
      <c r="G45" s="24"/>
    </row>
    <row r="46" spans="1:8" ht="33.75" customHeight="1" x14ac:dyDescent="0.25">
      <c r="A46" s="122" t="s">
        <v>310</v>
      </c>
      <c r="B46" s="121" t="s">
        <v>622</v>
      </c>
      <c r="C46" s="154" t="s">
        <v>293</v>
      </c>
      <c r="D46" s="124">
        <f>P!D45</f>
        <v>0</v>
      </c>
      <c r="E46" s="124">
        <f>P!E45</f>
        <v>0</v>
      </c>
      <c r="F46" s="24"/>
      <c r="G46" s="24"/>
    </row>
    <row r="47" spans="1:8" ht="33.75" customHeight="1" x14ac:dyDescent="0.25">
      <c r="A47" s="122" t="s">
        <v>323</v>
      </c>
      <c r="B47" s="121" t="s">
        <v>623</v>
      </c>
      <c r="C47" s="154" t="s">
        <v>294</v>
      </c>
      <c r="D47" s="124">
        <f>P!D46</f>
        <v>905975</v>
      </c>
      <c r="E47" s="124">
        <f>P!E46</f>
        <v>923451</v>
      </c>
      <c r="F47" s="24"/>
      <c r="G47" s="24"/>
    </row>
    <row r="48" spans="1:8" ht="33.75" customHeight="1" x14ac:dyDescent="0.25">
      <c r="A48" s="105" t="s">
        <v>311</v>
      </c>
      <c r="B48" s="121" t="s">
        <v>109</v>
      </c>
      <c r="C48" s="154" t="s">
        <v>295</v>
      </c>
      <c r="D48" s="124">
        <f>P!D47</f>
        <v>52522</v>
      </c>
      <c r="E48" s="124">
        <f>P!E47</f>
        <v>72087</v>
      </c>
      <c r="F48" s="24"/>
      <c r="G48" s="24"/>
    </row>
    <row r="49" spans="1:7" ht="33.75" customHeight="1" x14ac:dyDescent="0.25">
      <c r="A49" s="122" t="s">
        <v>320</v>
      </c>
      <c r="B49" s="121" t="s">
        <v>110</v>
      </c>
      <c r="C49" s="154" t="s">
        <v>296</v>
      </c>
      <c r="D49" s="124">
        <f>P!D48</f>
        <v>34209</v>
      </c>
      <c r="E49" s="124">
        <f>P!E48</f>
        <v>38489</v>
      </c>
      <c r="F49" s="24"/>
      <c r="G49" s="24"/>
    </row>
    <row r="50" spans="1:7" ht="33.75" customHeight="1" x14ac:dyDescent="0.25">
      <c r="A50" s="122" t="s">
        <v>319</v>
      </c>
      <c r="B50" s="121" t="s">
        <v>385</v>
      </c>
      <c r="C50" s="154" t="s">
        <v>332</v>
      </c>
      <c r="D50" s="124">
        <f>P!D49</f>
        <v>0</v>
      </c>
      <c r="E50" s="124">
        <f>P!E49</f>
        <v>0</v>
      </c>
      <c r="F50" s="24"/>
      <c r="G50" s="24"/>
    </row>
    <row r="51" spans="1:7" ht="33.75" customHeight="1" x14ac:dyDescent="0.25">
      <c r="A51" s="122" t="s">
        <v>318</v>
      </c>
      <c r="B51" s="121" t="s">
        <v>386</v>
      </c>
      <c r="C51" s="154" t="s">
        <v>297</v>
      </c>
      <c r="D51" s="124">
        <f>P!D50</f>
        <v>18313</v>
      </c>
      <c r="E51" s="124">
        <f>P!E50</f>
        <v>33598</v>
      </c>
      <c r="F51" s="24"/>
      <c r="G51" s="24"/>
    </row>
    <row r="52" spans="1:7" ht="33.75" customHeight="1" x14ac:dyDescent="0.25">
      <c r="A52" s="122" t="s">
        <v>147</v>
      </c>
      <c r="B52" s="121" t="s">
        <v>608</v>
      </c>
      <c r="C52" s="154" t="s">
        <v>298</v>
      </c>
      <c r="D52" s="124">
        <f>P!D51</f>
        <v>0</v>
      </c>
      <c r="E52" s="124">
        <f>P!E51</f>
        <v>0</v>
      </c>
      <c r="F52" s="24"/>
      <c r="G52" s="24"/>
    </row>
    <row r="53" spans="1:7" ht="33.75" customHeight="1" x14ac:dyDescent="0.25">
      <c r="A53" s="122" t="s">
        <v>553</v>
      </c>
      <c r="B53" s="121" t="s">
        <v>387</v>
      </c>
      <c r="C53" s="154" t="s">
        <v>669</v>
      </c>
      <c r="D53" s="124">
        <f>P!D52</f>
        <v>0</v>
      </c>
      <c r="E53" s="124">
        <f>P!E52</f>
        <v>0</v>
      </c>
      <c r="F53" s="24"/>
      <c r="G53" s="24"/>
    </row>
    <row r="54" spans="1:7" ht="33.75" customHeight="1" x14ac:dyDescent="0.25">
      <c r="A54" s="119" t="s">
        <v>149</v>
      </c>
      <c r="B54" s="120" t="s">
        <v>389</v>
      </c>
      <c r="C54" s="153" t="s">
        <v>333</v>
      </c>
      <c r="D54" s="161">
        <f>P!D61</f>
        <v>44176</v>
      </c>
      <c r="E54" s="161">
        <f>P!E61</f>
        <v>40451</v>
      </c>
      <c r="F54" s="24"/>
      <c r="G54" s="24"/>
    </row>
    <row r="55" spans="1:7" ht="33.75" customHeight="1" x14ac:dyDescent="0.25">
      <c r="A55" s="119" t="s">
        <v>43</v>
      </c>
      <c r="B55" s="120" t="s">
        <v>554</v>
      </c>
      <c r="C55" s="153" t="s">
        <v>334</v>
      </c>
      <c r="D55" s="161">
        <f>D56+D57</f>
        <v>44176</v>
      </c>
      <c r="E55" s="161">
        <f>E56+E57</f>
        <v>40451</v>
      </c>
      <c r="F55" s="24"/>
      <c r="G55" s="24"/>
    </row>
    <row r="56" spans="1:7" ht="33.75" customHeight="1" x14ac:dyDescent="0.25">
      <c r="A56" s="122" t="s">
        <v>44</v>
      </c>
      <c r="B56" s="121" t="s">
        <v>388</v>
      </c>
      <c r="C56" s="154" t="s">
        <v>670</v>
      </c>
      <c r="D56" s="124">
        <f>P!D62</f>
        <v>18809</v>
      </c>
      <c r="E56" s="124">
        <f>P!E62</f>
        <v>19721</v>
      </c>
      <c r="F56" s="24"/>
      <c r="G56" s="24"/>
    </row>
    <row r="57" spans="1:7" ht="33.75" customHeight="1" x14ac:dyDescent="0.25">
      <c r="A57" s="122" t="s">
        <v>130</v>
      </c>
      <c r="B57" s="121" t="s">
        <v>624</v>
      </c>
      <c r="C57" s="154" t="s">
        <v>35</v>
      </c>
      <c r="D57" s="124">
        <f>P!D63</f>
        <v>25367</v>
      </c>
      <c r="E57" s="124">
        <f>P!E63</f>
        <v>20730</v>
      </c>
      <c r="F57" s="24"/>
      <c r="G57" s="24"/>
    </row>
    <row r="58" spans="1:7" ht="33.75" customHeight="1" x14ac:dyDescent="0.25">
      <c r="A58" s="119" t="s">
        <v>129</v>
      </c>
      <c r="B58" s="120" t="s">
        <v>555</v>
      </c>
      <c r="C58" s="154" t="s">
        <v>36</v>
      </c>
      <c r="D58" s="159">
        <f>D59+D60+D61+D62</f>
        <v>0</v>
      </c>
      <c r="E58" s="159">
        <f>E59+E60+E61+E62</f>
        <v>0</v>
      </c>
      <c r="F58" s="24"/>
      <c r="G58" s="24"/>
    </row>
    <row r="59" spans="1:7" ht="33.75" customHeight="1" x14ac:dyDescent="0.25">
      <c r="A59" s="122" t="s">
        <v>327</v>
      </c>
      <c r="B59" s="121" t="s">
        <v>100</v>
      </c>
      <c r="C59" s="154" t="s">
        <v>37</v>
      </c>
      <c r="D59" s="124">
        <f>P!D67</f>
        <v>0</v>
      </c>
      <c r="E59" s="124">
        <f>P!E67</f>
        <v>0</v>
      </c>
      <c r="F59" s="24"/>
      <c r="G59" s="24"/>
    </row>
    <row r="60" spans="1:7" ht="33.75" customHeight="1" x14ac:dyDescent="0.25">
      <c r="A60" s="122" t="s">
        <v>135</v>
      </c>
      <c r="B60" s="121" t="s">
        <v>101</v>
      </c>
      <c r="C60" s="154" t="s">
        <v>38</v>
      </c>
      <c r="D60" s="124">
        <f>P!D68</f>
        <v>0</v>
      </c>
      <c r="E60" s="124">
        <f>P!E68</f>
        <v>0</v>
      </c>
      <c r="F60" s="24"/>
      <c r="G60" s="24"/>
    </row>
    <row r="61" spans="1:7" ht="33.15" customHeight="1" x14ac:dyDescent="0.25">
      <c r="A61" s="122" t="s">
        <v>136</v>
      </c>
      <c r="B61" s="121" t="s">
        <v>102</v>
      </c>
      <c r="C61" s="154" t="s">
        <v>763</v>
      </c>
      <c r="D61" s="124">
        <f>P!D69</f>
        <v>0</v>
      </c>
      <c r="E61" s="124">
        <f>P!E69</f>
        <v>0</v>
      </c>
      <c r="F61" s="24"/>
      <c r="G61" s="24"/>
    </row>
    <row r="62" spans="1:7" ht="32.25" customHeight="1" x14ac:dyDescent="0.25">
      <c r="A62" s="122" t="s">
        <v>671</v>
      </c>
      <c r="B62" s="121" t="s">
        <v>103</v>
      </c>
      <c r="C62" s="154" t="s">
        <v>764</v>
      </c>
      <c r="D62" s="124">
        <f>P!D70</f>
        <v>0</v>
      </c>
      <c r="E62" s="124">
        <f>P!E70</f>
        <v>0</v>
      </c>
      <c r="F62" s="24"/>
      <c r="G62" s="24"/>
    </row>
    <row r="63" spans="1:7" x14ac:dyDescent="0.25">
      <c r="D63" s="112"/>
      <c r="F63" s="24"/>
      <c r="G63" s="24"/>
    </row>
    <row r="64" spans="1:7" x14ac:dyDescent="0.25">
      <c r="D64" s="112"/>
      <c r="F64" s="24"/>
      <c r="G64" s="24"/>
    </row>
    <row r="65" spans="4:7" x14ac:dyDescent="0.25">
      <c r="D65" s="112"/>
      <c r="F65" s="24"/>
      <c r="G65" s="24"/>
    </row>
    <row r="66" spans="4:7" x14ac:dyDescent="0.25">
      <c r="D66" s="112"/>
      <c r="F66" s="24"/>
      <c r="G66" s="24"/>
    </row>
    <row r="67" spans="4:7" x14ac:dyDescent="0.25">
      <c r="D67" s="112"/>
      <c r="F67" s="24"/>
      <c r="G67" s="24"/>
    </row>
    <row r="68" spans="4:7" x14ac:dyDescent="0.25">
      <c r="D68" s="112"/>
      <c r="F68" s="24"/>
      <c r="G68" s="24"/>
    </row>
    <row r="69" spans="4:7" x14ac:dyDescent="0.25">
      <c r="D69" s="112"/>
      <c r="F69" s="24"/>
      <c r="G69" s="24"/>
    </row>
    <row r="70" spans="4:7" x14ac:dyDescent="0.25">
      <c r="D70" s="112"/>
      <c r="F70" s="24"/>
      <c r="G70" s="24"/>
    </row>
    <row r="71" spans="4:7" x14ac:dyDescent="0.25">
      <c r="D71" s="112"/>
      <c r="F71" s="24"/>
      <c r="G71" s="24"/>
    </row>
    <row r="72" spans="4:7" x14ac:dyDescent="0.25">
      <c r="D72" s="112"/>
      <c r="F72" s="24"/>
      <c r="G72" s="24"/>
    </row>
    <row r="73" spans="4:7" x14ac:dyDescent="0.25">
      <c r="D73" s="112"/>
      <c r="F73" s="24"/>
      <c r="G73" s="24"/>
    </row>
    <row r="74" spans="4:7" x14ac:dyDescent="0.25">
      <c r="D74" s="112"/>
      <c r="F74" s="24"/>
      <c r="G74" s="24"/>
    </row>
    <row r="75" spans="4:7" x14ac:dyDescent="0.25">
      <c r="D75" s="112"/>
      <c r="F75" s="24"/>
      <c r="G75" s="24"/>
    </row>
    <row r="76" spans="4:7" x14ac:dyDescent="0.25">
      <c r="D76" s="112"/>
      <c r="F76" s="24"/>
      <c r="G76" s="24"/>
    </row>
    <row r="77" spans="4:7" x14ac:dyDescent="0.25">
      <c r="D77" s="112"/>
      <c r="F77" s="24"/>
      <c r="G77" s="24"/>
    </row>
    <row r="78" spans="4:7" x14ac:dyDescent="0.25">
      <c r="D78" s="112"/>
      <c r="F78" s="24"/>
      <c r="G78" s="24"/>
    </row>
    <row r="79" spans="4:7" x14ac:dyDescent="0.25">
      <c r="D79" s="112"/>
      <c r="F79" s="24"/>
      <c r="G79" s="24"/>
    </row>
    <row r="80" spans="4:7" x14ac:dyDescent="0.25">
      <c r="D80" s="112"/>
      <c r="F80" s="24"/>
      <c r="G80" s="24"/>
    </row>
    <row r="81" spans="4:7" x14ac:dyDescent="0.25">
      <c r="D81" s="112"/>
      <c r="F81" s="24"/>
      <c r="G81" s="24"/>
    </row>
    <row r="82" spans="4:7" x14ac:dyDescent="0.25">
      <c r="D82" s="112"/>
      <c r="F82" s="24"/>
      <c r="G82" s="24"/>
    </row>
    <row r="83" spans="4:7" x14ac:dyDescent="0.25">
      <c r="D83" s="112"/>
      <c r="F83" s="24"/>
      <c r="G83" s="24"/>
    </row>
    <row r="84" spans="4:7" x14ac:dyDescent="0.25">
      <c r="D84" s="112"/>
      <c r="F84" s="24"/>
      <c r="G84" s="24"/>
    </row>
    <row r="85" spans="4:7" x14ac:dyDescent="0.25">
      <c r="D85" s="112"/>
      <c r="F85" s="24"/>
      <c r="G85" s="24"/>
    </row>
    <row r="86" spans="4:7" x14ac:dyDescent="0.25">
      <c r="D86" s="112"/>
      <c r="F86" s="24"/>
      <c r="G86" s="24"/>
    </row>
    <row r="87" spans="4:7" x14ac:dyDescent="0.25">
      <c r="D87" s="112"/>
      <c r="F87" s="24"/>
      <c r="G87" s="24"/>
    </row>
    <row r="88" spans="4:7" x14ac:dyDescent="0.25">
      <c r="D88" s="112"/>
      <c r="F88" s="24"/>
      <c r="G88" s="24"/>
    </row>
    <row r="89" spans="4:7" x14ac:dyDescent="0.25">
      <c r="D89" s="112"/>
      <c r="F89" s="24"/>
      <c r="G89" s="24"/>
    </row>
    <row r="90" spans="4:7" x14ac:dyDescent="0.25">
      <c r="D90" s="112"/>
      <c r="F90" s="24"/>
      <c r="G90" s="24"/>
    </row>
    <row r="91" spans="4:7" x14ac:dyDescent="0.25">
      <c r="D91" s="112"/>
      <c r="F91" s="24"/>
      <c r="G91" s="24"/>
    </row>
    <row r="92" spans="4:7" x14ac:dyDescent="0.25">
      <c r="D92" s="112"/>
      <c r="F92" s="24"/>
      <c r="G92" s="24"/>
    </row>
    <row r="93" spans="4:7" x14ac:dyDescent="0.25">
      <c r="D93" s="112"/>
      <c r="F93" s="24"/>
      <c r="G93" s="24"/>
    </row>
    <row r="94" spans="4:7" x14ac:dyDescent="0.25">
      <c r="D94" s="112"/>
      <c r="F94" s="24"/>
      <c r="G94" s="24"/>
    </row>
    <row r="95" spans="4:7" x14ac:dyDescent="0.25">
      <c r="D95" s="112"/>
      <c r="F95" s="24"/>
      <c r="G95" s="24"/>
    </row>
    <row r="96" spans="4:7" x14ac:dyDescent="0.25">
      <c r="D96" s="112"/>
      <c r="F96" s="24"/>
      <c r="G96" s="24"/>
    </row>
    <row r="97" spans="4:7" x14ac:dyDescent="0.25">
      <c r="D97" s="112"/>
      <c r="F97" s="24"/>
      <c r="G97" s="24"/>
    </row>
    <row r="98" spans="4:7" x14ac:dyDescent="0.25">
      <c r="D98" s="112"/>
      <c r="F98" s="24"/>
      <c r="G98" s="24"/>
    </row>
    <row r="99" spans="4:7" x14ac:dyDescent="0.25">
      <c r="D99" s="112"/>
      <c r="F99" s="24"/>
      <c r="G99" s="24"/>
    </row>
    <row r="100" spans="4:7" x14ac:dyDescent="0.25">
      <c r="D100" s="112"/>
      <c r="F100" s="24"/>
      <c r="G100" s="24"/>
    </row>
    <row r="101" spans="4:7" x14ac:dyDescent="0.25">
      <c r="D101" s="112"/>
      <c r="F101" s="24"/>
      <c r="G101" s="24"/>
    </row>
    <row r="102" spans="4:7" x14ac:dyDescent="0.25">
      <c r="D102" s="112"/>
      <c r="F102" s="24"/>
      <c r="G102" s="24"/>
    </row>
    <row r="103" spans="4:7" x14ac:dyDescent="0.25">
      <c r="D103" s="112"/>
      <c r="F103" s="24"/>
      <c r="G103" s="24"/>
    </row>
    <row r="104" spans="4:7" x14ac:dyDescent="0.25">
      <c r="D104" s="112"/>
      <c r="F104" s="24"/>
      <c r="G104" s="24"/>
    </row>
    <row r="105" spans="4:7" x14ac:dyDescent="0.25">
      <c r="D105" s="112"/>
      <c r="F105" s="24"/>
      <c r="G105" s="24"/>
    </row>
    <row r="106" spans="4:7" x14ac:dyDescent="0.25">
      <c r="D106" s="112"/>
      <c r="F106" s="24"/>
      <c r="G106" s="24"/>
    </row>
    <row r="107" spans="4:7" x14ac:dyDescent="0.25">
      <c r="D107" s="112"/>
      <c r="F107" s="24"/>
      <c r="G107" s="24"/>
    </row>
    <row r="108" spans="4:7" x14ac:dyDescent="0.25">
      <c r="D108" s="112"/>
      <c r="F108" s="24"/>
      <c r="G108" s="24"/>
    </row>
    <row r="109" spans="4:7" x14ac:dyDescent="0.25">
      <c r="D109" s="112"/>
      <c r="F109" s="24"/>
      <c r="G109" s="24"/>
    </row>
    <row r="110" spans="4:7" x14ac:dyDescent="0.25">
      <c r="D110" s="112"/>
      <c r="F110" s="24"/>
      <c r="G110" s="24"/>
    </row>
    <row r="111" spans="4:7" x14ac:dyDescent="0.25">
      <c r="D111" s="112"/>
      <c r="F111" s="24"/>
      <c r="G111" s="24"/>
    </row>
    <row r="112" spans="4:7" x14ac:dyDescent="0.25">
      <c r="D112" s="112"/>
      <c r="F112" s="24"/>
      <c r="G112" s="24"/>
    </row>
    <row r="113" spans="4:7" x14ac:dyDescent="0.25">
      <c r="D113" s="112"/>
      <c r="F113" s="24"/>
      <c r="G113" s="24"/>
    </row>
    <row r="114" spans="4:7" x14ac:dyDescent="0.25">
      <c r="D114" s="112"/>
      <c r="F114" s="24"/>
      <c r="G114" s="24"/>
    </row>
    <row r="115" spans="4:7" x14ac:dyDescent="0.25">
      <c r="D115" s="112"/>
      <c r="F115" s="24"/>
      <c r="G115" s="24"/>
    </row>
    <row r="116" spans="4:7" x14ac:dyDescent="0.25">
      <c r="D116" s="112"/>
      <c r="F116" s="24"/>
      <c r="G116" s="24"/>
    </row>
    <row r="117" spans="4:7" x14ac:dyDescent="0.25">
      <c r="D117" s="112"/>
      <c r="F117" s="24"/>
      <c r="G117" s="24"/>
    </row>
    <row r="118" spans="4:7" x14ac:dyDescent="0.25">
      <c r="D118" s="112"/>
      <c r="F118" s="24"/>
      <c r="G118" s="24"/>
    </row>
    <row r="119" spans="4:7" x14ac:dyDescent="0.25">
      <c r="D119" s="112"/>
      <c r="F119" s="24"/>
      <c r="G119" s="24"/>
    </row>
    <row r="120" spans="4:7" x14ac:dyDescent="0.25">
      <c r="D120" s="112"/>
      <c r="F120" s="24"/>
      <c r="G120" s="24"/>
    </row>
    <row r="121" spans="4:7" x14ac:dyDescent="0.25">
      <c r="D121" s="112"/>
      <c r="F121" s="24"/>
      <c r="G121" s="24"/>
    </row>
    <row r="122" spans="4:7" x14ac:dyDescent="0.25">
      <c r="D122" s="112"/>
      <c r="F122" s="24"/>
      <c r="G122" s="24"/>
    </row>
    <row r="123" spans="4:7" x14ac:dyDescent="0.25">
      <c r="D123" s="112"/>
      <c r="F123" s="24"/>
      <c r="G123" s="24"/>
    </row>
    <row r="124" spans="4:7" x14ac:dyDescent="0.25">
      <c r="D124" s="112"/>
      <c r="F124" s="24"/>
      <c r="G124" s="24"/>
    </row>
    <row r="125" spans="4:7" x14ac:dyDescent="0.25">
      <c r="D125" s="112"/>
      <c r="F125" s="24"/>
      <c r="G125" s="24"/>
    </row>
    <row r="126" spans="4:7" x14ac:dyDescent="0.25">
      <c r="D126" s="112"/>
      <c r="F126" s="24"/>
      <c r="G126" s="24"/>
    </row>
    <row r="127" spans="4:7" x14ac:dyDescent="0.25">
      <c r="D127" s="112"/>
      <c r="F127" s="24"/>
      <c r="G127" s="24"/>
    </row>
    <row r="128" spans="4:7" x14ac:dyDescent="0.25">
      <c r="D128" s="112"/>
      <c r="F128" s="24"/>
      <c r="G128" s="24"/>
    </row>
    <row r="129" spans="4:7" x14ac:dyDescent="0.25">
      <c r="D129" s="96"/>
      <c r="F129" s="24"/>
      <c r="G129" s="24"/>
    </row>
    <row r="130" spans="4:7" x14ac:dyDescent="0.25">
      <c r="D130" s="96"/>
      <c r="F130" s="24"/>
      <c r="G130" s="24"/>
    </row>
    <row r="131" spans="4:7" x14ac:dyDescent="0.25">
      <c r="D131" s="96"/>
      <c r="F131" s="24"/>
      <c r="G131" s="24"/>
    </row>
    <row r="132" spans="4:7" x14ac:dyDescent="0.25">
      <c r="D132" s="96"/>
      <c r="F132" s="24"/>
      <c r="G132" s="24"/>
    </row>
    <row r="133" spans="4:7" x14ac:dyDescent="0.25">
      <c r="D133" s="96"/>
      <c r="F133" s="24"/>
      <c r="G133" s="24"/>
    </row>
    <row r="134" spans="4:7" x14ac:dyDescent="0.25">
      <c r="D134" s="96"/>
      <c r="F134" s="24"/>
      <c r="G134" s="24"/>
    </row>
    <row r="135" spans="4:7" x14ac:dyDescent="0.25">
      <c r="D135" s="96"/>
      <c r="F135" s="24"/>
      <c r="G135" s="24"/>
    </row>
    <row r="136" spans="4:7" x14ac:dyDescent="0.25">
      <c r="D136" s="96"/>
      <c r="F136" s="24"/>
      <c r="G136" s="24"/>
    </row>
    <row r="137" spans="4:7" x14ac:dyDescent="0.25">
      <c r="D137" s="96"/>
      <c r="F137" s="24"/>
      <c r="G137" s="24"/>
    </row>
    <row r="138" spans="4:7" x14ac:dyDescent="0.25">
      <c r="D138" s="96"/>
      <c r="F138" s="24"/>
      <c r="G138" s="24"/>
    </row>
    <row r="139" spans="4:7" x14ac:dyDescent="0.25">
      <c r="D139" s="96"/>
      <c r="F139" s="24"/>
      <c r="G139" s="24"/>
    </row>
    <row r="140" spans="4:7" x14ac:dyDescent="0.25">
      <c r="D140" s="96"/>
      <c r="F140" s="24"/>
      <c r="G140" s="24"/>
    </row>
    <row r="141" spans="4:7" x14ac:dyDescent="0.25">
      <c r="D141" s="96"/>
      <c r="F141" s="24"/>
      <c r="G141" s="24"/>
    </row>
    <row r="142" spans="4:7" x14ac:dyDescent="0.25">
      <c r="D142" s="96"/>
      <c r="F142" s="24"/>
      <c r="G142" s="24"/>
    </row>
    <row r="143" spans="4:7" x14ac:dyDescent="0.25">
      <c r="D143" s="96"/>
      <c r="F143" s="24"/>
      <c r="G143" s="24"/>
    </row>
    <row r="144" spans="4:7" x14ac:dyDescent="0.25">
      <c r="D144" s="96"/>
      <c r="F144" s="24"/>
      <c r="G144" s="24"/>
    </row>
    <row r="145" spans="4:7" x14ac:dyDescent="0.25">
      <c r="D145" s="96"/>
      <c r="F145" s="24"/>
      <c r="G145" s="24"/>
    </row>
    <row r="146" spans="4:7" x14ac:dyDescent="0.25">
      <c r="D146" s="96"/>
      <c r="F146" s="24"/>
      <c r="G146" s="24"/>
    </row>
    <row r="147" spans="4:7" x14ac:dyDescent="0.25">
      <c r="D147" s="96"/>
      <c r="F147" s="24"/>
      <c r="G147" s="24"/>
    </row>
    <row r="148" spans="4:7" x14ac:dyDescent="0.25">
      <c r="D148" s="96"/>
      <c r="F148" s="3"/>
      <c r="G148" s="3"/>
    </row>
    <row r="149" spans="4:7" x14ac:dyDescent="0.25">
      <c r="D149" s="96"/>
      <c r="F149" s="3"/>
      <c r="G149" s="3"/>
    </row>
    <row r="150" spans="4:7" x14ac:dyDescent="0.25">
      <c r="D150" s="96"/>
      <c r="F150" s="3"/>
      <c r="G150" s="3"/>
    </row>
    <row r="151" spans="4:7" x14ac:dyDescent="0.25">
      <c r="D151" s="96"/>
      <c r="F151" s="3"/>
      <c r="G151" s="3"/>
    </row>
    <row r="152" spans="4:7" x14ac:dyDescent="0.25">
      <c r="D152" s="96"/>
      <c r="F152" s="3"/>
      <c r="G152" s="3"/>
    </row>
    <row r="153" spans="4:7" x14ac:dyDescent="0.25">
      <c r="D153" s="96"/>
      <c r="F153" s="3"/>
      <c r="G153" s="3"/>
    </row>
    <row r="154" spans="4:7" x14ac:dyDescent="0.25">
      <c r="D154" s="96"/>
      <c r="F154" s="3"/>
      <c r="G154" s="3"/>
    </row>
    <row r="155" spans="4:7" x14ac:dyDescent="0.25">
      <c r="D155" s="96"/>
      <c r="F155" s="3"/>
      <c r="G155" s="3"/>
    </row>
    <row r="156" spans="4:7" x14ac:dyDescent="0.25">
      <c r="D156" s="96"/>
      <c r="F156" s="3"/>
      <c r="G156" s="3"/>
    </row>
    <row r="157" spans="4:7" x14ac:dyDescent="0.25">
      <c r="D157" s="96"/>
      <c r="F157" s="3"/>
      <c r="G157" s="3"/>
    </row>
    <row r="158" spans="4:7" x14ac:dyDescent="0.25">
      <c r="D158" s="96"/>
      <c r="F158" s="3"/>
      <c r="G158" s="3"/>
    </row>
    <row r="159" spans="4:7" x14ac:dyDescent="0.25">
      <c r="D159" s="96"/>
      <c r="F159" s="3"/>
      <c r="G159" s="3"/>
    </row>
    <row r="160" spans="4:7" x14ac:dyDescent="0.25">
      <c r="D160" s="96"/>
      <c r="F160" s="3"/>
      <c r="G160" s="3"/>
    </row>
    <row r="161" spans="4:7" x14ac:dyDescent="0.25">
      <c r="D161" s="96"/>
      <c r="F161" s="3"/>
      <c r="G161" s="3"/>
    </row>
    <row r="162" spans="4:7" x14ac:dyDescent="0.25">
      <c r="D162" s="96"/>
      <c r="F162" s="3"/>
      <c r="G162" s="3"/>
    </row>
    <row r="163" spans="4:7" x14ac:dyDescent="0.25">
      <c r="D163" s="96"/>
      <c r="F163" s="3"/>
      <c r="G163" s="3"/>
    </row>
    <row r="164" spans="4:7" x14ac:dyDescent="0.25">
      <c r="D164" s="96"/>
      <c r="F164" s="3"/>
      <c r="G164" s="3"/>
    </row>
    <row r="165" spans="4:7" x14ac:dyDescent="0.25">
      <c r="D165" s="96"/>
      <c r="F165" s="3"/>
      <c r="G165" s="3"/>
    </row>
    <row r="166" spans="4:7" x14ac:dyDescent="0.25">
      <c r="D166" s="96"/>
      <c r="F166" s="3"/>
      <c r="G166" s="3"/>
    </row>
    <row r="167" spans="4:7" x14ac:dyDescent="0.25">
      <c r="D167" s="96"/>
      <c r="F167" s="3"/>
      <c r="G167" s="3"/>
    </row>
    <row r="168" spans="4:7" x14ac:dyDescent="0.25">
      <c r="D168" s="96"/>
      <c r="F168" s="3"/>
      <c r="G168" s="3"/>
    </row>
    <row r="169" spans="4:7" x14ac:dyDescent="0.25">
      <c r="D169" s="96"/>
      <c r="F169" s="3"/>
      <c r="G169" s="3"/>
    </row>
    <row r="170" spans="4:7" x14ac:dyDescent="0.25">
      <c r="D170" s="96"/>
      <c r="F170" s="3"/>
      <c r="G170" s="3"/>
    </row>
    <row r="171" spans="4:7" x14ac:dyDescent="0.25">
      <c r="D171" s="96"/>
      <c r="F171" s="3"/>
      <c r="G171" s="3"/>
    </row>
    <row r="172" spans="4:7" x14ac:dyDescent="0.25">
      <c r="D172" s="96"/>
      <c r="F172" s="3"/>
      <c r="G172" s="3"/>
    </row>
    <row r="173" spans="4:7" x14ac:dyDescent="0.25">
      <c r="D173" s="96"/>
      <c r="F173" s="3"/>
      <c r="G173" s="3"/>
    </row>
    <row r="174" spans="4:7" x14ac:dyDescent="0.25">
      <c r="D174" s="96"/>
      <c r="F174" s="3"/>
      <c r="G174" s="3"/>
    </row>
    <row r="175" spans="4:7" x14ac:dyDescent="0.25">
      <c r="D175" s="96"/>
      <c r="F175" s="3"/>
      <c r="G175" s="3"/>
    </row>
    <row r="176" spans="4:7" x14ac:dyDescent="0.25">
      <c r="D176" s="96"/>
      <c r="F176" s="3"/>
      <c r="G176" s="3"/>
    </row>
    <row r="177" spans="4:7" x14ac:dyDescent="0.25">
      <c r="D177" s="96"/>
      <c r="F177" s="3"/>
      <c r="G177" s="3"/>
    </row>
    <row r="178" spans="4:7" x14ac:dyDescent="0.25">
      <c r="D178" s="96"/>
      <c r="F178" s="3"/>
      <c r="G178" s="3"/>
    </row>
    <row r="179" spans="4:7" x14ac:dyDescent="0.25">
      <c r="D179" s="96"/>
      <c r="F179" s="3"/>
      <c r="G179" s="3"/>
    </row>
    <row r="180" spans="4:7" x14ac:dyDescent="0.25">
      <c r="D180" s="96"/>
      <c r="F180" s="3"/>
      <c r="G180" s="3"/>
    </row>
    <row r="181" spans="4:7" x14ac:dyDescent="0.25">
      <c r="D181" s="96"/>
      <c r="F181" s="3"/>
      <c r="G181" s="3"/>
    </row>
    <row r="182" spans="4:7" x14ac:dyDescent="0.25">
      <c r="D182" s="96"/>
      <c r="F182" s="3"/>
      <c r="G182" s="3"/>
    </row>
    <row r="183" spans="4:7" x14ac:dyDescent="0.25">
      <c r="D183" s="96"/>
      <c r="F183" s="3"/>
      <c r="G183" s="3"/>
    </row>
    <row r="184" spans="4:7" x14ac:dyDescent="0.25">
      <c r="D184" s="96"/>
      <c r="F184" s="3"/>
      <c r="G184" s="3"/>
    </row>
    <row r="185" spans="4:7" x14ac:dyDescent="0.25">
      <c r="D185" s="96"/>
      <c r="F185" s="3"/>
      <c r="G185" s="3"/>
    </row>
    <row r="186" spans="4:7" x14ac:dyDescent="0.25">
      <c r="D186" s="96"/>
      <c r="F186" s="3"/>
      <c r="G186" s="3"/>
    </row>
    <row r="187" spans="4:7" x14ac:dyDescent="0.25">
      <c r="D187" s="96"/>
      <c r="F187" s="3"/>
      <c r="G187" s="3"/>
    </row>
    <row r="188" spans="4:7" x14ac:dyDescent="0.25">
      <c r="D188" s="96"/>
      <c r="F188" s="3"/>
      <c r="G188" s="3"/>
    </row>
    <row r="189" spans="4:7" x14ac:dyDescent="0.25">
      <c r="D189" s="96"/>
      <c r="F189" s="3"/>
      <c r="G189" s="3"/>
    </row>
    <row r="190" spans="4:7" x14ac:dyDescent="0.25">
      <c r="D190" s="96"/>
      <c r="F190" s="3"/>
      <c r="G190" s="3"/>
    </row>
    <row r="191" spans="4:7" x14ac:dyDescent="0.25">
      <c r="D191" s="96"/>
      <c r="F191" s="3"/>
      <c r="G191" s="3"/>
    </row>
    <row r="192" spans="4:7" x14ac:dyDescent="0.25">
      <c r="D192" s="96"/>
      <c r="F192" s="3"/>
      <c r="G192" s="3"/>
    </row>
    <row r="193" spans="4:7" x14ac:dyDescent="0.25">
      <c r="D193" s="96"/>
      <c r="F193" s="3"/>
      <c r="G193" s="3"/>
    </row>
    <row r="194" spans="4:7" x14ac:dyDescent="0.25">
      <c r="D194" s="96"/>
      <c r="F194" s="3"/>
      <c r="G194" s="3"/>
    </row>
    <row r="195" spans="4:7" x14ac:dyDescent="0.25">
      <c r="D195" s="96"/>
      <c r="F195" s="3"/>
      <c r="G195" s="3"/>
    </row>
    <row r="196" spans="4:7" x14ac:dyDescent="0.25">
      <c r="D196" s="96"/>
      <c r="F196" s="3"/>
      <c r="G196" s="3"/>
    </row>
    <row r="197" spans="4:7" x14ac:dyDescent="0.25">
      <c r="D197" s="96"/>
      <c r="F197" s="3"/>
      <c r="G197" s="3"/>
    </row>
    <row r="198" spans="4:7" x14ac:dyDescent="0.25">
      <c r="D198" s="96"/>
      <c r="F198" s="3"/>
      <c r="G198" s="3"/>
    </row>
    <row r="199" spans="4:7" x14ac:dyDescent="0.25">
      <c r="D199" s="96"/>
      <c r="F199" s="3"/>
      <c r="G199" s="3"/>
    </row>
    <row r="200" spans="4:7" x14ac:dyDescent="0.25">
      <c r="D200" s="96"/>
      <c r="F200" s="3"/>
      <c r="G200" s="3"/>
    </row>
    <row r="201" spans="4:7" x14ac:dyDescent="0.25">
      <c r="D201" s="96"/>
      <c r="F201" s="3"/>
      <c r="G201" s="3"/>
    </row>
    <row r="202" spans="4:7" x14ac:dyDescent="0.25">
      <c r="D202" s="96"/>
      <c r="F202" s="3"/>
      <c r="G202" s="3"/>
    </row>
    <row r="203" spans="4:7" x14ac:dyDescent="0.25">
      <c r="D203" s="96"/>
      <c r="F203" s="3"/>
      <c r="G203" s="3"/>
    </row>
    <row r="204" spans="4:7" x14ac:dyDescent="0.25">
      <c r="D204" s="96"/>
      <c r="F204" s="3"/>
      <c r="G204" s="3"/>
    </row>
    <row r="205" spans="4:7" x14ac:dyDescent="0.25">
      <c r="D205" s="96"/>
      <c r="F205" s="3"/>
      <c r="G205" s="3"/>
    </row>
    <row r="206" spans="4:7" x14ac:dyDescent="0.25">
      <c r="D206" s="96"/>
      <c r="F206" s="3"/>
      <c r="G206" s="3"/>
    </row>
    <row r="207" spans="4:7" x14ac:dyDescent="0.25">
      <c r="D207" s="96"/>
      <c r="F207" s="3"/>
      <c r="G207" s="3"/>
    </row>
    <row r="208" spans="4:7" x14ac:dyDescent="0.25">
      <c r="D208" s="96"/>
      <c r="F208" s="3"/>
      <c r="G208" s="3"/>
    </row>
    <row r="209" spans="4:7" x14ac:dyDescent="0.25">
      <c r="D209" s="96"/>
      <c r="F209" s="3"/>
      <c r="G209" s="3"/>
    </row>
    <row r="210" spans="4:7" x14ac:dyDescent="0.25">
      <c r="D210" s="96"/>
      <c r="F210" s="3"/>
      <c r="G210" s="3"/>
    </row>
    <row r="211" spans="4:7" x14ac:dyDescent="0.25">
      <c r="D211" s="96"/>
      <c r="F211" s="3"/>
      <c r="G211" s="3"/>
    </row>
    <row r="212" spans="4:7" x14ac:dyDescent="0.25">
      <c r="D212" s="96"/>
      <c r="F212" s="3"/>
      <c r="G212" s="3"/>
    </row>
    <row r="213" spans="4:7" x14ac:dyDescent="0.25">
      <c r="D213" s="96"/>
      <c r="F213" s="3"/>
      <c r="G213" s="3"/>
    </row>
    <row r="214" spans="4:7" x14ac:dyDescent="0.25">
      <c r="D214" s="96"/>
      <c r="F214" s="3"/>
      <c r="G214" s="3"/>
    </row>
    <row r="215" spans="4:7" x14ac:dyDescent="0.25">
      <c r="D215" s="96"/>
      <c r="F215" s="3"/>
      <c r="G215" s="3"/>
    </row>
    <row r="216" spans="4:7" x14ac:dyDescent="0.25">
      <c r="D216" s="96"/>
      <c r="F216" s="3"/>
      <c r="G216" s="3"/>
    </row>
    <row r="217" spans="4:7" x14ac:dyDescent="0.25">
      <c r="D217" s="96"/>
      <c r="F217" s="3"/>
      <c r="G217" s="3"/>
    </row>
    <row r="218" spans="4:7" x14ac:dyDescent="0.25">
      <c r="D218" s="96"/>
      <c r="F218" s="3"/>
      <c r="G218" s="3"/>
    </row>
    <row r="219" spans="4:7" x14ac:dyDescent="0.25">
      <c r="D219" s="96"/>
      <c r="F219" s="3"/>
      <c r="G219" s="3"/>
    </row>
    <row r="220" spans="4:7" x14ac:dyDescent="0.25">
      <c r="D220" s="96"/>
      <c r="F220" s="3"/>
      <c r="G220" s="3"/>
    </row>
    <row r="221" spans="4:7" x14ac:dyDescent="0.25">
      <c r="D221" s="96"/>
      <c r="F221" s="3"/>
      <c r="G221" s="3"/>
    </row>
    <row r="222" spans="4:7" x14ac:dyDescent="0.25">
      <c r="D222" s="96"/>
      <c r="F222" s="3"/>
      <c r="G222" s="3"/>
    </row>
    <row r="223" spans="4:7" x14ac:dyDescent="0.25">
      <c r="D223" s="96"/>
      <c r="F223" s="3"/>
      <c r="G223" s="3"/>
    </row>
    <row r="224" spans="4:7" x14ac:dyDescent="0.25">
      <c r="D224" s="96"/>
      <c r="F224" s="3"/>
      <c r="G224" s="3"/>
    </row>
    <row r="225" spans="4:7" x14ac:dyDescent="0.25">
      <c r="D225" s="96"/>
      <c r="F225" s="3"/>
      <c r="G225" s="3"/>
    </row>
    <row r="226" spans="4:7" x14ac:dyDescent="0.25">
      <c r="D226" s="96"/>
      <c r="F226" s="3"/>
      <c r="G226" s="3"/>
    </row>
    <row r="227" spans="4:7" x14ac:dyDescent="0.25">
      <c r="D227" s="96"/>
      <c r="F227" s="3"/>
      <c r="G227" s="3"/>
    </row>
    <row r="228" spans="4:7" x14ac:dyDescent="0.25">
      <c r="D228" s="96"/>
      <c r="F228" s="3"/>
      <c r="G228" s="3"/>
    </row>
    <row r="229" spans="4:7" x14ac:dyDescent="0.25">
      <c r="D229" s="96"/>
      <c r="F229" s="3"/>
      <c r="G229" s="3"/>
    </row>
    <row r="230" spans="4:7" x14ac:dyDescent="0.25">
      <c r="D230" s="96"/>
      <c r="F230" s="3"/>
      <c r="G230" s="3"/>
    </row>
    <row r="231" spans="4:7" x14ac:dyDescent="0.25">
      <c r="D231" s="96"/>
      <c r="F231" s="3"/>
      <c r="G231" s="3"/>
    </row>
    <row r="232" spans="4:7" x14ac:dyDescent="0.25">
      <c r="D232" s="96"/>
      <c r="F232" s="3"/>
      <c r="G232" s="3"/>
    </row>
    <row r="233" spans="4:7" x14ac:dyDescent="0.25">
      <c r="D233" s="96"/>
      <c r="F233" s="3"/>
      <c r="G233" s="3"/>
    </row>
    <row r="234" spans="4:7" x14ac:dyDescent="0.25">
      <c r="D234" s="96"/>
      <c r="F234" s="3"/>
      <c r="G234" s="3"/>
    </row>
    <row r="235" spans="4:7" x14ac:dyDescent="0.25">
      <c r="D235" s="96"/>
      <c r="F235" s="3"/>
      <c r="G235" s="3"/>
    </row>
    <row r="236" spans="4:7" x14ac:dyDescent="0.25">
      <c r="D236" s="96"/>
      <c r="F236" s="3"/>
      <c r="G236" s="3"/>
    </row>
    <row r="237" spans="4:7" x14ac:dyDescent="0.25">
      <c r="D237" s="96"/>
      <c r="F237" s="3"/>
      <c r="G237" s="3"/>
    </row>
    <row r="238" spans="4:7" x14ac:dyDescent="0.25">
      <c r="D238" s="96"/>
      <c r="F238" s="3"/>
      <c r="G238" s="3"/>
    </row>
    <row r="239" spans="4:7" x14ac:dyDescent="0.25">
      <c r="D239" s="96"/>
      <c r="F239" s="3"/>
      <c r="G239" s="3"/>
    </row>
    <row r="240" spans="4:7" x14ac:dyDescent="0.25">
      <c r="D240" s="96"/>
      <c r="F240" s="3"/>
      <c r="G240" s="3"/>
    </row>
    <row r="241" spans="4:7" x14ac:dyDescent="0.25">
      <c r="D241" s="96"/>
      <c r="F241" s="3"/>
      <c r="G241" s="3"/>
    </row>
    <row r="242" spans="4:7" x14ac:dyDescent="0.25">
      <c r="D242" s="96"/>
      <c r="F242" s="3"/>
      <c r="G242" s="3"/>
    </row>
    <row r="243" spans="4:7" x14ac:dyDescent="0.25">
      <c r="D243" s="96"/>
      <c r="F243" s="3"/>
      <c r="G243" s="3"/>
    </row>
    <row r="244" spans="4:7" x14ac:dyDescent="0.25">
      <c r="D244" s="96"/>
      <c r="F244" s="3"/>
      <c r="G244" s="3"/>
    </row>
    <row r="245" spans="4:7" x14ac:dyDescent="0.25">
      <c r="D245" s="96"/>
      <c r="F245" s="3"/>
      <c r="G245" s="3"/>
    </row>
    <row r="246" spans="4:7" x14ac:dyDescent="0.25">
      <c r="D246" s="96"/>
      <c r="F246" s="3"/>
      <c r="G246" s="3"/>
    </row>
    <row r="247" spans="4:7" x14ac:dyDescent="0.25">
      <c r="D247" s="96"/>
      <c r="F247" s="3"/>
      <c r="G247" s="3"/>
    </row>
    <row r="248" spans="4:7" x14ac:dyDescent="0.25">
      <c r="D248" s="96"/>
      <c r="F248" s="3"/>
      <c r="G248" s="3"/>
    </row>
    <row r="249" spans="4:7" x14ac:dyDescent="0.25">
      <c r="D249" s="96"/>
      <c r="F249" s="3"/>
      <c r="G249" s="3"/>
    </row>
    <row r="250" spans="4:7" x14ac:dyDescent="0.25">
      <c r="D250" s="96"/>
      <c r="F250" s="3"/>
      <c r="G250" s="3"/>
    </row>
    <row r="251" spans="4:7" x14ac:dyDescent="0.25">
      <c r="D251" s="96"/>
      <c r="F251" s="3"/>
      <c r="G251" s="3"/>
    </row>
    <row r="252" spans="4:7" x14ac:dyDescent="0.25">
      <c r="D252" s="96"/>
      <c r="F252" s="3"/>
      <c r="G252" s="3"/>
    </row>
    <row r="253" spans="4:7" x14ac:dyDescent="0.25">
      <c r="D253" s="96"/>
      <c r="F253" s="3"/>
      <c r="G253" s="3"/>
    </row>
    <row r="254" spans="4:7" x14ac:dyDescent="0.25">
      <c r="D254" s="96"/>
      <c r="F254" s="3"/>
      <c r="G254" s="3"/>
    </row>
    <row r="255" spans="4:7" x14ac:dyDescent="0.25">
      <c r="D255" s="96"/>
      <c r="F255" s="3"/>
      <c r="G255" s="3"/>
    </row>
    <row r="256" spans="4:7" x14ac:dyDescent="0.25">
      <c r="D256" s="96"/>
      <c r="F256" s="3"/>
      <c r="G256" s="3"/>
    </row>
    <row r="257" spans="4:7" x14ac:dyDescent="0.25">
      <c r="D257" s="96"/>
      <c r="F257" s="3"/>
      <c r="G257" s="3"/>
    </row>
    <row r="258" spans="4:7" x14ac:dyDescent="0.25">
      <c r="D258" s="96"/>
      <c r="F258" s="3"/>
      <c r="G258" s="3"/>
    </row>
    <row r="259" spans="4:7" x14ac:dyDescent="0.25">
      <c r="D259" s="96"/>
      <c r="F259" s="3"/>
      <c r="G259" s="3"/>
    </row>
    <row r="260" spans="4:7" x14ac:dyDescent="0.25">
      <c r="D260" s="96"/>
      <c r="F260" s="3"/>
      <c r="G260" s="3"/>
    </row>
    <row r="261" spans="4:7" x14ac:dyDescent="0.25">
      <c r="D261" s="96"/>
      <c r="F261" s="3"/>
      <c r="G261" s="3"/>
    </row>
    <row r="262" spans="4:7" x14ac:dyDescent="0.25">
      <c r="D262" s="96"/>
      <c r="F262" s="3"/>
      <c r="G262" s="3"/>
    </row>
    <row r="263" spans="4:7" x14ac:dyDescent="0.25">
      <c r="D263" s="96"/>
      <c r="F263" s="3"/>
      <c r="G263" s="3"/>
    </row>
    <row r="264" spans="4:7" x14ac:dyDescent="0.25">
      <c r="D264" s="96"/>
      <c r="F264" s="3"/>
      <c r="G264" s="3"/>
    </row>
    <row r="265" spans="4:7" x14ac:dyDescent="0.25">
      <c r="D265" s="96"/>
      <c r="F265" s="3"/>
      <c r="G265" s="3"/>
    </row>
    <row r="266" spans="4:7" x14ac:dyDescent="0.25">
      <c r="D266" s="96"/>
      <c r="F266" s="3"/>
      <c r="G266" s="3"/>
    </row>
    <row r="267" spans="4:7" x14ac:dyDescent="0.25">
      <c r="D267" s="96"/>
      <c r="F267" s="3"/>
      <c r="G267" s="3"/>
    </row>
    <row r="268" spans="4:7" x14ac:dyDescent="0.25">
      <c r="D268" s="96"/>
      <c r="F268" s="3"/>
      <c r="G268" s="3"/>
    </row>
    <row r="269" spans="4:7" x14ac:dyDescent="0.25">
      <c r="D269" s="96"/>
      <c r="F269" s="3"/>
      <c r="G269" s="3"/>
    </row>
    <row r="270" spans="4:7" x14ac:dyDescent="0.25">
      <c r="D270" s="96"/>
      <c r="F270" s="3"/>
      <c r="G270" s="3"/>
    </row>
    <row r="271" spans="4:7" x14ac:dyDescent="0.25">
      <c r="D271" s="96"/>
      <c r="F271" s="3"/>
      <c r="G271" s="3"/>
    </row>
    <row r="272" spans="4:7" x14ac:dyDescent="0.25">
      <c r="D272" s="96"/>
      <c r="F272" s="3"/>
      <c r="G272" s="3"/>
    </row>
    <row r="273" spans="4:7" x14ac:dyDescent="0.25">
      <c r="D273" s="96"/>
      <c r="F273" s="3"/>
      <c r="G273" s="3"/>
    </row>
    <row r="274" spans="4:7" x14ac:dyDescent="0.25">
      <c r="D274" s="96"/>
      <c r="F274" s="3"/>
      <c r="G274" s="3"/>
    </row>
    <row r="275" spans="4:7" x14ac:dyDescent="0.25">
      <c r="D275" s="96"/>
      <c r="F275" s="3"/>
      <c r="G275" s="3"/>
    </row>
    <row r="276" spans="4:7" x14ac:dyDescent="0.25">
      <c r="D276" s="96"/>
      <c r="F276" s="3"/>
      <c r="G276" s="3"/>
    </row>
    <row r="277" spans="4:7" x14ac:dyDescent="0.25">
      <c r="D277" s="96"/>
      <c r="F277" s="3"/>
      <c r="G277" s="3"/>
    </row>
    <row r="278" spans="4:7" x14ac:dyDescent="0.25">
      <c r="D278" s="96"/>
      <c r="F278" s="3"/>
      <c r="G278" s="3"/>
    </row>
    <row r="279" spans="4:7" x14ac:dyDescent="0.25">
      <c r="D279" s="96"/>
      <c r="F279" s="3"/>
      <c r="G279" s="3"/>
    </row>
    <row r="280" spans="4:7" x14ac:dyDescent="0.25">
      <c r="D280" s="96"/>
      <c r="F280" s="3"/>
      <c r="G280" s="3"/>
    </row>
    <row r="281" spans="4:7" x14ac:dyDescent="0.25">
      <c r="D281" s="96"/>
      <c r="F281" s="3"/>
      <c r="G281" s="3"/>
    </row>
    <row r="282" spans="4:7" x14ac:dyDescent="0.25">
      <c r="D282" s="96"/>
      <c r="F282" s="3"/>
      <c r="G282" s="3"/>
    </row>
    <row r="283" spans="4:7" x14ac:dyDescent="0.25">
      <c r="D283" s="96"/>
      <c r="F283" s="3"/>
      <c r="G283" s="3"/>
    </row>
    <row r="284" spans="4:7" x14ac:dyDescent="0.25">
      <c r="D284" s="96"/>
      <c r="F284" s="3"/>
      <c r="G284" s="3"/>
    </row>
    <row r="285" spans="4:7" x14ac:dyDescent="0.25">
      <c r="D285" s="96"/>
      <c r="F285" s="3"/>
      <c r="G285" s="3"/>
    </row>
    <row r="286" spans="4:7" x14ac:dyDescent="0.25">
      <c r="D286" s="96"/>
      <c r="F286" s="3"/>
      <c r="G286" s="3"/>
    </row>
    <row r="287" spans="4:7" x14ac:dyDescent="0.25">
      <c r="D287" s="96"/>
      <c r="F287" s="3"/>
      <c r="G287" s="3"/>
    </row>
    <row r="288" spans="4:7" x14ac:dyDescent="0.25">
      <c r="D288" s="96"/>
      <c r="F288" s="3"/>
      <c r="G288" s="3"/>
    </row>
    <row r="289" spans="4:7" x14ac:dyDescent="0.25">
      <c r="D289" s="96"/>
      <c r="F289" s="3"/>
      <c r="G289" s="3"/>
    </row>
    <row r="290" spans="4:7" x14ac:dyDescent="0.25">
      <c r="D290" s="96"/>
      <c r="F290" s="3"/>
      <c r="G290" s="3"/>
    </row>
    <row r="291" spans="4:7" x14ac:dyDescent="0.25">
      <c r="D291" s="96"/>
      <c r="F291" s="3"/>
      <c r="G291" s="3"/>
    </row>
    <row r="292" spans="4:7" x14ac:dyDescent="0.25">
      <c r="D292" s="96"/>
      <c r="F292" s="3"/>
      <c r="G292" s="3"/>
    </row>
    <row r="293" spans="4:7" x14ac:dyDescent="0.25">
      <c r="D293" s="96"/>
      <c r="F293" s="3"/>
      <c r="G293" s="3"/>
    </row>
    <row r="294" spans="4:7" x14ac:dyDescent="0.25">
      <c r="D294" s="96"/>
      <c r="F294" s="3"/>
      <c r="G294" s="3"/>
    </row>
    <row r="295" spans="4:7" x14ac:dyDescent="0.25">
      <c r="D295" s="96"/>
      <c r="F295" s="3"/>
      <c r="G295" s="3"/>
    </row>
    <row r="296" spans="4:7" x14ac:dyDescent="0.25">
      <c r="D296" s="96"/>
      <c r="F296" s="3"/>
      <c r="G296" s="3"/>
    </row>
    <row r="297" spans="4:7" x14ac:dyDescent="0.25">
      <c r="D297" s="96"/>
      <c r="F297" s="3"/>
      <c r="G297" s="3"/>
    </row>
    <row r="298" spans="4:7" x14ac:dyDescent="0.25">
      <c r="D298" s="96"/>
      <c r="F298" s="3"/>
      <c r="G298" s="3"/>
    </row>
    <row r="299" spans="4:7" x14ac:dyDescent="0.25">
      <c r="D299" s="96"/>
      <c r="F299" s="3"/>
      <c r="G299" s="3"/>
    </row>
    <row r="300" spans="4:7" x14ac:dyDescent="0.25">
      <c r="D300" s="96"/>
      <c r="F300" s="3"/>
      <c r="G300" s="3"/>
    </row>
    <row r="301" spans="4:7" x14ac:dyDescent="0.25">
      <c r="D301" s="96"/>
      <c r="F301" s="3"/>
      <c r="G301" s="3"/>
    </row>
    <row r="302" spans="4:7" x14ac:dyDescent="0.25">
      <c r="D302" s="96"/>
      <c r="F302" s="3"/>
      <c r="G302" s="3"/>
    </row>
    <row r="303" spans="4:7" x14ac:dyDescent="0.25">
      <c r="D303" s="96"/>
      <c r="F303" s="3"/>
      <c r="G303" s="3"/>
    </row>
    <row r="304" spans="4:7" x14ac:dyDescent="0.25">
      <c r="D304" s="96"/>
      <c r="F304" s="3"/>
      <c r="G304" s="3"/>
    </row>
    <row r="305" spans="4:7" x14ac:dyDescent="0.25">
      <c r="D305" s="96"/>
      <c r="F305" s="3"/>
      <c r="G305" s="3"/>
    </row>
    <row r="306" spans="4:7" x14ac:dyDescent="0.25">
      <c r="D306" s="96"/>
      <c r="F306" s="3"/>
      <c r="G306" s="3"/>
    </row>
    <row r="307" spans="4:7" x14ac:dyDescent="0.25">
      <c r="D307" s="96"/>
      <c r="F307" s="3"/>
      <c r="G307" s="3"/>
    </row>
    <row r="308" spans="4:7" x14ac:dyDescent="0.25">
      <c r="D308" s="96"/>
      <c r="F308" s="3"/>
      <c r="G308" s="3"/>
    </row>
    <row r="309" spans="4:7" x14ac:dyDescent="0.25">
      <c r="D309" s="96"/>
      <c r="F309" s="3"/>
      <c r="G309" s="3"/>
    </row>
    <row r="310" spans="4:7" x14ac:dyDescent="0.25">
      <c r="D310" s="96"/>
      <c r="F310" s="3"/>
      <c r="G310" s="3"/>
    </row>
    <row r="311" spans="4:7" x14ac:dyDescent="0.25">
      <c r="D311" s="96"/>
      <c r="F311" s="3"/>
      <c r="G311" s="3"/>
    </row>
    <row r="312" spans="4:7" x14ac:dyDescent="0.25">
      <c r="D312" s="96"/>
      <c r="F312" s="3"/>
      <c r="G312" s="3"/>
    </row>
    <row r="313" spans="4:7" x14ac:dyDescent="0.25">
      <c r="D313" s="96"/>
      <c r="F313" s="3"/>
      <c r="G313" s="3"/>
    </row>
    <row r="314" spans="4:7" x14ac:dyDescent="0.25">
      <c r="D314" s="96"/>
      <c r="F314" s="3"/>
      <c r="G314" s="3"/>
    </row>
    <row r="315" spans="4:7" x14ac:dyDescent="0.25">
      <c r="F315" s="3"/>
      <c r="G315" s="3"/>
    </row>
    <row r="316" spans="4:7" x14ac:dyDescent="0.25">
      <c r="F316" s="3"/>
      <c r="G316" s="3"/>
    </row>
    <row r="317" spans="4:7" x14ac:dyDescent="0.25">
      <c r="F317" s="3"/>
      <c r="G317" s="3"/>
    </row>
    <row r="318" spans="4:7" x14ac:dyDescent="0.25">
      <c r="F318" s="3"/>
      <c r="G318" s="3"/>
    </row>
    <row r="319" spans="4:7" x14ac:dyDescent="0.25">
      <c r="F319" s="3"/>
      <c r="G319" s="3"/>
    </row>
    <row r="320" spans="4:7" x14ac:dyDescent="0.25">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row r="1178" spans="6:7" x14ac:dyDescent="0.25">
      <c r="F1178" s="3"/>
      <c r="G1178" s="3"/>
    </row>
  </sheetData>
  <phoneticPr fontId="7"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A170" sqref="A170:AH170"/>
    </sheetView>
  </sheetViews>
  <sheetFormatPr defaultColWidth="2.5546875" defaultRowHeight="18" customHeight="1" x14ac:dyDescent="0.25"/>
  <cols>
    <col min="1" max="35" width="2.5546875" style="44" customWidth="1"/>
    <col min="36" max="36" width="2.6640625" style="44" customWidth="1"/>
    <col min="37" max="16384" width="2.5546875" style="6"/>
  </cols>
  <sheetData>
    <row r="1" spans="1:38"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15" customHeight="1" x14ac:dyDescent="0.2">
      <c r="A2" s="43" t="s">
        <v>345</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453" t="s">
        <v>610</v>
      </c>
      <c r="B3" s="453"/>
      <c r="C3" s="453"/>
      <c r="D3" s="453"/>
      <c r="E3" s="453"/>
      <c r="F3" s="453"/>
      <c r="G3" s="453"/>
      <c r="H3" s="453"/>
      <c r="I3" s="453"/>
      <c r="J3" s="453"/>
      <c r="K3" s="453"/>
      <c r="L3" s="453"/>
      <c r="M3" s="453"/>
      <c r="N3" s="453"/>
      <c r="O3" s="453"/>
      <c r="P3" s="43"/>
      <c r="Q3" s="43"/>
      <c r="R3" s="43"/>
      <c r="S3" s="43"/>
      <c r="T3" s="43"/>
      <c r="U3" s="43"/>
      <c r="V3" s="43"/>
      <c r="W3" s="43"/>
      <c r="X3" s="43"/>
      <c r="Y3" s="43"/>
      <c r="Z3" s="43"/>
      <c r="AA3" s="43"/>
      <c r="AB3" s="43"/>
      <c r="AC3" s="465"/>
      <c r="AD3" s="466"/>
      <c r="AE3" s="466"/>
      <c r="AF3" s="466"/>
      <c r="AG3" s="466"/>
      <c r="AH3" s="466"/>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3">
      <c r="A6" s="467" t="s">
        <v>442</v>
      </c>
      <c r="B6" s="468"/>
      <c r="C6" s="468"/>
      <c r="D6" s="468"/>
      <c r="E6" s="468"/>
      <c r="F6" s="468"/>
      <c r="G6" s="468"/>
      <c r="H6" s="468"/>
      <c r="I6" s="468"/>
      <c r="J6" s="468"/>
      <c r="K6" s="468"/>
      <c r="L6" s="468"/>
      <c r="M6" s="468"/>
      <c r="N6" s="468"/>
      <c r="O6" s="468"/>
      <c r="P6" s="468"/>
      <c r="Q6" s="468"/>
      <c r="R6" s="468"/>
      <c r="S6" s="468"/>
      <c r="T6" s="468"/>
      <c r="U6" s="468"/>
      <c r="V6" s="468"/>
      <c r="W6" s="468"/>
      <c r="X6" s="468"/>
      <c r="Y6" s="468"/>
      <c r="Z6" s="468"/>
      <c r="AA6" s="468"/>
      <c r="AB6" s="468"/>
      <c r="AC6" s="468"/>
      <c r="AD6" s="468"/>
      <c r="AE6" s="468"/>
      <c r="AF6" s="468"/>
      <c r="AG6" s="468"/>
      <c r="AH6" s="468"/>
      <c r="AI6" s="43"/>
      <c r="AJ6" s="43"/>
    </row>
    <row r="7" spans="1:38" s="5" customFormat="1" ht="12" customHeight="1" x14ac:dyDescent="0.3">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 customHeight="1" x14ac:dyDescent="0.2">
      <c r="A8" s="43"/>
      <c r="B8" s="43"/>
      <c r="C8" s="43"/>
      <c r="D8" s="43"/>
      <c r="E8" s="43"/>
      <c r="F8" s="43"/>
      <c r="G8" s="43"/>
      <c r="H8" s="43"/>
      <c r="I8" s="43"/>
      <c r="J8" s="68"/>
      <c r="K8" s="69" t="s">
        <v>441</v>
      </c>
      <c r="L8" s="69"/>
      <c r="M8" s="91" t="e">
        <f>#REF!</f>
        <v>#REF!</v>
      </c>
      <c r="N8" s="91" t="e">
        <f>#REF!</f>
        <v>#REF!</v>
      </c>
      <c r="O8" s="54" t="s">
        <v>440</v>
      </c>
      <c r="P8" s="91" t="e">
        <f>#REF!</f>
        <v>#REF!</v>
      </c>
      <c r="Q8" s="91" t="e">
        <f>#REF!</f>
        <v>#REF!</v>
      </c>
      <c r="R8" s="54" t="s">
        <v>440</v>
      </c>
      <c r="S8" s="91">
        <v>2</v>
      </c>
      <c r="T8" s="91">
        <v>0</v>
      </c>
      <c r="U8" s="91" t="e">
        <f>#REF!</f>
        <v>#REF!</v>
      </c>
      <c r="V8" s="91" t="e">
        <f>#REF!</f>
        <v>#REF!</v>
      </c>
      <c r="W8" s="469" t="str">
        <f>TSS_de!W8</f>
        <v>(in vollen EUR)</v>
      </c>
      <c r="X8" s="470"/>
      <c r="Y8" s="470"/>
      <c r="Z8" s="470"/>
      <c r="AA8" s="470"/>
      <c r="AB8" s="471"/>
      <c r="AC8" s="43"/>
      <c r="AD8" s="43"/>
      <c r="AE8" s="43"/>
      <c r="AF8" s="43"/>
      <c r="AG8" s="43"/>
      <c r="AH8" s="43"/>
      <c r="AI8" s="43"/>
      <c r="AJ8" s="43"/>
    </row>
    <row r="9" spans="1:38" ht="21.9" customHeight="1" x14ac:dyDescent="0.25">
      <c r="A9" s="472"/>
      <c r="B9" s="472"/>
      <c r="C9" s="472"/>
      <c r="D9" s="472"/>
      <c r="E9" s="472"/>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2"/>
      <c r="AF9" s="472"/>
      <c r="AG9" s="472"/>
      <c r="AH9" s="472"/>
      <c r="AI9" s="463"/>
      <c r="AJ9" s="464"/>
    </row>
    <row r="10" spans="1:38" ht="12.9" customHeight="1" x14ac:dyDescent="0.25">
      <c r="A10" s="463"/>
      <c r="B10" s="463"/>
      <c r="C10" s="463"/>
      <c r="D10" s="463"/>
      <c r="E10" s="463"/>
      <c r="F10" s="463"/>
      <c r="G10" s="463"/>
      <c r="H10" s="463"/>
      <c r="I10" s="463"/>
      <c r="J10" s="463"/>
      <c r="K10" s="463"/>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3"/>
      <c r="AI10" s="463"/>
      <c r="AJ10" s="464"/>
    </row>
    <row r="11" spans="1:38" ht="12.9" customHeight="1" x14ac:dyDescent="0.25">
      <c r="A11" s="463"/>
      <c r="B11" s="464"/>
      <c r="C11" s="464"/>
      <c r="D11" s="464"/>
      <c r="E11" s="464"/>
      <c r="F11" s="464"/>
      <c r="G11" s="464"/>
      <c r="H11" s="464"/>
      <c r="I11" s="464"/>
      <c r="J11" s="464"/>
      <c r="K11" s="464"/>
      <c r="L11" s="464"/>
      <c r="M11" s="464"/>
      <c r="N11" s="464"/>
      <c r="O11" s="464"/>
      <c r="P11" s="464"/>
      <c r="Q11" s="464"/>
      <c r="R11" s="464"/>
      <c r="S11" s="464"/>
      <c r="T11" s="464"/>
      <c r="U11" s="464"/>
      <c r="V11" s="464"/>
      <c r="W11" s="464"/>
      <c r="X11" s="464"/>
      <c r="Y11" s="464"/>
      <c r="Z11" s="464"/>
      <c r="AA11" s="464"/>
      <c r="AB11" s="464"/>
      <c r="AC11" s="464"/>
      <c r="AD11" s="464"/>
      <c r="AE11" s="464"/>
      <c r="AF11" s="464"/>
      <c r="AG11" s="464"/>
      <c r="AH11" s="464"/>
      <c r="AI11" s="464"/>
      <c r="AJ11" s="464"/>
    </row>
    <row r="12" spans="1:38" ht="12.9" customHeight="1" x14ac:dyDescent="0.25">
      <c r="A12" s="464"/>
      <c r="B12" s="464"/>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row>
    <row r="13" spans="1:38" ht="12.9" customHeight="1" x14ac:dyDescent="0.25">
      <c r="A13" s="452"/>
      <c r="B13" s="452"/>
      <c r="C13" s="452"/>
      <c r="D13" s="452"/>
      <c r="E13" s="452"/>
      <c r="F13" s="452"/>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7"/>
    </row>
    <row r="14" spans="1:38" ht="12.9" customHeight="1" x14ac:dyDescent="0.25">
      <c r="A14" s="71" t="s">
        <v>444</v>
      </c>
      <c r="B14" s="72"/>
      <c r="C14" s="72"/>
      <c r="D14" s="72"/>
      <c r="E14" s="72"/>
      <c r="F14" s="72"/>
      <c r="G14" s="72"/>
      <c r="H14" s="72"/>
      <c r="I14" s="72"/>
      <c r="J14" s="72"/>
      <c r="K14" s="73"/>
      <c r="L14" s="72" t="s">
        <v>344</v>
      </c>
      <c r="M14" s="72"/>
      <c r="N14" s="72"/>
      <c r="O14" s="72"/>
      <c r="P14" s="72"/>
      <c r="Q14" s="72"/>
      <c r="R14" s="72" t="s">
        <v>344</v>
      </c>
      <c r="S14" s="72"/>
      <c r="T14" s="72"/>
      <c r="U14" s="72"/>
      <c r="V14" s="72"/>
      <c r="W14" s="72"/>
      <c r="X14" s="71"/>
      <c r="Y14" s="72"/>
      <c r="Z14" s="72"/>
      <c r="AA14" s="72"/>
      <c r="AB14" s="72"/>
      <c r="AC14" s="72"/>
      <c r="AD14" s="72" t="s">
        <v>341</v>
      </c>
      <c r="AE14" s="72"/>
      <c r="AF14" s="72"/>
      <c r="AG14" s="72" t="s">
        <v>342</v>
      </c>
      <c r="AH14" s="72"/>
      <c r="AI14" s="72"/>
      <c r="AJ14" s="73"/>
    </row>
    <row r="15" spans="1:38" ht="17.25" customHeight="1" x14ac:dyDescent="0.25">
      <c r="A15" s="236" t="e">
        <f>#REF!</f>
        <v>#REF!</v>
      </c>
      <c r="B15" s="236" t="e">
        <f>#REF!</f>
        <v>#REF!</v>
      </c>
      <c r="C15" s="236" t="e">
        <f>#REF!</f>
        <v>#REF!</v>
      </c>
      <c r="D15" s="236" t="e">
        <f>#REF!</f>
        <v>#REF!</v>
      </c>
      <c r="E15" s="236" t="e">
        <f>#REF!</f>
        <v>#REF!</v>
      </c>
      <c r="F15" s="236" t="e">
        <f>#REF!</f>
        <v>#REF!</v>
      </c>
      <c r="G15" s="236" t="e">
        <f>#REF!</f>
        <v>#REF!</v>
      </c>
      <c r="H15" s="236" t="e">
        <f>#REF!</f>
        <v>#REF!</v>
      </c>
      <c r="I15" s="236" t="e">
        <f>#REF!</f>
        <v>#REF!</v>
      </c>
      <c r="J15" s="236" t="e">
        <f>#REF!</f>
        <v>#REF!</v>
      </c>
      <c r="K15" s="75"/>
      <c r="L15" s="59" t="e">
        <f>#REF!</f>
        <v>#REF!</v>
      </c>
      <c r="M15" s="47" t="s">
        <v>432</v>
      </c>
      <c r="N15" s="47"/>
      <c r="O15" s="47"/>
      <c r="P15" s="47"/>
      <c r="Q15" s="47"/>
      <c r="R15" s="47"/>
      <c r="S15" s="59" t="e">
        <f>#REF!</f>
        <v>#REF!</v>
      </c>
      <c r="T15" s="79" t="s">
        <v>430</v>
      </c>
      <c r="U15" s="47"/>
      <c r="V15" s="47"/>
      <c r="W15" s="47"/>
      <c r="X15" s="76" t="s">
        <v>445</v>
      </c>
      <c r="Y15" s="47"/>
      <c r="Z15" s="47"/>
      <c r="AA15" s="47"/>
      <c r="AB15" s="47" t="s">
        <v>447</v>
      </c>
      <c r="AC15" s="47"/>
      <c r="AD15" s="59" t="e">
        <f>#REF!</f>
        <v>#REF!</v>
      </c>
      <c r="AE15" s="59" t="e">
        <f>#REF!</f>
        <v>#REF!</v>
      </c>
      <c r="AF15" s="58"/>
      <c r="AG15" s="59">
        <v>2</v>
      </c>
      <c r="AH15" s="59">
        <v>0</v>
      </c>
      <c r="AI15" s="59" t="e">
        <f>#REF!</f>
        <v>#REF!</v>
      </c>
      <c r="AJ15" s="59" t="e">
        <f>#REF!</f>
        <v>#REF!</v>
      </c>
    </row>
    <row r="16" spans="1:38" ht="18" customHeight="1" x14ac:dyDescent="0.25">
      <c r="A16" s="76" t="s">
        <v>611</v>
      </c>
      <c r="B16" s="47"/>
      <c r="C16" s="47"/>
      <c r="D16" s="47"/>
      <c r="E16" s="47"/>
      <c r="F16" s="47"/>
      <c r="G16" s="47"/>
      <c r="H16" s="47"/>
      <c r="I16" s="47"/>
      <c r="J16" s="47"/>
      <c r="K16" s="75"/>
      <c r="L16" s="60"/>
      <c r="M16" s="47" t="s">
        <v>433</v>
      </c>
      <c r="N16" s="47"/>
      <c r="O16" s="47"/>
      <c r="P16" s="47"/>
      <c r="Q16" s="47"/>
      <c r="R16" s="47"/>
      <c r="S16" s="91"/>
      <c r="T16" s="139" t="s">
        <v>431</v>
      </c>
      <c r="U16" s="79"/>
      <c r="V16" s="79"/>
      <c r="W16" s="79"/>
      <c r="X16" s="76" t="s">
        <v>446</v>
      </c>
      <c r="Y16" s="47"/>
      <c r="Z16" s="47"/>
      <c r="AA16" s="47"/>
      <c r="AB16" s="47" t="s">
        <v>343</v>
      </c>
      <c r="AC16" s="47"/>
      <c r="AD16" s="59" t="e">
        <f>#REF!</f>
        <v>#REF!</v>
      </c>
      <c r="AE16" s="59" t="e">
        <f>#REF!</f>
        <v>#REF!</v>
      </c>
      <c r="AF16" s="58"/>
      <c r="AG16" s="59">
        <v>2</v>
      </c>
      <c r="AH16" s="59">
        <v>0</v>
      </c>
      <c r="AI16" s="59" t="e">
        <f>#REF!</f>
        <v>#REF!</v>
      </c>
      <c r="AJ16" s="59" t="e">
        <f>#REF!</f>
        <v>#REF!</v>
      </c>
      <c r="AK16" s="39"/>
      <c r="AL16" s="7"/>
    </row>
    <row r="17" spans="1:38" ht="18" customHeight="1" x14ac:dyDescent="0.25">
      <c r="A17" s="238" t="e">
        <f>#REF!</f>
        <v>#REF!</v>
      </c>
      <c r="B17" s="238" t="e">
        <f>#REF!</f>
        <v>#REF!</v>
      </c>
      <c r="C17" s="238" t="e">
        <f>#REF!</f>
        <v>#REF!</v>
      </c>
      <c r="D17" s="238" t="e">
        <f>#REF!</f>
        <v>#REF!</v>
      </c>
      <c r="E17" s="238" t="e">
        <f>#REF!</f>
        <v>#REF!</v>
      </c>
      <c r="F17" s="238" t="e">
        <f>#REF!</f>
        <v>#REF!</v>
      </c>
      <c r="G17" s="238" t="e">
        <f>#REF!</f>
        <v>#REF!</v>
      </c>
      <c r="H17" s="238" t="e">
        <f>#REF!</f>
        <v>#REF!</v>
      </c>
      <c r="I17" s="47"/>
      <c r="J17" s="47"/>
      <c r="K17" s="75"/>
      <c r="L17" s="60"/>
      <c r="M17" s="47" t="s">
        <v>434</v>
      </c>
      <c r="N17" s="47"/>
      <c r="O17" s="47"/>
      <c r="P17" s="47"/>
      <c r="Q17" s="47"/>
      <c r="R17" s="47"/>
      <c r="S17" s="47"/>
      <c r="T17" s="47"/>
      <c r="U17" s="47"/>
      <c r="V17" s="47"/>
      <c r="W17" s="47"/>
      <c r="X17" s="71" t="s">
        <v>448</v>
      </c>
      <c r="Y17" s="72"/>
      <c r="Z17" s="72"/>
      <c r="AA17" s="72"/>
      <c r="AB17" s="72" t="s">
        <v>447</v>
      </c>
      <c r="AC17" s="72"/>
      <c r="AD17" s="59" t="e">
        <f>#REF!</f>
        <v>#REF!</v>
      </c>
      <c r="AE17" s="59" t="e">
        <f>#REF!</f>
        <v>#REF!</v>
      </c>
      <c r="AF17" s="51"/>
      <c r="AG17" s="59">
        <v>2</v>
      </c>
      <c r="AH17" s="59">
        <v>0</v>
      </c>
      <c r="AI17" s="59" t="e">
        <f>#REF!</f>
        <v>#REF!</v>
      </c>
      <c r="AJ17" s="59" t="e">
        <f>#REF!</f>
        <v>#REF!</v>
      </c>
      <c r="AK17" s="39"/>
      <c r="AL17" s="7"/>
    </row>
    <row r="18" spans="1:38" ht="18" customHeight="1" x14ac:dyDescent="0.25">
      <c r="A18" s="76" t="s">
        <v>660</v>
      </c>
      <c r="B18" s="47"/>
      <c r="C18" s="47"/>
      <c r="D18" s="47"/>
      <c r="E18" s="47"/>
      <c r="F18" s="47"/>
      <c r="G18" s="47"/>
      <c r="H18" s="47"/>
      <c r="I18" s="47"/>
      <c r="J18" s="47"/>
      <c r="K18" s="75"/>
      <c r="L18" s="47"/>
      <c r="M18" s="140" t="s">
        <v>435</v>
      </c>
      <c r="N18" s="47"/>
      <c r="O18" s="47"/>
      <c r="P18" s="47"/>
      <c r="Q18" s="47"/>
      <c r="R18" s="47"/>
      <c r="S18" s="47"/>
      <c r="T18" s="47"/>
      <c r="U18" s="47"/>
      <c r="V18" s="47"/>
      <c r="W18" s="47"/>
      <c r="X18" s="76" t="s">
        <v>449</v>
      </c>
      <c r="Y18" s="47"/>
      <c r="Z18" s="47"/>
      <c r="AA18" s="47"/>
      <c r="AB18" s="47" t="s">
        <v>343</v>
      </c>
      <c r="AC18" s="47"/>
      <c r="AD18" s="59" t="e">
        <f>#REF!</f>
        <v>#REF!</v>
      </c>
      <c r="AE18" s="59" t="e">
        <f>#REF!</f>
        <v>#REF!</v>
      </c>
      <c r="AF18" s="88"/>
      <c r="AG18" s="59">
        <v>2</v>
      </c>
      <c r="AH18" s="59">
        <v>0</v>
      </c>
      <c r="AI18" s="59" t="e">
        <f>#REF!</f>
        <v>#REF!</v>
      </c>
      <c r="AJ18" s="59" t="e">
        <f>#REF!</f>
        <v>#REF!</v>
      </c>
      <c r="AK18" s="39"/>
      <c r="AL18" s="7"/>
    </row>
    <row r="19" spans="1:38" ht="18" customHeight="1" x14ac:dyDescent="0.25">
      <c r="A19" s="238" t="e">
        <f>#REF!</f>
        <v>#REF!</v>
      </c>
      <c r="B19" s="238" t="e">
        <f>#REF!</f>
        <v>#REF!</v>
      </c>
      <c r="C19" s="238" t="e">
        <f>#REF!</f>
        <v>#REF!</v>
      </c>
      <c r="D19" s="238" t="e">
        <f>#REF!</f>
        <v>#REF!</v>
      </c>
      <c r="E19" s="238" t="e">
        <f>#REF!</f>
        <v>#REF!</v>
      </c>
      <c r="F19" s="238" t="e">
        <f>#REF!</f>
        <v>#REF!</v>
      </c>
      <c r="G19" s="23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5">
      <c r="A20" s="76" t="s">
        <v>596</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5">
      <c r="A21" s="236" t="e">
        <f>#REF!</f>
        <v>#REF!</v>
      </c>
      <c r="B21" s="236" t="e">
        <f>#REF!</f>
        <v>#REF!</v>
      </c>
      <c r="C21" s="236" t="e">
        <f>#REF!</f>
        <v>#REF!</v>
      </c>
      <c r="D21" s="236" t="e">
        <f>#REF!</f>
        <v>#REF!</v>
      </c>
      <c r="E21" s="236" t="e">
        <f>#REF!</f>
        <v>#REF!</v>
      </c>
      <c r="F21" s="236" t="e">
        <f>#REF!</f>
        <v>#REF!</v>
      </c>
      <c r="G21" s="236" t="e">
        <f>#REF!</f>
        <v>#REF!</v>
      </c>
      <c r="H21" s="236" t="e">
        <f>#REF!</f>
        <v>#REF!</v>
      </c>
      <c r="I21" s="236" t="e">
        <f>#REF!</f>
        <v>#REF!</v>
      </c>
      <c r="J21" s="236" t="e">
        <f>#REF!</f>
        <v>#REF!</v>
      </c>
      <c r="K21" s="236" t="e">
        <f>#REF!</f>
        <v>#REF!</v>
      </c>
      <c r="L21" s="236" t="e">
        <f>#REF!</f>
        <v>#REF!</v>
      </c>
      <c r="M21" s="236" t="e">
        <f>#REF!</f>
        <v>#REF!</v>
      </c>
      <c r="N21" s="236" t="e">
        <f>#REF!</f>
        <v>#REF!</v>
      </c>
      <c r="O21" s="236" t="e">
        <f>#REF!</f>
        <v>#REF!</v>
      </c>
      <c r="P21" s="236" t="e">
        <f>#REF!</f>
        <v>#REF!</v>
      </c>
      <c r="Q21" s="236" t="e">
        <f>#REF!</f>
        <v>#REF!</v>
      </c>
      <c r="R21" s="236" t="e">
        <f>#REF!</f>
        <v>#REF!</v>
      </c>
      <c r="S21" s="236" t="e">
        <f>#REF!</f>
        <v>#REF!</v>
      </c>
      <c r="T21" s="236" t="e">
        <f>#REF!</f>
        <v>#REF!</v>
      </c>
      <c r="U21" s="236" t="e">
        <f>#REF!</f>
        <v>#REF!</v>
      </c>
      <c r="V21" s="236" t="e">
        <f>#REF!</f>
        <v>#REF!</v>
      </c>
      <c r="W21" s="236" t="e">
        <f>#REF!</f>
        <v>#REF!</v>
      </c>
      <c r="X21" s="236" t="e">
        <f>#REF!</f>
        <v>#REF!</v>
      </c>
      <c r="Y21" s="236" t="e">
        <f>#REF!</f>
        <v>#REF!</v>
      </c>
      <c r="Z21" s="236" t="e">
        <f>#REF!</f>
        <v>#REF!</v>
      </c>
      <c r="AA21" s="236" t="e">
        <f>#REF!</f>
        <v>#REF!</v>
      </c>
      <c r="AB21" s="236" t="e">
        <f>#REF!</f>
        <v>#REF!</v>
      </c>
      <c r="AC21" s="236" t="e">
        <f>#REF!</f>
        <v>#REF!</v>
      </c>
      <c r="AD21" s="236" t="e">
        <f>#REF!</f>
        <v>#REF!</v>
      </c>
      <c r="AE21" s="236" t="e">
        <f>#REF!</f>
        <v>#REF!</v>
      </c>
      <c r="AF21" s="236" t="e">
        <f>#REF!</f>
        <v>#REF!</v>
      </c>
      <c r="AG21" s="236" t="e">
        <f>#REF!</f>
        <v>#REF!</v>
      </c>
      <c r="AH21" s="236" t="e">
        <f>#REF!</f>
        <v>#REF!</v>
      </c>
      <c r="AI21" s="236" t="e">
        <f>#REF!</f>
        <v>#REF!</v>
      </c>
      <c r="AJ21" s="236" t="e">
        <f>#REF!</f>
        <v>#REF!</v>
      </c>
      <c r="AK21" s="40"/>
      <c r="AL21" s="7"/>
    </row>
    <row r="22" spans="1:38" ht="18"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5">
      <c r="A23" s="524" t="s">
        <v>436</v>
      </c>
      <c r="B23" s="525"/>
      <c r="C23" s="525"/>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5"/>
      <c r="AE23" s="525"/>
      <c r="AF23" s="525"/>
      <c r="AG23" s="525"/>
      <c r="AH23" s="525"/>
      <c r="AI23" s="525"/>
      <c r="AJ23" s="526"/>
      <c r="AK23" s="39"/>
      <c r="AL23" s="7"/>
    </row>
    <row r="24" spans="1:38" ht="18" customHeight="1" x14ac:dyDescent="0.25">
      <c r="A24" s="71" t="s">
        <v>437</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438</v>
      </c>
      <c r="AE24" s="72"/>
      <c r="AF24" s="72"/>
      <c r="AG24" s="72"/>
      <c r="AH24" s="72"/>
      <c r="AI24" s="72"/>
      <c r="AJ24" s="73"/>
      <c r="AK24" s="7"/>
      <c r="AL24" s="7"/>
    </row>
    <row r="25" spans="1:38" ht="18" customHeight="1" x14ac:dyDescent="0.25">
      <c r="A25" s="236" t="e">
        <f>#REF!</f>
        <v>#REF!</v>
      </c>
      <c r="B25" s="236" t="e">
        <f>#REF!</f>
        <v>#REF!</v>
      </c>
      <c r="C25" s="236" t="e">
        <f>#REF!</f>
        <v>#REF!</v>
      </c>
      <c r="D25" s="236" t="e">
        <f>#REF!</f>
        <v>#REF!</v>
      </c>
      <c r="E25" s="236" t="e">
        <f>#REF!</f>
        <v>#REF!</v>
      </c>
      <c r="F25" s="236" t="e">
        <f>#REF!</f>
        <v>#REF!</v>
      </c>
      <c r="G25" s="236" t="e">
        <f>#REF!</f>
        <v>#REF!</v>
      </c>
      <c r="H25" s="236" t="e">
        <f>#REF!</f>
        <v>#REF!</v>
      </c>
      <c r="I25" s="236" t="e">
        <f>#REF!</f>
        <v>#REF!</v>
      </c>
      <c r="J25" s="236" t="e">
        <f>#REF!</f>
        <v>#REF!</v>
      </c>
      <c r="K25" s="236" t="e">
        <f>#REF!</f>
        <v>#REF!</v>
      </c>
      <c r="L25" s="236" t="e">
        <f>#REF!</f>
        <v>#REF!</v>
      </c>
      <c r="M25" s="236" t="e">
        <f>#REF!</f>
        <v>#REF!</v>
      </c>
      <c r="N25" s="236" t="e">
        <f>#REF!</f>
        <v>#REF!</v>
      </c>
      <c r="O25" s="236" t="e">
        <f>#REF!</f>
        <v>#REF!</v>
      </c>
      <c r="P25" s="236" t="e">
        <f>#REF!</f>
        <v>#REF!</v>
      </c>
      <c r="Q25" s="236" t="e">
        <f>#REF!</f>
        <v>#REF!</v>
      </c>
      <c r="R25" s="236" t="e">
        <f>#REF!</f>
        <v>#REF!</v>
      </c>
      <c r="S25" s="236" t="e">
        <f>#REF!</f>
        <v>#REF!</v>
      </c>
      <c r="T25" s="236" t="e">
        <f>#REF!</f>
        <v>#REF!</v>
      </c>
      <c r="U25" s="236" t="e">
        <f>#REF!</f>
        <v>#REF!</v>
      </c>
      <c r="V25" s="236" t="e">
        <f>#REF!</f>
        <v>#REF!</v>
      </c>
      <c r="W25" s="236" t="e">
        <f>#REF!</f>
        <v>#REF!</v>
      </c>
      <c r="X25" s="236" t="e">
        <f>#REF!</f>
        <v>#REF!</v>
      </c>
      <c r="Y25" s="236" t="e">
        <f>#REF!</f>
        <v>#REF!</v>
      </c>
      <c r="Z25" s="236" t="e">
        <f>#REF!</f>
        <v>#REF!</v>
      </c>
      <c r="AA25" s="236" t="e">
        <f>#REF!</f>
        <v>#REF!</v>
      </c>
      <c r="AB25" s="58"/>
      <c r="AC25" s="237"/>
      <c r="AD25" s="236" t="e">
        <f>#REF!</f>
        <v>#REF!</v>
      </c>
      <c r="AE25" s="236" t="e">
        <f>#REF!</f>
        <v>#REF!</v>
      </c>
      <c r="AF25" s="236" t="e">
        <f>#REF!</f>
        <v>#REF!</v>
      </c>
      <c r="AG25" s="236" t="e">
        <f>#REF!</f>
        <v>#REF!</v>
      </c>
      <c r="AH25" s="236" t="e">
        <f>#REF!</f>
        <v>#REF!</v>
      </c>
      <c r="AI25" s="236" t="e">
        <f>#REF!</f>
        <v>#REF!</v>
      </c>
      <c r="AJ25" s="236" t="e">
        <f>#REF!</f>
        <v>#REF!</v>
      </c>
      <c r="AK25" s="7"/>
      <c r="AL25" s="7"/>
    </row>
    <row r="26" spans="1:38" ht="18" customHeight="1" x14ac:dyDescent="0.25">
      <c r="A26" s="76" t="s">
        <v>346</v>
      </c>
      <c r="B26" s="47"/>
      <c r="C26" s="47"/>
      <c r="D26" s="47"/>
      <c r="E26" s="47"/>
      <c r="F26" s="47"/>
      <c r="G26" s="47"/>
      <c r="H26" s="47" t="s">
        <v>443</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5">
      <c r="A27" s="236" t="e">
        <f>#REF!</f>
        <v>#REF!</v>
      </c>
      <c r="B27" s="236" t="e">
        <f>#REF!</f>
        <v>#REF!</v>
      </c>
      <c r="C27" s="236" t="e">
        <f>#REF!</f>
        <v>#REF!</v>
      </c>
      <c r="D27" s="236" t="e">
        <f>#REF!</f>
        <v>#REF!</v>
      </c>
      <c r="E27" s="236" t="e">
        <f>#REF!</f>
        <v>#REF!</v>
      </c>
      <c r="F27" s="236"/>
      <c r="G27" s="237"/>
      <c r="H27" s="236" t="e">
        <f>#REF!</f>
        <v>#REF!</v>
      </c>
      <c r="I27" s="236" t="e">
        <f>#REF!</f>
        <v>#REF!</v>
      </c>
      <c r="J27" s="236" t="e">
        <f>#REF!</f>
        <v>#REF!</v>
      </c>
      <c r="K27" s="236" t="e">
        <f>#REF!</f>
        <v>#REF!</v>
      </c>
      <c r="L27" s="236" t="e">
        <f>#REF!</f>
        <v>#REF!</v>
      </c>
      <c r="M27" s="236" t="e">
        <f>#REF!</f>
        <v>#REF!</v>
      </c>
      <c r="N27" s="23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5">
      <c r="A28" s="76" t="s">
        <v>347</v>
      </c>
      <c r="B28" s="47"/>
      <c r="C28" s="47"/>
      <c r="D28" s="47"/>
      <c r="E28" s="47"/>
      <c r="F28" s="47"/>
      <c r="G28" s="47"/>
      <c r="H28" s="47"/>
      <c r="I28" s="47"/>
      <c r="J28" s="47"/>
      <c r="K28" s="47"/>
      <c r="L28" s="47"/>
      <c r="M28" s="47"/>
      <c r="N28" s="47"/>
      <c r="O28" s="47"/>
      <c r="P28" s="47"/>
      <c r="Q28" s="47"/>
      <c r="R28" s="47"/>
      <c r="S28" s="47"/>
      <c r="T28" s="47" t="s">
        <v>348</v>
      </c>
      <c r="U28" s="47"/>
      <c r="V28" s="47"/>
      <c r="W28" s="47"/>
      <c r="X28" s="47"/>
      <c r="Y28" s="47"/>
      <c r="Z28" s="47"/>
      <c r="AA28" s="47"/>
      <c r="AB28" s="47"/>
      <c r="AC28" s="47"/>
      <c r="AD28" s="47"/>
      <c r="AE28" s="47"/>
      <c r="AF28" s="47"/>
      <c r="AG28" s="47"/>
      <c r="AH28" s="47"/>
      <c r="AI28" s="47"/>
      <c r="AJ28" s="75"/>
    </row>
    <row r="29" spans="1:38" ht="18" customHeight="1" x14ac:dyDescent="0.25">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5">
      <c r="A30" s="76" t="s">
        <v>469</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5">
      <c r="A33" s="71" t="s">
        <v>450</v>
      </c>
      <c r="B33" s="72"/>
      <c r="C33" s="72"/>
      <c r="D33" s="72"/>
      <c r="E33" s="72"/>
      <c r="F33" s="72"/>
      <c r="G33" s="72"/>
      <c r="H33" s="72"/>
      <c r="I33" s="72"/>
      <c r="J33" s="72"/>
      <c r="K33" s="454" t="s">
        <v>634</v>
      </c>
      <c r="L33" s="455"/>
      <c r="M33" s="455"/>
      <c r="N33" s="455"/>
      <c r="O33" s="455"/>
      <c r="P33" s="455"/>
      <c r="Q33" s="455"/>
      <c r="R33" s="456"/>
      <c r="S33" s="454" t="s">
        <v>646</v>
      </c>
      <c r="T33" s="455"/>
      <c r="U33" s="455"/>
      <c r="V33" s="455"/>
      <c r="W33" s="455"/>
      <c r="X33" s="455"/>
      <c r="Y33" s="455"/>
      <c r="Z33" s="456"/>
      <c r="AA33" s="454" t="s">
        <v>633</v>
      </c>
      <c r="AB33" s="455"/>
      <c r="AC33" s="455"/>
      <c r="AD33" s="455"/>
      <c r="AE33" s="455"/>
      <c r="AF33" s="455"/>
      <c r="AG33" s="455"/>
      <c r="AH33" s="455"/>
      <c r="AI33" s="455"/>
      <c r="AJ33" s="456"/>
    </row>
    <row r="34" spans="1:54" ht="18" customHeight="1" x14ac:dyDescent="0.25">
      <c r="A34" s="236" t="e">
        <f>#REF!</f>
        <v>#REF!</v>
      </c>
      <c r="B34" s="236" t="e">
        <f>#REF!</f>
        <v>#REF!</v>
      </c>
      <c r="C34" s="58" t="s">
        <v>440</v>
      </c>
      <c r="D34" s="236" t="e">
        <f>#REF!</f>
        <v>#REF!</v>
      </c>
      <c r="E34" s="59" t="e">
        <f>#REF!</f>
        <v>#REF!</v>
      </c>
      <c r="F34" s="58" t="s">
        <v>440</v>
      </c>
      <c r="G34" s="236" t="e">
        <f>#REF!</f>
        <v>#REF!</v>
      </c>
      <c r="H34" s="236" t="e">
        <f>#REF!</f>
        <v>#REF!</v>
      </c>
      <c r="I34" s="236" t="e">
        <f>#REF!</f>
        <v>#REF!</v>
      </c>
      <c r="J34" s="236" t="e">
        <f>#REF!</f>
        <v>#REF!</v>
      </c>
      <c r="K34" s="457" t="s">
        <v>452</v>
      </c>
      <c r="L34" s="458"/>
      <c r="M34" s="458"/>
      <c r="N34" s="458"/>
      <c r="O34" s="458"/>
      <c r="P34" s="458"/>
      <c r="Q34" s="458"/>
      <c r="R34" s="459"/>
      <c r="S34" s="457"/>
      <c r="T34" s="458"/>
      <c r="U34" s="458"/>
      <c r="V34" s="458"/>
      <c r="W34" s="458"/>
      <c r="X34" s="458"/>
      <c r="Y34" s="458"/>
      <c r="Z34" s="459"/>
      <c r="AA34" s="457"/>
      <c r="AB34" s="458"/>
      <c r="AC34" s="458"/>
      <c r="AD34" s="458"/>
      <c r="AE34" s="458"/>
      <c r="AF34" s="458"/>
      <c r="AG34" s="458"/>
      <c r="AH34" s="458"/>
      <c r="AI34" s="458"/>
      <c r="AJ34" s="459"/>
    </row>
    <row r="35" spans="1:54" ht="18" customHeight="1" x14ac:dyDescent="0.25">
      <c r="A35" s="76"/>
      <c r="B35" s="47"/>
      <c r="C35" s="47"/>
      <c r="D35" s="47"/>
      <c r="E35" s="47"/>
      <c r="F35" s="47"/>
      <c r="G35" s="47"/>
      <c r="H35" s="47"/>
      <c r="I35" s="47"/>
      <c r="J35" s="47"/>
      <c r="K35" s="457" t="s">
        <v>453</v>
      </c>
      <c r="L35" s="458"/>
      <c r="M35" s="458"/>
      <c r="N35" s="458"/>
      <c r="O35" s="458"/>
      <c r="P35" s="458"/>
      <c r="Q35" s="458"/>
      <c r="R35" s="459"/>
      <c r="S35" s="457"/>
      <c r="T35" s="458"/>
      <c r="U35" s="458"/>
      <c r="V35" s="458"/>
      <c r="W35" s="458"/>
      <c r="X35" s="458"/>
      <c r="Y35" s="458"/>
      <c r="Z35" s="459"/>
      <c r="AA35" s="457"/>
      <c r="AB35" s="458"/>
      <c r="AC35" s="458"/>
      <c r="AD35" s="458"/>
      <c r="AE35" s="458"/>
      <c r="AF35" s="458"/>
      <c r="AG35" s="458"/>
      <c r="AH35" s="458"/>
      <c r="AI35" s="458"/>
      <c r="AJ35" s="459"/>
    </row>
    <row r="36" spans="1:54" ht="18" customHeight="1" x14ac:dyDescent="0.25">
      <c r="A36" s="71" t="s">
        <v>451</v>
      </c>
      <c r="B36" s="72"/>
      <c r="C36" s="72"/>
      <c r="D36" s="72"/>
      <c r="E36" s="72"/>
      <c r="F36" s="72"/>
      <c r="G36" s="72"/>
      <c r="H36" s="72"/>
      <c r="I36" s="72"/>
      <c r="J36" s="73"/>
      <c r="K36" s="457" t="s">
        <v>454</v>
      </c>
      <c r="L36" s="458"/>
      <c r="M36" s="458"/>
      <c r="N36" s="458"/>
      <c r="O36" s="458"/>
      <c r="P36" s="458"/>
      <c r="Q36" s="458"/>
      <c r="R36" s="459"/>
      <c r="S36" s="457"/>
      <c r="T36" s="458"/>
      <c r="U36" s="458"/>
      <c r="V36" s="458"/>
      <c r="W36" s="458"/>
      <c r="X36" s="458"/>
      <c r="Y36" s="458"/>
      <c r="Z36" s="459"/>
      <c r="AA36" s="457"/>
      <c r="AB36" s="458"/>
      <c r="AC36" s="458"/>
      <c r="AD36" s="458"/>
      <c r="AE36" s="458"/>
      <c r="AF36" s="458"/>
      <c r="AG36" s="458"/>
      <c r="AH36" s="458"/>
      <c r="AI36" s="458"/>
      <c r="AJ36" s="459"/>
    </row>
    <row r="37" spans="1:54" ht="18" customHeight="1" x14ac:dyDescent="0.25">
      <c r="A37" s="59" t="e">
        <f>#REF!</f>
        <v>#REF!</v>
      </c>
      <c r="B37" s="59" t="e">
        <f>#REF!</f>
        <v>#REF!</v>
      </c>
      <c r="C37" s="88"/>
      <c r="D37" s="236" t="e">
        <f>#REF!</f>
        <v>#REF!</v>
      </c>
      <c r="E37" s="59" t="e">
        <f>#REF!</f>
        <v>#REF!</v>
      </c>
      <c r="F37" s="88"/>
      <c r="G37" s="236" t="e">
        <f>#REF!</f>
        <v>#REF!</v>
      </c>
      <c r="H37" s="236" t="e">
        <f>#REF!</f>
        <v>#REF!</v>
      </c>
      <c r="I37" s="74" t="e">
        <f>#REF!</f>
        <v>#REF!</v>
      </c>
      <c r="J37" s="74" t="e">
        <f>#REF!</f>
        <v>#REF!</v>
      </c>
      <c r="K37" s="460" t="s">
        <v>455</v>
      </c>
      <c r="L37" s="461"/>
      <c r="M37" s="461"/>
      <c r="N37" s="461"/>
      <c r="O37" s="461"/>
      <c r="P37" s="461"/>
      <c r="Q37" s="461"/>
      <c r="R37" s="462"/>
      <c r="S37" s="460"/>
      <c r="T37" s="461"/>
      <c r="U37" s="461"/>
      <c r="V37" s="461"/>
      <c r="W37" s="461"/>
      <c r="X37" s="461"/>
      <c r="Y37" s="461"/>
      <c r="Z37" s="462"/>
      <c r="AA37" s="460"/>
      <c r="AB37" s="461"/>
      <c r="AC37" s="461"/>
      <c r="AD37" s="461"/>
      <c r="AE37" s="461"/>
      <c r="AF37" s="461"/>
      <c r="AG37" s="461"/>
      <c r="AH37" s="461"/>
      <c r="AI37" s="461"/>
      <c r="AJ37" s="462"/>
    </row>
    <row r="38" spans="1:54" ht="18" customHeight="1" x14ac:dyDescent="0.25">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5">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5">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5">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5">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5">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5">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5">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5">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5">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5">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7" type="noConversion"/>
  <pageMargins left="0.56000000000000005" right="0.21" top="0.35" bottom="0.28000000000000003" header="0.36" footer="0.19"/>
  <pageSetup paperSize="9" orientation="portrait"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09375" defaultRowHeight="13.2" x14ac:dyDescent="0.25"/>
  <cols>
    <col min="1" max="1" width="7.109375" style="129" customWidth="1"/>
    <col min="2" max="2" width="56.44140625" style="63" customWidth="1"/>
    <col min="3" max="3" width="6.33203125" style="129" customWidth="1"/>
    <col min="4" max="5" width="25.88671875" style="125" customWidth="1"/>
    <col min="6" max="7" width="12.109375" style="1" customWidth="1"/>
    <col min="8" max="16384" width="9.109375" style="1"/>
  </cols>
  <sheetData>
    <row r="1" spans="1:7" s="150" customFormat="1" ht="16.5" customHeight="1" x14ac:dyDescent="0.2">
      <c r="A1" s="527" t="s">
        <v>368</v>
      </c>
      <c r="B1" s="449" t="s">
        <v>632</v>
      </c>
      <c r="C1" s="449" t="s">
        <v>390</v>
      </c>
      <c r="D1" s="410" t="s">
        <v>391</v>
      </c>
      <c r="E1" s="410"/>
      <c r="F1" s="22"/>
      <c r="G1" s="22"/>
    </row>
    <row r="2" spans="1:7" s="150" customFormat="1" ht="36" customHeight="1" x14ac:dyDescent="0.2">
      <c r="A2" s="528"/>
      <c r="B2" s="450"/>
      <c r="C2" s="450"/>
      <c r="D2" s="117" t="s">
        <v>392</v>
      </c>
      <c r="E2" s="117" t="s">
        <v>394</v>
      </c>
      <c r="F2" s="22"/>
      <c r="G2" s="22"/>
    </row>
    <row r="3" spans="1:7" ht="33.75" customHeight="1" x14ac:dyDescent="0.25">
      <c r="A3" s="134" t="s">
        <v>178</v>
      </c>
      <c r="B3" s="121" t="s">
        <v>558</v>
      </c>
      <c r="C3" s="107" t="s">
        <v>179</v>
      </c>
      <c r="D3" s="124">
        <f>VZaS!D3</f>
        <v>1299867</v>
      </c>
      <c r="E3" s="124">
        <f>VZaS!E3</f>
        <v>1508585</v>
      </c>
      <c r="F3" s="23"/>
      <c r="G3" s="23"/>
    </row>
    <row r="4" spans="1:7" ht="33.75" customHeight="1" x14ac:dyDescent="0.25">
      <c r="A4" s="122" t="s">
        <v>112</v>
      </c>
      <c r="B4" s="121" t="s">
        <v>477</v>
      </c>
      <c r="C4" s="107" t="s">
        <v>180</v>
      </c>
      <c r="D4" s="124">
        <f>VZaS!D4</f>
        <v>1738368</v>
      </c>
      <c r="E4" s="124">
        <f>VZaS!E4</f>
        <v>1932485</v>
      </c>
      <c r="F4" s="24"/>
      <c r="G4" s="24"/>
    </row>
    <row r="5" spans="1:7" ht="33.75" customHeight="1" x14ac:dyDescent="0.25">
      <c r="A5" s="119" t="s">
        <v>152</v>
      </c>
      <c r="B5" s="120" t="s">
        <v>625</v>
      </c>
      <c r="C5" s="110" t="s">
        <v>181</v>
      </c>
      <c r="D5" s="123">
        <f>D3-D4</f>
        <v>-438501</v>
      </c>
      <c r="E5" s="123">
        <f>E3-E4</f>
        <v>-423900</v>
      </c>
      <c r="F5" s="24"/>
      <c r="G5" s="24"/>
    </row>
    <row r="6" spans="1:7" ht="33.75" customHeight="1" x14ac:dyDescent="0.25">
      <c r="A6" s="135" t="s">
        <v>153</v>
      </c>
      <c r="B6" s="120" t="s">
        <v>395</v>
      </c>
      <c r="C6" s="110" t="s">
        <v>182</v>
      </c>
      <c r="D6" s="123">
        <f>D7+D8+D9</f>
        <v>740</v>
      </c>
      <c r="E6" s="123">
        <f>E7+E8+E9</f>
        <v>0</v>
      </c>
      <c r="F6" s="24"/>
      <c r="G6" s="24"/>
    </row>
    <row r="7" spans="1:7" ht="33.75" customHeight="1" x14ac:dyDescent="0.25">
      <c r="A7" s="134" t="s">
        <v>154</v>
      </c>
      <c r="B7" s="121" t="s">
        <v>557</v>
      </c>
      <c r="C7" s="107" t="s">
        <v>183</v>
      </c>
      <c r="D7" s="124">
        <f>VZaS!D8</f>
        <v>0</v>
      </c>
      <c r="E7" s="124">
        <f>VZaS!E8</f>
        <v>0</v>
      </c>
      <c r="F7" s="24"/>
      <c r="G7" s="24"/>
    </row>
    <row r="8" spans="1:7" ht="33.75" customHeight="1" x14ac:dyDescent="0.25">
      <c r="A8" s="134" t="s">
        <v>135</v>
      </c>
      <c r="B8" s="121" t="s">
        <v>396</v>
      </c>
      <c r="C8" s="107" t="s">
        <v>184</v>
      </c>
      <c r="D8" s="124">
        <f>VZaS!D9</f>
        <v>0</v>
      </c>
      <c r="E8" s="124">
        <f>VZaS!E9</f>
        <v>0</v>
      </c>
      <c r="F8" s="24"/>
      <c r="G8" s="24"/>
    </row>
    <row r="9" spans="1:7" ht="33.75" customHeight="1" x14ac:dyDescent="0.25">
      <c r="A9" s="134" t="s">
        <v>136</v>
      </c>
      <c r="B9" s="121" t="s">
        <v>397</v>
      </c>
      <c r="C9" s="107" t="s">
        <v>185</v>
      </c>
      <c r="D9" s="124">
        <f>VZaS!D10</f>
        <v>740</v>
      </c>
      <c r="E9" s="124">
        <f>VZaS!E10</f>
        <v>0</v>
      </c>
      <c r="F9" s="24"/>
      <c r="G9" s="24"/>
    </row>
    <row r="10" spans="1:7" ht="33.75" customHeight="1" x14ac:dyDescent="0.25">
      <c r="A10" s="119" t="s">
        <v>113</v>
      </c>
      <c r="B10" s="120" t="s">
        <v>398</v>
      </c>
      <c r="C10" s="110" t="s">
        <v>186</v>
      </c>
      <c r="D10" s="123">
        <f>D11+D12</f>
        <v>1864549</v>
      </c>
      <c r="E10" s="123">
        <f>E11+E12</f>
        <v>1897207</v>
      </c>
      <c r="F10" s="23"/>
      <c r="G10" s="23"/>
    </row>
    <row r="11" spans="1:7" ht="33.75" customHeight="1" x14ac:dyDescent="0.25">
      <c r="A11" s="122" t="s">
        <v>325</v>
      </c>
      <c r="B11" s="121" t="s">
        <v>495</v>
      </c>
      <c r="C11" s="107" t="s">
        <v>187</v>
      </c>
      <c r="D11" s="124">
        <f>VZaS!D12</f>
        <v>1864549</v>
      </c>
      <c r="E11" s="124">
        <f>VZaS!E12</f>
        <v>1897207</v>
      </c>
      <c r="F11" s="24"/>
      <c r="G11" s="24"/>
    </row>
    <row r="12" spans="1:7" ht="33.75" customHeight="1" x14ac:dyDescent="0.25">
      <c r="A12" s="134" t="s">
        <v>326</v>
      </c>
      <c r="B12" s="121" t="s">
        <v>399</v>
      </c>
      <c r="C12" s="107">
        <v>10</v>
      </c>
      <c r="D12" s="124">
        <f>VZaS!D13</f>
        <v>0</v>
      </c>
      <c r="E12" s="124">
        <f>VZaS!E13</f>
        <v>0</v>
      </c>
      <c r="F12" s="24"/>
      <c r="G12" s="24"/>
    </row>
    <row r="13" spans="1:7" ht="33.75" customHeight="1" x14ac:dyDescent="0.25">
      <c r="A13" s="135" t="s">
        <v>152</v>
      </c>
      <c r="B13" s="120" t="s">
        <v>400</v>
      </c>
      <c r="C13" s="110">
        <v>11</v>
      </c>
      <c r="D13" s="123">
        <f>D5+D6-D10</f>
        <v>-2302310</v>
      </c>
      <c r="E13" s="123">
        <f>E5+E6-E10</f>
        <v>-2321107</v>
      </c>
      <c r="F13" s="24"/>
      <c r="G13" s="24"/>
    </row>
    <row r="14" spans="1:7" ht="33.75" customHeight="1" x14ac:dyDescent="0.25">
      <c r="A14" s="122" t="s">
        <v>129</v>
      </c>
      <c r="B14" s="121" t="s">
        <v>401</v>
      </c>
      <c r="C14" s="107">
        <v>12</v>
      </c>
      <c r="D14" s="124">
        <f>SUM(D15:D18)</f>
        <v>2140697</v>
      </c>
      <c r="E14" s="124">
        <f>SUM(E15:E18)</f>
        <v>2136299</v>
      </c>
      <c r="F14" s="24"/>
      <c r="G14" s="24"/>
    </row>
    <row r="15" spans="1:7" ht="33.75" customHeight="1" x14ac:dyDescent="0.25">
      <c r="A15" s="122" t="s">
        <v>156</v>
      </c>
      <c r="B15" s="121" t="s">
        <v>427</v>
      </c>
      <c r="C15" s="107">
        <v>13</v>
      </c>
      <c r="D15" s="124">
        <f>VZaS!D16</f>
        <v>773382</v>
      </c>
      <c r="E15" s="124">
        <f>VZaS!E16</f>
        <v>839380</v>
      </c>
      <c r="F15" s="24"/>
      <c r="G15" s="24"/>
    </row>
    <row r="16" spans="1:7" ht="33.75" customHeight="1" x14ac:dyDescent="0.25">
      <c r="A16" s="134" t="s">
        <v>155</v>
      </c>
      <c r="B16" s="121" t="s">
        <v>402</v>
      </c>
      <c r="C16" s="107">
        <v>14</v>
      </c>
      <c r="D16" s="124">
        <f>VZaS!D17</f>
        <v>793536</v>
      </c>
      <c r="E16" s="124">
        <f>VZaS!E17</f>
        <v>754616</v>
      </c>
      <c r="F16" s="24"/>
      <c r="G16" s="24"/>
    </row>
    <row r="17" spans="1:7" ht="33.75" customHeight="1" x14ac:dyDescent="0.25">
      <c r="A17" s="134" t="s">
        <v>157</v>
      </c>
      <c r="B17" s="121" t="s">
        <v>403</v>
      </c>
      <c r="C17" s="107">
        <v>15</v>
      </c>
      <c r="D17" s="124">
        <f>VZaS!D18</f>
        <v>573779</v>
      </c>
      <c r="E17" s="124">
        <f>VZaS!E18</f>
        <v>542303</v>
      </c>
      <c r="F17" s="24"/>
      <c r="G17" s="24"/>
    </row>
    <row r="18" spans="1:7" ht="33.75" customHeight="1" x14ac:dyDescent="0.25">
      <c r="A18" s="134" t="s">
        <v>158</v>
      </c>
      <c r="B18" s="121" t="s">
        <v>404</v>
      </c>
      <c r="C18" s="107">
        <v>16</v>
      </c>
      <c r="D18" s="124">
        <f>VZaS!D19</f>
        <v>0</v>
      </c>
      <c r="E18" s="124">
        <f>VZaS!E19</f>
        <v>0</v>
      </c>
      <c r="F18" s="24"/>
      <c r="G18" s="24"/>
    </row>
    <row r="19" spans="1:7" ht="33.75" customHeight="1" x14ac:dyDescent="0.25">
      <c r="A19" s="122" t="s">
        <v>132</v>
      </c>
      <c r="B19" s="121" t="s">
        <v>405</v>
      </c>
      <c r="C19" s="107">
        <v>17</v>
      </c>
      <c r="D19" s="124">
        <f>VZaS!D20</f>
        <v>196267</v>
      </c>
      <c r="E19" s="124">
        <f>VZaS!E20</f>
        <v>189088</v>
      </c>
      <c r="F19" s="23"/>
      <c r="G19" s="23"/>
    </row>
    <row r="20" spans="1:7" ht="33.75" customHeight="1" x14ac:dyDescent="0.25">
      <c r="A20" s="122" t="s">
        <v>159</v>
      </c>
      <c r="B20" s="121" t="s">
        <v>465</v>
      </c>
      <c r="C20" s="107">
        <v>18</v>
      </c>
      <c r="D20" s="124">
        <f>VZaS!D21</f>
        <v>23490</v>
      </c>
      <c r="E20" s="124">
        <f>VZaS!E21</f>
        <v>23225</v>
      </c>
      <c r="F20" s="24"/>
      <c r="G20" s="24"/>
    </row>
    <row r="21" spans="1:7" ht="33.75" customHeight="1" x14ac:dyDescent="0.25">
      <c r="A21" s="134" t="s">
        <v>160</v>
      </c>
      <c r="B21" s="121" t="s">
        <v>406</v>
      </c>
      <c r="C21" s="107">
        <v>19</v>
      </c>
      <c r="D21" s="124">
        <f>VZaS!D22</f>
        <v>12925</v>
      </c>
      <c r="E21" s="124">
        <f>VZaS!E22</f>
        <v>13074</v>
      </c>
      <c r="F21" s="24"/>
      <c r="G21" s="24"/>
    </row>
    <row r="22" spans="1:7" ht="33.75" customHeight="1" x14ac:dyDescent="0.25">
      <c r="A22" s="122" t="s">
        <v>161</v>
      </c>
      <c r="B22" s="121" t="s">
        <v>636</v>
      </c>
      <c r="C22" s="107">
        <v>20</v>
      </c>
      <c r="D22" s="124">
        <f>VZaS!D23</f>
        <v>152561</v>
      </c>
      <c r="E22" s="124">
        <f>VZaS!E23</f>
        <v>149957</v>
      </c>
      <c r="F22" s="24"/>
      <c r="G22" s="24"/>
    </row>
    <row r="23" spans="1:7" ht="33.75" customHeight="1" x14ac:dyDescent="0.25">
      <c r="A23" s="122" t="s">
        <v>163</v>
      </c>
      <c r="B23" s="121" t="s">
        <v>672</v>
      </c>
      <c r="C23" s="107" t="s">
        <v>46</v>
      </c>
      <c r="D23" s="124">
        <f>VZaS!D24</f>
        <v>152561</v>
      </c>
      <c r="E23" s="124">
        <f>VZaS!E24</f>
        <v>149957</v>
      </c>
      <c r="F23" s="24"/>
      <c r="G23" s="24"/>
    </row>
    <row r="24" spans="1:7" ht="33.75" customHeight="1" x14ac:dyDescent="0.25">
      <c r="A24" s="134" t="s">
        <v>162</v>
      </c>
      <c r="B24" s="121" t="s">
        <v>478</v>
      </c>
      <c r="C24" s="107" t="s">
        <v>47</v>
      </c>
      <c r="D24" s="124">
        <f>VZaS!D25</f>
        <v>0</v>
      </c>
      <c r="E24" s="124">
        <f>VZaS!E25</f>
        <v>0</v>
      </c>
      <c r="F24" s="24"/>
      <c r="G24" s="24"/>
    </row>
    <row r="25" spans="1:7" ht="33.75" customHeight="1" x14ac:dyDescent="0.25">
      <c r="A25" s="122" t="s">
        <v>164</v>
      </c>
      <c r="B25" s="121" t="s">
        <v>479</v>
      </c>
      <c r="C25" s="107" t="s">
        <v>48</v>
      </c>
      <c r="D25" s="124">
        <f>VZaS!D26</f>
        <v>0</v>
      </c>
      <c r="E25" s="124">
        <f>VZaS!E26</f>
        <v>0</v>
      </c>
      <c r="F25" s="24"/>
      <c r="G25" s="24"/>
    </row>
    <row r="26" spans="1:7" ht="33.75" customHeight="1" x14ac:dyDescent="0.25">
      <c r="A26" s="134" t="s">
        <v>496</v>
      </c>
      <c r="B26" s="121" t="s">
        <v>626</v>
      </c>
      <c r="C26" s="107" t="s">
        <v>49</v>
      </c>
      <c r="D26" s="124">
        <f>VZaS!D27</f>
        <v>0</v>
      </c>
      <c r="E26" s="124">
        <f>VZaS!E27</f>
        <v>0</v>
      </c>
      <c r="F26" s="23"/>
      <c r="G26" s="23"/>
    </row>
    <row r="27" spans="1:7" ht="33.75" customHeight="1" x14ac:dyDescent="0.25">
      <c r="A27" s="122" t="s">
        <v>151</v>
      </c>
      <c r="B27" s="121" t="s">
        <v>627</v>
      </c>
      <c r="C27" s="107" t="s">
        <v>50</v>
      </c>
      <c r="D27" s="124">
        <f>VZaS!D28</f>
        <v>7271</v>
      </c>
      <c r="E27" s="124">
        <f>VZaS!E28</f>
        <v>6379</v>
      </c>
      <c r="F27" s="24"/>
      <c r="G27" s="24"/>
    </row>
    <row r="28" spans="1:7" ht="33.75" customHeight="1" x14ac:dyDescent="0.25">
      <c r="A28" s="135" t="s">
        <v>172</v>
      </c>
      <c r="B28" s="120" t="s">
        <v>605</v>
      </c>
      <c r="C28" s="110" t="s">
        <v>51</v>
      </c>
      <c r="D28" s="123">
        <f>D13-D14-D19-D20+D21-D22-D23+D24-D25+(-D26)-(-D27)</f>
        <v>-4947690</v>
      </c>
      <c r="E28" s="123">
        <f>E13-E14-E19-E20+E21-E22-E23+E24-E25+(-E26)-(-E27)</f>
        <v>-4950180</v>
      </c>
      <c r="F28" s="24"/>
      <c r="G28" s="24"/>
    </row>
    <row r="29" spans="1:7" ht="33.75" customHeight="1" x14ac:dyDescent="0.25">
      <c r="A29" s="134" t="s">
        <v>466</v>
      </c>
      <c r="B29" s="121" t="s">
        <v>637</v>
      </c>
      <c r="C29" s="107" t="s">
        <v>52</v>
      </c>
      <c r="D29" s="124">
        <f>VZaS!D30</f>
        <v>401611</v>
      </c>
      <c r="E29" s="124">
        <f>VZaS!E30</f>
        <v>535404</v>
      </c>
      <c r="F29" s="23"/>
      <c r="G29" s="23"/>
    </row>
    <row r="30" spans="1:7" s="150" customFormat="1" ht="16.5" customHeight="1" x14ac:dyDescent="0.2">
      <c r="A30" s="527" t="s">
        <v>368</v>
      </c>
      <c r="B30" s="449" t="s">
        <v>632</v>
      </c>
      <c r="C30" s="449" t="s">
        <v>390</v>
      </c>
      <c r="D30" s="410" t="s">
        <v>391</v>
      </c>
      <c r="E30" s="410"/>
      <c r="F30" s="22"/>
      <c r="G30" s="22"/>
    </row>
    <row r="31" spans="1:7" s="150" customFormat="1" ht="36" customHeight="1" x14ac:dyDescent="0.2">
      <c r="A31" s="528"/>
      <c r="B31" s="450"/>
      <c r="C31" s="450"/>
      <c r="D31" s="117" t="s">
        <v>392</v>
      </c>
      <c r="E31" s="117" t="s">
        <v>394</v>
      </c>
      <c r="F31" s="22"/>
      <c r="G31" s="22"/>
    </row>
    <row r="32" spans="1:7" ht="33.75" customHeight="1" x14ac:dyDescent="0.25">
      <c r="A32" s="122" t="s">
        <v>488</v>
      </c>
      <c r="B32" s="121" t="s">
        <v>628</v>
      </c>
      <c r="C32" s="107" t="s">
        <v>53</v>
      </c>
      <c r="D32" s="124">
        <f>VZaS!D33</f>
        <v>0</v>
      </c>
      <c r="E32" s="124">
        <f>VZaS!E33</f>
        <v>1</v>
      </c>
      <c r="F32" s="24"/>
      <c r="G32" s="24"/>
    </row>
    <row r="33" spans="1:7" ht="33.75" customHeight="1" x14ac:dyDescent="0.25">
      <c r="A33" s="134" t="s">
        <v>467</v>
      </c>
      <c r="B33" s="121" t="s">
        <v>23</v>
      </c>
      <c r="C33" s="107" t="s">
        <v>54</v>
      </c>
      <c r="D33" s="124">
        <f>D34+D35+D36</f>
        <v>0</v>
      </c>
      <c r="E33" s="124">
        <f>E34+E35+E36</f>
        <v>0</v>
      </c>
      <c r="F33" s="24"/>
      <c r="G33" s="24"/>
    </row>
    <row r="34" spans="1:7" ht="33.75" customHeight="1" x14ac:dyDescent="0.25">
      <c r="A34" s="134" t="s">
        <v>486</v>
      </c>
      <c r="B34" s="121" t="s">
        <v>629</v>
      </c>
      <c r="C34" s="107" t="s">
        <v>55</v>
      </c>
      <c r="D34" s="124">
        <f>VZaS!D35</f>
        <v>0</v>
      </c>
      <c r="E34" s="124">
        <f>VZaS!E35</f>
        <v>0</v>
      </c>
      <c r="F34" s="24"/>
      <c r="G34" s="24"/>
    </row>
    <row r="35" spans="1:7" ht="33.75" customHeight="1" x14ac:dyDescent="0.25">
      <c r="A35" s="134" t="s">
        <v>115</v>
      </c>
      <c r="B35" s="121" t="s">
        <v>407</v>
      </c>
      <c r="C35" s="107" t="s">
        <v>56</v>
      </c>
      <c r="D35" s="124">
        <f>VZaS!D36</f>
        <v>0</v>
      </c>
      <c r="E35" s="124">
        <f>VZaS!E36</f>
        <v>0</v>
      </c>
      <c r="F35" s="24"/>
      <c r="G35" s="24"/>
    </row>
    <row r="36" spans="1:7" ht="33.75" customHeight="1" x14ac:dyDescent="0.25">
      <c r="A36" s="134" t="s">
        <v>116</v>
      </c>
      <c r="B36" s="121" t="s">
        <v>408</v>
      </c>
      <c r="C36" s="107" t="s">
        <v>57</v>
      </c>
      <c r="D36" s="124">
        <f>VZaS!D37</f>
        <v>0</v>
      </c>
      <c r="E36" s="124">
        <f>VZaS!E37</f>
        <v>0</v>
      </c>
      <c r="F36" s="24"/>
      <c r="G36" s="24"/>
    </row>
    <row r="37" spans="1:7" ht="33.75" customHeight="1" x14ac:dyDescent="0.25">
      <c r="A37" s="134" t="s">
        <v>487</v>
      </c>
      <c r="B37" s="121" t="s">
        <v>409</v>
      </c>
      <c r="C37" s="107" t="s">
        <v>58</v>
      </c>
      <c r="D37" s="124">
        <f>VZaS!D38</f>
        <v>0</v>
      </c>
      <c r="E37" s="124">
        <f>VZaS!E38</f>
        <v>0</v>
      </c>
      <c r="F37" s="24"/>
      <c r="G37" s="24"/>
    </row>
    <row r="38" spans="1:7" ht="33.75" customHeight="1" x14ac:dyDescent="0.25">
      <c r="A38" s="122" t="s">
        <v>165</v>
      </c>
      <c r="B38" s="121" t="s">
        <v>638</v>
      </c>
      <c r="C38" s="107" t="s">
        <v>59</v>
      </c>
      <c r="D38" s="124">
        <f>VZaS!D39</f>
        <v>0</v>
      </c>
      <c r="E38" s="124">
        <f>VZaS!E39</f>
        <v>0</v>
      </c>
      <c r="F38" s="24"/>
      <c r="G38" s="24"/>
    </row>
    <row r="39" spans="1:7" ht="33.75" customHeight="1" x14ac:dyDescent="0.25">
      <c r="A39" s="134" t="s">
        <v>166</v>
      </c>
      <c r="B39" s="121" t="s">
        <v>410</v>
      </c>
      <c r="C39" s="107" t="s">
        <v>60</v>
      </c>
      <c r="D39" s="124">
        <f>VZaS!D40</f>
        <v>0</v>
      </c>
      <c r="E39" s="124">
        <f>VZaS!E40</f>
        <v>0</v>
      </c>
      <c r="F39" s="24"/>
      <c r="G39" s="24"/>
    </row>
    <row r="40" spans="1:7" ht="33.75" customHeight="1" x14ac:dyDescent="0.25">
      <c r="A40" s="122" t="s">
        <v>167</v>
      </c>
      <c r="B40" s="121" t="s">
        <v>639</v>
      </c>
      <c r="C40" s="107" t="s">
        <v>61</v>
      </c>
      <c r="D40" s="124">
        <f>VZaS!D41</f>
        <v>0</v>
      </c>
      <c r="E40" s="124">
        <f>VZaS!E41</f>
        <v>0</v>
      </c>
      <c r="F40" s="24"/>
      <c r="G40" s="24"/>
    </row>
    <row r="41" spans="1:7" ht="33.75" customHeight="1" x14ac:dyDescent="0.25">
      <c r="A41" s="122" t="s">
        <v>168</v>
      </c>
      <c r="B41" s="62" t="s">
        <v>640</v>
      </c>
      <c r="C41" s="107" t="s">
        <v>62</v>
      </c>
      <c r="D41" s="124">
        <f>VZaS!D42</f>
        <v>0</v>
      </c>
      <c r="E41" s="124">
        <f>VZaS!E42</f>
        <v>0</v>
      </c>
      <c r="F41" s="24"/>
      <c r="G41" s="24"/>
    </row>
    <row r="42" spans="1:7" ht="33.75" customHeight="1" x14ac:dyDescent="0.25">
      <c r="A42" s="134" t="s">
        <v>489</v>
      </c>
      <c r="B42" s="121" t="s">
        <v>411</v>
      </c>
      <c r="C42" s="107" t="s">
        <v>63</v>
      </c>
      <c r="D42" s="124">
        <f>VZaS!D43</f>
        <v>0</v>
      </c>
      <c r="E42" s="124">
        <f>VZaS!E43</f>
        <v>0</v>
      </c>
      <c r="F42" s="24"/>
      <c r="G42" s="24"/>
    </row>
    <row r="43" spans="1:7" ht="33.75" customHeight="1" x14ac:dyDescent="0.25">
      <c r="A43" s="122" t="s">
        <v>169</v>
      </c>
      <c r="B43" s="121" t="s">
        <v>412</v>
      </c>
      <c r="C43" s="107" t="s">
        <v>64</v>
      </c>
      <c r="D43" s="124">
        <f>VZaS!D44</f>
        <v>0</v>
      </c>
      <c r="E43" s="124">
        <f>VZaS!E44</f>
        <v>0</v>
      </c>
      <c r="F43" s="24"/>
      <c r="G43" s="24"/>
    </row>
    <row r="44" spans="1:7" ht="33.75" customHeight="1" x14ac:dyDescent="0.25">
      <c r="A44" s="134" t="s">
        <v>490</v>
      </c>
      <c r="B44" s="121" t="s">
        <v>413</v>
      </c>
      <c r="C44" s="107" t="s">
        <v>65</v>
      </c>
      <c r="D44" s="124">
        <f>VZaS!D45</f>
        <v>0</v>
      </c>
      <c r="E44" s="124">
        <f>VZaS!E45</f>
        <v>0</v>
      </c>
      <c r="F44" s="24"/>
      <c r="G44" s="24"/>
    </row>
    <row r="45" spans="1:7" ht="33.75" customHeight="1" x14ac:dyDescent="0.25">
      <c r="A45" s="122" t="s">
        <v>170</v>
      </c>
      <c r="B45" s="121" t="s">
        <v>414</v>
      </c>
      <c r="C45" s="107" t="s">
        <v>66</v>
      </c>
      <c r="D45" s="124">
        <f>VZaS!D46</f>
        <v>0</v>
      </c>
      <c r="E45" s="124">
        <f>VZaS!E46</f>
        <v>1</v>
      </c>
      <c r="F45" s="24"/>
      <c r="G45" s="24"/>
    </row>
    <row r="46" spans="1:7" ht="33.75" customHeight="1" x14ac:dyDescent="0.25">
      <c r="A46" s="106" t="s">
        <v>491</v>
      </c>
      <c r="B46" s="121" t="s">
        <v>415</v>
      </c>
      <c r="C46" s="107" t="s">
        <v>67</v>
      </c>
      <c r="D46" s="124">
        <f>VZaS!D47</f>
        <v>0</v>
      </c>
      <c r="E46" s="124">
        <f>VZaS!E47</f>
        <v>0</v>
      </c>
      <c r="F46" s="24"/>
      <c r="G46" s="24"/>
    </row>
    <row r="47" spans="1:7" ht="33.75" customHeight="1" x14ac:dyDescent="0.25">
      <c r="A47" s="122" t="s">
        <v>171</v>
      </c>
      <c r="B47" s="121" t="s">
        <v>480</v>
      </c>
      <c r="C47" s="107" t="s">
        <v>68</v>
      </c>
      <c r="D47" s="124">
        <f>VZaS!D48</f>
        <v>0</v>
      </c>
      <c r="E47" s="124">
        <f>VZaS!E48</f>
        <v>0</v>
      </c>
      <c r="F47" s="24"/>
      <c r="G47" s="26"/>
    </row>
    <row r="48" spans="1:7" ht="33.75" customHeight="1" x14ac:dyDescent="0.25">
      <c r="A48" s="106" t="s">
        <v>492</v>
      </c>
      <c r="B48" s="121" t="s">
        <v>416</v>
      </c>
      <c r="C48" s="107" t="s">
        <v>69</v>
      </c>
      <c r="D48" s="124">
        <f>VZaS!D49</f>
        <v>11059</v>
      </c>
      <c r="E48" s="124">
        <f>VZaS!E49</f>
        <v>13421</v>
      </c>
      <c r="F48" s="24"/>
      <c r="G48" s="26"/>
    </row>
    <row r="49" spans="1:7" ht="33.75" customHeight="1" x14ac:dyDescent="0.25">
      <c r="A49" s="122" t="s">
        <v>673</v>
      </c>
      <c r="B49" s="121" t="s">
        <v>417</v>
      </c>
      <c r="C49" s="107" t="s">
        <v>70</v>
      </c>
      <c r="D49" s="124">
        <f>VZaS!D50</f>
        <v>0</v>
      </c>
      <c r="E49" s="124">
        <f>VZaS!E50</f>
        <v>0</v>
      </c>
      <c r="F49" s="24"/>
      <c r="G49" s="32"/>
    </row>
    <row r="50" spans="1:7" ht="33.75" customHeight="1" x14ac:dyDescent="0.25">
      <c r="A50" s="135" t="s">
        <v>172</v>
      </c>
      <c r="B50" s="120" t="s">
        <v>675</v>
      </c>
      <c r="C50" s="110" t="s">
        <v>75</v>
      </c>
      <c r="D50" s="123">
        <f>D29-D32+D33+D37-D38+D39-D40-D41+D42-D43+D44-D45+D46-D47+(-D48)-(-D49)</f>
        <v>390552</v>
      </c>
      <c r="E50" s="123">
        <f>E29-E32+E33+E37-E38+E39-E40-E41+E42-E43+E44-E45+E46-E47+(-E48)-(-E49)</f>
        <v>521981</v>
      </c>
      <c r="F50" s="24"/>
      <c r="G50" s="32"/>
    </row>
    <row r="51" spans="1:7" ht="33.75" customHeight="1" x14ac:dyDescent="0.25">
      <c r="A51" s="135" t="s">
        <v>174</v>
      </c>
      <c r="B51" s="120" t="s">
        <v>677</v>
      </c>
      <c r="C51" s="110" t="s">
        <v>76</v>
      </c>
      <c r="D51" s="123">
        <f>D28+D50</f>
        <v>-4557138</v>
      </c>
      <c r="E51" s="123">
        <f>E28+E50</f>
        <v>-4428199</v>
      </c>
      <c r="F51" s="24"/>
      <c r="G51" s="32"/>
    </row>
    <row r="52" spans="1:7" ht="33.75" customHeight="1" x14ac:dyDescent="0.25">
      <c r="A52" s="122" t="s">
        <v>173</v>
      </c>
      <c r="B52" s="121" t="s">
        <v>676</v>
      </c>
      <c r="C52" s="107" t="s">
        <v>77</v>
      </c>
      <c r="D52" s="124">
        <f>SUM(D53:D54)</f>
        <v>9541</v>
      </c>
      <c r="E52" s="124">
        <f>SUM(E53:E54)</f>
        <v>11717</v>
      </c>
      <c r="F52" s="24"/>
      <c r="G52" s="32"/>
    </row>
    <row r="53" spans="1:7" ht="33.75" customHeight="1" x14ac:dyDescent="0.25">
      <c r="A53" s="122" t="s">
        <v>674</v>
      </c>
      <c r="B53" s="121" t="s">
        <v>423</v>
      </c>
      <c r="C53" s="107" t="s">
        <v>78</v>
      </c>
      <c r="D53" s="124">
        <f>VZaS!D54</f>
        <v>9541</v>
      </c>
      <c r="E53" s="124">
        <f>VZaS!E54</f>
        <v>11717</v>
      </c>
      <c r="F53" s="24"/>
      <c r="G53" s="24"/>
    </row>
    <row r="54" spans="1:7" ht="33.75" customHeight="1" x14ac:dyDescent="0.25">
      <c r="A54" s="134" t="s">
        <v>155</v>
      </c>
      <c r="B54" s="121" t="s">
        <v>418</v>
      </c>
      <c r="C54" s="107" t="s">
        <v>300</v>
      </c>
      <c r="D54" s="124">
        <f>VZaS!D55</f>
        <v>0</v>
      </c>
      <c r="E54" s="124">
        <f>VZaS!E55</f>
        <v>0</v>
      </c>
      <c r="F54" s="24"/>
      <c r="G54" s="24"/>
    </row>
    <row r="55" spans="1:7" ht="33.75" customHeight="1" x14ac:dyDescent="0.25">
      <c r="A55" s="135" t="s">
        <v>174</v>
      </c>
      <c r="B55" s="120" t="s">
        <v>678</v>
      </c>
      <c r="C55" s="110" t="s">
        <v>301</v>
      </c>
      <c r="D55" s="123">
        <f>D51-D52</f>
        <v>-4566679</v>
      </c>
      <c r="E55" s="123">
        <f>E51-E52</f>
        <v>-4439916</v>
      </c>
      <c r="F55" s="24"/>
      <c r="G55" s="24"/>
    </row>
    <row r="56" spans="1:7" ht="33.75" customHeight="1" x14ac:dyDescent="0.25">
      <c r="A56" s="106" t="s">
        <v>494</v>
      </c>
      <c r="B56" s="136" t="s">
        <v>419</v>
      </c>
      <c r="C56" s="107" t="s">
        <v>302</v>
      </c>
      <c r="D56" s="124">
        <f>VZaS!D57</f>
        <v>0</v>
      </c>
      <c r="E56" s="124">
        <f>VZaS!E57</f>
        <v>0</v>
      </c>
      <c r="F56" s="24"/>
      <c r="G56" s="24"/>
    </row>
    <row r="57" spans="1:7" ht="33.75" customHeight="1" x14ac:dyDescent="0.25">
      <c r="A57" s="122" t="s">
        <v>175</v>
      </c>
      <c r="B57" s="137" t="s">
        <v>420</v>
      </c>
      <c r="C57" s="107" t="s">
        <v>303</v>
      </c>
      <c r="D57" s="124">
        <f>VZaS!D58</f>
        <v>1505</v>
      </c>
      <c r="E57" s="124">
        <f>VZaS!E58</f>
        <v>1696</v>
      </c>
      <c r="F57" s="24"/>
      <c r="G57" s="24"/>
    </row>
    <row r="58" spans="1:7" ht="33.75" customHeight="1" x14ac:dyDescent="0.25">
      <c r="A58" s="135" t="s">
        <v>172</v>
      </c>
      <c r="B58" s="120" t="s">
        <v>679</v>
      </c>
      <c r="C58" s="110" t="s">
        <v>304</v>
      </c>
      <c r="D58" s="123">
        <f>D56-D57</f>
        <v>-1505</v>
      </c>
      <c r="E58" s="123">
        <f>E56-E57</f>
        <v>-1696</v>
      </c>
      <c r="F58" s="24"/>
      <c r="G58" s="24"/>
    </row>
    <row r="59" spans="1:7" ht="17.25" customHeight="1" x14ac:dyDescent="0.25">
      <c r="A59" s="527" t="s">
        <v>368</v>
      </c>
      <c r="B59" s="449" t="s">
        <v>632</v>
      </c>
      <c r="C59" s="449" t="s">
        <v>390</v>
      </c>
      <c r="D59" s="410" t="s">
        <v>391</v>
      </c>
      <c r="E59" s="410"/>
      <c r="F59" s="24"/>
      <c r="G59" s="24"/>
    </row>
    <row r="60" spans="1:7" ht="35.25" customHeight="1" x14ac:dyDescent="0.25">
      <c r="A60" s="528"/>
      <c r="B60" s="450"/>
      <c r="C60" s="450"/>
      <c r="D60" s="117" t="s">
        <v>392</v>
      </c>
      <c r="E60" s="117" t="s">
        <v>394</v>
      </c>
      <c r="F60" s="24"/>
      <c r="G60" s="24"/>
    </row>
    <row r="61" spans="1:7" ht="33.75" customHeight="1" x14ac:dyDescent="0.25">
      <c r="A61" s="122" t="s">
        <v>176</v>
      </c>
      <c r="B61" s="121" t="s">
        <v>680</v>
      </c>
      <c r="C61" s="107" t="s">
        <v>305</v>
      </c>
      <c r="D61" s="124">
        <f>D62+D63</f>
        <v>-26364</v>
      </c>
      <c r="E61" s="124">
        <f>E62+E63</f>
        <v>15751</v>
      </c>
      <c r="F61" s="24"/>
      <c r="G61" s="24"/>
    </row>
    <row r="62" spans="1:7" ht="33.75" customHeight="1" x14ac:dyDescent="0.25">
      <c r="A62" s="122" t="s">
        <v>79</v>
      </c>
      <c r="B62" s="136" t="s">
        <v>421</v>
      </c>
      <c r="C62" s="107" t="s">
        <v>306</v>
      </c>
      <c r="D62" s="124">
        <f>VZaS!D63</f>
        <v>-27357</v>
      </c>
      <c r="E62" s="124">
        <f>VZaS!E63</f>
        <v>7403</v>
      </c>
      <c r="F62" s="24"/>
      <c r="G62" s="24"/>
    </row>
    <row r="63" spans="1:7" ht="33.75" customHeight="1" x14ac:dyDescent="0.25">
      <c r="A63" s="134" t="s">
        <v>155</v>
      </c>
      <c r="B63" s="138" t="s">
        <v>422</v>
      </c>
      <c r="C63" s="107" t="s">
        <v>307</v>
      </c>
      <c r="D63" s="124">
        <f>VZaS!D64</f>
        <v>993</v>
      </c>
      <c r="E63" s="124">
        <f>VZaS!E64</f>
        <v>8348</v>
      </c>
      <c r="F63" s="24"/>
      <c r="G63" s="24"/>
    </row>
    <row r="64" spans="1:7" ht="33.75" customHeight="1" x14ac:dyDescent="0.25">
      <c r="A64" s="135" t="s">
        <v>172</v>
      </c>
      <c r="B64" s="120" t="s">
        <v>681</v>
      </c>
      <c r="C64" s="110" t="s">
        <v>80</v>
      </c>
      <c r="D64" s="123">
        <f>D58-D61</f>
        <v>24859</v>
      </c>
      <c r="E64" s="123">
        <f>E58-E61</f>
        <v>-17447</v>
      </c>
      <c r="F64" s="24"/>
      <c r="G64" s="24"/>
    </row>
    <row r="65" spans="1:7" ht="33.75" customHeight="1" x14ac:dyDescent="0.25">
      <c r="A65" s="135" t="s">
        <v>177</v>
      </c>
      <c r="B65" s="120" t="s">
        <v>682</v>
      </c>
      <c r="C65" s="110" t="s">
        <v>81</v>
      </c>
      <c r="D65" s="123">
        <f>D51+D58</f>
        <v>-4558643</v>
      </c>
      <c r="E65" s="123">
        <f>E51+E58</f>
        <v>-4429895</v>
      </c>
      <c r="F65" s="24"/>
      <c r="G65" s="24"/>
    </row>
    <row r="66" spans="1:7" ht="33.75" customHeight="1" x14ac:dyDescent="0.25">
      <c r="A66" s="122" t="s">
        <v>72</v>
      </c>
      <c r="B66" s="121" t="s">
        <v>630</v>
      </c>
      <c r="C66" s="107" t="s">
        <v>82</v>
      </c>
      <c r="D66" s="124">
        <f>VZaS!D67</f>
        <v>-109883</v>
      </c>
      <c r="E66" s="124">
        <f>VZaS!E67</f>
        <v>14455</v>
      </c>
      <c r="F66" s="24"/>
      <c r="G66" s="24"/>
    </row>
    <row r="67" spans="1:7" ht="33.75" customHeight="1" x14ac:dyDescent="0.25">
      <c r="A67" s="135" t="s">
        <v>177</v>
      </c>
      <c r="B67" s="120" t="s">
        <v>683</v>
      </c>
      <c r="C67" s="110" t="s">
        <v>83</v>
      </c>
      <c r="D67" s="123">
        <f>D55+D64-D66</f>
        <v>-4431937</v>
      </c>
      <c r="E67" s="123">
        <f>E55+E64-E66</f>
        <v>-4471818</v>
      </c>
      <c r="F67" s="24"/>
      <c r="G67" s="24"/>
    </row>
    <row r="68" spans="1:7" x14ac:dyDescent="0.25">
      <c r="C68" s="126"/>
      <c r="D68" s="127"/>
      <c r="F68" s="24"/>
      <c r="G68" s="24"/>
    </row>
    <row r="69" spans="1:7" x14ac:dyDescent="0.25">
      <c r="C69" s="126"/>
      <c r="D69" s="127"/>
      <c r="E69" s="128"/>
      <c r="F69" s="24"/>
      <c r="G69" s="24"/>
    </row>
    <row r="70" spans="1:7" x14ac:dyDescent="0.25">
      <c r="C70" s="126"/>
      <c r="D70" s="129"/>
      <c r="F70" s="24"/>
      <c r="G70" s="24"/>
    </row>
    <row r="71" spans="1:7" x14ac:dyDescent="0.25">
      <c r="C71" s="126"/>
      <c r="D71" s="129"/>
      <c r="F71" s="24"/>
      <c r="G71" s="24"/>
    </row>
    <row r="72" spans="1:7" x14ac:dyDescent="0.25">
      <c r="C72" s="130"/>
      <c r="D72" s="127"/>
      <c r="E72" s="128"/>
      <c r="F72" s="24"/>
      <c r="G72" s="24"/>
    </row>
    <row r="73" spans="1:7" x14ac:dyDescent="0.25">
      <c r="C73" s="126"/>
      <c r="D73" s="129"/>
      <c r="F73" s="24"/>
      <c r="G73" s="24"/>
    </row>
    <row r="74" spans="1:7" x14ac:dyDescent="0.25">
      <c r="C74" s="130"/>
      <c r="D74" s="127"/>
      <c r="E74" s="128"/>
      <c r="F74" s="24"/>
      <c r="G74" s="24"/>
    </row>
    <row r="75" spans="1:7" x14ac:dyDescent="0.25">
      <c r="A75" s="131"/>
      <c r="B75" s="132"/>
      <c r="C75" s="130"/>
      <c r="D75" s="127"/>
      <c r="E75" s="128"/>
      <c r="F75" s="24"/>
      <c r="G75" s="24"/>
    </row>
    <row r="76" spans="1:7" x14ac:dyDescent="0.25">
      <c r="A76" s="47"/>
      <c r="C76" s="77"/>
      <c r="D76" s="129"/>
      <c r="F76" s="24"/>
      <c r="G76" s="24"/>
    </row>
    <row r="77" spans="1:7" x14ac:dyDescent="0.25">
      <c r="D77" s="129"/>
      <c r="F77" s="24"/>
      <c r="G77" s="24"/>
    </row>
    <row r="78" spans="1:7" x14ac:dyDescent="0.25">
      <c r="D78" s="129"/>
      <c r="F78" s="24"/>
      <c r="G78" s="24"/>
    </row>
    <row r="79" spans="1:7" x14ac:dyDescent="0.25">
      <c r="D79" s="129"/>
      <c r="F79" s="24"/>
      <c r="G79" s="24"/>
    </row>
    <row r="80" spans="1:7" x14ac:dyDescent="0.25">
      <c r="D80" s="129"/>
      <c r="F80" s="24"/>
      <c r="G80" s="24"/>
    </row>
    <row r="81" spans="4:7" x14ac:dyDescent="0.25">
      <c r="D81" s="129"/>
      <c r="F81" s="24"/>
      <c r="G81" s="24"/>
    </row>
    <row r="82" spans="4:7" x14ac:dyDescent="0.25">
      <c r="D82" s="129"/>
      <c r="F82" s="24"/>
      <c r="G82" s="24"/>
    </row>
    <row r="83" spans="4:7" x14ac:dyDescent="0.25">
      <c r="D83" s="129"/>
      <c r="F83" s="24"/>
      <c r="G83" s="24"/>
    </row>
    <row r="84" spans="4:7" x14ac:dyDescent="0.25">
      <c r="D84" s="129"/>
      <c r="F84" s="24"/>
      <c r="G84" s="24"/>
    </row>
    <row r="85" spans="4:7" x14ac:dyDescent="0.25">
      <c r="D85" s="129"/>
      <c r="F85" s="24"/>
      <c r="G85" s="24"/>
    </row>
    <row r="86" spans="4:7" x14ac:dyDescent="0.25">
      <c r="D86" s="129"/>
      <c r="F86" s="24"/>
      <c r="G86" s="24"/>
    </row>
    <row r="87" spans="4:7" x14ac:dyDescent="0.25">
      <c r="D87" s="129"/>
      <c r="F87" s="24"/>
      <c r="G87" s="24"/>
    </row>
    <row r="88" spans="4:7" x14ac:dyDescent="0.25">
      <c r="D88" s="129"/>
      <c r="F88" s="24"/>
      <c r="G88" s="24"/>
    </row>
    <row r="89" spans="4:7" x14ac:dyDescent="0.25">
      <c r="D89" s="129"/>
      <c r="F89" s="24"/>
      <c r="G89" s="24"/>
    </row>
    <row r="90" spans="4:7" x14ac:dyDescent="0.25">
      <c r="D90" s="129"/>
      <c r="F90" s="24"/>
      <c r="G90" s="24"/>
    </row>
    <row r="91" spans="4:7" x14ac:dyDescent="0.25">
      <c r="D91" s="129"/>
      <c r="F91" s="24"/>
      <c r="G91" s="24"/>
    </row>
    <row r="92" spans="4:7" x14ac:dyDescent="0.25">
      <c r="D92" s="129"/>
      <c r="F92" s="24"/>
      <c r="G92" s="24"/>
    </row>
    <row r="93" spans="4:7" x14ac:dyDescent="0.25">
      <c r="D93" s="129"/>
      <c r="F93" s="24"/>
      <c r="G93" s="24"/>
    </row>
    <row r="94" spans="4:7" x14ac:dyDescent="0.25">
      <c r="D94" s="129"/>
      <c r="F94" s="24"/>
      <c r="G94" s="24"/>
    </row>
    <row r="95" spans="4:7" x14ac:dyDescent="0.25">
      <c r="D95" s="129"/>
      <c r="F95" s="24"/>
      <c r="G95" s="24"/>
    </row>
    <row r="96" spans="4:7" x14ac:dyDescent="0.25">
      <c r="D96" s="129"/>
      <c r="F96" s="24"/>
      <c r="G96" s="24"/>
    </row>
    <row r="97" spans="4:7" x14ac:dyDescent="0.25">
      <c r="D97" s="129"/>
      <c r="F97" s="24"/>
      <c r="G97" s="24"/>
    </row>
    <row r="98" spans="4:7" x14ac:dyDescent="0.25">
      <c r="D98" s="129"/>
      <c r="F98" s="24"/>
      <c r="G98" s="24"/>
    </row>
    <row r="99" spans="4:7" x14ac:dyDescent="0.25">
      <c r="D99" s="129"/>
      <c r="F99" s="24"/>
      <c r="G99" s="24"/>
    </row>
    <row r="100" spans="4:7" x14ac:dyDescent="0.25">
      <c r="D100" s="129"/>
      <c r="F100" s="24"/>
      <c r="G100" s="24"/>
    </row>
    <row r="101" spans="4:7" x14ac:dyDescent="0.25">
      <c r="D101" s="129"/>
      <c r="F101" s="24"/>
      <c r="G101" s="24"/>
    </row>
    <row r="102" spans="4:7" x14ac:dyDescent="0.25">
      <c r="D102" s="129"/>
      <c r="F102" s="24"/>
      <c r="G102" s="24"/>
    </row>
    <row r="103" spans="4:7" x14ac:dyDescent="0.25">
      <c r="D103" s="129"/>
      <c r="F103" s="24"/>
      <c r="G103" s="24"/>
    </row>
    <row r="104" spans="4:7" x14ac:dyDescent="0.25">
      <c r="D104" s="129"/>
      <c r="F104" s="24"/>
      <c r="G104" s="24"/>
    </row>
    <row r="105" spans="4:7" x14ac:dyDescent="0.25">
      <c r="D105" s="129"/>
      <c r="F105" s="24"/>
      <c r="G105" s="24"/>
    </row>
    <row r="106" spans="4:7" x14ac:dyDescent="0.25">
      <c r="D106" s="129"/>
      <c r="F106" s="24"/>
      <c r="G106" s="24"/>
    </row>
    <row r="107" spans="4:7" x14ac:dyDescent="0.25">
      <c r="D107" s="129"/>
      <c r="F107" s="24"/>
      <c r="G107" s="24"/>
    </row>
    <row r="108" spans="4:7" x14ac:dyDescent="0.25">
      <c r="D108" s="129"/>
      <c r="F108" s="24"/>
      <c r="G108" s="24"/>
    </row>
    <row r="109" spans="4:7" x14ac:dyDescent="0.25">
      <c r="D109" s="129"/>
      <c r="F109" s="24"/>
      <c r="G109" s="24"/>
    </row>
    <row r="110" spans="4:7" x14ac:dyDescent="0.25">
      <c r="D110" s="129"/>
      <c r="F110" s="24"/>
      <c r="G110" s="24"/>
    </row>
    <row r="111" spans="4:7" x14ac:dyDescent="0.25">
      <c r="D111" s="129"/>
      <c r="F111" s="24"/>
      <c r="G111" s="24"/>
    </row>
    <row r="112" spans="4:7" x14ac:dyDescent="0.25">
      <c r="D112" s="129"/>
      <c r="F112" s="24"/>
      <c r="G112" s="24"/>
    </row>
    <row r="113" spans="4:7" x14ac:dyDescent="0.25">
      <c r="D113" s="129"/>
      <c r="F113" s="24"/>
      <c r="G113" s="24"/>
    </row>
    <row r="114" spans="4:7" x14ac:dyDescent="0.25">
      <c r="D114" s="129"/>
      <c r="F114" s="24"/>
      <c r="G114" s="24"/>
    </row>
    <row r="115" spans="4:7" x14ac:dyDescent="0.25">
      <c r="D115" s="129"/>
      <c r="F115" s="24"/>
      <c r="G115" s="24"/>
    </row>
    <row r="116" spans="4:7" x14ac:dyDescent="0.25">
      <c r="D116" s="129"/>
      <c r="F116" s="24"/>
      <c r="G116" s="24"/>
    </row>
    <row r="117" spans="4:7" x14ac:dyDescent="0.25">
      <c r="D117" s="129"/>
      <c r="F117" s="24"/>
      <c r="G117" s="24"/>
    </row>
    <row r="118" spans="4:7" x14ac:dyDescent="0.25">
      <c r="D118" s="129"/>
      <c r="F118" s="24"/>
      <c r="G118" s="24"/>
    </row>
    <row r="119" spans="4:7" x14ac:dyDescent="0.25">
      <c r="D119" s="129"/>
      <c r="F119" s="24"/>
      <c r="G119" s="24"/>
    </row>
    <row r="120" spans="4:7" x14ac:dyDescent="0.25">
      <c r="D120" s="129"/>
      <c r="F120" s="24"/>
      <c r="G120" s="24"/>
    </row>
    <row r="121" spans="4:7" x14ac:dyDescent="0.25">
      <c r="D121" s="129"/>
      <c r="F121" s="24"/>
      <c r="G121" s="24"/>
    </row>
    <row r="122" spans="4:7" x14ac:dyDescent="0.25">
      <c r="D122" s="129"/>
      <c r="F122" s="24"/>
      <c r="G122" s="24"/>
    </row>
    <row r="123" spans="4:7" x14ac:dyDescent="0.25">
      <c r="D123" s="129"/>
      <c r="F123" s="24"/>
      <c r="G123" s="24"/>
    </row>
    <row r="124" spans="4:7" x14ac:dyDescent="0.25">
      <c r="D124" s="129"/>
      <c r="F124" s="24"/>
      <c r="G124" s="24"/>
    </row>
    <row r="125" spans="4:7" x14ac:dyDescent="0.25">
      <c r="D125" s="129"/>
      <c r="F125" s="24"/>
      <c r="G125" s="24"/>
    </row>
    <row r="126" spans="4:7" x14ac:dyDescent="0.25">
      <c r="D126" s="129"/>
      <c r="F126" s="24"/>
      <c r="G126" s="24"/>
    </row>
    <row r="127" spans="4:7" x14ac:dyDescent="0.25">
      <c r="D127" s="129"/>
      <c r="F127" s="24"/>
      <c r="G127" s="24"/>
    </row>
    <row r="128" spans="4:7" x14ac:dyDescent="0.25">
      <c r="D128" s="129"/>
      <c r="F128" s="24"/>
      <c r="G128" s="24"/>
    </row>
    <row r="129" spans="4:7" x14ac:dyDescent="0.25">
      <c r="D129" s="129"/>
      <c r="F129" s="24"/>
      <c r="G129" s="24"/>
    </row>
    <row r="130" spans="4:7" x14ac:dyDescent="0.25">
      <c r="D130" s="129"/>
      <c r="F130" s="24"/>
      <c r="G130" s="24"/>
    </row>
    <row r="131" spans="4:7" x14ac:dyDescent="0.25">
      <c r="D131" s="129"/>
      <c r="F131" s="24"/>
      <c r="G131" s="24"/>
    </row>
    <row r="132" spans="4:7" x14ac:dyDescent="0.25">
      <c r="D132" s="129"/>
      <c r="F132" s="24"/>
      <c r="G132" s="24"/>
    </row>
    <row r="133" spans="4:7" x14ac:dyDescent="0.25">
      <c r="D133" s="129"/>
      <c r="F133" s="24"/>
      <c r="G133" s="24"/>
    </row>
    <row r="134" spans="4:7" x14ac:dyDescent="0.25">
      <c r="D134" s="129"/>
      <c r="F134" s="24"/>
      <c r="G134" s="24"/>
    </row>
    <row r="135" spans="4:7" x14ac:dyDescent="0.25">
      <c r="D135" s="133"/>
      <c r="F135" s="24"/>
      <c r="G135" s="24"/>
    </row>
    <row r="136" spans="4:7" x14ac:dyDescent="0.25">
      <c r="D136" s="133"/>
      <c r="F136" s="24"/>
      <c r="G136" s="24"/>
    </row>
    <row r="137" spans="4:7" x14ac:dyDescent="0.25">
      <c r="D137" s="133"/>
      <c r="F137" s="24"/>
      <c r="G137" s="24"/>
    </row>
    <row r="138" spans="4:7" x14ac:dyDescent="0.25">
      <c r="D138" s="133"/>
      <c r="F138" s="24"/>
      <c r="G138" s="24"/>
    </row>
    <row r="139" spans="4:7" x14ac:dyDescent="0.25">
      <c r="D139" s="133"/>
      <c r="F139" s="24"/>
      <c r="G139" s="24"/>
    </row>
    <row r="140" spans="4:7" x14ac:dyDescent="0.25">
      <c r="D140" s="133"/>
      <c r="F140" s="24"/>
      <c r="G140" s="24"/>
    </row>
    <row r="141" spans="4:7" x14ac:dyDescent="0.25">
      <c r="D141" s="133"/>
      <c r="F141" s="24"/>
      <c r="G141" s="24"/>
    </row>
    <row r="142" spans="4:7" x14ac:dyDescent="0.25">
      <c r="D142" s="133"/>
      <c r="F142" s="24"/>
      <c r="G142" s="24"/>
    </row>
    <row r="143" spans="4:7" x14ac:dyDescent="0.25">
      <c r="D143" s="133"/>
      <c r="F143" s="24"/>
      <c r="G143" s="24"/>
    </row>
    <row r="144" spans="4:7" x14ac:dyDescent="0.25">
      <c r="D144" s="133"/>
      <c r="F144" s="24"/>
      <c r="G144" s="24"/>
    </row>
    <row r="145" spans="4:7" x14ac:dyDescent="0.25">
      <c r="D145" s="133"/>
      <c r="F145" s="24"/>
      <c r="G145" s="24"/>
    </row>
    <row r="146" spans="4:7" x14ac:dyDescent="0.25">
      <c r="D146" s="133"/>
      <c r="F146" s="24"/>
      <c r="G146" s="24"/>
    </row>
    <row r="147" spans="4:7" x14ac:dyDescent="0.25">
      <c r="D147" s="133"/>
      <c r="F147" s="24"/>
      <c r="G147" s="24"/>
    </row>
    <row r="148" spans="4:7" x14ac:dyDescent="0.25">
      <c r="D148" s="133"/>
      <c r="F148" s="3"/>
      <c r="G148" s="3"/>
    </row>
    <row r="149" spans="4:7" x14ac:dyDescent="0.25">
      <c r="D149" s="133"/>
      <c r="F149" s="3"/>
      <c r="G149" s="3"/>
    </row>
    <row r="150" spans="4:7" x14ac:dyDescent="0.25">
      <c r="D150" s="133"/>
      <c r="F150" s="3"/>
      <c r="G150" s="3"/>
    </row>
    <row r="151" spans="4:7" x14ac:dyDescent="0.25">
      <c r="D151" s="133"/>
      <c r="F151" s="3"/>
      <c r="G151" s="3"/>
    </row>
    <row r="152" spans="4:7" x14ac:dyDescent="0.25">
      <c r="D152" s="133"/>
      <c r="F152" s="3"/>
      <c r="G152" s="3"/>
    </row>
    <row r="153" spans="4:7" x14ac:dyDescent="0.25">
      <c r="D153" s="133"/>
      <c r="F153" s="3"/>
      <c r="G153" s="3"/>
    </row>
    <row r="154" spans="4:7" x14ac:dyDescent="0.25">
      <c r="D154" s="133"/>
      <c r="F154" s="3"/>
      <c r="G154" s="3"/>
    </row>
    <row r="155" spans="4:7" x14ac:dyDescent="0.25">
      <c r="D155" s="133"/>
      <c r="F155" s="3"/>
      <c r="G155" s="3"/>
    </row>
    <row r="156" spans="4:7" x14ac:dyDescent="0.25">
      <c r="D156" s="133"/>
      <c r="F156" s="3"/>
      <c r="G156" s="3"/>
    </row>
    <row r="157" spans="4:7" x14ac:dyDescent="0.25">
      <c r="D157" s="133"/>
      <c r="F157" s="3"/>
      <c r="G157" s="3"/>
    </row>
    <row r="158" spans="4:7" x14ac:dyDescent="0.25">
      <c r="D158" s="133"/>
      <c r="F158" s="3"/>
      <c r="G158" s="3"/>
    </row>
    <row r="159" spans="4:7" x14ac:dyDescent="0.25">
      <c r="D159" s="133"/>
      <c r="F159" s="3"/>
      <c r="G159" s="3"/>
    </row>
    <row r="160" spans="4:7" x14ac:dyDescent="0.25">
      <c r="D160" s="133"/>
      <c r="F160" s="3"/>
      <c r="G160" s="3"/>
    </row>
    <row r="161" spans="4:7" x14ac:dyDescent="0.25">
      <c r="D161" s="133"/>
      <c r="F161" s="3"/>
      <c r="G161" s="3"/>
    </row>
    <row r="162" spans="4:7" x14ac:dyDescent="0.25">
      <c r="D162" s="133"/>
      <c r="F162" s="3"/>
      <c r="G162" s="3"/>
    </row>
    <row r="163" spans="4:7" x14ac:dyDescent="0.25">
      <c r="D163" s="133"/>
      <c r="F163" s="3"/>
      <c r="G163" s="3"/>
    </row>
    <row r="164" spans="4:7" x14ac:dyDescent="0.25">
      <c r="D164" s="133"/>
      <c r="F164" s="3"/>
      <c r="G164" s="3"/>
    </row>
    <row r="165" spans="4:7" x14ac:dyDescent="0.25">
      <c r="D165" s="133"/>
      <c r="F165" s="3"/>
      <c r="G165" s="3"/>
    </row>
    <row r="166" spans="4:7" x14ac:dyDescent="0.25">
      <c r="D166" s="133"/>
      <c r="F166" s="3"/>
      <c r="G166" s="3"/>
    </row>
    <row r="167" spans="4:7" x14ac:dyDescent="0.25">
      <c r="D167" s="133"/>
      <c r="F167" s="3"/>
      <c r="G167" s="3"/>
    </row>
    <row r="168" spans="4:7" x14ac:dyDescent="0.25">
      <c r="D168" s="133"/>
      <c r="F168" s="3"/>
      <c r="G168" s="3"/>
    </row>
    <row r="169" spans="4:7" x14ac:dyDescent="0.25">
      <c r="D169" s="133"/>
      <c r="F169" s="3"/>
      <c r="G169" s="3"/>
    </row>
    <row r="170" spans="4:7" x14ac:dyDescent="0.25">
      <c r="D170" s="133"/>
      <c r="F170" s="3"/>
      <c r="G170" s="3"/>
    </row>
    <row r="171" spans="4:7" x14ac:dyDescent="0.25">
      <c r="D171" s="133"/>
      <c r="F171" s="3"/>
      <c r="G171" s="3"/>
    </row>
    <row r="172" spans="4:7" x14ac:dyDescent="0.25">
      <c r="D172" s="133"/>
      <c r="F172" s="3"/>
      <c r="G172" s="3"/>
    </row>
    <row r="173" spans="4:7" x14ac:dyDescent="0.25">
      <c r="D173" s="133"/>
      <c r="F173" s="3"/>
      <c r="G173" s="3"/>
    </row>
    <row r="174" spans="4:7" x14ac:dyDescent="0.25">
      <c r="D174" s="133"/>
      <c r="F174" s="3"/>
      <c r="G174" s="3"/>
    </row>
    <row r="175" spans="4:7" x14ac:dyDescent="0.25">
      <c r="D175" s="133"/>
      <c r="F175" s="3"/>
      <c r="G175" s="3"/>
    </row>
    <row r="176" spans="4:7" x14ac:dyDescent="0.25">
      <c r="D176" s="133"/>
      <c r="F176" s="3"/>
      <c r="G176" s="3"/>
    </row>
    <row r="177" spans="4:7" x14ac:dyDescent="0.25">
      <c r="D177" s="133"/>
      <c r="F177" s="3"/>
      <c r="G177" s="3"/>
    </row>
    <row r="178" spans="4:7" x14ac:dyDescent="0.25">
      <c r="D178" s="133"/>
      <c r="F178" s="3"/>
      <c r="G178" s="3"/>
    </row>
    <row r="179" spans="4:7" x14ac:dyDescent="0.25">
      <c r="D179" s="133"/>
      <c r="F179" s="3"/>
      <c r="G179" s="3"/>
    </row>
    <row r="180" spans="4:7" x14ac:dyDescent="0.25">
      <c r="D180" s="133"/>
      <c r="F180" s="3"/>
      <c r="G180" s="3"/>
    </row>
    <row r="181" spans="4:7" x14ac:dyDescent="0.25">
      <c r="D181" s="133"/>
      <c r="F181" s="3"/>
      <c r="G181" s="3"/>
    </row>
    <row r="182" spans="4:7" x14ac:dyDescent="0.25">
      <c r="D182" s="133"/>
      <c r="F182" s="3"/>
      <c r="G182" s="3"/>
    </row>
    <row r="183" spans="4:7" x14ac:dyDescent="0.25">
      <c r="D183" s="133"/>
      <c r="F183" s="3"/>
      <c r="G183" s="3"/>
    </row>
    <row r="184" spans="4:7" x14ac:dyDescent="0.25">
      <c r="D184" s="133"/>
      <c r="F184" s="3"/>
      <c r="G184" s="3"/>
    </row>
    <row r="185" spans="4:7" x14ac:dyDescent="0.25">
      <c r="D185" s="133"/>
      <c r="F185" s="3"/>
      <c r="G185" s="3"/>
    </row>
    <row r="186" spans="4:7" x14ac:dyDescent="0.25">
      <c r="D186" s="133"/>
      <c r="F186" s="3"/>
      <c r="G186" s="3"/>
    </row>
    <row r="187" spans="4:7" x14ac:dyDescent="0.25">
      <c r="D187" s="133"/>
      <c r="F187" s="3"/>
      <c r="G187" s="3"/>
    </row>
    <row r="188" spans="4:7" x14ac:dyDescent="0.25">
      <c r="D188" s="133"/>
      <c r="F188" s="3"/>
      <c r="G188" s="3"/>
    </row>
    <row r="189" spans="4:7" x14ac:dyDescent="0.25">
      <c r="D189" s="133"/>
      <c r="F189" s="3"/>
      <c r="G189" s="3"/>
    </row>
    <row r="190" spans="4:7" x14ac:dyDescent="0.25">
      <c r="D190" s="133"/>
      <c r="F190" s="3"/>
      <c r="G190" s="3"/>
    </row>
    <row r="191" spans="4:7" x14ac:dyDescent="0.25">
      <c r="D191" s="133"/>
      <c r="F191" s="3"/>
      <c r="G191" s="3"/>
    </row>
    <row r="192" spans="4:7" x14ac:dyDescent="0.25">
      <c r="D192" s="133"/>
      <c r="F192" s="3"/>
      <c r="G192" s="3"/>
    </row>
    <row r="193" spans="4:7" x14ac:dyDescent="0.25">
      <c r="D193" s="133"/>
      <c r="F193" s="3"/>
      <c r="G193" s="3"/>
    </row>
    <row r="194" spans="4:7" x14ac:dyDescent="0.25">
      <c r="D194" s="133"/>
      <c r="F194" s="3"/>
      <c r="G194" s="3"/>
    </row>
    <row r="195" spans="4:7" x14ac:dyDescent="0.25">
      <c r="D195" s="133"/>
      <c r="F195" s="3"/>
      <c r="G195" s="3"/>
    </row>
    <row r="196" spans="4:7" x14ac:dyDescent="0.25">
      <c r="D196" s="133"/>
      <c r="F196" s="3"/>
      <c r="G196" s="3"/>
    </row>
    <row r="197" spans="4:7" x14ac:dyDescent="0.25">
      <c r="D197" s="133"/>
      <c r="F197" s="3"/>
      <c r="G197" s="3"/>
    </row>
    <row r="198" spans="4:7" x14ac:dyDescent="0.25">
      <c r="D198" s="133"/>
      <c r="F198" s="3"/>
      <c r="G198" s="3"/>
    </row>
    <row r="199" spans="4:7" x14ac:dyDescent="0.25">
      <c r="D199" s="133"/>
      <c r="F199" s="3"/>
      <c r="G199" s="3"/>
    </row>
    <row r="200" spans="4:7" x14ac:dyDescent="0.25">
      <c r="D200" s="133"/>
      <c r="F200" s="3"/>
      <c r="G200" s="3"/>
    </row>
    <row r="201" spans="4:7" x14ac:dyDescent="0.25">
      <c r="D201" s="133"/>
      <c r="F201" s="3"/>
      <c r="G201" s="3"/>
    </row>
    <row r="202" spans="4:7" x14ac:dyDescent="0.25">
      <c r="D202" s="133"/>
      <c r="F202" s="3"/>
      <c r="G202" s="3"/>
    </row>
    <row r="203" spans="4:7" x14ac:dyDescent="0.25">
      <c r="D203" s="133"/>
      <c r="F203" s="3"/>
      <c r="G203" s="3"/>
    </row>
    <row r="204" spans="4:7" x14ac:dyDescent="0.25">
      <c r="D204" s="133"/>
      <c r="F204" s="3"/>
      <c r="G204" s="3"/>
    </row>
    <row r="205" spans="4:7" x14ac:dyDescent="0.25">
      <c r="D205" s="133"/>
      <c r="F205" s="3"/>
      <c r="G205" s="3"/>
    </row>
    <row r="206" spans="4:7" x14ac:dyDescent="0.25">
      <c r="D206" s="133"/>
      <c r="F206" s="3"/>
      <c r="G206" s="3"/>
    </row>
    <row r="207" spans="4:7" x14ac:dyDescent="0.25">
      <c r="D207" s="133"/>
      <c r="F207" s="3"/>
      <c r="G207" s="3"/>
    </row>
    <row r="208" spans="4:7" x14ac:dyDescent="0.25">
      <c r="D208" s="133"/>
      <c r="F208" s="3"/>
      <c r="G208" s="3"/>
    </row>
    <row r="209" spans="4:7" x14ac:dyDescent="0.25">
      <c r="D209" s="133"/>
      <c r="F209" s="3"/>
      <c r="G209" s="3"/>
    </row>
    <row r="210" spans="4:7" x14ac:dyDescent="0.25">
      <c r="D210" s="133"/>
      <c r="F210" s="3"/>
      <c r="G210" s="3"/>
    </row>
    <row r="211" spans="4:7" x14ac:dyDescent="0.25">
      <c r="D211" s="133"/>
      <c r="F211" s="3"/>
      <c r="G211" s="3"/>
    </row>
    <row r="212" spans="4:7" x14ac:dyDescent="0.25">
      <c r="D212" s="133"/>
      <c r="F212" s="3"/>
      <c r="G212" s="3"/>
    </row>
    <row r="213" spans="4:7" x14ac:dyDescent="0.25">
      <c r="D213" s="133"/>
      <c r="F213" s="3"/>
      <c r="G213" s="3"/>
    </row>
    <row r="214" spans="4:7" x14ac:dyDescent="0.25">
      <c r="D214" s="133"/>
      <c r="F214" s="3"/>
      <c r="G214" s="3"/>
    </row>
    <row r="215" spans="4:7" x14ac:dyDescent="0.25">
      <c r="D215" s="133"/>
      <c r="F215" s="3"/>
      <c r="G215" s="3"/>
    </row>
    <row r="216" spans="4:7" x14ac:dyDescent="0.25">
      <c r="D216" s="133"/>
      <c r="F216" s="3"/>
      <c r="G216" s="3"/>
    </row>
    <row r="217" spans="4:7" x14ac:dyDescent="0.25">
      <c r="D217" s="133"/>
      <c r="F217" s="3"/>
      <c r="G217" s="3"/>
    </row>
    <row r="218" spans="4:7" x14ac:dyDescent="0.25">
      <c r="D218" s="133"/>
      <c r="F218" s="3"/>
      <c r="G218" s="3"/>
    </row>
    <row r="219" spans="4:7" x14ac:dyDescent="0.25">
      <c r="D219" s="133"/>
      <c r="F219" s="3"/>
      <c r="G219" s="3"/>
    </row>
    <row r="220" spans="4:7" x14ac:dyDescent="0.25">
      <c r="D220" s="133"/>
      <c r="F220" s="3"/>
      <c r="G220" s="3"/>
    </row>
    <row r="221" spans="4:7" x14ac:dyDescent="0.25">
      <c r="D221" s="133"/>
      <c r="F221" s="3"/>
      <c r="G221" s="3"/>
    </row>
    <row r="222" spans="4:7" x14ac:dyDescent="0.25">
      <c r="D222" s="133"/>
      <c r="F222" s="3"/>
      <c r="G222" s="3"/>
    </row>
    <row r="223" spans="4:7" x14ac:dyDescent="0.25">
      <c r="D223" s="133"/>
      <c r="F223" s="3"/>
      <c r="G223" s="3"/>
    </row>
    <row r="224" spans="4:7" x14ac:dyDescent="0.25">
      <c r="D224" s="133"/>
      <c r="F224" s="3"/>
      <c r="G224" s="3"/>
    </row>
    <row r="225" spans="4:7" x14ac:dyDescent="0.25">
      <c r="D225" s="133"/>
      <c r="F225" s="3"/>
      <c r="G225" s="3"/>
    </row>
    <row r="226" spans="4:7" x14ac:dyDescent="0.25">
      <c r="D226" s="133"/>
      <c r="F226" s="3"/>
      <c r="G226" s="3"/>
    </row>
    <row r="227" spans="4:7" x14ac:dyDescent="0.25">
      <c r="D227" s="133"/>
      <c r="F227" s="3"/>
      <c r="G227" s="3"/>
    </row>
    <row r="228" spans="4:7" x14ac:dyDescent="0.25">
      <c r="D228" s="133"/>
      <c r="F228" s="3"/>
      <c r="G228" s="3"/>
    </row>
    <row r="229" spans="4:7" x14ac:dyDescent="0.25">
      <c r="D229" s="133"/>
      <c r="F229" s="3"/>
      <c r="G229" s="3"/>
    </row>
    <row r="230" spans="4:7" x14ac:dyDescent="0.25">
      <c r="D230" s="133"/>
      <c r="F230" s="3"/>
      <c r="G230" s="3"/>
    </row>
    <row r="231" spans="4:7" x14ac:dyDescent="0.25">
      <c r="D231" s="133"/>
      <c r="F231" s="3"/>
      <c r="G231" s="3"/>
    </row>
    <row r="232" spans="4:7" x14ac:dyDescent="0.25">
      <c r="D232" s="133"/>
      <c r="F232" s="3"/>
      <c r="G232" s="3"/>
    </row>
    <row r="233" spans="4:7" x14ac:dyDescent="0.25">
      <c r="D233" s="133"/>
      <c r="F233" s="3"/>
      <c r="G233" s="3"/>
    </row>
    <row r="234" spans="4:7" x14ac:dyDescent="0.25">
      <c r="D234" s="133"/>
      <c r="F234" s="3"/>
      <c r="G234" s="3"/>
    </row>
    <row r="235" spans="4:7" x14ac:dyDescent="0.25">
      <c r="D235" s="133"/>
      <c r="F235" s="3"/>
      <c r="G235" s="3"/>
    </row>
    <row r="236" spans="4:7" x14ac:dyDescent="0.25">
      <c r="D236" s="133"/>
      <c r="F236" s="3"/>
      <c r="G236" s="3"/>
    </row>
    <row r="237" spans="4:7" x14ac:dyDescent="0.25">
      <c r="D237" s="133"/>
      <c r="F237" s="3"/>
      <c r="G237" s="3"/>
    </row>
    <row r="238" spans="4:7" x14ac:dyDescent="0.25">
      <c r="D238" s="133"/>
      <c r="F238" s="3"/>
      <c r="G238" s="3"/>
    </row>
    <row r="239" spans="4:7" x14ac:dyDescent="0.25">
      <c r="D239" s="133"/>
      <c r="F239" s="3"/>
      <c r="G239" s="3"/>
    </row>
    <row r="240" spans="4:7" x14ac:dyDescent="0.25">
      <c r="D240" s="133"/>
      <c r="F240" s="3"/>
      <c r="G240" s="3"/>
    </row>
    <row r="241" spans="4:7" x14ac:dyDescent="0.25">
      <c r="D241" s="133"/>
      <c r="F241" s="3"/>
      <c r="G241" s="3"/>
    </row>
    <row r="242" spans="4:7" x14ac:dyDescent="0.25">
      <c r="D242" s="133"/>
      <c r="F242" s="3"/>
      <c r="G242" s="3"/>
    </row>
    <row r="243" spans="4:7" x14ac:dyDescent="0.25">
      <c r="D243" s="133"/>
      <c r="F243" s="3"/>
      <c r="G243" s="3"/>
    </row>
    <row r="244" spans="4:7" x14ac:dyDescent="0.25">
      <c r="D244" s="133"/>
      <c r="F244" s="3"/>
      <c r="G244" s="3"/>
    </row>
    <row r="245" spans="4:7" x14ac:dyDescent="0.25">
      <c r="D245" s="133"/>
      <c r="F245" s="3"/>
      <c r="G245" s="3"/>
    </row>
    <row r="246" spans="4:7" x14ac:dyDescent="0.25">
      <c r="D246" s="133"/>
      <c r="F246" s="3"/>
      <c r="G246" s="3"/>
    </row>
    <row r="247" spans="4:7" x14ac:dyDescent="0.25">
      <c r="D247" s="133"/>
      <c r="F247" s="3"/>
      <c r="G247" s="3"/>
    </row>
    <row r="248" spans="4:7" x14ac:dyDescent="0.25">
      <c r="D248" s="133"/>
      <c r="F248" s="3"/>
      <c r="G248" s="3"/>
    </row>
    <row r="249" spans="4:7" x14ac:dyDescent="0.25">
      <c r="D249" s="133"/>
      <c r="F249" s="3"/>
      <c r="G249" s="3"/>
    </row>
    <row r="250" spans="4:7" x14ac:dyDescent="0.25">
      <c r="D250" s="133"/>
      <c r="F250" s="3"/>
      <c r="G250" s="3"/>
    </row>
    <row r="251" spans="4:7" x14ac:dyDescent="0.25">
      <c r="D251" s="133"/>
      <c r="F251" s="3"/>
      <c r="G251" s="3"/>
    </row>
    <row r="252" spans="4:7" x14ac:dyDescent="0.25">
      <c r="D252" s="133"/>
      <c r="F252" s="3"/>
      <c r="G252" s="3"/>
    </row>
    <row r="253" spans="4:7" x14ac:dyDescent="0.25">
      <c r="D253" s="133"/>
      <c r="F253" s="3"/>
      <c r="G253" s="3"/>
    </row>
    <row r="254" spans="4:7" x14ac:dyDescent="0.25">
      <c r="D254" s="133"/>
      <c r="F254" s="3"/>
      <c r="G254" s="3"/>
    </row>
    <row r="255" spans="4:7" x14ac:dyDescent="0.25">
      <c r="D255" s="133"/>
      <c r="F255" s="3"/>
      <c r="G255" s="3"/>
    </row>
    <row r="256" spans="4:7" x14ac:dyDescent="0.25">
      <c r="D256" s="133"/>
      <c r="F256" s="3"/>
      <c r="G256" s="3"/>
    </row>
    <row r="257" spans="4:7" x14ac:dyDescent="0.25">
      <c r="D257" s="133"/>
      <c r="F257" s="3"/>
      <c r="G257" s="3"/>
    </row>
    <row r="258" spans="4:7" x14ac:dyDescent="0.25">
      <c r="D258" s="133"/>
      <c r="F258" s="3"/>
      <c r="G258" s="3"/>
    </row>
    <row r="259" spans="4:7" x14ac:dyDescent="0.25">
      <c r="D259" s="133"/>
      <c r="F259" s="3"/>
      <c r="G259" s="3"/>
    </row>
    <row r="260" spans="4:7" x14ac:dyDescent="0.25">
      <c r="D260" s="133"/>
      <c r="F260" s="3"/>
      <c r="G260" s="3"/>
    </row>
    <row r="261" spans="4:7" x14ac:dyDescent="0.25">
      <c r="D261" s="133"/>
      <c r="F261" s="3"/>
      <c r="G261" s="3"/>
    </row>
    <row r="262" spans="4:7" x14ac:dyDescent="0.25">
      <c r="D262" s="133"/>
      <c r="F262" s="3"/>
      <c r="G262" s="3"/>
    </row>
    <row r="263" spans="4:7" x14ac:dyDescent="0.25">
      <c r="D263" s="133"/>
      <c r="F263" s="3"/>
      <c r="G263" s="3"/>
    </row>
    <row r="264" spans="4:7" x14ac:dyDescent="0.25">
      <c r="D264" s="133"/>
      <c r="F264" s="3"/>
      <c r="G264" s="3"/>
    </row>
    <row r="265" spans="4:7" x14ac:dyDescent="0.25">
      <c r="D265" s="133"/>
      <c r="F265" s="3"/>
      <c r="G265" s="3"/>
    </row>
    <row r="266" spans="4:7" x14ac:dyDescent="0.25">
      <c r="D266" s="133"/>
      <c r="F266" s="3"/>
      <c r="G266" s="3"/>
    </row>
    <row r="267" spans="4:7" x14ac:dyDescent="0.25">
      <c r="D267" s="133"/>
      <c r="F267" s="3"/>
      <c r="G267" s="3"/>
    </row>
    <row r="268" spans="4:7" x14ac:dyDescent="0.25">
      <c r="D268" s="133"/>
      <c r="F268" s="3"/>
      <c r="G268" s="3"/>
    </row>
    <row r="269" spans="4:7" x14ac:dyDescent="0.25">
      <c r="D269" s="133"/>
      <c r="F269" s="3"/>
      <c r="G269" s="3"/>
    </row>
    <row r="270" spans="4:7" x14ac:dyDescent="0.25">
      <c r="D270" s="133"/>
      <c r="F270" s="3"/>
      <c r="G270" s="3"/>
    </row>
    <row r="271" spans="4:7" x14ac:dyDescent="0.25">
      <c r="D271" s="133"/>
      <c r="F271" s="3"/>
      <c r="G271" s="3"/>
    </row>
    <row r="272" spans="4:7" x14ac:dyDescent="0.25">
      <c r="D272" s="133"/>
      <c r="F272" s="3"/>
      <c r="G272" s="3"/>
    </row>
    <row r="273" spans="4:7" x14ac:dyDescent="0.25">
      <c r="D273" s="133"/>
      <c r="F273" s="3"/>
      <c r="G273" s="3"/>
    </row>
    <row r="274" spans="4:7" x14ac:dyDescent="0.25">
      <c r="D274" s="133"/>
      <c r="F274" s="3"/>
      <c r="G274" s="3"/>
    </row>
    <row r="275" spans="4:7" x14ac:dyDescent="0.25">
      <c r="D275" s="133"/>
      <c r="F275" s="3"/>
      <c r="G275" s="3"/>
    </row>
    <row r="276" spans="4:7" x14ac:dyDescent="0.25">
      <c r="D276" s="133"/>
      <c r="F276" s="3"/>
      <c r="G276" s="3"/>
    </row>
    <row r="277" spans="4:7" x14ac:dyDescent="0.25">
      <c r="D277" s="133"/>
      <c r="F277" s="3"/>
      <c r="G277" s="3"/>
    </row>
    <row r="278" spans="4:7" x14ac:dyDescent="0.25">
      <c r="D278" s="133"/>
      <c r="F278" s="3"/>
      <c r="G278" s="3"/>
    </row>
    <row r="279" spans="4:7" x14ac:dyDescent="0.25">
      <c r="D279" s="133"/>
      <c r="F279" s="3"/>
      <c r="G279" s="3"/>
    </row>
    <row r="280" spans="4:7" x14ac:dyDescent="0.25">
      <c r="D280" s="133"/>
      <c r="F280" s="3"/>
      <c r="G280" s="3"/>
    </row>
    <row r="281" spans="4:7" x14ac:dyDescent="0.25">
      <c r="D281" s="133"/>
      <c r="F281" s="3"/>
      <c r="G281" s="3"/>
    </row>
    <row r="282" spans="4:7" x14ac:dyDescent="0.25">
      <c r="D282" s="133"/>
      <c r="F282" s="3"/>
      <c r="G282" s="3"/>
    </row>
    <row r="283" spans="4:7" x14ac:dyDescent="0.25">
      <c r="D283" s="133"/>
      <c r="F283" s="3"/>
      <c r="G283" s="3"/>
    </row>
    <row r="284" spans="4:7" x14ac:dyDescent="0.25">
      <c r="D284" s="133"/>
      <c r="F284" s="3"/>
      <c r="G284" s="3"/>
    </row>
    <row r="285" spans="4:7" x14ac:dyDescent="0.25">
      <c r="D285" s="133"/>
      <c r="F285" s="3"/>
      <c r="G285" s="3"/>
    </row>
    <row r="286" spans="4:7" x14ac:dyDescent="0.25">
      <c r="D286" s="133"/>
      <c r="F286" s="3"/>
      <c r="G286" s="3"/>
    </row>
    <row r="287" spans="4:7" x14ac:dyDescent="0.25">
      <c r="D287" s="133"/>
      <c r="F287" s="3"/>
      <c r="G287" s="3"/>
    </row>
    <row r="288" spans="4:7" x14ac:dyDescent="0.25">
      <c r="D288" s="133"/>
      <c r="F288" s="3"/>
      <c r="G288" s="3"/>
    </row>
    <row r="289" spans="4:7" x14ac:dyDescent="0.25">
      <c r="D289" s="133"/>
      <c r="F289" s="3"/>
      <c r="G289" s="3"/>
    </row>
    <row r="290" spans="4:7" x14ac:dyDescent="0.25">
      <c r="D290" s="133"/>
      <c r="F290" s="3"/>
      <c r="G290" s="3"/>
    </row>
    <row r="291" spans="4:7" x14ac:dyDescent="0.25">
      <c r="D291" s="133"/>
      <c r="F291" s="3"/>
      <c r="G291" s="3"/>
    </row>
    <row r="292" spans="4:7" x14ac:dyDescent="0.25">
      <c r="D292" s="133"/>
      <c r="F292" s="3"/>
      <c r="G292" s="3"/>
    </row>
    <row r="293" spans="4:7" x14ac:dyDescent="0.25">
      <c r="D293" s="133"/>
      <c r="F293" s="3"/>
      <c r="G293" s="3"/>
    </row>
    <row r="294" spans="4:7" x14ac:dyDescent="0.25">
      <c r="D294" s="133"/>
      <c r="F294" s="3"/>
      <c r="G294" s="3"/>
    </row>
    <row r="295" spans="4:7" x14ac:dyDescent="0.25">
      <c r="D295" s="133"/>
      <c r="F295" s="3"/>
      <c r="G295" s="3"/>
    </row>
    <row r="296" spans="4:7" x14ac:dyDescent="0.25">
      <c r="D296" s="133"/>
      <c r="F296" s="3"/>
      <c r="G296" s="3"/>
    </row>
    <row r="297" spans="4:7" x14ac:dyDescent="0.25">
      <c r="D297" s="133"/>
      <c r="F297" s="3"/>
      <c r="G297" s="3"/>
    </row>
    <row r="298" spans="4:7" x14ac:dyDescent="0.25">
      <c r="D298" s="133"/>
      <c r="F298" s="3"/>
      <c r="G298" s="3"/>
    </row>
    <row r="299" spans="4:7" x14ac:dyDescent="0.25">
      <c r="D299" s="133"/>
      <c r="F299" s="3"/>
      <c r="G299" s="3"/>
    </row>
    <row r="300" spans="4:7" x14ac:dyDescent="0.25">
      <c r="D300" s="133"/>
      <c r="F300" s="3"/>
      <c r="G300" s="3"/>
    </row>
    <row r="301" spans="4:7" x14ac:dyDescent="0.25">
      <c r="D301" s="133"/>
      <c r="F301" s="3"/>
      <c r="G301" s="3"/>
    </row>
    <row r="302" spans="4:7" x14ac:dyDescent="0.25">
      <c r="D302" s="133"/>
      <c r="F302" s="3"/>
      <c r="G302" s="3"/>
    </row>
    <row r="303" spans="4:7" x14ac:dyDescent="0.25">
      <c r="D303" s="133"/>
      <c r="F303" s="3"/>
      <c r="G303" s="3"/>
    </row>
    <row r="304" spans="4:7" x14ac:dyDescent="0.25">
      <c r="D304" s="133"/>
      <c r="F304" s="3"/>
      <c r="G304" s="3"/>
    </row>
    <row r="305" spans="4:7" x14ac:dyDescent="0.25">
      <c r="D305" s="133"/>
      <c r="F305" s="3"/>
      <c r="G305" s="3"/>
    </row>
    <row r="306" spans="4:7" x14ac:dyDescent="0.25">
      <c r="D306" s="133"/>
      <c r="F306" s="3"/>
      <c r="G306" s="3"/>
    </row>
    <row r="307" spans="4:7" x14ac:dyDescent="0.25">
      <c r="D307" s="133"/>
      <c r="F307" s="3"/>
      <c r="G307" s="3"/>
    </row>
    <row r="308" spans="4:7" x14ac:dyDescent="0.25">
      <c r="D308" s="133"/>
      <c r="F308" s="3"/>
      <c r="G308" s="3"/>
    </row>
    <row r="309" spans="4:7" x14ac:dyDescent="0.25">
      <c r="D309" s="133"/>
      <c r="F309" s="3"/>
      <c r="G309" s="3"/>
    </row>
    <row r="310" spans="4:7" x14ac:dyDescent="0.25">
      <c r="D310" s="133"/>
      <c r="F310" s="3"/>
      <c r="G310" s="3"/>
    </row>
    <row r="311" spans="4:7" x14ac:dyDescent="0.25">
      <c r="D311" s="133"/>
      <c r="F311" s="3"/>
      <c r="G311" s="3"/>
    </row>
    <row r="312" spans="4:7" x14ac:dyDescent="0.25">
      <c r="D312" s="133"/>
      <c r="F312" s="3"/>
      <c r="G312" s="3"/>
    </row>
    <row r="313" spans="4:7" x14ac:dyDescent="0.25">
      <c r="D313" s="133"/>
      <c r="F313" s="3"/>
      <c r="G313" s="3"/>
    </row>
    <row r="314" spans="4:7" x14ac:dyDescent="0.25">
      <c r="D314" s="133"/>
      <c r="F314" s="3"/>
      <c r="G314" s="3"/>
    </row>
    <row r="315" spans="4:7" x14ac:dyDescent="0.25">
      <c r="D315" s="133"/>
      <c r="F315" s="3"/>
      <c r="G315" s="3"/>
    </row>
    <row r="316" spans="4:7" x14ac:dyDescent="0.25">
      <c r="D316" s="133"/>
      <c r="F316" s="3"/>
      <c r="G316" s="3"/>
    </row>
    <row r="317" spans="4:7" x14ac:dyDescent="0.25">
      <c r="D317" s="133"/>
      <c r="F317" s="3"/>
      <c r="G317" s="3"/>
    </row>
    <row r="318" spans="4:7" x14ac:dyDescent="0.25">
      <c r="D318" s="133"/>
      <c r="F318" s="3"/>
      <c r="G318" s="3"/>
    </row>
    <row r="319" spans="4:7" x14ac:dyDescent="0.25">
      <c r="D319" s="133"/>
      <c r="F319" s="3"/>
      <c r="G319" s="3"/>
    </row>
    <row r="320" spans="4:7" x14ac:dyDescent="0.25">
      <c r="D320" s="133"/>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7"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09375" defaultRowHeight="13.2" x14ac:dyDescent="0.25"/>
  <cols>
    <col min="1" max="1" width="7.109375" style="129" customWidth="1"/>
    <col min="2" max="2" width="44.88671875" style="20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400" t="s">
        <v>1274</v>
      </c>
      <c r="B1" s="527" t="s">
        <v>632</v>
      </c>
      <c r="C1" s="527" t="s">
        <v>390</v>
      </c>
      <c r="D1" s="530" t="s">
        <v>391</v>
      </c>
      <c r="E1" s="531"/>
      <c r="F1" s="22"/>
      <c r="G1" s="22"/>
    </row>
    <row r="2" spans="1:7" ht="21" x14ac:dyDescent="0.25">
      <c r="A2" s="402"/>
      <c r="B2" s="529"/>
      <c r="C2" s="529"/>
      <c r="D2" s="203" t="s">
        <v>392</v>
      </c>
      <c r="E2" s="203" t="s">
        <v>394</v>
      </c>
      <c r="F2" s="22"/>
      <c r="G2" s="22"/>
    </row>
    <row r="3" spans="1:7" ht="26.25" customHeight="1" x14ac:dyDescent="0.25">
      <c r="A3" s="220" t="s">
        <v>1062</v>
      </c>
      <c r="B3" s="216" t="s">
        <v>1446</v>
      </c>
      <c r="C3" s="212" t="s">
        <v>179</v>
      </c>
      <c r="D3" s="229">
        <f>VZaS!D3</f>
        <v>1299867</v>
      </c>
      <c r="E3" s="229">
        <f>VZaS!E3</f>
        <v>1508585</v>
      </c>
      <c r="F3" s="23"/>
      <c r="G3" s="23"/>
    </row>
    <row r="4" spans="1:7" ht="26.25" customHeight="1" x14ac:dyDescent="0.25">
      <c r="A4" s="221" t="s">
        <v>174</v>
      </c>
      <c r="B4" s="230" t="s">
        <v>1447</v>
      </c>
      <c r="C4" s="212" t="s">
        <v>180</v>
      </c>
      <c r="D4" s="123">
        <f>D5+D6+D7+D8+D9+D10+D11</f>
        <v>1738368</v>
      </c>
      <c r="E4" s="124">
        <f>E5+E6+E7+E8+E9+E10+E11</f>
        <v>1932485</v>
      </c>
      <c r="F4" s="24"/>
      <c r="G4" s="24"/>
    </row>
    <row r="5" spans="1:7" ht="26.25" customHeight="1" x14ac:dyDescent="0.25">
      <c r="A5" s="135" t="s">
        <v>1061</v>
      </c>
      <c r="B5" s="219" t="s">
        <v>1448</v>
      </c>
      <c r="C5" s="211" t="s">
        <v>181</v>
      </c>
      <c r="D5" s="229">
        <f>VZaS!D5</f>
        <v>0</v>
      </c>
      <c r="E5" s="229">
        <f>VZaS!E5</f>
        <v>0</v>
      </c>
      <c r="F5" s="24"/>
      <c r="G5" s="24"/>
    </row>
    <row r="6" spans="1:7" ht="26.25" customHeight="1" x14ac:dyDescent="0.25">
      <c r="A6" s="207" t="s">
        <v>153</v>
      </c>
      <c r="B6" s="219" t="s">
        <v>1449</v>
      </c>
      <c r="C6" s="211" t="s">
        <v>182</v>
      </c>
      <c r="D6" s="229">
        <f>VZaS!D6</f>
        <v>0</v>
      </c>
      <c r="E6" s="229">
        <f>VZaS!E6</f>
        <v>0</v>
      </c>
      <c r="F6" s="24"/>
      <c r="G6" s="24"/>
    </row>
    <row r="7" spans="1:7" ht="26.25" customHeight="1" x14ac:dyDescent="0.25">
      <c r="A7" s="135" t="s">
        <v>1064</v>
      </c>
      <c r="B7" s="219" t="s">
        <v>1450</v>
      </c>
      <c r="C7" s="211" t="s">
        <v>183</v>
      </c>
      <c r="D7" s="229">
        <f>VZaS!D7</f>
        <v>1299867</v>
      </c>
      <c r="E7" s="229">
        <f>VZaS!E7</f>
        <v>1508585</v>
      </c>
      <c r="F7" s="24"/>
      <c r="G7" s="24"/>
    </row>
    <row r="8" spans="1:7" ht="26.25" customHeight="1" x14ac:dyDescent="0.25">
      <c r="A8" s="220" t="s">
        <v>162</v>
      </c>
      <c r="B8" s="145" t="s">
        <v>1451</v>
      </c>
      <c r="C8" s="209" t="s">
        <v>184</v>
      </c>
      <c r="D8" s="229">
        <f>VZaS!D8</f>
        <v>0</v>
      </c>
      <c r="E8" s="229">
        <f>VZaS!E8</f>
        <v>0</v>
      </c>
      <c r="F8" s="24"/>
      <c r="G8" s="24"/>
    </row>
    <row r="9" spans="1:7" ht="26.25" customHeight="1" x14ac:dyDescent="0.25">
      <c r="A9" s="220" t="s">
        <v>496</v>
      </c>
      <c r="B9" s="145" t="s">
        <v>1452</v>
      </c>
      <c r="C9" s="209" t="s">
        <v>185</v>
      </c>
      <c r="D9" s="229">
        <f>VZaS!D9</f>
        <v>0</v>
      </c>
      <c r="E9" s="229">
        <f>VZaS!E9</f>
        <v>0</v>
      </c>
      <c r="F9" s="24"/>
      <c r="G9" s="24"/>
    </row>
    <row r="10" spans="1:7" ht="37.5" customHeight="1" x14ac:dyDescent="0.25">
      <c r="A10" s="220" t="s">
        <v>1068</v>
      </c>
      <c r="B10" s="216" t="s">
        <v>1453</v>
      </c>
      <c r="C10" s="209" t="s">
        <v>186</v>
      </c>
      <c r="D10" s="229">
        <f>VZaS!D10</f>
        <v>740</v>
      </c>
      <c r="E10" s="229">
        <f>VZaS!E10</f>
        <v>0</v>
      </c>
      <c r="F10" s="24"/>
      <c r="G10" s="24"/>
    </row>
    <row r="11" spans="1:7" ht="26.25" customHeight="1" x14ac:dyDescent="0.25">
      <c r="A11" s="223" t="s">
        <v>1070</v>
      </c>
      <c r="B11" s="222" t="s">
        <v>1454</v>
      </c>
      <c r="C11" s="211" t="s">
        <v>187</v>
      </c>
      <c r="D11" s="229">
        <f>VZaS!D11</f>
        <v>437761</v>
      </c>
      <c r="E11" s="229">
        <f>VZaS!E11</f>
        <v>423900</v>
      </c>
      <c r="F11" s="23"/>
      <c r="G11" s="23"/>
    </row>
    <row r="12" spans="1:7" ht="33" customHeight="1" x14ac:dyDescent="0.25">
      <c r="A12" s="235" t="s">
        <v>1072</v>
      </c>
      <c r="B12" s="233" t="s">
        <v>1455</v>
      </c>
      <c r="C12" s="210" t="s">
        <v>945</v>
      </c>
      <c r="D12" s="123">
        <f>D13+D14+D15+D16+D17+D22+D23+D26+D27+D30</f>
        <v>1864549</v>
      </c>
      <c r="E12" s="123">
        <f>E13+E14+E15+E16+E17+E22+E23+E26+E27+E30</f>
        <v>2426232</v>
      </c>
      <c r="F12" s="24"/>
      <c r="G12" s="24"/>
    </row>
    <row r="13" spans="1:7" ht="26.25" customHeight="1" x14ac:dyDescent="0.25">
      <c r="A13" s="134" t="s">
        <v>1074</v>
      </c>
      <c r="B13" s="121" t="s">
        <v>1456</v>
      </c>
      <c r="C13" s="209" t="s">
        <v>946</v>
      </c>
      <c r="D13" s="229">
        <f>VZaS!D13</f>
        <v>0</v>
      </c>
      <c r="E13" s="229">
        <f>VZaS!E13</f>
        <v>0</v>
      </c>
      <c r="F13" s="24"/>
      <c r="G13" s="24"/>
    </row>
    <row r="14" spans="1:7" ht="26.25" customHeight="1" x14ac:dyDescent="0.25">
      <c r="A14" s="224" t="s">
        <v>1075</v>
      </c>
      <c r="B14" s="222" t="s">
        <v>1457</v>
      </c>
      <c r="C14" s="211" t="s">
        <v>947</v>
      </c>
      <c r="D14" s="229">
        <f>VZaS!D14</f>
        <v>124874</v>
      </c>
      <c r="E14" s="229">
        <f>VZaS!E14</f>
        <v>133801</v>
      </c>
      <c r="F14" s="24"/>
      <c r="G14" s="24"/>
    </row>
    <row r="15" spans="1:7" ht="26.25" customHeight="1" x14ac:dyDescent="0.25">
      <c r="A15" s="122" t="s">
        <v>1078</v>
      </c>
      <c r="B15" s="121" t="s">
        <v>1458</v>
      </c>
      <c r="C15" s="209" t="s">
        <v>948</v>
      </c>
      <c r="D15" s="229">
        <f>VZaS!D15</f>
        <v>0</v>
      </c>
      <c r="E15" s="229">
        <f>VZaS!E15</f>
        <v>0</v>
      </c>
      <c r="F15" s="24"/>
      <c r="G15" s="24"/>
    </row>
    <row r="16" spans="1:7" ht="26.25" customHeight="1" x14ac:dyDescent="0.25">
      <c r="A16" s="122" t="s">
        <v>1080</v>
      </c>
      <c r="B16" s="121" t="s">
        <v>1459</v>
      </c>
      <c r="C16" s="209" t="s">
        <v>949</v>
      </c>
      <c r="D16" s="229">
        <f>VZaS!D16</f>
        <v>773382</v>
      </c>
      <c r="E16" s="229">
        <f>VZaS!E16</f>
        <v>839380</v>
      </c>
      <c r="F16" s="24"/>
      <c r="G16" s="24"/>
    </row>
    <row r="17" spans="1:7" ht="26.25" customHeight="1" x14ac:dyDescent="0.25">
      <c r="A17" s="134" t="s">
        <v>1082</v>
      </c>
      <c r="B17" s="121" t="s">
        <v>1460</v>
      </c>
      <c r="C17" s="209" t="s">
        <v>754</v>
      </c>
      <c r="D17" s="124">
        <f>D18+D19+D20+D21</f>
        <v>793536</v>
      </c>
      <c r="E17" s="124">
        <f>E18+E19+E20+E21</f>
        <v>754616</v>
      </c>
      <c r="F17" s="24"/>
      <c r="G17" s="24"/>
    </row>
    <row r="18" spans="1:7" ht="26.25" customHeight="1" x14ac:dyDescent="0.25">
      <c r="A18" s="134" t="s">
        <v>1083</v>
      </c>
      <c r="B18" s="121" t="s">
        <v>1461</v>
      </c>
      <c r="C18" s="209" t="s">
        <v>755</v>
      </c>
      <c r="D18" s="229">
        <f>VZaS!D18</f>
        <v>573779</v>
      </c>
      <c r="E18" s="229">
        <f>VZaS!E18</f>
        <v>542303</v>
      </c>
      <c r="F18" s="24"/>
      <c r="G18" s="24"/>
    </row>
    <row r="19" spans="1:7" ht="26.25" customHeight="1" x14ac:dyDescent="0.25">
      <c r="A19" s="134" t="s">
        <v>155</v>
      </c>
      <c r="B19" s="121" t="s">
        <v>1462</v>
      </c>
      <c r="C19" s="209" t="s">
        <v>756</v>
      </c>
      <c r="D19" s="229">
        <f>VZaS!D19</f>
        <v>0</v>
      </c>
      <c r="E19" s="229">
        <f>VZaS!E19</f>
        <v>0</v>
      </c>
      <c r="F19" s="24"/>
      <c r="G19" s="24"/>
    </row>
    <row r="20" spans="1:7" ht="30" customHeight="1" x14ac:dyDescent="0.25">
      <c r="A20" s="122" t="s">
        <v>136</v>
      </c>
      <c r="B20" s="121" t="s">
        <v>1463</v>
      </c>
      <c r="C20" s="209" t="s">
        <v>757</v>
      </c>
      <c r="D20" s="229">
        <f>VZaS!D20</f>
        <v>196267</v>
      </c>
      <c r="E20" s="229">
        <f>VZaS!E20</f>
        <v>189088</v>
      </c>
      <c r="F20" s="23"/>
      <c r="G20" s="23"/>
    </row>
    <row r="21" spans="1:7" ht="33" customHeight="1" x14ac:dyDescent="0.25">
      <c r="A21" s="122" t="s">
        <v>671</v>
      </c>
      <c r="B21" s="121" t="s">
        <v>1464</v>
      </c>
      <c r="C21" s="209" t="s">
        <v>758</v>
      </c>
      <c r="D21" s="229">
        <f>VZaS!D21</f>
        <v>23490</v>
      </c>
      <c r="E21" s="229">
        <f>VZaS!E21</f>
        <v>23225</v>
      </c>
      <c r="F21" s="24"/>
      <c r="G21" s="24"/>
    </row>
    <row r="22" spans="1:7" ht="26.25" customHeight="1" x14ac:dyDescent="0.25">
      <c r="A22" s="134" t="s">
        <v>1085</v>
      </c>
      <c r="B22" s="121" t="s">
        <v>1465</v>
      </c>
      <c r="C22" s="209" t="s">
        <v>759</v>
      </c>
      <c r="D22" s="229">
        <f>VZaS!D22</f>
        <v>12925</v>
      </c>
      <c r="E22" s="229">
        <f>VZaS!E22</f>
        <v>13074</v>
      </c>
      <c r="F22" s="24"/>
      <c r="G22" s="24"/>
    </row>
    <row r="23" spans="1:7" ht="38.25" customHeight="1" x14ac:dyDescent="0.25">
      <c r="A23" s="134" t="s">
        <v>1086</v>
      </c>
      <c r="B23" s="231" t="s">
        <v>1466</v>
      </c>
      <c r="C23" s="209" t="s">
        <v>46</v>
      </c>
      <c r="D23" s="124">
        <f>D24+D25</f>
        <v>152561</v>
      </c>
      <c r="E23" s="124">
        <f>E24+E25</f>
        <v>149957</v>
      </c>
      <c r="F23" s="24"/>
      <c r="G23" s="24"/>
    </row>
    <row r="24" spans="1:7" ht="26.25" customHeight="1" x14ac:dyDescent="0.25">
      <c r="A24" s="122" t="s">
        <v>1087</v>
      </c>
      <c r="B24" s="231" t="s">
        <v>1467</v>
      </c>
      <c r="C24" s="209" t="s">
        <v>47</v>
      </c>
      <c r="D24" s="229">
        <f>VZaS!D24</f>
        <v>152561</v>
      </c>
      <c r="E24" s="229">
        <f>VZaS!E24</f>
        <v>149957</v>
      </c>
      <c r="F24" s="24"/>
      <c r="G24" s="24"/>
    </row>
    <row r="25" spans="1:7" ht="26.25" customHeight="1" x14ac:dyDescent="0.25">
      <c r="A25" s="134" t="s">
        <v>155</v>
      </c>
      <c r="B25" s="231" t="s">
        <v>1468</v>
      </c>
      <c r="C25" s="209" t="s">
        <v>48</v>
      </c>
      <c r="D25" s="229">
        <f>VZaS!D25</f>
        <v>0</v>
      </c>
      <c r="E25" s="229">
        <f>VZaS!E25</f>
        <v>0</v>
      </c>
      <c r="F25" s="24"/>
      <c r="G25" s="24"/>
    </row>
    <row r="26" spans="1:7" ht="26.25" customHeight="1" x14ac:dyDescent="0.25">
      <c r="A26" s="134" t="s">
        <v>1091</v>
      </c>
      <c r="B26" s="121" t="s">
        <v>1469</v>
      </c>
      <c r="C26" s="209" t="s">
        <v>49</v>
      </c>
      <c r="D26" s="229">
        <f>VZaS!D26</f>
        <v>0</v>
      </c>
      <c r="E26" s="229">
        <f>VZaS!E26</f>
        <v>0</v>
      </c>
      <c r="F26" s="24"/>
      <c r="G26" s="24"/>
    </row>
    <row r="27" spans="1:7" ht="26.25" customHeight="1" x14ac:dyDescent="0.25">
      <c r="A27" s="134" t="s">
        <v>178</v>
      </c>
      <c r="B27" s="121" t="s">
        <v>1470</v>
      </c>
      <c r="C27" s="209" t="s">
        <v>50</v>
      </c>
      <c r="D27" s="229">
        <f>VZaS!D27</f>
        <v>0</v>
      </c>
      <c r="E27" s="229">
        <f>VZaS!E27</f>
        <v>0</v>
      </c>
      <c r="F27" s="23"/>
      <c r="G27" s="23"/>
    </row>
    <row r="28" spans="1:7" ht="26.25" customHeight="1" x14ac:dyDescent="0.25">
      <c r="A28" s="400" t="s">
        <v>1274</v>
      </c>
      <c r="B28" s="527" t="s">
        <v>632</v>
      </c>
      <c r="C28" s="527" t="s">
        <v>390</v>
      </c>
      <c r="D28" s="530" t="s">
        <v>391</v>
      </c>
      <c r="E28" s="531"/>
      <c r="F28" s="23"/>
      <c r="G28" s="23"/>
    </row>
    <row r="29" spans="1:7" ht="26.25" customHeight="1" x14ac:dyDescent="0.25">
      <c r="A29" s="402"/>
      <c r="B29" s="529"/>
      <c r="C29" s="529"/>
      <c r="D29" s="203" t="s">
        <v>392</v>
      </c>
      <c r="E29" s="203" t="s">
        <v>394</v>
      </c>
      <c r="F29" s="23"/>
      <c r="G29" s="23"/>
    </row>
    <row r="30" spans="1:7" ht="26.25" customHeight="1" x14ac:dyDescent="0.25">
      <c r="A30" s="134" t="s">
        <v>1092</v>
      </c>
      <c r="B30" s="121" t="s">
        <v>1471</v>
      </c>
      <c r="C30" s="209" t="s">
        <v>51</v>
      </c>
      <c r="D30" s="229">
        <f>VZaS!D28</f>
        <v>7271</v>
      </c>
      <c r="E30" s="229">
        <f>VZaS!E30</f>
        <v>535404</v>
      </c>
      <c r="F30" s="24"/>
      <c r="G30" s="24"/>
    </row>
    <row r="31" spans="1:7" x14ac:dyDescent="0.25">
      <c r="A31" s="135" t="s">
        <v>177</v>
      </c>
      <c r="B31" s="120" t="s">
        <v>1472</v>
      </c>
      <c r="C31" s="210" t="s">
        <v>52</v>
      </c>
      <c r="D31" s="123">
        <f>D4-D12</f>
        <v>-126181</v>
      </c>
      <c r="E31" s="123">
        <f>E4-E12</f>
        <v>-493747</v>
      </c>
      <c r="F31" s="24"/>
      <c r="G31" s="24"/>
    </row>
    <row r="32" spans="1:7" ht="31.5" customHeight="1" x14ac:dyDescent="0.25">
      <c r="A32" s="135" t="s">
        <v>172</v>
      </c>
      <c r="B32" s="120" t="s">
        <v>1473</v>
      </c>
      <c r="C32" s="210" t="s">
        <v>53</v>
      </c>
      <c r="D32" s="123">
        <f>D5+D6+D7+D8+D9-(D13+D14+D15+D16)</f>
        <v>401611</v>
      </c>
      <c r="E32" s="123">
        <f>E5+E6+E7+E8+E9-(E13+E14+E15+E16)</f>
        <v>535404</v>
      </c>
      <c r="F32" s="23"/>
      <c r="G32" s="23"/>
    </row>
    <row r="33" spans="1:20" ht="28.5" customHeight="1" x14ac:dyDescent="0.25">
      <c r="A33" s="119" t="s">
        <v>1112</v>
      </c>
      <c r="B33" s="120" t="s">
        <v>1474</v>
      </c>
      <c r="C33" s="210" t="s">
        <v>54</v>
      </c>
      <c r="D33" s="123">
        <f>D34+D35+D39+D43+D46+D47+D48</f>
        <v>0</v>
      </c>
      <c r="E33" s="123">
        <f>E34+E35+E39+E43+E46+E47+E48</f>
        <v>1</v>
      </c>
      <c r="F33" s="24"/>
      <c r="G33" s="24"/>
    </row>
    <row r="34" spans="1:20" ht="26.25" customHeight="1" x14ac:dyDescent="0.25">
      <c r="A34" s="134" t="s">
        <v>487</v>
      </c>
      <c r="B34" s="121" t="s">
        <v>1475</v>
      </c>
      <c r="C34" s="209" t="s">
        <v>55</v>
      </c>
      <c r="D34" s="229">
        <f>VZaS!D34</f>
        <v>0</v>
      </c>
      <c r="E34" s="229">
        <f>VZaS!E34</f>
        <v>0</v>
      </c>
      <c r="F34" s="24"/>
      <c r="G34" s="24"/>
    </row>
    <row r="35" spans="1:20" ht="30.6" customHeight="1" x14ac:dyDescent="0.25">
      <c r="A35" s="134" t="s">
        <v>166</v>
      </c>
      <c r="B35" s="121" t="s">
        <v>1476</v>
      </c>
      <c r="C35" s="209" t="s">
        <v>56</v>
      </c>
      <c r="D35" s="123">
        <f>D36+D37+D38</f>
        <v>0</v>
      </c>
      <c r="E35" s="123">
        <f>E36+E37+E38</f>
        <v>0</v>
      </c>
      <c r="F35" s="24"/>
      <c r="G35" s="24"/>
    </row>
    <row r="36" spans="1:20" ht="26.25" customHeight="1" x14ac:dyDescent="0.25">
      <c r="A36" s="134" t="s">
        <v>1096</v>
      </c>
      <c r="B36" s="121" t="s">
        <v>1477</v>
      </c>
      <c r="C36" s="209" t="s">
        <v>57</v>
      </c>
      <c r="D36" s="229">
        <f>VZaS!D36</f>
        <v>0</v>
      </c>
      <c r="E36" s="229">
        <f>VZaS!E36</f>
        <v>0</v>
      </c>
      <c r="F36" s="24"/>
      <c r="G36" s="24"/>
    </row>
    <row r="37" spans="1:20" ht="26.25" customHeight="1" x14ac:dyDescent="0.25">
      <c r="A37" s="134" t="s">
        <v>155</v>
      </c>
      <c r="B37" s="121" t="s">
        <v>1275</v>
      </c>
      <c r="C37" s="209" t="s">
        <v>58</v>
      </c>
      <c r="D37" s="229">
        <f>VZaS!D37</f>
        <v>0</v>
      </c>
      <c r="E37" s="229">
        <f>VZaS!E37</f>
        <v>0</v>
      </c>
      <c r="F37" s="24"/>
      <c r="G37" s="24"/>
    </row>
    <row r="38" spans="1:20" ht="25.95" customHeight="1" x14ac:dyDescent="0.25">
      <c r="A38" s="122" t="s">
        <v>136</v>
      </c>
      <c r="B38" s="121" t="s">
        <v>1276</v>
      </c>
      <c r="C38" s="209" t="s">
        <v>59</v>
      </c>
      <c r="D38" s="229">
        <f>VZaS!D38</f>
        <v>0</v>
      </c>
      <c r="E38" s="229">
        <f>VZaS!E38</f>
        <v>0</v>
      </c>
      <c r="F38" s="24"/>
      <c r="G38" s="24"/>
    </row>
    <row r="39" spans="1:20" ht="26.25" customHeight="1" x14ac:dyDescent="0.25">
      <c r="A39" s="122" t="s">
        <v>1098</v>
      </c>
      <c r="B39" s="121" t="s">
        <v>1443</v>
      </c>
      <c r="C39" s="209" t="s">
        <v>60</v>
      </c>
      <c r="D39" s="123">
        <f>D40+D41+D42</f>
        <v>0</v>
      </c>
      <c r="E39" s="123">
        <f>E40+E41+E42</f>
        <v>0</v>
      </c>
      <c r="F39" s="24"/>
      <c r="G39" s="24"/>
    </row>
    <row r="40" spans="1:20" ht="26.25" customHeight="1" x14ac:dyDescent="0.25">
      <c r="A40" s="74" t="s">
        <v>1099</v>
      </c>
      <c r="B40" s="121" t="s">
        <v>1277</v>
      </c>
      <c r="C40" s="209" t="s">
        <v>61</v>
      </c>
      <c r="D40" s="229">
        <f>VZaS!D40</f>
        <v>0</v>
      </c>
      <c r="E40" s="229">
        <f>VZaS!E40</f>
        <v>0</v>
      </c>
      <c r="F40" s="24"/>
      <c r="G40" s="24"/>
    </row>
    <row r="41" spans="1:20" ht="26.25" customHeight="1" x14ac:dyDescent="0.25">
      <c r="A41" s="134" t="s">
        <v>155</v>
      </c>
      <c r="B41" s="121" t="s">
        <v>1278</v>
      </c>
      <c r="C41" s="209" t="s">
        <v>62</v>
      </c>
      <c r="D41" s="229">
        <f>VZaS!D41</f>
        <v>0</v>
      </c>
      <c r="E41" s="229">
        <f>VZaS!E41</f>
        <v>0</v>
      </c>
      <c r="F41" s="24"/>
      <c r="G41" s="24"/>
    </row>
    <row r="42" spans="1:20" ht="25.35" customHeight="1" x14ac:dyDescent="0.25">
      <c r="A42" s="122" t="s">
        <v>136</v>
      </c>
      <c r="B42" s="205" t="s">
        <v>1279</v>
      </c>
      <c r="C42" s="209" t="s">
        <v>63</v>
      </c>
      <c r="D42" s="229">
        <f>VZaS!D42</f>
        <v>0</v>
      </c>
      <c r="E42" s="229">
        <f>VZaS!E42</f>
        <v>0</v>
      </c>
      <c r="F42" s="24"/>
      <c r="G42" s="24"/>
      <c r="S42" s="31"/>
      <c r="T42" s="31"/>
    </row>
    <row r="43" spans="1:20" ht="25.95" customHeight="1" x14ac:dyDescent="0.25">
      <c r="A43" s="74" t="s">
        <v>1102</v>
      </c>
      <c r="B43" s="121" t="s">
        <v>1280</v>
      </c>
      <c r="C43" s="209" t="s">
        <v>64</v>
      </c>
      <c r="D43" s="123">
        <f>D44+D45</f>
        <v>0</v>
      </c>
      <c r="E43" s="123">
        <f>E44+E45</f>
        <v>0</v>
      </c>
      <c r="F43" s="24"/>
      <c r="G43" s="24"/>
    </row>
    <row r="44" spans="1:20" ht="26.25" customHeight="1" x14ac:dyDescent="0.25">
      <c r="A44" s="122" t="s">
        <v>1106</v>
      </c>
      <c r="B44" s="121" t="s">
        <v>1281</v>
      </c>
      <c r="C44" s="209" t="s">
        <v>65</v>
      </c>
      <c r="D44" s="229">
        <f>VZaS!D44</f>
        <v>0</v>
      </c>
      <c r="E44" s="229">
        <f>VZaS!E44</f>
        <v>0</v>
      </c>
      <c r="F44" s="24"/>
      <c r="G44" s="24"/>
    </row>
    <row r="45" spans="1:20" ht="26.25" customHeight="1" x14ac:dyDescent="0.25">
      <c r="A45" s="134" t="s">
        <v>155</v>
      </c>
      <c r="B45" s="121" t="s">
        <v>1282</v>
      </c>
      <c r="C45" s="209" t="s">
        <v>66</v>
      </c>
      <c r="D45" s="229">
        <f>VZaS!D45</f>
        <v>0</v>
      </c>
      <c r="E45" s="229">
        <f>VZaS!E45</f>
        <v>0</v>
      </c>
      <c r="F45" s="24"/>
      <c r="G45" s="24"/>
    </row>
    <row r="46" spans="1:20" ht="26.25" customHeight="1" x14ac:dyDescent="0.25">
      <c r="A46" s="122" t="s">
        <v>1105</v>
      </c>
      <c r="B46" s="121" t="s">
        <v>1283</v>
      </c>
      <c r="C46" s="209" t="s">
        <v>67</v>
      </c>
      <c r="D46" s="229">
        <f>VZaS!D46</f>
        <v>0</v>
      </c>
      <c r="E46" s="229">
        <f>VZaS!E46</f>
        <v>1</v>
      </c>
      <c r="F46" s="24"/>
      <c r="G46" s="24"/>
    </row>
    <row r="47" spans="1:20" ht="26.25" customHeight="1" x14ac:dyDescent="0.25">
      <c r="A47" s="208" t="s">
        <v>1108</v>
      </c>
      <c r="B47" s="121" t="s">
        <v>1284</v>
      </c>
      <c r="C47" s="209" t="s">
        <v>68</v>
      </c>
      <c r="D47" s="229">
        <f>VZaS!D47</f>
        <v>0</v>
      </c>
      <c r="E47" s="229">
        <f>VZaS!E47</f>
        <v>0</v>
      </c>
      <c r="F47" s="24"/>
      <c r="G47" s="24"/>
    </row>
    <row r="48" spans="1:20" ht="26.25" customHeight="1" x14ac:dyDescent="0.25">
      <c r="A48" s="122" t="s">
        <v>1110</v>
      </c>
      <c r="B48" s="121" t="s">
        <v>1285</v>
      </c>
      <c r="C48" s="209" t="s">
        <v>69</v>
      </c>
      <c r="D48" s="229">
        <f>VZaS!D48</f>
        <v>0</v>
      </c>
      <c r="E48" s="229">
        <f>VZaS!E48</f>
        <v>0</v>
      </c>
      <c r="F48" s="24"/>
      <c r="G48" s="24"/>
    </row>
    <row r="49" spans="1:7" ht="32.25" customHeight="1" x14ac:dyDescent="0.25">
      <c r="A49" s="119" t="s">
        <v>1111</v>
      </c>
      <c r="B49" s="233" t="s">
        <v>1286</v>
      </c>
      <c r="C49" s="210" t="s">
        <v>70</v>
      </c>
      <c r="D49" s="124">
        <f>D50+D51+D52+D53+D56+D57+D58</f>
        <v>11046</v>
      </c>
      <c r="E49" s="124">
        <f>E50+E51+E52+E53+E56+E57+E58</f>
        <v>13421</v>
      </c>
      <c r="F49" s="24"/>
      <c r="G49" s="24"/>
    </row>
    <row r="50" spans="1:7" ht="30.9" customHeight="1" x14ac:dyDescent="0.25">
      <c r="A50" s="122" t="s">
        <v>1113</v>
      </c>
      <c r="B50" s="121" t="s">
        <v>1287</v>
      </c>
      <c r="C50" s="209" t="s">
        <v>75</v>
      </c>
      <c r="D50" s="229">
        <f>VZaS!D50</f>
        <v>0</v>
      </c>
      <c r="E50" s="229">
        <f>VZaS!E50</f>
        <v>0</v>
      </c>
      <c r="F50" s="24"/>
      <c r="G50" s="26"/>
    </row>
    <row r="51" spans="1:7" ht="45.75" customHeight="1" x14ac:dyDescent="0.25">
      <c r="A51" s="122" t="s">
        <v>1114</v>
      </c>
      <c r="B51" s="222" t="s">
        <v>1288</v>
      </c>
      <c r="C51" s="211" t="s">
        <v>76</v>
      </c>
      <c r="D51" s="229">
        <f>VZaS!D51</f>
        <v>0</v>
      </c>
      <c r="E51" s="229">
        <f>VZaS!E51</f>
        <v>0</v>
      </c>
      <c r="F51" s="24"/>
      <c r="G51" s="26"/>
    </row>
    <row r="52" spans="1:7" ht="30" customHeight="1" x14ac:dyDescent="0.25">
      <c r="A52" s="224" t="s">
        <v>1115</v>
      </c>
      <c r="B52" s="222" t="s">
        <v>1289</v>
      </c>
      <c r="C52" s="211" t="s">
        <v>77</v>
      </c>
      <c r="D52" s="229">
        <f>VZaS!D52</f>
        <v>0</v>
      </c>
      <c r="E52" s="229">
        <f>VZaS!E52</f>
        <v>0</v>
      </c>
      <c r="F52" s="24"/>
      <c r="G52" s="26"/>
    </row>
    <row r="53" spans="1:7" ht="28.5" customHeight="1" x14ac:dyDescent="0.25">
      <c r="A53" s="224" t="s">
        <v>1117</v>
      </c>
      <c r="B53" s="121" t="s">
        <v>1290</v>
      </c>
      <c r="C53" s="209" t="s">
        <v>78</v>
      </c>
      <c r="D53" s="124">
        <f>D54+D55</f>
        <v>9541</v>
      </c>
      <c r="E53" s="124">
        <f>E54+E55</f>
        <v>11717</v>
      </c>
      <c r="F53" s="24"/>
      <c r="G53" s="32"/>
    </row>
    <row r="54" spans="1:7" ht="26.25" customHeight="1" x14ac:dyDescent="0.25">
      <c r="A54" s="122" t="s">
        <v>1118</v>
      </c>
      <c r="B54" s="121" t="s">
        <v>1291</v>
      </c>
      <c r="C54" s="209" t="s">
        <v>300</v>
      </c>
      <c r="D54" s="229">
        <f>VZaS!D54</f>
        <v>9541</v>
      </c>
      <c r="E54" s="229">
        <f>VZaS!E54</f>
        <v>11717</v>
      </c>
      <c r="F54" s="24"/>
      <c r="G54" s="32"/>
    </row>
    <row r="55" spans="1:7" ht="26.25" customHeight="1" x14ac:dyDescent="0.25">
      <c r="A55" s="134" t="s">
        <v>155</v>
      </c>
      <c r="B55" s="121" t="s">
        <v>1292</v>
      </c>
      <c r="C55" s="209" t="s">
        <v>301</v>
      </c>
      <c r="D55" s="229">
        <f>VZaS!D55</f>
        <v>0</v>
      </c>
      <c r="E55" s="229">
        <f>VZaS!E55</f>
        <v>0</v>
      </c>
      <c r="F55" s="24"/>
      <c r="G55" s="32"/>
    </row>
    <row r="56" spans="1:7" ht="32.25" customHeight="1" x14ac:dyDescent="0.25">
      <c r="A56" s="122" t="s">
        <v>1120</v>
      </c>
      <c r="B56" s="222" t="s">
        <v>1293</v>
      </c>
      <c r="C56" s="211" t="s">
        <v>302</v>
      </c>
      <c r="D56" s="123"/>
      <c r="E56" s="229">
        <f>VZaS!E56</f>
        <v>8</v>
      </c>
      <c r="F56" s="24"/>
      <c r="G56" s="24"/>
    </row>
    <row r="57" spans="1:7" ht="26.25" customHeight="1" x14ac:dyDescent="0.25">
      <c r="A57" s="122" t="s">
        <v>1122</v>
      </c>
      <c r="B57" s="136" t="s">
        <v>1444</v>
      </c>
      <c r="C57" s="209" t="s">
        <v>303</v>
      </c>
      <c r="D57" s="229">
        <f>VZaS!D57</f>
        <v>0</v>
      </c>
      <c r="E57" s="229">
        <f>VZaS!E57</f>
        <v>0</v>
      </c>
      <c r="F57" s="24"/>
      <c r="G57" s="24"/>
    </row>
    <row r="58" spans="1:7" ht="26.25" customHeight="1" x14ac:dyDescent="0.25">
      <c r="A58" s="122" t="s">
        <v>1123</v>
      </c>
      <c r="B58" s="137" t="s">
        <v>1294</v>
      </c>
      <c r="C58" s="209" t="s">
        <v>304</v>
      </c>
      <c r="D58" s="229">
        <f>VZaS!D58</f>
        <v>1505</v>
      </c>
      <c r="E58" s="229">
        <f>VZaS!E58</f>
        <v>1696</v>
      </c>
      <c r="F58" s="24"/>
      <c r="G58" s="24"/>
    </row>
    <row r="59" spans="1:7" ht="26.25" customHeight="1" x14ac:dyDescent="0.25">
      <c r="A59" s="135" t="s">
        <v>177</v>
      </c>
      <c r="B59" s="120" t="s">
        <v>1295</v>
      </c>
      <c r="C59" s="210" t="s">
        <v>305</v>
      </c>
      <c r="D59" s="123">
        <f>D33-D49</f>
        <v>-11046</v>
      </c>
      <c r="E59" s="123">
        <f>E33-E49</f>
        <v>-13420</v>
      </c>
      <c r="F59" s="24"/>
      <c r="G59" s="24"/>
    </row>
    <row r="60" spans="1:7" ht="16.5" customHeight="1" x14ac:dyDescent="0.25">
      <c r="A60" s="400" t="s">
        <v>1274</v>
      </c>
      <c r="B60" s="527" t="s">
        <v>632</v>
      </c>
      <c r="C60" s="527" t="s">
        <v>390</v>
      </c>
      <c r="D60" s="530" t="s">
        <v>391</v>
      </c>
      <c r="E60" s="531"/>
      <c r="F60" s="24"/>
      <c r="G60" s="24"/>
    </row>
    <row r="61" spans="1:7" ht="21" x14ac:dyDescent="0.25">
      <c r="A61" s="402"/>
      <c r="B61" s="529"/>
      <c r="C61" s="529"/>
      <c r="D61" s="203" t="s">
        <v>392</v>
      </c>
      <c r="E61" s="203" t="s">
        <v>394</v>
      </c>
      <c r="F61" s="24"/>
      <c r="G61" s="24"/>
    </row>
    <row r="62" spans="1:7" ht="26.25" customHeight="1" x14ac:dyDescent="0.25">
      <c r="A62" s="232" t="s">
        <v>1126</v>
      </c>
      <c r="B62" s="233" t="s">
        <v>1445</v>
      </c>
      <c r="C62" s="209" t="s">
        <v>306</v>
      </c>
      <c r="D62" s="124">
        <f>D31+D59</f>
        <v>-137227</v>
      </c>
      <c r="E62" s="124">
        <f>E31+E59</f>
        <v>-507167</v>
      </c>
      <c r="F62" s="24"/>
      <c r="G62" s="24"/>
    </row>
    <row r="63" spans="1:7" ht="26.25" customHeight="1" x14ac:dyDescent="0.25">
      <c r="A63" s="122" t="s">
        <v>1127</v>
      </c>
      <c r="B63" s="136" t="s">
        <v>1296</v>
      </c>
      <c r="C63" s="209" t="s">
        <v>307</v>
      </c>
      <c r="D63" s="124">
        <f>D64+D65</f>
        <v>-27357</v>
      </c>
      <c r="E63" s="124">
        <f>E64+E65</f>
        <v>7403</v>
      </c>
      <c r="F63" s="24"/>
      <c r="G63" s="24"/>
    </row>
    <row r="64" spans="1:7" ht="26.25" customHeight="1" x14ac:dyDescent="0.25">
      <c r="A64" s="122" t="s">
        <v>1129</v>
      </c>
      <c r="B64" s="138" t="s">
        <v>1297</v>
      </c>
      <c r="C64" s="209" t="s">
        <v>80</v>
      </c>
      <c r="D64" s="229">
        <f>VZaS!D64</f>
        <v>993</v>
      </c>
      <c r="E64" s="229">
        <f>VZaS!E64</f>
        <v>8348</v>
      </c>
      <c r="F64" s="24"/>
      <c r="G64" s="24"/>
    </row>
    <row r="65" spans="1:7" ht="25.5" customHeight="1" x14ac:dyDescent="0.25">
      <c r="A65" s="134" t="s">
        <v>155</v>
      </c>
      <c r="B65" s="222" t="s">
        <v>1298</v>
      </c>
      <c r="C65" s="211" t="s">
        <v>81</v>
      </c>
      <c r="D65" s="229">
        <f>VZaS!D65</f>
        <v>-28350</v>
      </c>
      <c r="E65" s="229">
        <f>VZaS!E65</f>
        <v>-945</v>
      </c>
      <c r="F65" s="24"/>
      <c r="G65" s="24"/>
    </row>
    <row r="66" spans="1:7" ht="25.5" customHeight="1" x14ac:dyDescent="0.25">
      <c r="A66" s="122" t="s">
        <v>1132</v>
      </c>
      <c r="B66" s="234" t="s">
        <v>1299</v>
      </c>
      <c r="C66" s="211" t="s">
        <v>82</v>
      </c>
      <c r="D66" s="229">
        <f>VZaS!D66</f>
        <v>0</v>
      </c>
      <c r="E66" s="229">
        <f>VZaS!E66</f>
        <v>0</v>
      </c>
      <c r="F66" s="24"/>
      <c r="G66" s="24"/>
    </row>
    <row r="67" spans="1:7" ht="42.75" customHeight="1" x14ac:dyDescent="0.25">
      <c r="A67" s="218" t="s">
        <v>1134</v>
      </c>
      <c r="B67" s="225" t="s">
        <v>1300</v>
      </c>
      <c r="C67" s="212" t="s">
        <v>83</v>
      </c>
      <c r="D67" s="123">
        <f>D62-D63-D66</f>
        <v>-109870</v>
      </c>
      <c r="E67" s="123">
        <f>E62-E63-E66</f>
        <v>-514570</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20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546875" defaultRowHeight="18" customHeight="1" x14ac:dyDescent="0.25"/>
  <cols>
    <col min="1" max="36" width="2.5546875" style="44" customWidth="1"/>
    <col min="37" max="16384" width="2.5546875" style="6"/>
  </cols>
  <sheetData>
    <row r="1" spans="1:66" ht="12.9"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345</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532" t="s">
        <v>684</v>
      </c>
      <c r="B3" s="533"/>
      <c r="C3" s="533"/>
      <c r="D3" s="533"/>
      <c r="E3" s="533"/>
      <c r="F3" s="533"/>
      <c r="G3" s="533"/>
      <c r="H3" s="533"/>
      <c r="I3" s="533"/>
      <c r="J3" s="533"/>
      <c r="K3" s="534"/>
      <c r="L3" s="87"/>
      <c r="M3" s="87"/>
      <c r="N3" s="87"/>
      <c r="O3" s="87"/>
      <c r="P3" s="43"/>
      <c r="Q3" s="43"/>
      <c r="R3" s="43"/>
      <c r="S3" s="43"/>
      <c r="T3" s="43"/>
      <c r="U3" s="43"/>
      <c r="V3" s="43"/>
      <c r="W3" s="43"/>
      <c r="X3" s="43"/>
      <c r="Y3" s="43"/>
      <c r="Z3" s="43"/>
      <c r="AA3" s="43"/>
      <c r="AB3" s="43"/>
      <c r="AC3" s="465"/>
      <c r="AD3" s="466"/>
      <c r="AE3" s="466"/>
      <c r="AF3" s="466"/>
      <c r="AG3" s="466"/>
      <c r="AH3" s="466"/>
      <c r="AI3" s="43"/>
      <c r="AJ3" s="43"/>
    </row>
    <row r="4" spans="1:66" s="5" customFormat="1" ht="17.25" customHeight="1" x14ac:dyDescent="0.25">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5">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8" x14ac:dyDescent="0.3">
      <c r="A6" s="467" t="s">
        <v>685</v>
      </c>
      <c r="B6" s="468"/>
      <c r="C6" s="468"/>
      <c r="D6" s="468"/>
      <c r="E6" s="468"/>
      <c r="F6" s="468"/>
      <c r="G6" s="468"/>
      <c r="H6" s="468"/>
      <c r="I6" s="468"/>
      <c r="J6" s="468"/>
      <c r="K6" s="468"/>
      <c r="L6" s="468"/>
      <c r="M6" s="468"/>
      <c r="N6" s="468"/>
      <c r="O6" s="468"/>
      <c r="P6" s="468"/>
      <c r="Q6" s="468"/>
      <c r="R6" s="468"/>
      <c r="S6" s="468"/>
      <c r="T6" s="468"/>
      <c r="U6" s="468"/>
      <c r="V6" s="468"/>
      <c r="W6" s="468"/>
      <c r="X6" s="468"/>
      <c r="Y6" s="468"/>
      <c r="Z6" s="468"/>
      <c r="AA6" s="468"/>
      <c r="AB6" s="468"/>
      <c r="AC6" s="468"/>
      <c r="AD6" s="468"/>
      <c r="AE6" s="468"/>
      <c r="AF6" s="468"/>
      <c r="AG6" s="468"/>
      <c r="AH6" s="468"/>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686</v>
      </c>
      <c r="L8" s="69"/>
      <c r="M8" s="91" t="e">
        <f>#REF!</f>
        <v>#REF!</v>
      </c>
      <c r="N8" s="91" t="e">
        <f>#REF!</f>
        <v>#REF!</v>
      </c>
      <c r="O8" s="91" t="e">
        <f>#REF!</f>
        <v>#REF!</v>
      </c>
      <c r="P8" s="91" t="e">
        <f>#REF!</f>
        <v>#REF!</v>
      </c>
      <c r="Q8" s="91" t="e">
        <f>#REF!</f>
        <v>#REF!</v>
      </c>
      <c r="R8" s="91" t="e">
        <f>#REF!</f>
        <v>#REF!</v>
      </c>
      <c r="S8" s="91">
        <v>2</v>
      </c>
      <c r="T8" s="91">
        <v>0</v>
      </c>
      <c r="U8" s="91" t="e">
        <f>#REF!</f>
        <v>#REF!</v>
      </c>
      <c r="V8" s="91" t="e">
        <f>#REF!</f>
        <v>#REF!</v>
      </c>
      <c r="W8" s="469" t="s">
        <v>581</v>
      </c>
      <c r="X8" s="470"/>
      <c r="Y8" s="470"/>
      <c r="Z8" s="470"/>
      <c r="AA8" s="470"/>
      <c r="AB8" s="471"/>
      <c r="AC8" s="43"/>
      <c r="AD8" s="43"/>
      <c r="AE8" s="43"/>
      <c r="AF8" s="43"/>
      <c r="AG8" s="43"/>
      <c r="AH8" s="43"/>
      <c r="AI8" s="43"/>
      <c r="AJ8" s="43"/>
    </row>
    <row r="9" spans="1:66" s="7" customFormat="1" ht="12" customHeight="1" x14ac:dyDescent="0.25">
      <c r="A9" s="472"/>
      <c r="B9" s="472"/>
      <c r="C9" s="472"/>
      <c r="D9" s="472"/>
      <c r="E9" s="472"/>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2"/>
      <c r="AF9" s="472"/>
      <c r="AG9" s="472"/>
      <c r="AH9" s="472"/>
      <c r="AI9" s="463"/>
      <c r="AJ9" s="464"/>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 customHeight="1" x14ac:dyDescent="0.25">
      <c r="A10" s="463"/>
      <c r="B10" s="463"/>
      <c r="C10" s="463"/>
      <c r="D10" s="463"/>
      <c r="E10" s="463"/>
      <c r="F10" s="463"/>
      <c r="G10" s="463"/>
      <c r="H10" s="463"/>
      <c r="I10" s="463"/>
      <c r="J10" s="463"/>
      <c r="K10" s="463"/>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3"/>
      <c r="AI10" s="463"/>
      <c r="AJ10" s="464"/>
      <c r="AK10" s="5"/>
    </row>
    <row r="11" spans="1:66" s="7" customFormat="1" ht="12.9" customHeight="1" x14ac:dyDescent="0.25">
      <c r="A11" s="463"/>
      <c r="B11" s="464"/>
      <c r="C11" s="464"/>
      <c r="D11" s="464"/>
      <c r="E11" s="464"/>
      <c r="F11" s="464"/>
      <c r="G11" s="464"/>
      <c r="H11" s="464"/>
      <c r="I11" s="464"/>
      <c r="J11" s="464"/>
      <c r="K11" s="464"/>
      <c r="L11" s="464"/>
      <c r="M11" s="464"/>
      <c r="N11" s="464"/>
      <c r="O11" s="464"/>
      <c r="P11" s="464"/>
      <c r="Q11" s="464"/>
      <c r="R11" s="464"/>
      <c r="S11" s="464"/>
      <c r="T11" s="464"/>
      <c r="U11" s="464"/>
      <c r="V11" s="464"/>
      <c r="W11" s="464"/>
      <c r="X11" s="464"/>
      <c r="Y11" s="464"/>
      <c r="Z11" s="464"/>
      <c r="AA11" s="464"/>
      <c r="AB11" s="464"/>
      <c r="AC11" s="464"/>
      <c r="AD11" s="464"/>
      <c r="AE11" s="464"/>
      <c r="AF11" s="464"/>
      <c r="AG11" s="464"/>
      <c r="AH11" s="464"/>
      <c r="AI11" s="464"/>
      <c r="AJ11" s="464"/>
      <c r="AK11" s="5"/>
    </row>
    <row r="12" spans="1:66" s="7" customFormat="1" ht="12.9" customHeight="1" x14ac:dyDescent="0.25">
      <c r="A12" s="464"/>
      <c r="B12" s="464"/>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c r="AK12" s="6"/>
    </row>
    <row r="13" spans="1:66" s="7" customFormat="1" ht="16.5" customHeight="1" x14ac:dyDescent="0.25">
      <c r="A13" s="452"/>
      <c r="B13" s="452"/>
      <c r="C13" s="452"/>
      <c r="D13" s="452"/>
      <c r="E13" s="452"/>
      <c r="F13" s="452"/>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5">
      <c r="A14" s="71" t="s">
        <v>687</v>
      </c>
      <c r="B14" s="72"/>
      <c r="C14" s="72"/>
      <c r="D14" s="72"/>
      <c r="E14" s="72"/>
      <c r="F14" s="72"/>
      <c r="G14" s="72"/>
      <c r="H14" s="72"/>
      <c r="I14" s="72"/>
      <c r="J14" s="72"/>
      <c r="K14" s="73"/>
      <c r="L14" s="72" t="s">
        <v>583</v>
      </c>
      <c r="M14" s="72"/>
      <c r="N14" s="72"/>
      <c r="O14" s="72"/>
      <c r="P14" s="72"/>
      <c r="Q14" s="72"/>
      <c r="R14" s="72" t="s">
        <v>583</v>
      </c>
      <c r="S14" s="72"/>
      <c r="T14" s="72"/>
      <c r="U14" s="72"/>
      <c r="V14" s="72"/>
      <c r="W14" s="72"/>
      <c r="X14" s="71"/>
      <c r="Y14" s="72"/>
      <c r="Z14" s="72"/>
      <c r="AA14" s="72"/>
      <c r="AB14" s="72"/>
      <c r="AC14" s="72"/>
      <c r="AD14" s="72" t="s">
        <v>688</v>
      </c>
      <c r="AE14" s="72"/>
      <c r="AF14" s="72"/>
      <c r="AG14" s="72" t="s">
        <v>689</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5">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777</v>
      </c>
      <c r="N15" s="47"/>
      <c r="O15" s="47"/>
      <c r="P15" s="47"/>
      <c r="Q15" s="47"/>
      <c r="R15" s="47"/>
      <c r="S15" s="91" t="e">
        <f>#REF!</f>
        <v>#REF!</v>
      </c>
      <c r="T15" s="79" t="s">
        <v>690</v>
      </c>
      <c r="U15" s="47"/>
      <c r="V15" s="47"/>
      <c r="W15" s="47"/>
      <c r="X15" s="76" t="s">
        <v>582</v>
      </c>
      <c r="Y15" s="47"/>
      <c r="Z15" s="47"/>
      <c r="AA15" s="47"/>
      <c r="AB15" s="47" t="s">
        <v>691</v>
      </c>
      <c r="AC15" s="47"/>
      <c r="AD15" s="91" t="e">
        <f>#REF!</f>
        <v>#REF!</v>
      </c>
      <c r="AE15" s="91" t="e">
        <f>#REF!</f>
        <v>#REF!</v>
      </c>
      <c r="AF15" s="46"/>
      <c r="AG15" s="91">
        <v>2</v>
      </c>
      <c r="AH15" s="91">
        <v>0</v>
      </c>
      <c r="AI15" s="91" t="e">
        <f>#REF!</f>
        <v>#REF!</v>
      </c>
      <c r="AJ15" s="91" t="e">
        <f>#REF!</f>
        <v>#REF!</v>
      </c>
      <c r="AK15" s="10"/>
    </row>
    <row r="16" spans="1:66" ht="20.25" customHeight="1" x14ac:dyDescent="0.25">
      <c r="A16" s="76" t="s">
        <v>776</v>
      </c>
      <c r="B16" s="47"/>
      <c r="C16" s="47"/>
      <c r="D16" s="47"/>
      <c r="E16" s="47"/>
      <c r="F16" s="47"/>
      <c r="G16" s="47"/>
      <c r="H16" s="47"/>
      <c r="I16" s="47"/>
      <c r="J16" s="47"/>
      <c r="K16" s="75"/>
      <c r="L16" s="60"/>
      <c r="M16" s="47" t="s">
        <v>692</v>
      </c>
      <c r="N16" s="47"/>
      <c r="O16" s="47"/>
      <c r="P16" s="47"/>
      <c r="Q16" s="47"/>
      <c r="R16" s="47"/>
      <c r="S16" s="91"/>
      <c r="T16" s="139" t="s">
        <v>693</v>
      </c>
      <c r="U16" s="79"/>
      <c r="V16" s="79"/>
      <c r="W16" s="79"/>
      <c r="X16" s="76" t="s">
        <v>696</v>
      </c>
      <c r="Y16" s="47"/>
      <c r="Z16" s="47"/>
      <c r="AA16" s="47"/>
      <c r="AB16" s="47" t="s">
        <v>779</v>
      </c>
      <c r="AC16" s="47"/>
      <c r="AD16" s="91" t="e">
        <f>#REF!</f>
        <v>#REF!</v>
      </c>
      <c r="AE16" s="91" t="e">
        <f>#REF!</f>
        <v>#REF!</v>
      </c>
      <c r="AF16" s="46"/>
      <c r="AG16" s="149">
        <v>2</v>
      </c>
      <c r="AH16" s="149">
        <v>0</v>
      </c>
      <c r="AI16" s="91" t="e">
        <f>#REF!</f>
        <v>#REF!</v>
      </c>
      <c r="AJ16" s="91" t="e">
        <f>#REF!</f>
        <v>#REF!</v>
      </c>
      <c r="AK16" s="10"/>
    </row>
    <row r="17" spans="1:37" ht="20.25" customHeight="1" x14ac:dyDescent="0.25">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694</v>
      </c>
      <c r="N17" s="47"/>
      <c r="O17" s="47"/>
      <c r="P17" s="47"/>
      <c r="Q17" s="47"/>
      <c r="R17" s="140" t="s">
        <v>778</v>
      </c>
      <c r="S17" s="47"/>
      <c r="T17" s="47"/>
      <c r="U17" s="47"/>
      <c r="V17" s="47"/>
      <c r="W17" s="75"/>
      <c r="X17" s="72" t="s">
        <v>695</v>
      </c>
      <c r="Y17" s="72"/>
      <c r="Z17" s="72"/>
      <c r="AA17" s="72"/>
      <c r="AB17" s="72" t="s">
        <v>691</v>
      </c>
      <c r="AC17" s="72"/>
      <c r="AD17" s="91" t="e">
        <f>#REF!</f>
        <v>#REF!</v>
      </c>
      <c r="AE17" s="91" t="e">
        <f>#REF!</f>
        <v>#REF!</v>
      </c>
      <c r="AF17" s="55"/>
      <c r="AG17" s="91">
        <v>2</v>
      </c>
      <c r="AH17" s="91">
        <v>0</v>
      </c>
      <c r="AI17" s="91" t="e">
        <f>#REF!</f>
        <v>#REF!</v>
      </c>
      <c r="AJ17" s="91" t="e">
        <f>#REF!</f>
        <v>#REF!</v>
      </c>
      <c r="AK17" s="10"/>
    </row>
    <row r="18" spans="1:37" ht="20.25" customHeight="1" x14ac:dyDescent="0.25">
      <c r="A18" s="76" t="s">
        <v>660</v>
      </c>
      <c r="B18" s="47"/>
      <c r="C18" s="47"/>
      <c r="D18" s="47"/>
      <c r="E18" s="47"/>
      <c r="F18" s="47"/>
      <c r="G18" s="47"/>
      <c r="H18" s="47"/>
      <c r="I18" s="47"/>
      <c r="J18" s="47"/>
      <c r="K18" s="47"/>
      <c r="L18" s="72"/>
      <c r="M18" s="47"/>
      <c r="N18" s="47"/>
      <c r="O18" s="47"/>
      <c r="P18" s="47"/>
      <c r="Q18" s="47"/>
      <c r="R18" s="47"/>
      <c r="S18" s="47"/>
      <c r="T18" s="47"/>
      <c r="U18" s="47"/>
      <c r="V18" s="47"/>
      <c r="W18" s="75"/>
      <c r="X18" s="47" t="s">
        <v>696</v>
      </c>
      <c r="Y18" s="47"/>
      <c r="Z18" s="47"/>
      <c r="AA18" s="47"/>
      <c r="AB18" s="47" t="s">
        <v>779</v>
      </c>
      <c r="AC18" s="47"/>
      <c r="AD18" s="91" t="e">
        <f>#REF!</f>
        <v>#REF!</v>
      </c>
      <c r="AE18" s="91" t="e">
        <f>#REF!</f>
        <v>#REF!</v>
      </c>
      <c r="AF18" s="46"/>
      <c r="AG18" s="91">
        <v>2</v>
      </c>
      <c r="AH18" s="91">
        <v>0</v>
      </c>
      <c r="AI18" s="91" t="e">
        <f>#REF!</f>
        <v>#REF!</v>
      </c>
      <c r="AJ18" s="91" t="e">
        <f>#REF!</f>
        <v>#REF!</v>
      </c>
      <c r="AK18" s="10"/>
    </row>
    <row r="19" spans="1:37" ht="20.25" customHeight="1" x14ac:dyDescent="0.25">
      <c r="A19" s="91" t="e">
        <f>#REF!</f>
        <v>#REF!</v>
      </c>
      <c r="B19" s="91" t="e">
        <f>#REF!</f>
        <v>#REF!</v>
      </c>
      <c r="C19" s="88" t="s">
        <v>440</v>
      </c>
      <c r="D19" s="91" t="e">
        <f>#REF!</f>
        <v>#REF!</v>
      </c>
      <c r="E19" s="91" t="e">
        <f>#REF!</f>
        <v>#REF!</v>
      </c>
      <c r="F19" s="88" t="s">
        <v>440</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5">
      <c r="A20" s="76" t="s">
        <v>697</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5">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5">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453" t="s">
        <v>698</v>
      </c>
      <c r="B23" s="453"/>
      <c r="C23" s="453"/>
      <c r="D23" s="453"/>
      <c r="E23" s="453"/>
      <c r="F23" s="453"/>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c r="AE23" s="453"/>
      <c r="AF23" s="453"/>
      <c r="AG23" s="453"/>
      <c r="AH23" s="453"/>
      <c r="AI23" s="453"/>
      <c r="AJ23" s="453"/>
    </row>
    <row r="24" spans="1:37" ht="20.25" customHeight="1" x14ac:dyDescent="0.25">
      <c r="A24" s="71" t="s">
        <v>699</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700</v>
      </c>
      <c r="AE24" s="72"/>
      <c r="AF24" s="72"/>
      <c r="AG24" s="72"/>
      <c r="AH24" s="72"/>
      <c r="AI24" s="72"/>
      <c r="AJ24" s="73"/>
    </row>
    <row r="25" spans="1:37" ht="20.25" customHeight="1" x14ac:dyDescent="0.25">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5">
      <c r="A26" s="76" t="s">
        <v>780</v>
      </c>
      <c r="B26" s="47"/>
      <c r="C26" s="47"/>
      <c r="D26" s="47"/>
      <c r="E26" s="47"/>
      <c r="F26" s="47"/>
      <c r="G26" s="47"/>
      <c r="H26" s="47" t="s">
        <v>781</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5">
      <c r="A28" s="76" t="s">
        <v>782</v>
      </c>
      <c r="B28" s="47"/>
      <c r="C28" s="47"/>
      <c r="D28" s="47"/>
      <c r="E28" s="47"/>
      <c r="F28" s="47"/>
      <c r="G28" s="47"/>
      <c r="H28" s="47"/>
      <c r="I28" s="47"/>
      <c r="J28" s="47"/>
      <c r="K28" s="47"/>
      <c r="L28" s="47"/>
      <c r="M28" s="47"/>
      <c r="N28" s="47"/>
      <c r="O28" s="47"/>
      <c r="P28" s="47"/>
      <c r="Q28" s="47"/>
      <c r="R28" s="47"/>
      <c r="S28" s="47"/>
      <c r="T28" s="47" t="s">
        <v>783</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439</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439</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5">
      <c r="A30" s="76" t="s">
        <v>507</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5">
      <c r="A33" s="71" t="s">
        <v>701</v>
      </c>
      <c r="B33" s="71"/>
      <c r="C33" s="72"/>
      <c r="D33" s="72"/>
      <c r="E33" s="72"/>
      <c r="F33" s="72"/>
      <c r="G33" s="72"/>
      <c r="H33" s="72"/>
      <c r="I33" s="72"/>
      <c r="J33" s="72"/>
      <c r="K33" s="454" t="s">
        <v>784</v>
      </c>
      <c r="L33" s="455"/>
      <c r="M33" s="455"/>
      <c r="N33" s="455"/>
      <c r="O33" s="455"/>
      <c r="P33" s="455"/>
      <c r="Q33" s="455"/>
      <c r="R33" s="455"/>
      <c r="S33" s="455"/>
      <c r="T33" s="535"/>
      <c r="U33" s="454" t="s">
        <v>702</v>
      </c>
      <c r="V33" s="455"/>
      <c r="W33" s="455"/>
      <c r="X33" s="455"/>
      <c r="Y33" s="455"/>
      <c r="Z33" s="455"/>
      <c r="AA33" s="455"/>
      <c r="AB33" s="456"/>
      <c r="AC33" s="454" t="s">
        <v>785</v>
      </c>
      <c r="AD33" s="455"/>
      <c r="AE33" s="455"/>
      <c r="AF33" s="455"/>
      <c r="AG33" s="455"/>
      <c r="AH33" s="455"/>
      <c r="AI33" s="455"/>
      <c r="AJ33" s="456"/>
    </row>
    <row r="34" spans="1:37" ht="20.25" customHeight="1" x14ac:dyDescent="0.25">
      <c r="A34" s="148" t="e">
        <f>#REF!</f>
        <v>#REF!</v>
      </c>
      <c r="B34" s="91" t="e">
        <f>#REF!</f>
        <v>#REF!</v>
      </c>
      <c r="C34" s="46" t="s">
        <v>440</v>
      </c>
      <c r="D34" s="91" t="e">
        <f>#REF!</f>
        <v>#REF!</v>
      </c>
      <c r="E34" s="91" t="e">
        <f>#REF!</f>
        <v>#REF!</v>
      </c>
      <c r="F34" s="46" t="s">
        <v>440</v>
      </c>
      <c r="G34" s="91">
        <v>2</v>
      </c>
      <c r="H34" s="91">
        <v>0</v>
      </c>
      <c r="I34" s="91" t="e">
        <f>#REF!</f>
        <v>#REF!</v>
      </c>
      <c r="J34" s="91" t="e">
        <f>#REF!</f>
        <v>#REF!</v>
      </c>
      <c r="K34" s="457"/>
      <c r="L34" s="458"/>
      <c r="M34" s="458"/>
      <c r="N34" s="458"/>
      <c r="O34" s="458"/>
      <c r="P34" s="458"/>
      <c r="Q34" s="458"/>
      <c r="R34" s="458"/>
      <c r="S34" s="458"/>
      <c r="T34" s="536"/>
      <c r="U34" s="457"/>
      <c r="V34" s="458"/>
      <c r="W34" s="458"/>
      <c r="X34" s="458"/>
      <c r="Y34" s="458"/>
      <c r="Z34" s="458"/>
      <c r="AA34" s="458"/>
      <c r="AB34" s="459"/>
      <c r="AC34" s="457"/>
      <c r="AD34" s="458"/>
      <c r="AE34" s="458"/>
      <c r="AF34" s="458"/>
      <c r="AG34" s="458"/>
      <c r="AH34" s="458"/>
      <c r="AI34" s="458"/>
      <c r="AJ34" s="459"/>
    </row>
    <row r="35" spans="1:37" ht="25.5" customHeight="1" x14ac:dyDescent="0.25">
      <c r="A35" s="76"/>
      <c r="B35" s="76"/>
      <c r="C35" s="47"/>
      <c r="D35" s="47"/>
      <c r="E35" s="47"/>
      <c r="F35" s="47"/>
      <c r="G35" s="47"/>
      <c r="H35" s="47"/>
      <c r="I35" s="47"/>
      <c r="J35" s="47"/>
      <c r="K35" s="457"/>
      <c r="L35" s="458"/>
      <c r="M35" s="458"/>
      <c r="N35" s="458"/>
      <c r="O35" s="458"/>
      <c r="P35" s="458"/>
      <c r="Q35" s="458"/>
      <c r="R35" s="458"/>
      <c r="S35" s="458"/>
      <c r="T35" s="536"/>
      <c r="U35" s="457"/>
      <c r="V35" s="458"/>
      <c r="W35" s="458"/>
      <c r="X35" s="458"/>
      <c r="Y35" s="458"/>
      <c r="Z35" s="458"/>
      <c r="AA35" s="458"/>
      <c r="AB35" s="459"/>
      <c r="AC35" s="457"/>
      <c r="AD35" s="458"/>
      <c r="AE35" s="458"/>
      <c r="AF35" s="458"/>
      <c r="AG35" s="458"/>
      <c r="AH35" s="458"/>
      <c r="AI35" s="458"/>
      <c r="AJ35" s="459"/>
    </row>
    <row r="36" spans="1:37" ht="20.25" customHeight="1" x14ac:dyDescent="0.25">
      <c r="A36" s="71" t="s">
        <v>703</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5">
      <c r="A37" s="148" t="e">
        <f>#REF!</f>
        <v>#REF!</v>
      </c>
      <c r="B37" s="91" t="e">
        <f>#REF!</f>
        <v>#REF!</v>
      </c>
      <c r="C37" s="54" t="s">
        <v>440</v>
      </c>
      <c r="D37" s="91" t="e">
        <f>#REF!</f>
        <v>#REF!</v>
      </c>
      <c r="E37" s="91" t="e">
        <f>#REF!</f>
        <v>#REF!</v>
      </c>
      <c r="F37" s="54" t="s">
        <v>440</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3.2" x14ac:dyDescent="0.25"/>
    <row r="39" spans="1:37" ht="13.2"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 customHeight="1" x14ac:dyDescent="0.25">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5">
      <c r="A41" s="82"/>
      <c r="B41" s="82"/>
      <c r="C41" s="82"/>
      <c r="D41" s="82"/>
      <c r="E41" s="82"/>
      <c r="F41" s="82"/>
      <c r="G41" s="82"/>
      <c r="H41" s="82"/>
      <c r="I41" s="82"/>
    </row>
    <row r="42" spans="1:37" ht="16.5" customHeight="1" x14ac:dyDescent="0.25">
      <c r="A42" s="82"/>
      <c r="B42" s="82"/>
      <c r="C42" s="82"/>
      <c r="D42" s="82"/>
      <c r="E42" s="82"/>
      <c r="F42" s="82"/>
      <c r="G42" s="82"/>
      <c r="H42" s="82"/>
      <c r="I42" s="82"/>
    </row>
    <row r="43" spans="1:37" ht="16.5" customHeight="1" x14ac:dyDescent="0.25">
      <c r="A43" s="82"/>
      <c r="B43" s="82"/>
      <c r="C43" s="82"/>
      <c r="D43" s="82"/>
      <c r="E43" s="82"/>
      <c r="F43" s="82"/>
      <c r="G43" s="82"/>
      <c r="H43" s="82"/>
      <c r="I43" s="82"/>
    </row>
    <row r="44" spans="1:37" ht="18" customHeight="1" x14ac:dyDescent="0.25">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7"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400" t="s">
        <v>1314</v>
      </c>
      <c r="B1" s="474" t="s">
        <v>1313</v>
      </c>
      <c r="C1" s="198" t="s">
        <v>705</v>
      </c>
      <c r="D1" s="476" t="s">
        <v>706</v>
      </c>
      <c r="E1" s="477"/>
      <c r="F1" s="477"/>
      <c r="G1" s="478"/>
      <c r="H1" s="410" t="s">
        <v>577</v>
      </c>
      <c r="I1" s="410"/>
    </row>
    <row r="2" spans="1:9" s="13" customFormat="1" x14ac:dyDescent="0.25">
      <c r="A2" s="401" t="s">
        <v>511</v>
      </c>
      <c r="B2" s="475"/>
      <c r="C2" s="100" t="s">
        <v>1315</v>
      </c>
      <c r="D2" s="108">
        <v>1</v>
      </c>
      <c r="E2" s="200" t="s">
        <v>1317</v>
      </c>
      <c r="F2" s="479" t="s">
        <v>1318</v>
      </c>
      <c r="G2" s="479"/>
      <c r="H2" s="410"/>
      <c r="I2" s="410"/>
    </row>
    <row r="3" spans="1:9" s="13" customFormat="1" ht="12.9" customHeight="1" x14ac:dyDescent="0.25">
      <c r="A3" s="402" t="s">
        <v>458</v>
      </c>
      <c r="B3" s="111" t="s">
        <v>459</v>
      </c>
      <c r="C3" s="101" t="s">
        <v>460</v>
      </c>
      <c r="D3" s="109"/>
      <c r="E3" s="200" t="s">
        <v>1316</v>
      </c>
      <c r="F3" s="479" t="s">
        <v>658</v>
      </c>
      <c r="G3" s="479"/>
      <c r="H3" s="479" t="s">
        <v>1319</v>
      </c>
      <c r="I3" s="479"/>
    </row>
    <row r="4" spans="1:9" s="13" customFormat="1" ht="27.9" customHeight="1" x14ac:dyDescent="0.25">
      <c r="A4" s="405"/>
      <c r="B4" s="404" t="s">
        <v>1302</v>
      </c>
      <c r="C4" s="407" t="s">
        <v>179</v>
      </c>
      <c r="D4" s="393">
        <f>D6+D74+D165</f>
        <v>5215173</v>
      </c>
      <c r="E4" s="393"/>
      <c r="F4" s="393">
        <f>F6+F74+F165</f>
        <v>2771870</v>
      </c>
      <c r="G4" s="393"/>
      <c r="H4" s="393"/>
      <c r="I4" s="199" t="s">
        <v>658</v>
      </c>
    </row>
    <row r="5" spans="1:9" ht="27.9" customHeight="1" x14ac:dyDescent="0.25">
      <c r="A5" s="405"/>
      <c r="B5" s="404"/>
      <c r="C5" s="408"/>
      <c r="D5" s="393">
        <f>D7+D75+D166</f>
        <v>2443303</v>
      </c>
      <c r="E5" s="393"/>
      <c r="F5" s="199"/>
      <c r="G5" s="393">
        <f>G7+G75+G166</f>
        <v>2779435</v>
      </c>
      <c r="H5" s="393"/>
      <c r="I5" s="393"/>
    </row>
    <row r="6" spans="1:9" ht="27.9" customHeight="1" x14ac:dyDescent="0.25">
      <c r="A6" s="384" t="s">
        <v>112</v>
      </c>
      <c r="B6" s="406" t="s">
        <v>1303</v>
      </c>
      <c r="C6" s="491" t="s">
        <v>180</v>
      </c>
      <c r="D6" s="439">
        <f>D8+D24+D47</f>
        <v>4833521</v>
      </c>
      <c r="E6" s="440"/>
      <c r="F6" s="393">
        <f>F8+F24+F47</f>
        <v>2390218</v>
      </c>
      <c r="G6" s="393"/>
      <c r="H6" s="393"/>
      <c r="I6" s="199" t="s">
        <v>658</v>
      </c>
    </row>
    <row r="7" spans="1:9" ht="27.9" customHeight="1" x14ac:dyDescent="0.25">
      <c r="A7" s="384"/>
      <c r="B7" s="406"/>
      <c r="C7" s="492"/>
      <c r="D7" s="439">
        <f>D9+D25+D48</f>
        <v>2443303</v>
      </c>
      <c r="E7" s="440"/>
      <c r="F7" s="199" t="s">
        <v>658</v>
      </c>
      <c r="G7" s="393">
        <f>G9+G25+G48</f>
        <v>2532300</v>
      </c>
      <c r="H7" s="393"/>
      <c r="I7" s="393"/>
    </row>
    <row r="8" spans="1:9" ht="27.9" customHeight="1" x14ac:dyDescent="0.25">
      <c r="A8" s="403" t="s">
        <v>752</v>
      </c>
      <c r="B8" s="404" t="s">
        <v>1304</v>
      </c>
      <c r="C8" s="491" t="s">
        <v>181</v>
      </c>
      <c r="D8" s="439">
        <f>D10+D12+D14+D16+D18+D20+D22</f>
        <v>44848</v>
      </c>
      <c r="E8" s="440"/>
      <c r="F8" s="393">
        <f>F10+F12+F14+F16+F18+F20+F22</f>
        <v>0</v>
      </c>
      <c r="G8" s="393"/>
      <c r="H8" s="393"/>
      <c r="I8" s="199" t="s">
        <v>658</v>
      </c>
    </row>
    <row r="9" spans="1:9" ht="27.9" customHeight="1" x14ac:dyDescent="0.25">
      <c r="A9" s="403"/>
      <c r="B9" s="404"/>
      <c r="C9" s="492"/>
      <c r="D9" s="439">
        <f>D11+D13+D15+D17+D19+D21+D23</f>
        <v>44848</v>
      </c>
      <c r="E9" s="440"/>
      <c r="F9" s="199" t="s">
        <v>658</v>
      </c>
      <c r="G9" s="393">
        <f>G11+G13+G15+G17+G19+G21+G23</f>
        <v>0</v>
      </c>
      <c r="H9" s="393"/>
      <c r="I9" s="393"/>
    </row>
    <row r="10" spans="1:9" ht="27.9" customHeight="1" x14ac:dyDescent="0.25">
      <c r="A10" s="382" t="s">
        <v>753</v>
      </c>
      <c r="B10" s="386" t="s">
        <v>707</v>
      </c>
      <c r="C10" s="489" t="s">
        <v>182</v>
      </c>
      <c r="D10" s="493">
        <f>A!D10</f>
        <v>0</v>
      </c>
      <c r="E10" s="494"/>
      <c r="F10" s="482">
        <f>D10-D11</f>
        <v>0</v>
      </c>
      <c r="G10" s="483"/>
      <c r="H10" s="484"/>
      <c r="I10" s="226"/>
    </row>
    <row r="11" spans="1:9" ht="27.9" customHeight="1" x14ac:dyDescent="0.25">
      <c r="A11" s="383"/>
      <c r="B11" s="386"/>
      <c r="C11" s="490"/>
      <c r="D11" s="493">
        <f>A!D11</f>
        <v>0</v>
      </c>
      <c r="E11" s="494"/>
      <c r="F11" s="226"/>
      <c r="G11" s="473">
        <f>A!G11</f>
        <v>0</v>
      </c>
      <c r="H11" s="473"/>
      <c r="I11" s="473"/>
    </row>
    <row r="12" spans="1:9" ht="28.5" customHeight="1" x14ac:dyDescent="0.25">
      <c r="A12" s="385" t="s">
        <v>115</v>
      </c>
      <c r="B12" s="386" t="s">
        <v>1141</v>
      </c>
      <c r="C12" s="489" t="s">
        <v>183</v>
      </c>
      <c r="D12" s="493">
        <f>A!D12</f>
        <v>44848</v>
      </c>
      <c r="E12" s="494"/>
      <c r="F12" s="482">
        <f>D12-D13</f>
        <v>0</v>
      </c>
      <c r="G12" s="483"/>
      <c r="H12" s="484"/>
      <c r="I12" s="226"/>
    </row>
    <row r="13" spans="1:9" ht="27.9" customHeight="1" x14ac:dyDescent="0.25">
      <c r="A13" s="385"/>
      <c r="B13" s="386"/>
      <c r="C13" s="490"/>
      <c r="D13" s="493">
        <f>A!D13</f>
        <v>44848</v>
      </c>
      <c r="E13" s="494"/>
      <c r="F13" s="226"/>
      <c r="G13" s="473">
        <f>A!G13</f>
        <v>0</v>
      </c>
      <c r="H13" s="473"/>
      <c r="I13" s="473"/>
    </row>
    <row r="14" spans="1:9" ht="27.9" customHeight="1" x14ac:dyDescent="0.25">
      <c r="A14" s="385" t="s">
        <v>116</v>
      </c>
      <c r="B14" s="386" t="s">
        <v>1305</v>
      </c>
      <c r="C14" s="489" t="s">
        <v>184</v>
      </c>
      <c r="D14" s="493">
        <f>A!D14</f>
        <v>0</v>
      </c>
      <c r="E14" s="494"/>
      <c r="F14" s="482">
        <f>D14-D15</f>
        <v>0</v>
      </c>
      <c r="G14" s="483"/>
      <c r="H14" s="484"/>
      <c r="I14" s="226"/>
    </row>
    <row r="15" spans="1:9" ht="27.9" customHeight="1" x14ac:dyDescent="0.25">
      <c r="A15" s="385"/>
      <c r="B15" s="386"/>
      <c r="C15" s="490"/>
      <c r="D15" s="493">
        <f>A!D15</f>
        <v>0</v>
      </c>
      <c r="E15" s="494"/>
      <c r="F15" s="226"/>
      <c r="G15" s="473">
        <f>A!G15</f>
        <v>0</v>
      </c>
      <c r="H15" s="473"/>
      <c r="I15" s="473"/>
    </row>
    <row r="16" spans="1:9" ht="27.9" customHeight="1" x14ac:dyDescent="0.25">
      <c r="A16" s="385" t="s">
        <v>117</v>
      </c>
      <c r="B16" s="389" t="s">
        <v>339</v>
      </c>
      <c r="C16" s="489" t="s">
        <v>185</v>
      </c>
      <c r="D16" s="493">
        <f>A!D16</f>
        <v>0</v>
      </c>
      <c r="E16" s="494"/>
      <c r="F16" s="482">
        <f>D16-D17</f>
        <v>0</v>
      </c>
      <c r="G16" s="483"/>
      <c r="H16" s="484"/>
      <c r="I16" s="226"/>
    </row>
    <row r="17" spans="1:9" ht="27.9" customHeight="1" x14ac:dyDescent="0.25">
      <c r="A17" s="385"/>
      <c r="B17" s="389"/>
      <c r="C17" s="490"/>
      <c r="D17" s="493">
        <f>A!D17</f>
        <v>0</v>
      </c>
      <c r="E17" s="494"/>
      <c r="F17" s="226"/>
      <c r="G17" s="473">
        <f>A!G17</f>
        <v>0</v>
      </c>
      <c r="H17" s="473"/>
      <c r="I17" s="473"/>
    </row>
    <row r="18" spans="1:9" ht="27.9" customHeight="1" x14ac:dyDescent="0.25">
      <c r="A18" s="385" t="s">
        <v>118</v>
      </c>
      <c r="B18" s="389" t="s">
        <v>1306</v>
      </c>
      <c r="C18" s="489" t="s">
        <v>186</v>
      </c>
      <c r="D18" s="493">
        <f>A!D18</f>
        <v>0</v>
      </c>
      <c r="E18" s="494"/>
      <c r="F18" s="482">
        <f>D18-D19</f>
        <v>0</v>
      </c>
      <c r="G18" s="483"/>
      <c r="H18" s="484"/>
      <c r="I18" s="226"/>
    </row>
    <row r="19" spans="1:9" ht="27.9" customHeight="1" x14ac:dyDescent="0.25">
      <c r="A19" s="385"/>
      <c r="B19" s="389"/>
      <c r="C19" s="490"/>
      <c r="D19" s="493">
        <f>A!D19</f>
        <v>0</v>
      </c>
      <c r="E19" s="494"/>
      <c r="F19" s="226"/>
      <c r="G19" s="473">
        <f>A!G19</f>
        <v>0</v>
      </c>
      <c r="H19" s="473"/>
      <c r="I19" s="473"/>
    </row>
    <row r="20" spans="1:9" ht="27.9" customHeight="1" x14ac:dyDescent="0.25">
      <c r="A20" s="385" t="s">
        <v>119</v>
      </c>
      <c r="B20" s="386" t="s">
        <v>1307</v>
      </c>
      <c r="C20" s="489" t="s">
        <v>187</v>
      </c>
      <c r="D20" s="493">
        <f>A!D20</f>
        <v>0</v>
      </c>
      <c r="E20" s="494"/>
      <c r="F20" s="482">
        <f>D20-D21</f>
        <v>0</v>
      </c>
      <c r="G20" s="483"/>
      <c r="H20" s="484"/>
      <c r="I20" s="226"/>
    </row>
    <row r="21" spans="1:9" ht="27.9" customHeight="1" x14ac:dyDescent="0.25">
      <c r="A21" s="385"/>
      <c r="B21" s="386"/>
      <c r="C21" s="490"/>
      <c r="D21" s="493">
        <f>A!D21</f>
        <v>0</v>
      </c>
      <c r="E21" s="494"/>
      <c r="F21" s="226"/>
      <c r="G21" s="473">
        <f>A!G21</f>
        <v>0</v>
      </c>
      <c r="H21" s="473"/>
      <c r="I21" s="473"/>
    </row>
    <row r="22" spans="1:9" ht="27.9" customHeight="1" x14ac:dyDescent="0.25">
      <c r="A22" s="385" t="s">
        <v>120</v>
      </c>
      <c r="B22" s="386" t="s">
        <v>1308</v>
      </c>
      <c r="C22" s="489" t="s">
        <v>945</v>
      </c>
      <c r="D22" s="493">
        <f>A!D22</f>
        <v>0</v>
      </c>
      <c r="E22" s="494"/>
      <c r="F22" s="482">
        <f>D22-D23</f>
        <v>0</v>
      </c>
      <c r="G22" s="483"/>
      <c r="H22" s="484"/>
      <c r="I22" s="226"/>
    </row>
    <row r="23" spans="1:9" ht="27.9" customHeight="1" x14ac:dyDescent="0.25">
      <c r="A23" s="385"/>
      <c r="B23" s="386"/>
      <c r="C23" s="490"/>
      <c r="D23" s="493">
        <f>A!D23</f>
        <v>0</v>
      </c>
      <c r="E23" s="494"/>
      <c r="F23" s="226"/>
      <c r="G23" s="473">
        <f>A!G23</f>
        <v>0</v>
      </c>
      <c r="H23" s="473"/>
      <c r="I23" s="473"/>
    </row>
    <row r="24" spans="1:9" ht="27.9" customHeight="1" x14ac:dyDescent="0.25">
      <c r="A24" s="414" t="s">
        <v>662</v>
      </c>
      <c r="B24" s="404" t="s">
        <v>1309</v>
      </c>
      <c r="C24" s="491" t="s">
        <v>946</v>
      </c>
      <c r="D24" s="439">
        <f>D26+D28+D30+D35+D37+D39+D41+D43+D45</f>
        <v>4788673</v>
      </c>
      <c r="E24" s="440"/>
      <c r="F24" s="439">
        <f>F26+F28+F30+F35+F37+F39+F41+F43+F45</f>
        <v>2390218</v>
      </c>
      <c r="G24" s="445"/>
      <c r="H24" s="440"/>
      <c r="I24" s="199" t="s">
        <v>658</v>
      </c>
    </row>
    <row r="25" spans="1:9" ht="27.9" customHeight="1" x14ac:dyDescent="0.25">
      <c r="A25" s="414"/>
      <c r="B25" s="404"/>
      <c r="C25" s="492"/>
      <c r="D25" s="439">
        <f>D27+D29+D31+D36+D38+D40+D42+D44+D46</f>
        <v>2398455</v>
      </c>
      <c r="E25" s="440"/>
      <c r="F25" s="199" t="s">
        <v>658</v>
      </c>
      <c r="G25" s="393">
        <f>G27+G29+G31+G36+G38+G40+G42+G44+G46</f>
        <v>2532300</v>
      </c>
      <c r="H25" s="393"/>
      <c r="I25" s="393"/>
    </row>
    <row r="26" spans="1:9" ht="27.9" customHeight="1" x14ac:dyDescent="0.25">
      <c r="A26" s="385" t="s">
        <v>663</v>
      </c>
      <c r="B26" s="386" t="s">
        <v>1310</v>
      </c>
      <c r="C26" s="489" t="s">
        <v>947</v>
      </c>
      <c r="D26" s="482">
        <f>A!D26</f>
        <v>1221386</v>
      </c>
      <c r="E26" s="484"/>
      <c r="F26" s="482">
        <f>D26-D27</f>
        <v>1221386</v>
      </c>
      <c r="G26" s="483"/>
      <c r="H26" s="484"/>
      <c r="I26" s="226"/>
    </row>
    <row r="27" spans="1:9" ht="27.75" customHeight="1" x14ac:dyDescent="0.25">
      <c r="A27" s="385"/>
      <c r="B27" s="386"/>
      <c r="C27" s="490"/>
      <c r="D27" s="482">
        <f>A!D27</f>
        <v>0</v>
      </c>
      <c r="E27" s="484"/>
      <c r="F27" s="226"/>
      <c r="G27" s="473">
        <f>A!G27</f>
        <v>1221386</v>
      </c>
      <c r="H27" s="473"/>
      <c r="I27" s="473"/>
    </row>
    <row r="28" spans="1:9" ht="27.75" customHeight="1" x14ac:dyDescent="0.25">
      <c r="A28" s="416" t="s">
        <v>121</v>
      </c>
      <c r="B28" s="386" t="s">
        <v>1311</v>
      </c>
      <c r="C28" s="489" t="s">
        <v>948</v>
      </c>
      <c r="D28" s="482">
        <f>A!D28</f>
        <v>2891313</v>
      </c>
      <c r="E28" s="484"/>
      <c r="F28" s="482">
        <f>D28-D29</f>
        <v>1150154</v>
      </c>
      <c r="G28" s="483"/>
      <c r="H28" s="484"/>
      <c r="I28" s="226"/>
    </row>
    <row r="29" spans="1:9" ht="27.75" customHeight="1" x14ac:dyDescent="0.25">
      <c r="A29" s="417"/>
      <c r="B29" s="386"/>
      <c r="C29" s="490"/>
      <c r="D29" s="482">
        <f>A!D29</f>
        <v>1741159</v>
      </c>
      <c r="E29" s="484"/>
      <c r="F29" s="226"/>
      <c r="G29" s="473">
        <f>A!G29</f>
        <v>1296922</v>
      </c>
      <c r="H29" s="473"/>
      <c r="I29" s="473"/>
    </row>
    <row r="30" spans="1:9" ht="27.9" customHeight="1" x14ac:dyDescent="0.25">
      <c r="A30" s="416" t="s">
        <v>122</v>
      </c>
      <c r="B30" s="386" t="s">
        <v>1312</v>
      </c>
      <c r="C30" s="489" t="s">
        <v>949</v>
      </c>
      <c r="D30" s="482">
        <f>A!D30</f>
        <v>674195</v>
      </c>
      <c r="E30" s="484"/>
      <c r="F30" s="482">
        <f>D30-D31</f>
        <v>16899</v>
      </c>
      <c r="G30" s="483"/>
      <c r="H30" s="484"/>
      <c r="I30" s="226"/>
    </row>
    <row r="31" spans="1:9" ht="27.9" customHeight="1" x14ac:dyDescent="0.25">
      <c r="A31" s="417"/>
      <c r="B31" s="386"/>
      <c r="C31" s="490"/>
      <c r="D31" s="482">
        <f>A!D31</f>
        <v>657296</v>
      </c>
      <c r="E31" s="484"/>
      <c r="F31" s="226"/>
      <c r="G31" s="473">
        <f>A!G31</f>
        <v>9972</v>
      </c>
      <c r="H31" s="473"/>
      <c r="I31" s="473"/>
    </row>
    <row r="32" spans="1:9" s="13" customFormat="1" ht="12.9" customHeight="1" x14ac:dyDescent="0.25">
      <c r="A32" s="400" t="s">
        <v>1314</v>
      </c>
      <c r="B32" s="474" t="s">
        <v>1313</v>
      </c>
      <c r="C32" s="198" t="s">
        <v>705</v>
      </c>
      <c r="D32" s="476" t="s">
        <v>706</v>
      </c>
      <c r="E32" s="477"/>
      <c r="F32" s="477"/>
      <c r="G32" s="478"/>
      <c r="H32" s="410" t="s">
        <v>577</v>
      </c>
      <c r="I32" s="410"/>
    </row>
    <row r="33" spans="1:22" s="13" customFormat="1" ht="12.9" customHeight="1" x14ac:dyDescent="0.25">
      <c r="A33" s="401" t="s">
        <v>511</v>
      </c>
      <c r="B33" s="475"/>
      <c r="C33" s="100" t="s">
        <v>1315</v>
      </c>
      <c r="D33" s="108">
        <v>1</v>
      </c>
      <c r="E33" s="200" t="s">
        <v>1317</v>
      </c>
      <c r="F33" s="479" t="s">
        <v>1318</v>
      </c>
      <c r="G33" s="479"/>
      <c r="H33" s="410"/>
      <c r="I33" s="410"/>
    </row>
    <row r="34" spans="1:22" s="13" customFormat="1" ht="16.5" customHeight="1" x14ac:dyDescent="0.25">
      <c r="A34" s="402" t="s">
        <v>458</v>
      </c>
      <c r="B34" s="111" t="s">
        <v>459</v>
      </c>
      <c r="C34" s="101" t="s">
        <v>460</v>
      </c>
      <c r="D34" s="109"/>
      <c r="E34" s="200" t="s">
        <v>1316</v>
      </c>
      <c r="F34" s="479" t="s">
        <v>658</v>
      </c>
      <c r="G34" s="479"/>
      <c r="H34" s="479" t="s">
        <v>1319</v>
      </c>
      <c r="I34" s="479"/>
    </row>
    <row r="35" spans="1:22" ht="27.9" customHeight="1" x14ac:dyDescent="0.25">
      <c r="A35" s="415" t="s">
        <v>123</v>
      </c>
      <c r="B35" s="389" t="s">
        <v>1320</v>
      </c>
      <c r="C35" s="413" t="s">
        <v>754</v>
      </c>
      <c r="D35" s="473">
        <f>A!D35</f>
        <v>0</v>
      </c>
      <c r="E35" s="473"/>
      <c r="F35" s="482">
        <f>D35-D36</f>
        <v>0</v>
      </c>
      <c r="G35" s="483"/>
      <c r="H35" s="484"/>
      <c r="I35" s="226"/>
    </row>
    <row r="36" spans="1:22" ht="27.9" customHeight="1" x14ac:dyDescent="0.25">
      <c r="A36" s="415"/>
      <c r="B36" s="389"/>
      <c r="C36" s="413"/>
      <c r="D36" s="473">
        <f>A!D36</f>
        <v>0</v>
      </c>
      <c r="E36" s="473"/>
      <c r="F36" s="226"/>
      <c r="G36" s="473">
        <f>A!G36</f>
        <v>0</v>
      </c>
      <c r="H36" s="473"/>
      <c r="I36" s="473"/>
      <c r="U36" s="14"/>
      <c r="V36" s="14"/>
    </row>
    <row r="37" spans="1:22" ht="27.9" customHeight="1" x14ac:dyDescent="0.25">
      <c r="A37" s="415" t="s">
        <v>124</v>
      </c>
      <c r="B37" s="386" t="s">
        <v>1321</v>
      </c>
      <c r="C37" s="413" t="s">
        <v>755</v>
      </c>
      <c r="D37" s="473">
        <f>A!D37</f>
        <v>0</v>
      </c>
      <c r="E37" s="473"/>
      <c r="F37" s="482">
        <f>D37-D38</f>
        <v>0</v>
      </c>
      <c r="G37" s="483"/>
      <c r="H37" s="484"/>
      <c r="I37" s="226"/>
    </row>
    <row r="38" spans="1:22" ht="27.9" customHeight="1" x14ac:dyDescent="0.25">
      <c r="A38" s="415"/>
      <c r="B38" s="386"/>
      <c r="C38" s="413"/>
      <c r="D38" s="473">
        <f>A!D38</f>
        <v>0</v>
      </c>
      <c r="E38" s="473"/>
      <c r="F38" s="226"/>
      <c r="G38" s="473">
        <f>A!G38</f>
        <v>0</v>
      </c>
      <c r="H38" s="473"/>
      <c r="I38" s="473"/>
    </row>
    <row r="39" spans="1:22" ht="27.9" customHeight="1" x14ac:dyDescent="0.25">
      <c r="A39" s="415" t="s">
        <v>125</v>
      </c>
      <c r="B39" s="386" t="s">
        <v>1322</v>
      </c>
      <c r="C39" s="413" t="s">
        <v>756</v>
      </c>
      <c r="D39" s="473">
        <f>A!D39</f>
        <v>0</v>
      </c>
      <c r="E39" s="473"/>
      <c r="F39" s="482">
        <f>D39-D40</f>
        <v>0</v>
      </c>
      <c r="G39" s="483"/>
      <c r="H39" s="484"/>
      <c r="I39" s="226"/>
    </row>
    <row r="40" spans="1:22" ht="27.9" customHeight="1" x14ac:dyDescent="0.25">
      <c r="A40" s="415"/>
      <c r="B40" s="386"/>
      <c r="C40" s="413"/>
      <c r="D40" s="473">
        <f>A!D40</f>
        <v>0</v>
      </c>
      <c r="E40" s="473"/>
      <c r="F40" s="226"/>
      <c r="G40" s="473">
        <f>A!G40</f>
        <v>0</v>
      </c>
      <c r="H40" s="473"/>
      <c r="I40" s="473"/>
    </row>
    <row r="41" spans="1:22" ht="27.9" customHeight="1" x14ac:dyDescent="0.25">
      <c r="A41" s="415" t="s">
        <v>126</v>
      </c>
      <c r="B41" s="386" t="s">
        <v>1323</v>
      </c>
      <c r="C41" s="413" t="s">
        <v>757</v>
      </c>
      <c r="D41" s="473">
        <f>A!D41</f>
        <v>1779</v>
      </c>
      <c r="E41" s="473"/>
      <c r="F41" s="482">
        <f>D41-D42</f>
        <v>1779</v>
      </c>
      <c r="G41" s="483"/>
      <c r="H41" s="484"/>
      <c r="I41" s="226"/>
    </row>
    <row r="42" spans="1:22" ht="27.9" customHeight="1" x14ac:dyDescent="0.25">
      <c r="A42" s="415"/>
      <c r="B42" s="386"/>
      <c r="C42" s="413"/>
      <c r="D42" s="473">
        <f>A!D42</f>
        <v>0</v>
      </c>
      <c r="E42" s="473"/>
      <c r="F42" s="226"/>
      <c r="G42" s="473">
        <f>A!G42</f>
        <v>4020</v>
      </c>
      <c r="H42" s="473"/>
      <c r="I42" s="473"/>
    </row>
    <row r="43" spans="1:22" ht="27.9" customHeight="1" x14ac:dyDescent="0.25">
      <c r="A43" s="415" t="s">
        <v>127</v>
      </c>
      <c r="B43" s="386" t="s">
        <v>1324</v>
      </c>
      <c r="C43" s="413" t="s">
        <v>758</v>
      </c>
      <c r="D43" s="473">
        <f>A!D43</f>
        <v>0</v>
      </c>
      <c r="E43" s="473"/>
      <c r="F43" s="482">
        <f>D43-D44</f>
        <v>0</v>
      </c>
      <c r="G43" s="483"/>
      <c r="H43" s="484"/>
      <c r="I43" s="226"/>
    </row>
    <row r="44" spans="1:22" ht="27.9" customHeight="1" x14ac:dyDescent="0.25">
      <c r="A44" s="415"/>
      <c r="B44" s="386"/>
      <c r="C44" s="413"/>
      <c r="D44" s="473">
        <f>A!D44</f>
        <v>0</v>
      </c>
      <c r="E44" s="473"/>
      <c r="F44" s="226"/>
      <c r="G44" s="473">
        <f>A!G44</f>
        <v>0</v>
      </c>
      <c r="H44" s="473"/>
      <c r="I44" s="473"/>
    </row>
    <row r="45" spans="1:22" ht="27.9" customHeight="1" x14ac:dyDescent="0.25">
      <c r="A45" s="415" t="s">
        <v>461</v>
      </c>
      <c r="B45" s="386" t="s">
        <v>1325</v>
      </c>
      <c r="C45" s="413" t="s">
        <v>759</v>
      </c>
      <c r="D45" s="473">
        <f>A!D45</f>
        <v>0</v>
      </c>
      <c r="E45" s="473"/>
      <c r="F45" s="482">
        <f>D45-D46</f>
        <v>0</v>
      </c>
      <c r="G45" s="483"/>
      <c r="H45" s="484"/>
      <c r="I45" s="226"/>
    </row>
    <row r="46" spans="1:22" ht="27.9" customHeight="1" x14ac:dyDescent="0.25">
      <c r="A46" s="415"/>
      <c r="B46" s="386"/>
      <c r="C46" s="413"/>
      <c r="D46" s="473">
        <f>A!D46</f>
        <v>0</v>
      </c>
      <c r="E46" s="473"/>
      <c r="F46" s="226"/>
      <c r="G46" s="473">
        <f>A!G46</f>
        <v>0</v>
      </c>
      <c r="H46" s="473"/>
      <c r="I46" s="473"/>
    </row>
    <row r="47" spans="1:22" ht="27.9" customHeight="1" x14ac:dyDescent="0.25">
      <c r="A47" s="422" t="s">
        <v>139</v>
      </c>
      <c r="B47" s="406" t="s">
        <v>1326</v>
      </c>
      <c r="C47" s="481" t="s">
        <v>46</v>
      </c>
      <c r="D47" s="393">
        <f>D49+D51+D53+D55+D57+D59+D61+D66+D68+D70+D72</f>
        <v>0</v>
      </c>
      <c r="E47" s="393"/>
      <c r="F47" s="393">
        <f>D47-D48</f>
        <v>0</v>
      </c>
      <c r="G47" s="393"/>
      <c r="H47" s="393"/>
      <c r="I47" s="195"/>
    </row>
    <row r="48" spans="1:22" ht="27.9" customHeight="1" x14ac:dyDescent="0.25">
      <c r="A48" s="422"/>
      <c r="B48" s="406"/>
      <c r="C48" s="481"/>
      <c r="D48" s="393">
        <f>D50+D52+D54+D56+D58+D60+D62+D67+D69+D71+D73</f>
        <v>0</v>
      </c>
      <c r="E48" s="393"/>
      <c r="F48" s="195"/>
      <c r="G48" s="393">
        <f>G50+G52+G54+G56+G58+G60+G62+G67+G69+G71+G73</f>
        <v>0</v>
      </c>
      <c r="H48" s="393"/>
      <c r="I48" s="393"/>
    </row>
    <row r="49" spans="1:9" ht="27.9" customHeight="1" x14ac:dyDescent="0.25">
      <c r="A49" s="420" t="s">
        <v>664</v>
      </c>
      <c r="B49" s="389" t="s">
        <v>1327</v>
      </c>
      <c r="C49" s="413" t="s">
        <v>47</v>
      </c>
      <c r="D49" s="473">
        <f>A!D49</f>
        <v>0</v>
      </c>
      <c r="E49" s="473"/>
      <c r="F49" s="482">
        <f>D49-D50</f>
        <v>0</v>
      </c>
      <c r="G49" s="483"/>
      <c r="H49" s="484"/>
      <c r="I49" s="226"/>
    </row>
    <row r="50" spans="1:9" ht="27.9" customHeight="1" x14ac:dyDescent="0.25">
      <c r="A50" s="421"/>
      <c r="B50" s="389"/>
      <c r="C50" s="413"/>
      <c r="D50" s="473">
        <f>A!D50</f>
        <v>0</v>
      </c>
      <c r="E50" s="473"/>
      <c r="F50" s="226"/>
      <c r="G50" s="473">
        <f>A!G50</f>
        <v>0</v>
      </c>
      <c r="H50" s="473"/>
      <c r="I50" s="473"/>
    </row>
    <row r="51" spans="1:9" ht="27.9" customHeight="1" x14ac:dyDescent="0.25">
      <c r="A51" s="415" t="s">
        <v>121</v>
      </c>
      <c r="B51" s="424" t="s">
        <v>1328</v>
      </c>
      <c r="C51" s="413" t="s">
        <v>48</v>
      </c>
      <c r="D51" s="473">
        <f>A!D51</f>
        <v>0</v>
      </c>
      <c r="E51" s="473"/>
      <c r="F51" s="482">
        <f>D51-D52</f>
        <v>0</v>
      </c>
      <c r="G51" s="483"/>
      <c r="H51" s="484"/>
      <c r="I51" s="226"/>
    </row>
    <row r="52" spans="1:9" ht="27.9" customHeight="1" x14ac:dyDescent="0.25">
      <c r="A52" s="415"/>
      <c r="B52" s="425"/>
      <c r="C52" s="413"/>
      <c r="D52" s="473">
        <f>A!D52</f>
        <v>0</v>
      </c>
      <c r="E52" s="473"/>
      <c r="F52" s="226"/>
      <c r="G52" s="473">
        <f>A!G52</f>
        <v>0</v>
      </c>
      <c r="H52" s="473"/>
      <c r="I52" s="473"/>
    </row>
    <row r="53" spans="1:9" ht="27.9" customHeight="1" x14ac:dyDescent="0.25">
      <c r="A53" s="415" t="s">
        <v>122</v>
      </c>
      <c r="B53" s="386" t="s">
        <v>1329</v>
      </c>
      <c r="C53" s="413" t="s">
        <v>49</v>
      </c>
      <c r="D53" s="473">
        <f>A!D53</f>
        <v>0</v>
      </c>
      <c r="E53" s="473"/>
      <c r="F53" s="482">
        <f>D53-D54</f>
        <v>0</v>
      </c>
      <c r="G53" s="483"/>
      <c r="H53" s="484"/>
      <c r="I53" s="226"/>
    </row>
    <row r="54" spans="1:9" ht="27.9" customHeight="1" x14ac:dyDescent="0.25">
      <c r="A54" s="415"/>
      <c r="B54" s="386"/>
      <c r="C54" s="413"/>
      <c r="D54" s="473">
        <f>A!D54</f>
        <v>0</v>
      </c>
      <c r="E54" s="473"/>
      <c r="F54" s="226"/>
      <c r="G54" s="473">
        <f>A!G54</f>
        <v>0</v>
      </c>
      <c r="H54" s="473"/>
      <c r="I54" s="473"/>
    </row>
    <row r="55" spans="1:9" ht="27.9" customHeight="1" x14ac:dyDescent="0.25">
      <c r="A55" s="415" t="s">
        <v>123</v>
      </c>
      <c r="B55" s="386" t="s">
        <v>1330</v>
      </c>
      <c r="C55" s="413" t="s">
        <v>50</v>
      </c>
      <c r="D55" s="473">
        <f>A!D55</f>
        <v>0</v>
      </c>
      <c r="E55" s="473"/>
      <c r="F55" s="482">
        <f>D55-D56</f>
        <v>0</v>
      </c>
      <c r="G55" s="483"/>
      <c r="H55" s="484"/>
      <c r="I55" s="226"/>
    </row>
    <row r="56" spans="1:9" ht="27.9" customHeight="1" x14ac:dyDescent="0.25">
      <c r="A56" s="415"/>
      <c r="B56" s="386"/>
      <c r="C56" s="413"/>
      <c r="D56" s="473">
        <f>A!D56</f>
        <v>0</v>
      </c>
      <c r="E56" s="473"/>
      <c r="F56" s="226"/>
      <c r="G56" s="473">
        <f>A!G56</f>
        <v>0</v>
      </c>
      <c r="H56" s="473"/>
      <c r="I56" s="473"/>
    </row>
    <row r="57" spans="1:9" ht="27.9" customHeight="1" x14ac:dyDescent="0.25">
      <c r="A57" s="415" t="s">
        <v>124</v>
      </c>
      <c r="B57" s="386" t="s">
        <v>1331</v>
      </c>
      <c r="C57" s="413" t="s">
        <v>51</v>
      </c>
      <c r="D57" s="473">
        <f>A!D57</f>
        <v>0</v>
      </c>
      <c r="E57" s="473"/>
      <c r="F57" s="482">
        <f>D57-D58</f>
        <v>0</v>
      </c>
      <c r="G57" s="483"/>
      <c r="H57" s="484"/>
      <c r="I57" s="226"/>
    </row>
    <row r="58" spans="1:9" ht="27.75" customHeight="1" x14ac:dyDescent="0.25">
      <c r="A58" s="415"/>
      <c r="B58" s="386"/>
      <c r="C58" s="413"/>
      <c r="D58" s="473">
        <f>A!D58</f>
        <v>0</v>
      </c>
      <c r="E58" s="473"/>
      <c r="F58" s="226"/>
      <c r="G58" s="473">
        <f>A!G58</f>
        <v>0</v>
      </c>
      <c r="H58" s="473"/>
      <c r="I58" s="473"/>
    </row>
    <row r="59" spans="1:9" ht="27.75" customHeight="1" x14ac:dyDescent="0.25">
      <c r="A59" s="415" t="s">
        <v>328</v>
      </c>
      <c r="B59" s="386" t="s">
        <v>1332</v>
      </c>
      <c r="C59" s="413" t="s">
        <v>52</v>
      </c>
      <c r="D59" s="473">
        <f>A!D59</f>
        <v>0</v>
      </c>
      <c r="E59" s="473"/>
      <c r="F59" s="482">
        <f>D59-D60</f>
        <v>0</v>
      </c>
      <c r="G59" s="483"/>
      <c r="H59" s="484"/>
      <c r="I59" s="226"/>
    </row>
    <row r="60" spans="1:9" ht="27.75" customHeight="1" x14ac:dyDescent="0.25">
      <c r="A60" s="415"/>
      <c r="B60" s="386"/>
      <c r="C60" s="413"/>
      <c r="D60" s="473">
        <f>A!D60</f>
        <v>0</v>
      </c>
      <c r="E60" s="473"/>
      <c r="F60" s="226"/>
      <c r="G60" s="473">
        <f>A!G60</f>
        <v>0</v>
      </c>
      <c r="H60" s="473"/>
      <c r="I60" s="473"/>
    </row>
    <row r="61" spans="1:9" ht="27.9" customHeight="1" x14ac:dyDescent="0.25">
      <c r="A61" s="415" t="s">
        <v>330</v>
      </c>
      <c r="B61" s="386" t="s">
        <v>1333</v>
      </c>
      <c r="C61" s="413" t="s">
        <v>53</v>
      </c>
      <c r="D61" s="473">
        <f>A!D61</f>
        <v>0</v>
      </c>
      <c r="E61" s="473"/>
      <c r="F61" s="482">
        <f>D61-D62</f>
        <v>0</v>
      </c>
      <c r="G61" s="483"/>
      <c r="H61" s="484"/>
      <c r="I61" s="226"/>
    </row>
    <row r="62" spans="1:9" ht="27.9" customHeight="1" x14ac:dyDescent="0.25">
      <c r="A62" s="415"/>
      <c r="B62" s="386"/>
      <c r="C62" s="413"/>
      <c r="D62" s="473">
        <f>A!D62</f>
        <v>0</v>
      </c>
      <c r="E62" s="473"/>
      <c r="F62" s="226"/>
      <c r="G62" s="473">
        <f>A!G62</f>
        <v>0</v>
      </c>
      <c r="H62" s="473"/>
      <c r="I62" s="473"/>
    </row>
    <row r="63" spans="1:9" s="13" customFormat="1" ht="12.9" customHeight="1" x14ac:dyDescent="0.25">
      <c r="A63" s="400" t="s">
        <v>1314</v>
      </c>
      <c r="B63" s="474" t="s">
        <v>1313</v>
      </c>
      <c r="C63" s="198" t="s">
        <v>705</v>
      </c>
      <c r="D63" s="476" t="s">
        <v>706</v>
      </c>
      <c r="E63" s="477"/>
      <c r="F63" s="477"/>
      <c r="G63" s="478"/>
      <c r="H63" s="410" t="s">
        <v>577</v>
      </c>
      <c r="I63" s="410"/>
    </row>
    <row r="64" spans="1:9" s="13" customFormat="1" ht="12.9" customHeight="1" x14ac:dyDescent="0.25">
      <c r="A64" s="401" t="s">
        <v>511</v>
      </c>
      <c r="B64" s="475"/>
      <c r="C64" s="100" t="s">
        <v>1315</v>
      </c>
      <c r="D64" s="108">
        <v>1</v>
      </c>
      <c r="E64" s="200" t="s">
        <v>1317</v>
      </c>
      <c r="F64" s="479" t="s">
        <v>1318</v>
      </c>
      <c r="G64" s="479"/>
      <c r="H64" s="410"/>
      <c r="I64" s="410"/>
    </row>
    <row r="65" spans="1:9" s="13" customFormat="1" ht="12.9" customHeight="1" x14ac:dyDescent="0.25">
      <c r="A65" s="402" t="s">
        <v>458</v>
      </c>
      <c r="B65" s="111" t="s">
        <v>459</v>
      </c>
      <c r="C65" s="101" t="s">
        <v>460</v>
      </c>
      <c r="D65" s="109"/>
      <c r="E65" s="200" t="s">
        <v>1316</v>
      </c>
      <c r="F65" s="479" t="s">
        <v>658</v>
      </c>
      <c r="G65" s="479"/>
      <c r="H65" s="479" t="s">
        <v>1319</v>
      </c>
      <c r="I65" s="479"/>
    </row>
    <row r="66" spans="1:9" ht="27.9" customHeight="1" x14ac:dyDescent="0.25">
      <c r="A66" s="415" t="s">
        <v>331</v>
      </c>
      <c r="B66" s="426" t="s">
        <v>1334</v>
      </c>
      <c r="C66" s="413" t="s">
        <v>54</v>
      </c>
      <c r="D66" s="473">
        <f>A!D66</f>
        <v>0</v>
      </c>
      <c r="E66" s="473"/>
      <c r="F66" s="482">
        <f>D66-D67</f>
        <v>0</v>
      </c>
      <c r="G66" s="483"/>
      <c r="H66" s="484"/>
      <c r="I66" s="226"/>
    </row>
    <row r="67" spans="1:9" ht="27.9" customHeight="1" x14ac:dyDescent="0.25">
      <c r="A67" s="415"/>
      <c r="B67" s="427"/>
      <c r="C67" s="413"/>
      <c r="D67" s="473">
        <f>A!D67</f>
        <v>0</v>
      </c>
      <c r="E67" s="473"/>
      <c r="F67" s="226"/>
      <c r="G67" s="473">
        <f>A!G67</f>
        <v>0</v>
      </c>
      <c r="H67" s="473"/>
      <c r="I67" s="473"/>
    </row>
    <row r="68" spans="1:9" ht="27.9" customHeight="1" x14ac:dyDescent="0.25">
      <c r="A68" s="416" t="s">
        <v>893</v>
      </c>
      <c r="B68" s="426" t="s">
        <v>1335</v>
      </c>
      <c r="C68" s="387" t="s">
        <v>55</v>
      </c>
      <c r="D68" s="473">
        <f>A!D68</f>
        <v>0</v>
      </c>
      <c r="E68" s="473"/>
      <c r="F68" s="482">
        <f>D68-D69</f>
        <v>0</v>
      </c>
      <c r="G68" s="483"/>
      <c r="H68" s="484"/>
      <c r="I68" s="226"/>
    </row>
    <row r="69" spans="1:9" ht="27.9" customHeight="1" x14ac:dyDescent="0.25">
      <c r="A69" s="488"/>
      <c r="B69" s="486"/>
      <c r="C69" s="487"/>
      <c r="D69" s="473">
        <f>A!D69</f>
        <v>0</v>
      </c>
      <c r="E69" s="473"/>
      <c r="F69" s="226"/>
      <c r="G69" s="473">
        <f>A!G69</f>
        <v>0</v>
      </c>
      <c r="H69" s="473"/>
      <c r="I69" s="473"/>
    </row>
    <row r="70" spans="1:9" ht="27.9" customHeight="1" x14ac:dyDescent="0.25">
      <c r="A70" s="415" t="s">
        <v>728</v>
      </c>
      <c r="B70" s="485" t="s">
        <v>1336</v>
      </c>
      <c r="C70" s="387" t="s">
        <v>56</v>
      </c>
      <c r="D70" s="473">
        <f>A!D70</f>
        <v>0</v>
      </c>
      <c r="E70" s="473"/>
      <c r="F70" s="482">
        <f>D70-D71</f>
        <v>0</v>
      </c>
      <c r="G70" s="483"/>
      <c r="H70" s="484"/>
      <c r="I70" s="226"/>
    </row>
    <row r="71" spans="1:9" ht="27.9" customHeight="1" x14ac:dyDescent="0.25">
      <c r="A71" s="415"/>
      <c r="B71" s="486"/>
      <c r="C71" s="487"/>
      <c r="D71" s="473">
        <f>A!D71</f>
        <v>0</v>
      </c>
      <c r="E71" s="473"/>
      <c r="F71" s="226"/>
      <c r="G71" s="473">
        <f>A!G71</f>
        <v>0</v>
      </c>
      <c r="H71" s="473"/>
      <c r="I71" s="473"/>
    </row>
    <row r="72" spans="1:9" ht="27.9" customHeight="1" x14ac:dyDescent="0.25">
      <c r="A72" s="415" t="s">
        <v>894</v>
      </c>
      <c r="B72" s="485" t="s">
        <v>1337</v>
      </c>
      <c r="C72" s="387" t="s">
        <v>57</v>
      </c>
      <c r="D72" s="473">
        <f>A!D72</f>
        <v>0</v>
      </c>
      <c r="E72" s="473"/>
      <c r="F72" s="482">
        <f>D72-D73</f>
        <v>0</v>
      </c>
      <c r="G72" s="483"/>
      <c r="H72" s="484"/>
      <c r="I72" s="228"/>
    </row>
    <row r="73" spans="1:9" ht="27.9" customHeight="1" x14ac:dyDescent="0.25">
      <c r="A73" s="415"/>
      <c r="B73" s="486"/>
      <c r="C73" s="487"/>
      <c r="D73" s="473">
        <f>A!D73</f>
        <v>0</v>
      </c>
      <c r="E73" s="473"/>
      <c r="F73" s="226"/>
      <c r="G73" s="473">
        <f>A!G73</f>
        <v>0</v>
      </c>
      <c r="H73" s="473"/>
      <c r="I73" s="473"/>
    </row>
    <row r="74" spans="1:9" ht="27.9" customHeight="1" x14ac:dyDescent="0.25">
      <c r="A74" s="403" t="s">
        <v>113</v>
      </c>
      <c r="B74" s="404" t="s">
        <v>1338</v>
      </c>
      <c r="C74" s="481" t="s">
        <v>58</v>
      </c>
      <c r="D74" s="393">
        <f>D76+D90+D117+D146+D159</f>
        <v>381634</v>
      </c>
      <c r="E74" s="393"/>
      <c r="F74" s="393">
        <f>D74-D75</f>
        <v>381634</v>
      </c>
      <c r="G74" s="393"/>
      <c r="H74" s="393"/>
      <c r="I74" s="199"/>
    </row>
    <row r="75" spans="1:9" ht="27.9" customHeight="1" x14ac:dyDescent="0.25">
      <c r="A75" s="403"/>
      <c r="B75" s="404"/>
      <c r="C75" s="481"/>
      <c r="D75" s="393">
        <f>D77+D91+D118+D147+D160</f>
        <v>0</v>
      </c>
      <c r="E75" s="393"/>
      <c r="F75" s="199"/>
      <c r="G75" s="393">
        <f>G77+G91+G118+G147</f>
        <v>247119</v>
      </c>
      <c r="H75" s="393"/>
      <c r="I75" s="393"/>
    </row>
    <row r="76" spans="1:9" ht="27.9" customHeight="1" x14ac:dyDescent="0.25">
      <c r="A76" s="403" t="s">
        <v>114</v>
      </c>
      <c r="B76" s="404" t="s">
        <v>1339</v>
      </c>
      <c r="C76" s="481" t="s">
        <v>59</v>
      </c>
      <c r="D76" s="393">
        <f>D78+D80+D82+D84+D86+D88</f>
        <v>35175</v>
      </c>
      <c r="E76" s="393"/>
      <c r="F76" s="393">
        <f>D76-D77</f>
        <v>35175</v>
      </c>
      <c r="G76" s="393"/>
      <c r="H76" s="393"/>
      <c r="I76" s="195"/>
    </row>
    <row r="77" spans="1:9" ht="27.9" customHeight="1" x14ac:dyDescent="0.25">
      <c r="A77" s="403"/>
      <c r="B77" s="404"/>
      <c r="C77" s="481"/>
      <c r="D77" s="393">
        <f>D79+D81+D83+D85+D87+D89</f>
        <v>0</v>
      </c>
      <c r="E77" s="393"/>
      <c r="F77" s="195"/>
      <c r="G77" s="393">
        <f>G79+G81+G83+G85+G87+G89</f>
        <v>18092</v>
      </c>
      <c r="H77" s="393"/>
      <c r="I77" s="393"/>
    </row>
    <row r="78" spans="1:9" ht="27.9" customHeight="1" x14ac:dyDescent="0.25">
      <c r="A78" s="385" t="s">
        <v>144</v>
      </c>
      <c r="B78" s="386" t="s">
        <v>1340</v>
      </c>
      <c r="C78" s="413" t="s">
        <v>60</v>
      </c>
      <c r="D78" s="473">
        <f>A!D78</f>
        <v>35175</v>
      </c>
      <c r="E78" s="473"/>
      <c r="F78" s="482">
        <f>D78-D79</f>
        <v>35175</v>
      </c>
      <c r="G78" s="483"/>
      <c r="H78" s="484"/>
      <c r="I78" s="226"/>
    </row>
    <row r="79" spans="1:9" ht="27.9" customHeight="1" x14ac:dyDescent="0.25">
      <c r="A79" s="385"/>
      <c r="B79" s="386"/>
      <c r="C79" s="413"/>
      <c r="D79" s="473">
        <f>A!D79</f>
        <v>0</v>
      </c>
      <c r="E79" s="473"/>
      <c r="F79" s="226"/>
      <c r="G79" s="473">
        <f>A!G79</f>
        <v>18092</v>
      </c>
      <c r="H79" s="473"/>
      <c r="I79" s="473"/>
    </row>
    <row r="80" spans="1:9" ht="27.9" customHeight="1" x14ac:dyDescent="0.25">
      <c r="A80" s="415" t="s">
        <v>115</v>
      </c>
      <c r="B80" s="386" t="s">
        <v>1341</v>
      </c>
      <c r="C80" s="413" t="s">
        <v>61</v>
      </c>
      <c r="D80" s="473">
        <f>A!D80</f>
        <v>0</v>
      </c>
      <c r="E80" s="473"/>
      <c r="F80" s="482">
        <f>D80-D81</f>
        <v>0</v>
      </c>
      <c r="G80" s="483"/>
      <c r="H80" s="484"/>
      <c r="I80" s="226"/>
    </row>
    <row r="81" spans="1:9" ht="27.9" customHeight="1" x14ac:dyDescent="0.25">
      <c r="A81" s="415"/>
      <c r="B81" s="386"/>
      <c r="C81" s="413"/>
      <c r="D81" s="473">
        <f>A!D81</f>
        <v>0</v>
      </c>
      <c r="E81" s="473"/>
      <c r="F81" s="226"/>
      <c r="G81" s="473">
        <f>A!G81</f>
        <v>0</v>
      </c>
      <c r="H81" s="473"/>
      <c r="I81" s="473"/>
    </row>
    <row r="82" spans="1:9" ht="27.9" customHeight="1" x14ac:dyDescent="0.25">
      <c r="A82" s="415" t="s">
        <v>329</v>
      </c>
      <c r="B82" s="389" t="s">
        <v>1342</v>
      </c>
      <c r="C82" s="413" t="s">
        <v>62</v>
      </c>
      <c r="D82" s="473">
        <f>A!D82</f>
        <v>0</v>
      </c>
      <c r="E82" s="473"/>
      <c r="F82" s="482">
        <f>D82-D83</f>
        <v>0</v>
      </c>
      <c r="G82" s="483"/>
      <c r="H82" s="484"/>
      <c r="I82" s="226"/>
    </row>
    <row r="83" spans="1:9" ht="27.9" customHeight="1" x14ac:dyDescent="0.25">
      <c r="A83" s="415"/>
      <c r="B83" s="389"/>
      <c r="C83" s="413"/>
      <c r="D83" s="473">
        <f>A!D83</f>
        <v>0</v>
      </c>
      <c r="E83" s="473"/>
      <c r="F83" s="226"/>
      <c r="G83" s="473">
        <f>A!G83</f>
        <v>0</v>
      </c>
      <c r="H83" s="473"/>
      <c r="I83" s="473"/>
    </row>
    <row r="84" spans="1:9" ht="27.9" customHeight="1" x14ac:dyDescent="0.25">
      <c r="A84" s="415" t="s">
        <v>335</v>
      </c>
      <c r="B84" s="389" t="s">
        <v>1343</v>
      </c>
      <c r="C84" s="413" t="s">
        <v>63</v>
      </c>
      <c r="D84" s="473">
        <f>A!D84</f>
        <v>0</v>
      </c>
      <c r="E84" s="473"/>
      <c r="F84" s="482">
        <f>D84-D85</f>
        <v>0</v>
      </c>
      <c r="G84" s="483"/>
      <c r="H84" s="484"/>
      <c r="I84" s="226"/>
    </row>
    <row r="85" spans="1:9" ht="27.9" customHeight="1" x14ac:dyDescent="0.25">
      <c r="A85" s="415"/>
      <c r="B85" s="389"/>
      <c r="C85" s="413"/>
      <c r="D85" s="473">
        <f>A!D85</f>
        <v>0</v>
      </c>
      <c r="E85" s="473"/>
      <c r="F85" s="226"/>
      <c r="G85" s="473">
        <f>A!G85</f>
        <v>0</v>
      </c>
      <c r="H85" s="473"/>
      <c r="I85" s="473"/>
    </row>
    <row r="86" spans="1:9" ht="27.9" customHeight="1" x14ac:dyDescent="0.25">
      <c r="A86" s="415" t="s">
        <v>336</v>
      </c>
      <c r="B86" s="386" t="s">
        <v>1344</v>
      </c>
      <c r="C86" s="413" t="s">
        <v>64</v>
      </c>
      <c r="D86" s="473">
        <f>A!D86</f>
        <v>0</v>
      </c>
      <c r="E86" s="473"/>
      <c r="F86" s="482">
        <f>D86-D87</f>
        <v>0</v>
      </c>
      <c r="G86" s="483"/>
      <c r="H86" s="484"/>
      <c r="I86" s="226"/>
    </row>
    <row r="87" spans="1:9" ht="27.9" customHeight="1" x14ac:dyDescent="0.25">
      <c r="A87" s="415"/>
      <c r="B87" s="386"/>
      <c r="C87" s="413"/>
      <c r="D87" s="473">
        <f>A!D87</f>
        <v>0</v>
      </c>
      <c r="E87" s="473"/>
      <c r="F87" s="226"/>
      <c r="G87" s="473">
        <f>A!G87</f>
        <v>0</v>
      </c>
      <c r="H87" s="473"/>
      <c r="I87" s="473"/>
    </row>
    <row r="88" spans="1:9" ht="27.9" customHeight="1" x14ac:dyDescent="0.25">
      <c r="A88" s="415" t="s">
        <v>328</v>
      </c>
      <c r="B88" s="386" t="s">
        <v>1345</v>
      </c>
      <c r="C88" s="413" t="s">
        <v>65</v>
      </c>
      <c r="D88" s="473">
        <f>A!D88</f>
        <v>0</v>
      </c>
      <c r="E88" s="473"/>
      <c r="F88" s="482">
        <f>D88-D89</f>
        <v>0</v>
      </c>
      <c r="G88" s="483"/>
      <c r="H88" s="484"/>
      <c r="I88" s="226"/>
    </row>
    <row r="89" spans="1:9" ht="27.9" customHeight="1" x14ac:dyDescent="0.25">
      <c r="A89" s="415"/>
      <c r="B89" s="386"/>
      <c r="C89" s="413"/>
      <c r="D89" s="473">
        <f>A!D89</f>
        <v>0</v>
      </c>
      <c r="E89" s="473"/>
      <c r="F89" s="226"/>
      <c r="G89" s="473">
        <f>A!G89</f>
        <v>0</v>
      </c>
      <c r="H89" s="473"/>
      <c r="I89" s="473"/>
    </row>
    <row r="90" spans="1:9" ht="27.9" customHeight="1" x14ac:dyDescent="0.25">
      <c r="A90" s="414" t="s">
        <v>145</v>
      </c>
      <c r="B90" s="404" t="s">
        <v>1346</v>
      </c>
      <c r="C90" s="481" t="s">
        <v>66</v>
      </c>
      <c r="D90" s="393">
        <f>D92+D103+D105+D107+D109+D111+D113+D115</f>
        <v>0</v>
      </c>
      <c r="E90" s="393"/>
      <c r="F90" s="393">
        <f>D90-D91</f>
        <v>0</v>
      </c>
      <c r="G90" s="393"/>
      <c r="H90" s="393"/>
      <c r="I90" s="195"/>
    </row>
    <row r="91" spans="1:9" ht="27.9" customHeight="1" x14ac:dyDescent="0.25">
      <c r="A91" s="414"/>
      <c r="B91" s="404"/>
      <c r="C91" s="481"/>
      <c r="D91" s="393">
        <f>D93+D104+D106+D108+D110+D112+D114+D116</f>
        <v>0</v>
      </c>
      <c r="E91" s="393"/>
      <c r="F91" s="195"/>
      <c r="G91" s="393">
        <f>G93+G104+G106+G108+G110+G112+G114+G116</f>
        <v>0</v>
      </c>
      <c r="H91" s="393"/>
      <c r="I91" s="393"/>
    </row>
    <row r="92" spans="1:9" ht="27.9" customHeight="1" x14ac:dyDescent="0.25">
      <c r="A92" s="385" t="s">
        <v>146</v>
      </c>
      <c r="B92" s="386" t="s">
        <v>1347</v>
      </c>
      <c r="C92" s="413" t="s">
        <v>67</v>
      </c>
      <c r="D92" s="393">
        <f>D97+D99+D101</f>
        <v>0</v>
      </c>
      <c r="E92" s="393"/>
      <c r="F92" s="393">
        <f>D92-D93</f>
        <v>0</v>
      </c>
      <c r="G92" s="393"/>
      <c r="H92" s="393"/>
      <c r="I92" s="199"/>
    </row>
    <row r="93" spans="1:9" ht="27.75" customHeight="1" x14ac:dyDescent="0.25">
      <c r="A93" s="385"/>
      <c r="B93" s="386"/>
      <c r="C93" s="413"/>
      <c r="D93" s="393">
        <f>D98+D100+D102</f>
        <v>0</v>
      </c>
      <c r="E93" s="393"/>
      <c r="F93" s="199"/>
      <c r="G93" s="393">
        <f>A!G93</f>
        <v>0</v>
      </c>
      <c r="H93" s="393"/>
      <c r="I93" s="393"/>
    </row>
    <row r="94" spans="1:9" ht="15" customHeight="1" x14ac:dyDescent="0.25">
      <c r="A94" s="400" t="s">
        <v>1314</v>
      </c>
      <c r="B94" s="474" t="s">
        <v>1313</v>
      </c>
      <c r="C94" s="198" t="s">
        <v>705</v>
      </c>
      <c r="D94" s="476" t="s">
        <v>706</v>
      </c>
      <c r="E94" s="477"/>
      <c r="F94" s="477"/>
      <c r="G94" s="478"/>
      <c r="H94" s="410" t="s">
        <v>577</v>
      </c>
      <c r="I94" s="410"/>
    </row>
    <row r="95" spans="1:9" ht="15" customHeight="1" x14ac:dyDescent="0.25">
      <c r="A95" s="401" t="s">
        <v>511</v>
      </c>
      <c r="B95" s="475"/>
      <c r="C95" s="100" t="s">
        <v>1315</v>
      </c>
      <c r="D95" s="108">
        <v>1</v>
      </c>
      <c r="E95" s="200" t="s">
        <v>1317</v>
      </c>
      <c r="F95" s="479" t="s">
        <v>1318</v>
      </c>
      <c r="G95" s="479"/>
      <c r="H95" s="410"/>
      <c r="I95" s="410"/>
    </row>
    <row r="96" spans="1:9" ht="15" customHeight="1" x14ac:dyDescent="0.25">
      <c r="A96" s="402" t="s">
        <v>458</v>
      </c>
      <c r="B96" s="111" t="s">
        <v>459</v>
      </c>
      <c r="C96" s="101" t="s">
        <v>460</v>
      </c>
      <c r="D96" s="109"/>
      <c r="E96" s="200" t="s">
        <v>1316</v>
      </c>
      <c r="F96" s="479" t="s">
        <v>658</v>
      </c>
      <c r="G96" s="479"/>
      <c r="H96" s="479" t="s">
        <v>1319</v>
      </c>
      <c r="I96" s="479"/>
    </row>
    <row r="97" spans="1:9" ht="27.75" customHeight="1" x14ac:dyDescent="0.25">
      <c r="A97" s="415" t="s">
        <v>901</v>
      </c>
      <c r="B97" s="424" t="s">
        <v>1348</v>
      </c>
      <c r="C97" s="413" t="s">
        <v>68</v>
      </c>
      <c r="D97" s="473">
        <f>A!D97</f>
        <v>0</v>
      </c>
      <c r="E97" s="473"/>
      <c r="F97" s="473">
        <f>D97-D98</f>
        <v>0</v>
      </c>
      <c r="G97" s="473"/>
      <c r="H97" s="473"/>
      <c r="I97" s="226"/>
    </row>
    <row r="98" spans="1:9" ht="27.75" customHeight="1" x14ac:dyDescent="0.25">
      <c r="A98" s="415"/>
      <c r="B98" s="425"/>
      <c r="C98" s="413"/>
      <c r="D98" s="473">
        <f>A!D98</f>
        <v>0</v>
      </c>
      <c r="E98" s="473"/>
      <c r="F98" s="226"/>
      <c r="G98" s="473">
        <f>A!G98</f>
        <v>0</v>
      </c>
      <c r="H98" s="473"/>
      <c r="I98" s="473"/>
    </row>
    <row r="99" spans="1:9" ht="27.75" customHeight="1" x14ac:dyDescent="0.25">
      <c r="A99" s="415" t="s">
        <v>902</v>
      </c>
      <c r="B99" s="424" t="s">
        <v>1349</v>
      </c>
      <c r="C99" s="413" t="s">
        <v>69</v>
      </c>
      <c r="D99" s="473">
        <f>A!D99</f>
        <v>0</v>
      </c>
      <c r="E99" s="473"/>
      <c r="F99" s="473">
        <f>D99-D100</f>
        <v>0</v>
      </c>
      <c r="G99" s="473"/>
      <c r="H99" s="473"/>
      <c r="I99" s="226"/>
    </row>
    <row r="100" spans="1:9" ht="27.75" customHeight="1" x14ac:dyDescent="0.25">
      <c r="A100" s="415"/>
      <c r="B100" s="425"/>
      <c r="C100" s="413"/>
      <c r="D100" s="473">
        <f>A!D100</f>
        <v>0</v>
      </c>
      <c r="E100" s="473"/>
      <c r="F100" s="226"/>
      <c r="G100" s="473">
        <f>A!G100</f>
        <v>0</v>
      </c>
      <c r="H100" s="473"/>
      <c r="I100" s="473"/>
    </row>
    <row r="101" spans="1:9" ht="27.75" customHeight="1" x14ac:dyDescent="0.25">
      <c r="A101" s="415" t="s">
        <v>903</v>
      </c>
      <c r="B101" s="424" t="s">
        <v>1350</v>
      </c>
      <c r="C101" s="413" t="s">
        <v>70</v>
      </c>
      <c r="D101" s="473">
        <f>A!D101</f>
        <v>0</v>
      </c>
      <c r="E101" s="473"/>
      <c r="F101" s="473">
        <f>D101-D102</f>
        <v>0</v>
      </c>
      <c r="G101" s="473"/>
      <c r="H101" s="473"/>
      <c r="I101" s="226"/>
    </row>
    <row r="102" spans="1:9" ht="27.75" customHeight="1" x14ac:dyDescent="0.25">
      <c r="A102" s="415"/>
      <c r="B102" s="425"/>
      <c r="C102" s="413"/>
      <c r="D102" s="473">
        <f>A!D102</f>
        <v>0</v>
      </c>
      <c r="E102" s="473"/>
      <c r="F102" s="226"/>
      <c r="G102" s="473">
        <f>A!G102</f>
        <v>0</v>
      </c>
      <c r="H102" s="473"/>
      <c r="I102" s="473"/>
    </row>
    <row r="103" spans="1:9" ht="27.75" customHeight="1" x14ac:dyDescent="0.25">
      <c r="A103" s="415" t="s">
        <v>315</v>
      </c>
      <c r="B103" s="386" t="s">
        <v>1351</v>
      </c>
      <c r="C103" s="413" t="s">
        <v>75</v>
      </c>
      <c r="D103" s="473">
        <f>A!D103</f>
        <v>0</v>
      </c>
      <c r="E103" s="473"/>
      <c r="F103" s="473">
        <f>D103-D104</f>
        <v>0</v>
      </c>
      <c r="G103" s="473"/>
      <c r="H103" s="473"/>
      <c r="I103" s="226"/>
    </row>
    <row r="104" spans="1:9" ht="27.75" customHeight="1" x14ac:dyDescent="0.25">
      <c r="A104" s="415"/>
      <c r="B104" s="386"/>
      <c r="C104" s="413"/>
      <c r="D104" s="473">
        <f>A!D104</f>
        <v>0</v>
      </c>
      <c r="E104" s="473"/>
      <c r="F104" s="226"/>
      <c r="G104" s="473">
        <f>A!G104</f>
        <v>0</v>
      </c>
      <c r="H104" s="473"/>
      <c r="I104" s="473"/>
    </row>
    <row r="105" spans="1:9" ht="27.9" customHeight="1" x14ac:dyDescent="0.25">
      <c r="A105" s="415" t="s">
        <v>314</v>
      </c>
      <c r="B105" s="386" t="s">
        <v>1352</v>
      </c>
      <c r="C105" s="413" t="s">
        <v>76</v>
      </c>
      <c r="D105" s="473">
        <f>A!D105</f>
        <v>0</v>
      </c>
      <c r="E105" s="473"/>
      <c r="F105" s="473">
        <f>D105-D106</f>
        <v>0</v>
      </c>
      <c r="G105" s="473"/>
      <c r="H105" s="473"/>
      <c r="I105" s="226"/>
    </row>
    <row r="106" spans="1:9" ht="27.9" customHeight="1" x14ac:dyDescent="0.25">
      <c r="A106" s="415"/>
      <c r="B106" s="386"/>
      <c r="C106" s="413"/>
      <c r="D106" s="473">
        <f>A!D106</f>
        <v>0</v>
      </c>
      <c r="E106" s="473"/>
      <c r="F106" s="226"/>
      <c r="G106" s="473">
        <f>A!G106</f>
        <v>0</v>
      </c>
      <c r="H106" s="473"/>
      <c r="I106" s="473"/>
    </row>
    <row r="107" spans="1:9" ht="27.9" customHeight="1" x14ac:dyDescent="0.25">
      <c r="A107" s="415" t="s">
        <v>316</v>
      </c>
      <c r="B107" s="424" t="s">
        <v>1353</v>
      </c>
      <c r="C107" s="413" t="s">
        <v>77</v>
      </c>
      <c r="D107" s="473">
        <f>A!D107</f>
        <v>0</v>
      </c>
      <c r="E107" s="473"/>
      <c r="F107" s="473">
        <f>D107-D108</f>
        <v>0</v>
      </c>
      <c r="G107" s="473"/>
      <c r="H107" s="473"/>
      <c r="I107" s="226"/>
    </row>
    <row r="108" spans="1:9" ht="27.9" customHeight="1" x14ac:dyDescent="0.25">
      <c r="A108" s="415"/>
      <c r="B108" s="425"/>
      <c r="C108" s="413"/>
      <c r="D108" s="473">
        <f>A!D108</f>
        <v>0</v>
      </c>
      <c r="E108" s="473"/>
      <c r="F108" s="226"/>
      <c r="G108" s="473">
        <f>A!G108</f>
        <v>0</v>
      </c>
      <c r="H108" s="473"/>
      <c r="I108" s="473"/>
    </row>
    <row r="109" spans="1:9" ht="27.9" customHeight="1" x14ac:dyDescent="0.25">
      <c r="A109" s="415" t="s">
        <v>313</v>
      </c>
      <c r="B109" s="389" t="s">
        <v>1354</v>
      </c>
      <c r="C109" s="413" t="s">
        <v>78</v>
      </c>
      <c r="D109" s="473">
        <f>A!D109</f>
        <v>0</v>
      </c>
      <c r="E109" s="473"/>
      <c r="F109" s="473">
        <f>D109-D110</f>
        <v>0</v>
      </c>
      <c r="G109" s="473"/>
      <c r="H109" s="473"/>
      <c r="I109" s="226"/>
    </row>
    <row r="110" spans="1:9" ht="27.9" customHeight="1" x14ac:dyDescent="0.25">
      <c r="A110" s="415"/>
      <c r="B110" s="389"/>
      <c r="C110" s="413"/>
      <c r="D110" s="473">
        <f>A!D110</f>
        <v>0</v>
      </c>
      <c r="E110" s="473"/>
      <c r="F110" s="226"/>
      <c r="G110" s="473">
        <f>A!G110</f>
        <v>0</v>
      </c>
      <c r="H110" s="473"/>
      <c r="I110" s="473"/>
    </row>
    <row r="111" spans="1:9" ht="27.9" customHeight="1" x14ac:dyDescent="0.25">
      <c r="A111" s="415" t="s">
        <v>317</v>
      </c>
      <c r="B111" s="386" t="s">
        <v>1355</v>
      </c>
      <c r="C111" s="413" t="s">
        <v>300</v>
      </c>
      <c r="D111" s="473">
        <f>A!D111</f>
        <v>0</v>
      </c>
      <c r="E111" s="473"/>
      <c r="F111" s="473">
        <f>D111-D112</f>
        <v>0</v>
      </c>
      <c r="G111" s="473"/>
      <c r="H111" s="473"/>
      <c r="I111" s="226"/>
    </row>
    <row r="112" spans="1:9" ht="27.9" customHeight="1" x14ac:dyDescent="0.25">
      <c r="A112" s="415"/>
      <c r="B112" s="386"/>
      <c r="C112" s="413"/>
      <c r="D112" s="473">
        <f>A!D112</f>
        <v>0</v>
      </c>
      <c r="E112" s="473"/>
      <c r="F112" s="226"/>
      <c r="G112" s="473">
        <f>A!G112</f>
        <v>0</v>
      </c>
      <c r="H112" s="473"/>
      <c r="I112" s="473"/>
    </row>
    <row r="113" spans="1:9" ht="27.9" customHeight="1" x14ac:dyDescent="0.25">
      <c r="A113" s="415" t="s">
        <v>761</v>
      </c>
      <c r="B113" s="386" t="s">
        <v>1356</v>
      </c>
      <c r="C113" s="480" t="s">
        <v>301</v>
      </c>
      <c r="D113" s="473">
        <f>A!D113</f>
        <v>0</v>
      </c>
      <c r="E113" s="473"/>
      <c r="F113" s="473">
        <f>D113-D114</f>
        <v>0</v>
      </c>
      <c r="G113" s="473"/>
      <c r="H113" s="473"/>
      <c r="I113" s="226"/>
    </row>
    <row r="114" spans="1:9" ht="27.9" customHeight="1" x14ac:dyDescent="0.25">
      <c r="A114" s="415"/>
      <c r="B114" s="386"/>
      <c r="C114" s="480"/>
      <c r="D114" s="473">
        <f>A!D114</f>
        <v>0</v>
      </c>
      <c r="E114" s="473"/>
      <c r="F114" s="226"/>
      <c r="G114" s="473">
        <f>A!G114</f>
        <v>0</v>
      </c>
      <c r="H114" s="473"/>
      <c r="I114" s="473"/>
    </row>
    <row r="115" spans="1:9" ht="27.9" customHeight="1" x14ac:dyDescent="0.25">
      <c r="A115" s="415" t="s">
        <v>331</v>
      </c>
      <c r="B115" s="386" t="s">
        <v>1357</v>
      </c>
      <c r="C115" s="480" t="s">
        <v>302</v>
      </c>
      <c r="D115" s="473">
        <f>A!D115</f>
        <v>0</v>
      </c>
      <c r="E115" s="473"/>
      <c r="F115" s="473">
        <f>D115-D116</f>
        <v>0</v>
      </c>
      <c r="G115" s="473"/>
      <c r="H115" s="473"/>
      <c r="I115" s="226"/>
    </row>
    <row r="116" spans="1:9" ht="27.9" customHeight="1" x14ac:dyDescent="0.25">
      <c r="A116" s="415"/>
      <c r="B116" s="386"/>
      <c r="C116" s="480"/>
      <c r="D116" s="473">
        <f>A!D116</f>
        <v>0</v>
      </c>
      <c r="E116" s="473"/>
      <c r="F116" s="226"/>
      <c r="G116" s="473">
        <f>A!G116</f>
        <v>0</v>
      </c>
      <c r="H116" s="473"/>
      <c r="I116" s="473"/>
    </row>
    <row r="117" spans="1:9" ht="27.9" customHeight="1" x14ac:dyDescent="0.25">
      <c r="A117" s="414" t="s">
        <v>128</v>
      </c>
      <c r="B117" s="404" t="s">
        <v>1358</v>
      </c>
      <c r="C117" s="481" t="s">
        <v>303</v>
      </c>
      <c r="D117" s="393">
        <f>D119+D130+D132+D134+D136+D138+D140+D142+D144</f>
        <v>236302</v>
      </c>
      <c r="E117" s="393"/>
      <c r="F117" s="393">
        <f>D117-D118</f>
        <v>236302</v>
      </c>
      <c r="G117" s="393"/>
      <c r="H117" s="393"/>
      <c r="I117" s="195"/>
    </row>
    <row r="118" spans="1:9" ht="27.9" customHeight="1" x14ac:dyDescent="0.25">
      <c r="A118" s="414"/>
      <c r="B118" s="404"/>
      <c r="C118" s="481"/>
      <c r="D118" s="393">
        <f>D120+D131+D133+D135+D137+D139+D141+D143+D145</f>
        <v>0</v>
      </c>
      <c r="E118" s="393"/>
      <c r="F118" s="195"/>
      <c r="G118" s="393">
        <f>G120+G131+G133+G135+G137+G139+G141+G143+G145</f>
        <v>229027</v>
      </c>
      <c r="H118" s="393"/>
      <c r="I118" s="393"/>
    </row>
    <row r="119" spans="1:9" ht="27.9" customHeight="1" x14ac:dyDescent="0.25">
      <c r="A119" s="385" t="s">
        <v>148</v>
      </c>
      <c r="B119" s="386" t="s">
        <v>1359</v>
      </c>
      <c r="C119" s="480" t="s">
        <v>304</v>
      </c>
      <c r="D119" s="393">
        <f>D121+D123+D128</f>
        <v>212445</v>
      </c>
      <c r="E119" s="393"/>
      <c r="F119" s="393">
        <f>D119-D120</f>
        <v>212445</v>
      </c>
      <c r="G119" s="393"/>
      <c r="H119" s="393"/>
      <c r="I119" s="195"/>
    </row>
    <row r="120" spans="1:9" ht="27.9" customHeight="1" x14ac:dyDescent="0.25">
      <c r="A120" s="385"/>
      <c r="B120" s="386"/>
      <c r="C120" s="480"/>
      <c r="D120" s="393">
        <f>D122+D124+D129</f>
        <v>0</v>
      </c>
      <c r="E120" s="393"/>
      <c r="F120" s="195"/>
      <c r="G120" s="393">
        <f>A!G120</f>
        <v>198520</v>
      </c>
      <c r="H120" s="393"/>
      <c r="I120" s="393"/>
    </row>
    <row r="121" spans="1:9" ht="27.9" customHeight="1" x14ac:dyDescent="0.25">
      <c r="A121" s="415" t="s">
        <v>901</v>
      </c>
      <c r="B121" s="424" t="s">
        <v>1348</v>
      </c>
      <c r="C121" s="480" t="s">
        <v>305</v>
      </c>
      <c r="D121" s="473">
        <f>A!D121</f>
        <v>212185</v>
      </c>
      <c r="E121" s="473"/>
      <c r="F121" s="473">
        <f>D121-D122</f>
        <v>212185</v>
      </c>
      <c r="G121" s="473"/>
      <c r="H121" s="473"/>
      <c r="I121" s="226"/>
    </row>
    <row r="122" spans="1:9" ht="27.9" customHeight="1" x14ac:dyDescent="0.25">
      <c r="A122" s="415"/>
      <c r="B122" s="425"/>
      <c r="C122" s="480"/>
      <c r="D122" s="473">
        <f>A!D122</f>
        <v>0</v>
      </c>
      <c r="E122" s="473"/>
      <c r="F122" s="226"/>
      <c r="G122" s="473">
        <f>A!G122</f>
        <v>198143</v>
      </c>
      <c r="H122" s="473"/>
      <c r="I122" s="473"/>
    </row>
    <row r="123" spans="1:9" ht="27.9" customHeight="1" x14ac:dyDescent="0.25">
      <c r="A123" s="415" t="s">
        <v>902</v>
      </c>
      <c r="B123" s="424" t="s">
        <v>1360</v>
      </c>
      <c r="C123" s="480" t="s">
        <v>306</v>
      </c>
      <c r="D123" s="473">
        <f>A!D123</f>
        <v>0</v>
      </c>
      <c r="E123" s="473"/>
      <c r="F123" s="473">
        <f>D123-D124</f>
        <v>0</v>
      </c>
      <c r="G123" s="473"/>
      <c r="H123" s="473"/>
      <c r="I123" s="226"/>
    </row>
    <row r="124" spans="1:9" ht="27.9" customHeight="1" x14ac:dyDescent="0.25">
      <c r="A124" s="415"/>
      <c r="B124" s="425"/>
      <c r="C124" s="480"/>
      <c r="D124" s="473">
        <f>A!D124</f>
        <v>0</v>
      </c>
      <c r="E124" s="473"/>
      <c r="F124" s="226"/>
      <c r="G124" s="473">
        <f>A!G124</f>
        <v>0</v>
      </c>
      <c r="H124" s="473"/>
      <c r="I124" s="473"/>
    </row>
    <row r="125" spans="1:9" ht="15" customHeight="1" x14ac:dyDescent="0.25">
      <c r="A125" s="400" t="s">
        <v>1314</v>
      </c>
      <c r="B125" s="474" t="s">
        <v>1313</v>
      </c>
      <c r="C125" s="198" t="s">
        <v>705</v>
      </c>
      <c r="D125" s="476" t="s">
        <v>706</v>
      </c>
      <c r="E125" s="477"/>
      <c r="F125" s="477"/>
      <c r="G125" s="478"/>
      <c r="H125" s="410" t="s">
        <v>577</v>
      </c>
      <c r="I125" s="410"/>
    </row>
    <row r="126" spans="1:9" ht="15" customHeight="1" x14ac:dyDescent="0.25">
      <c r="A126" s="401" t="s">
        <v>511</v>
      </c>
      <c r="B126" s="475"/>
      <c r="C126" s="100" t="s">
        <v>1315</v>
      </c>
      <c r="D126" s="108">
        <v>1</v>
      </c>
      <c r="E126" s="200" t="s">
        <v>1317</v>
      </c>
      <c r="F126" s="479" t="s">
        <v>1318</v>
      </c>
      <c r="G126" s="479"/>
      <c r="H126" s="410"/>
      <c r="I126" s="410"/>
    </row>
    <row r="127" spans="1:9" ht="15" customHeight="1" x14ac:dyDescent="0.25">
      <c r="A127" s="402" t="s">
        <v>458</v>
      </c>
      <c r="B127" s="111" t="s">
        <v>459</v>
      </c>
      <c r="C127" s="101" t="s">
        <v>460</v>
      </c>
      <c r="D127" s="109"/>
      <c r="E127" s="200" t="s">
        <v>1316</v>
      </c>
      <c r="F127" s="479" t="s">
        <v>658</v>
      </c>
      <c r="G127" s="479"/>
      <c r="H127" s="479" t="s">
        <v>1319</v>
      </c>
      <c r="I127" s="479"/>
    </row>
    <row r="128" spans="1:9" ht="27.9" customHeight="1" x14ac:dyDescent="0.25">
      <c r="A128" s="415" t="s">
        <v>903</v>
      </c>
      <c r="B128" s="424" t="s">
        <v>1361</v>
      </c>
      <c r="C128" s="480" t="s">
        <v>307</v>
      </c>
      <c r="D128" s="473">
        <f>A!D128</f>
        <v>260</v>
      </c>
      <c r="E128" s="473"/>
      <c r="F128" s="473">
        <f>D128-D129</f>
        <v>260</v>
      </c>
      <c r="G128" s="473"/>
      <c r="H128" s="473"/>
      <c r="I128" s="226"/>
    </row>
    <row r="129" spans="1:9" ht="27.9" customHeight="1" x14ac:dyDescent="0.25">
      <c r="A129" s="415"/>
      <c r="B129" s="425"/>
      <c r="C129" s="480"/>
      <c r="D129" s="473">
        <f>A!D129</f>
        <v>0</v>
      </c>
      <c r="E129" s="473"/>
      <c r="F129" s="226"/>
      <c r="G129" s="473">
        <f>A!G129</f>
        <v>377</v>
      </c>
      <c r="H129" s="473"/>
      <c r="I129" s="473"/>
    </row>
    <row r="130" spans="1:9" ht="27.9" customHeight="1" x14ac:dyDescent="0.25">
      <c r="A130" s="415" t="s">
        <v>315</v>
      </c>
      <c r="B130" s="435" t="s">
        <v>1351</v>
      </c>
      <c r="C130" s="480" t="s">
        <v>80</v>
      </c>
      <c r="D130" s="473">
        <f>A!D130</f>
        <v>0</v>
      </c>
      <c r="E130" s="473"/>
      <c r="F130" s="473">
        <f>D130-D131</f>
        <v>0</v>
      </c>
      <c r="G130" s="473"/>
      <c r="H130" s="473"/>
      <c r="I130" s="226"/>
    </row>
    <row r="131" spans="1:9" ht="27.9" customHeight="1" x14ac:dyDescent="0.25">
      <c r="A131" s="415"/>
      <c r="B131" s="436"/>
      <c r="C131" s="480"/>
      <c r="D131" s="473">
        <f>A!D131</f>
        <v>0</v>
      </c>
      <c r="E131" s="473"/>
      <c r="F131" s="226"/>
      <c r="G131" s="473">
        <f>A!G131</f>
        <v>0</v>
      </c>
      <c r="H131" s="473"/>
      <c r="I131" s="473"/>
    </row>
    <row r="132" spans="1:9" ht="27.9" customHeight="1" x14ac:dyDescent="0.25">
      <c r="A132" s="415" t="s">
        <v>314</v>
      </c>
      <c r="B132" s="386" t="s">
        <v>1352</v>
      </c>
      <c r="C132" s="480" t="s">
        <v>81</v>
      </c>
      <c r="D132" s="473">
        <f>A!D132</f>
        <v>0</v>
      </c>
      <c r="E132" s="473"/>
      <c r="F132" s="473">
        <f>D132-D133</f>
        <v>0</v>
      </c>
      <c r="G132" s="473"/>
      <c r="H132" s="473"/>
      <c r="I132" s="226"/>
    </row>
    <row r="133" spans="1:9" ht="27.9" customHeight="1" x14ac:dyDescent="0.25">
      <c r="A133" s="415"/>
      <c r="B133" s="386"/>
      <c r="C133" s="480"/>
      <c r="D133" s="473">
        <f>A!D133</f>
        <v>0</v>
      </c>
      <c r="E133" s="473"/>
      <c r="F133" s="226"/>
      <c r="G133" s="473">
        <f>A!G133</f>
        <v>0</v>
      </c>
      <c r="H133" s="473"/>
      <c r="I133" s="473"/>
    </row>
    <row r="134" spans="1:9" ht="27.9" customHeight="1" x14ac:dyDescent="0.25">
      <c r="A134" s="415" t="s">
        <v>316</v>
      </c>
      <c r="B134" s="426" t="s">
        <v>1353</v>
      </c>
      <c r="C134" s="480" t="s">
        <v>82</v>
      </c>
      <c r="D134" s="473">
        <f>A!D134</f>
        <v>0</v>
      </c>
      <c r="E134" s="473"/>
      <c r="F134" s="473">
        <f>D134-D135</f>
        <v>0</v>
      </c>
      <c r="G134" s="473"/>
      <c r="H134" s="473"/>
      <c r="I134" s="226"/>
    </row>
    <row r="135" spans="1:9" ht="36" customHeight="1" x14ac:dyDescent="0.25">
      <c r="A135" s="415"/>
      <c r="B135" s="427"/>
      <c r="C135" s="480"/>
      <c r="D135" s="473">
        <f>A!D135</f>
        <v>0</v>
      </c>
      <c r="E135" s="473"/>
      <c r="F135" s="226"/>
      <c r="G135" s="473">
        <f>A!G135</f>
        <v>0</v>
      </c>
      <c r="H135" s="473"/>
      <c r="I135" s="473"/>
    </row>
    <row r="136" spans="1:9" ht="27.9" customHeight="1" x14ac:dyDescent="0.25">
      <c r="A136" s="415" t="s">
        <v>313</v>
      </c>
      <c r="B136" s="426" t="s">
        <v>1362</v>
      </c>
      <c r="C136" s="480" t="s">
        <v>83</v>
      </c>
      <c r="D136" s="473">
        <f>A!D136</f>
        <v>0</v>
      </c>
      <c r="E136" s="473"/>
      <c r="F136" s="473">
        <f>D136-D137</f>
        <v>0</v>
      </c>
      <c r="G136" s="473"/>
      <c r="H136" s="473"/>
      <c r="I136" s="226"/>
    </row>
    <row r="137" spans="1:9" ht="27.9" customHeight="1" x14ac:dyDescent="0.25">
      <c r="A137" s="415"/>
      <c r="B137" s="427"/>
      <c r="C137" s="480"/>
      <c r="D137" s="473">
        <f>A!D137</f>
        <v>0</v>
      </c>
      <c r="E137" s="473"/>
      <c r="F137" s="226"/>
      <c r="G137" s="473">
        <f>A!G137</f>
        <v>0</v>
      </c>
      <c r="H137" s="473"/>
      <c r="I137" s="473"/>
    </row>
    <row r="138" spans="1:9" ht="27.9" customHeight="1" x14ac:dyDescent="0.25">
      <c r="A138" s="415" t="s">
        <v>317</v>
      </c>
      <c r="B138" s="386" t="s">
        <v>1363</v>
      </c>
      <c r="C138" s="480" t="s">
        <v>917</v>
      </c>
      <c r="D138" s="473">
        <f>A!D138</f>
        <v>0</v>
      </c>
      <c r="E138" s="473"/>
      <c r="F138" s="473">
        <f>D138-D139</f>
        <v>0</v>
      </c>
      <c r="G138" s="473"/>
      <c r="H138" s="473"/>
      <c r="I138" s="226"/>
    </row>
    <row r="139" spans="1:9" ht="27.9" customHeight="1" x14ac:dyDescent="0.25">
      <c r="A139" s="415"/>
      <c r="B139" s="386"/>
      <c r="C139" s="480"/>
      <c r="D139" s="473">
        <f>A!D139</f>
        <v>0</v>
      </c>
      <c r="E139" s="473"/>
      <c r="F139" s="226"/>
      <c r="G139" s="473">
        <f>A!G139</f>
        <v>0</v>
      </c>
      <c r="H139" s="473"/>
      <c r="I139" s="473"/>
    </row>
    <row r="140" spans="1:9" ht="27.9" customHeight="1" x14ac:dyDescent="0.25">
      <c r="A140" s="415" t="s">
        <v>312</v>
      </c>
      <c r="B140" s="386" t="s">
        <v>1364</v>
      </c>
      <c r="C140" s="480" t="s">
        <v>919</v>
      </c>
      <c r="D140" s="473">
        <f>A!D140</f>
        <v>23687</v>
      </c>
      <c r="E140" s="473"/>
      <c r="F140" s="473">
        <f>D140-D141</f>
        <v>23687</v>
      </c>
      <c r="G140" s="473"/>
      <c r="H140" s="473"/>
      <c r="I140" s="226"/>
    </row>
    <row r="141" spans="1:9" ht="27.9" customHeight="1" x14ac:dyDescent="0.25">
      <c r="A141" s="415"/>
      <c r="B141" s="386"/>
      <c r="C141" s="480"/>
      <c r="D141" s="473">
        <f>A!D141</f>
        <v>0</v>
      </c>
      <c r="E141" s="473"/>
      <c r="F141" s="226"/>
      <c r="G141" s="473">
        <f>A!G141</f>
        <v>30315</v>
      </c>
      <c r="H141" s="473"/>
      <c r="I141" s="473"/>
    </row>
    <row r="142" spans="1:9" ht="27.9" customHeight="1" x14ac:dyDescent="0.25">
      <c r="A142" s="415" t="s">
        <v>537</v>
      </c>
      <c r="B142" s="386" t="s">
        <v>1355</v>
      </c>
      <c r="C142" s="480" t="s">
        <v>920</v>
      </c>
      <c r="D142" s="473">
        <f>A!D142</f>
        <v>0</v>
      </c>
      <c r="E142" s="473"/>
      <c r="F142" s="473">
        <f>D142-D143</f>
        <v>0</v>
      </c>
      <c r="G142" s="473"/>
      <c r="H142" s="473"/>
      <c r="I142" s="226"/>
    </row>
    <row r="143" spans="1:9" ht="27.75" customHeight="1" x14ac:dyDescent="0.25">
      <c r="A143" s="415"/>
      <c r="B143" s="386"/>
      <c r="C143" s="480"/>
      <c r="D143" s="473">
        <f>A!D143</f>
        <v>0</v>
      </c>
      <c r="E143" s="473"/>
      <c r="F143" s="226"/>
      <c r="G143" s="473">
        <f>A!G143</f>
        <v>0</v>
      </c>
      <c r="H143" s="473"/>
      <c r="I143" s="473"/>
    </row>
    <row r="144" spans="1:9" ht="27.75" customHeight="1" x14ac:dyDescent="0.25">
      <c r="A144" s="415" t="s">
        <v>893</v>
      </c>
      <c r="B144" s="386" t="s">
        <v>1365</v>
      </c>
      <c r="C144" s="480" t="s">
        <v>922</v>
      </c>
      <c r="D144" s="473">
        <f>A!D144</f>
        <v>170</v>
      </c>
      <c r="E144" s="473"/>
      <c r="F144" s="473">
        <f>D144-D145</f>
        <v>170</v>
      </c>
      <c r="G144" s="473"/>
      <c r="H144" s="473"/>
      <c r="I144" s="226"/>
    </row>
    <row r="145" spans="1:9" ht="27.75" customHeight="1" x14ac:dyDescent="0.25">
      <c r="A145" s="415"/>
      <c r="B145" s="386"/>
      <c r="C145" s="480"/>
      <c r="D145" s="473">
        <f>A!D145</f>
        <v>0</v>
      </c>
      <c r="E145" s="473"/>
      <c r="F145" s="227"/>
      <c r="G145" s="473">
        <f>A!G145</f>
        <v>192</v>
      </c>
      <c r="H145" s="473"/>
      <c r="I145" s="473"/>
    </row>
    <row r="146" spans="1:9" ht="27.9" customHeight="1" x14ac:dyDescent="0.25">
      <c r="A146" s="441" t="s">
        <v>149</v>
      </c>
      <c r="B146" s="443" t="s">
        <v>1366</v>
      </c>
      <c r="C146" s="481" t="s">
        <v>924</v>
      </c>
      <c r="D146" s="439">
        <f>D148+D150+D152+D154</f>
        <v>0</v>
      </c>
      <c r="E146" s="440"/>
      <c r="F146" s="439">
        <f>D146-D147</f>
        <v>0</v>
      </c>
      <c r="G146" s="445"/>
      <c r="H146" s="440"/>
      <c r="I146" s="199"/>
    </row>
    <row r="147" spans="1:9" ht="27.75" customHeight="1" x14ac:dyDescent="0.25">
      <c r="A147" s="442"/>
      <c r="B147" s="444"/>
      <c r="C147" s="481"/>
      <c r="D147" s="439">
        <f>D149+D151+D153+D155</f>
        <v>0</v>
      </c>
      <c r="E147" s="440"/>
      <c r="F147" s="199"/>
      <c r="G147" s="439">
        <f>G149+G151+G153+G155</f>
        <v>0</v>
      </c>
      <c r="H147" s="445"/>
      <c r="I147" s="440"/>
    </row>
    <row r="148" spans="1:9" ht="27.9" customHeight="1" x14ac:dyDescent="0.25">
      <c r="A148" s="385" t="s">
        <v>150</v>
      </c>
      <c r="B148" s="386" t="s">
        <v>1367</v>
      </c>
      <c r="C148" s="480" t="s">
        <v>926</v>
      </c>
      <c r="D148" s="473">
        <f>A!D148</f>
        <v>0</v>
      </c>
      <c r="E148" s="473"/>
      <c r="F148" s="473">
        <f>D148-D149</f>
        <v>0</v>
      </c>
      <c r="G148" s="473"/>
      <c r="H148" s="473"/>
      <c r="I148" s="226"/>
    </row>
    <row r="149" spans="1:9" ht="27.75" customHeight="1" x14ac:dyDescent="0.25">
      <c r="A149" s="385"/>
      <c r="B149" s="386"/>
      <c r="C149" s="480"/>
      <c r="D149" s="473">
        <f>A!D149</f>
        <v>0</v>
      </c>
      <c r="E149" s="473"/>
      <c r="F149" s="226"/>
      <c r="G149" s="473">
        <f>A!G149</f>
        <v>0</v>
      </c>
      <c r="H149" s="473"/>
      <c r="I149" s="473"/>
    </row>
    <row r="150" spans="1:9" ht="27.9" customHeight="1" x14ac:dyDescent="0.25">
      <c r="A150" s="415" t="s">
        <v>121</v>
      </c>
      <c r="B150" s="424" t="s">
        <v>1368</v>
      </c>
      <c r="C150" s="413" t="s">
        <v>927</v>
      </c>
      <c r="D150" s="473">
        <f>A!D150</f>
        <v>0</v>
      </c>
      <c r="E150" s="473"/>
      <c r="F150" s="473">
        <f>D150-D151</f>
        <v>0</v>
      </c>
      <c r="G150" s="473"/>
      <c r="H150" s="473"/>
      <c r="I150" s="226"/>
    </row>
    <row r="151" spans="1:9" ht="27.75" customHeight="1" x14ac:dyDescent="0.25">
      <c r="A151" s="415"/>
      <c r="B151" s="425"/>
      <c r="C151" s="413"/>
      <c r="D151" s="473">
        <f>A!D151</f>
        <v>0</v>
      </c>
      <c r="E151" s="473"/>
      <c r="F151" s="226"/>
      <c r="G151" s="473">
        <f>A!G151</f>
        <v>0</v>
      </c>
      <c r="H151" s="473"/>
      <c r="I151" s="473"/>
    </row>
    <row r="152" spans="1:9" ht="27.9" customHeight="1" x14ac:dyDescent="0.25">
      <c r="A152" s="415" t="s">
        <v>122</v>
      </c>
      <c r="B152" s="386" t="s">
        <v>1369</v>
      </c>
      <c r="C152" s="413" t="s">
        <v>931</v>
      </c>
      <c r="D152" s="473">
        <f>A!D152</f>
        <v>0</v>
      </c>
      <c r="E152" s="473"/>
      <c r="F152" s="473">
        <f>D152-D153</f>
        <v>0</v>
      </c>
      <c r="G152" s="473"/>
      <c r="H152" s="473"/>
      <c r="I152" s="226"/>
    </row>
    <row r="153" spans="1:9" ht="27.75" customHeight="1" x14ac:dyDescent="0.25">
      <c r="A153" s="415"/>
      <c r="B153" s="386"/>
      <c r="C153" s="413"/>
      <c r="D153" s="473">
        <f>A!D153</f>
        <v>0</v>
      </c>
      <c r="E153" s="473"/>
      <c r="F153" s="226"/>
      <c r="G153" s="473">
        <f>A!G153</f>
        <v>0</v>
      </c>
      <c r="H153" s="473"/>
      <c r="I153" s="473"/>
    </row>
    <row r="154" spans="1:9" ht="27.9" customHeight="1" x14ac:dyDescent="0.25">
      <c r="A154" s="415" t="s">
        <v>123</v>
      </c>
      <c r="B154" s="386" t="s">
        <v>1370</v>
      </c>
      <c r="C154" s="413" t="s">
        <v>932</v>
      </c>
      <c r="D154" s="473">
        <f>A!D154</f>
        <v>0</v>
      </c>
      <c r="E154" s="473"/>
      <c r="F154" s="473">
        <f>D154-D155</f>
        <v>0</v>
      </c>
      <c r="G154" s="473"/>
      <c r="H154" s="473"/>
      <c r="I154" s="226"/>
    </row>
    <row r="155" spans="1:9" ht="27.75" customHeight="1" x14ac:dyDescent="0.25">
      <c r="A155" s="415"/>
      <c r="B155" s="386"/>
      <c r="C155" s="413"/>
      <c r="D155" s="473">
        <f>A!D155</f>
        <v>0</v>
      </c>
      <c r="E155" s="473"/>
      <c r="F155" s="226"/>
      <c r="G155" s="473">
        <f>A!G155</f>
        <v>0</v>
      </c>
      <c r="H155" s="473"/>
      <c r="I155" s="473"/>
    </row>
    <row r="156" spans="1:9" ht="15" customHeight="1" x14ac:dyDescent="0.25">
      <c r="A156" s="400" t="s">
        <v>1314</v>
      </c>
      <c r="B156" s="474" t="s">
        <v>1313</v>
      </c>
      <c r="C156" s="198" t="s">
        <v>705</v>
      </c>
      <c r="D156" s="476" t="s">
        <v>706</v>
      </c>
      <c r="E156" s="477"/>
      <c r="F156" s="477"/>
      <c r="G156" s="478"/>
      <c r="H156" s="410" t="s">
        <v>577</v>
      </c>
      <c r="I156" s="410"/>
    </row>
    <row r="157" spans="1:9" ht="15" customHeight="1" x14ac:dyDescent="0.25">
      <c r="A157" s="401" t="s">
        <v>511</v>
      </c>
      <c r="B157" s="475"/>
      <c r="C157" s="100" t="s">
        <v>1315</v>
      </c>
      <c r="D157" s="108">
        <v>1</v>
      </c>
      <c r="E157" s="200" t="s">
        <v>1317</v>
      </c>
      <c r="F157" s="479" t="s">
        <v>1318</v>
      </c>
      <c r="G157" s="479"/>
      <c r="H157" s="410"/>
      <c r="I157" s="410"/>
    </row>
    <row r="158" spans="1:9" ht="15" customHeight="1" x14ac:dyDescent="0.25">
      <c r="A158" s="402" t="s">
        <v>458</v>
      </c>
      <c r="B158" s="111" t="s">
        <v>459</v>
      </c>
      <c r="C158" s="101" t="s">
        <v>460</v>
      </c>
      <c r="D158" s="109"/>
      <c r="E158" s="200" t="s">
        <v>1316</v>
      </c>
      <c r="F158" s="479" t="s">
        <v>658</v>
      </c>
      <c r="G158" s="479"/>
      <c r="H158" s="479" t="s">
        <v>1319</v>
      </c>
      <c r="I158" s="479"/>
    </row>
    <row r="159" spans="1:9" ht="27.75" customHeight="1" x14ac:dyDescent="0.25">
      <c r="A159" s="441" t="s">
        <v>43</v>
      </c>
      <c r="B159" s="443" t="s">
        <v>1371</v>
      </c>
      <c r="C159" s="423" t="s">
        <v>934</v>
      </c>
      <c r="D159" s="393">
        <f>D161+D163</f>
        <v>110157</v>
      </c>
      <c r="E159" s="393"/>
      <c r="F159" s="393">
        <f>D159-D160</f>
        <v>110157</v>
      </c>
      <c r="G159" s="393"/>
      <c r="H159" s="393"/>
      <c r="I159" s="199"/>
    </row>
    <row r="160" spans="1:9" ht="27.75" customHeight="1" x14ac:dyDescent="0.25">
      <c r="A160" s="442"/>
      <c r="B160" s="444"/>
      <c r="C160" s="423"/>
      <c r="D160" s="393">
        <f>D162+D164</f>
        <v>0</v>
      </c>
      <c r="E160" s="393"/>
      <c r="F160" s="199"/>
      <c r="G160" s="393">
        <f>A!G160</f>
        <v>148687</v>
      </c>
      <c r="H160" s="393"/>
      <c r="I160" s="393"/>
    </row>
    <row r="161" spans="1:9" ht="27.75" customHeight="1" x14ac:dyDescent="0.25">
      <c r="A161" s="437" t="s">
        <v>44</v>
      </c>
      <c r="B161" s="435" t="s">
        <v>1372</v>
      </c>
      <c r="C161" s="413" t="s">
        <v>937</v>
      </c>
      <c r="D161" s="473">
        <f>A!D161</f>
        <v>2514</v>
      </c>
      <c r="E161" s="473"/>
      <c r="F161" s="473">
        <f>D161-D162</f>
        <v>2514</v>
      </c>
      <c r="G161" s="473"/>
      <c r="H161" s="473"/>
      <c r="I161" s="226"/>
    </row>
    <row r="162" spans="1:9" ht="27.75" customHeight="1" x14ac:dyDescent="0.25">
      <c r="A162" s="438"/>
      <c r="B162" s="436"/>
      <c r="C162" s="413"/>
      <c r="D162" s="473">
        <f>A!D162</f>
        <v>0</v>
      </c>
      <c r="E162" s="473"/>
      <c r="F162" s="226"/>
      <c r="G162" s="473">
        <f>A!G162</f>
        <v>2247</v>
      </c>
      <c r="H162" s="473"/>
      <c r="I162" s="473"/>
    </row>
    <row r="163" spans="1:9" ht="27.75" customHeight="1" x14ac:dyDescent="0.25">
      <c r="A163" s="437" t="s">
        <v>606</v>
      </c>
      <c r="B163" s="435" t="s">
        <v>1373</v>
      </c>
      <c r="C163" s="413" t="s">
        <v>938</v>
      </c>
      <c r="D163" s="473">
        <f>A!D163</f>
        <v>107643</v>
      </c>
      <c r="E163" s="473"/>
      <c r="F163" s="473">
        <f>D163-D164</f>
        <v>107643</v>
      </c>
      <c r="G163" s="473"/>
      <c r="H163" s="473"/>
      <c r="I163" s="226"/>
    </row>
    <row r="164" spans="1:9" ht="27.75" customHeight="1" x14ac:dyDescent="0.25">
      <c r="A164" s="438"/>
      <c r="B164" s="436"/>
      <c r="C164" s="413"/>
      <c r="D164" s="473">
        <f>A!D164</f>
        <v>0</v>
      </c>
      <c r="E164" s="473"/>
      <c r="F164" s="226"/>
      <c r="G164" s="473">
        <f>A!G164</f>
        <v>146440</v>
      </c>
      <c r="H164" s="473"/>
      <c r="I164" s="473"/>
    </row>
    <row r="165" spans="1:9" ht="27.9" customHeight="1" x14ac:dyDescent="0.25">
      <c r="A165" s="414" t="s">
        <v>129</v>
      </c>
      <c r="B165" s="404" t="s">
        <v>1374</v>
      </c>
      <c r="C165" s="423" t="s">
        <v>939</v>
      </c>
      <c r="D165" s="393">
        <f>D167+D169+D171+D173</f>
        <v>18</v>
      </c>
      <c r="E165" s="393"/>
      <c r="F165" s="393">
        <f>D165-D166</f>
        <v>18</v>
      </c>
      <c r="G165" s="393"/>
      <c r="H165" s="393"/>
      <c r="I165" s="199"/>
    </row>
    <row r="166" spans="1:9" ht="27.75" customHeight="1" x14ac:dyDescent="0.25">
      <c r="A166" s="414"/>
      <c r="B166" s="404"/>
      <c r="C166" s="423"/>
      <c r="D166" s="393">
        <f>D168+D170+D172+D174</f>
        <v>0</v>
      </c>
      <c r="E166" s="393"/>
      <c r="F166" s="199"/>
      <c r="G166" s="393">
        <f>G168+G170+G172+G174</f>
        <v>16</v>
      </c>
      <c r="H166" s="393"/>
      <c r="I166" s="393"/>
    </row>
    <row r="167" spans="1:9" ht="27.9" customHeight="1" x14ac:dyDescent="0.25">
      <c r="A167" s="385" t="s">
        <v>156</v>
      </c>
      <c r="B167" s="386" t="s">
        <v>1375</v>
      </c>
      <c r="C167" s="413" t="s">
        <v>940</v>
      </c>
      <c r="D167" s="473">
        <f>A!D167</f>
        <v>0</v>
      </c>
      <c r="E167" s="473"/>
      <c r="F167" s="473">
        <f>D167-D168</f>
        <v>0</v>
      </c>
      <c r="G167" s="473"/>
      <c r="H167" s="473"/>
      <c r="I167" s="226"/>
    </row>
    <row r="168" spans="1:9" ht="27.75" customHeight="1" x14ac:dyDescent="0.25">
      <c r="A168" s="385"/>
      <c r="B168" s="386"/>
      <c r="C168" s="413"/>
      <c r="D168" s="473">
        <f>A!D168</f>
        <v>0</v>
      </c>
      <c r="E168" s="473"/>
      <c r="F168" s="226"/>
      <c r="G168" s="473">
        <f>A!G168</f>
        <v>0</v>
      </c>
      <c r="H168" s="473"/>
      <c r="I168" s="473"/>
    </row>
    <row r="169" spans="1:9" ht="27.9" customHeight="1" x14ac:dyDescent="0.25">
      <c r="A169" s="415" t="s">
        <v>115</v>
      </c>
      <c r="B169" s="386" t="s">
        <v>1376</v>
      </c>
      <c r="C169" s="413" t="s">
        <v>941</v>
      </c>
      <c r="D169" s="473">
        <f>A!D169</f>
        <v>18</v>
      </c>
      <c r="E169" s="473"/>
      <c r="F169" s="473">
        <f>D169-D170</f>
        <v>18</v>
      </c>
      <c r="G169" s="473"/>
      <c r="H169" s="473"/>
      <c r="I169" s="226"/>
    </row>
    <row r="170" spans="1:9" ht="27.75" customHeight="1" x14ac:dyDescent="0.25">
      <c r="A170" s="415"/>
      <c r="B170" s="386"/>
      <c r="C170" s="413"/>
      <c r="D170" s="473">
        <f>A!D170</f>
        <v>0</v>
      </c>
      <c r="E170" s="473"/>
      <c r="F170" s="226"/>
      <c r="G170" s="473">
        <f>A!G170</f>
        <v>16</v>
      </c>
      <c r="H170" s="473"/>
      <c r="I170" s="473"/>
    </row>
    <row r="171" spans="1:9" ht="27.75" customHeight="1" x14ac:dyDescent="0.25">
      <c r="A171" s="415" t="s">
        <v>116</v>
      </c>
      <c r="B171" s="386" t="s">
        <v>1377</v>
      </c>
      <c r="C171" s="413" t="s">
        <v>942</v>
      </c>
      <c r="D171" s="473">
        <f>A!D171</f>
        <v>0</v>
      </c>
      <c r="E171" s="473"/>
      <c r="F171" s="473">
        <f>D171-D172</f>
        <v>0</v>
      </c>
      <c r="G171" s="473"/>
      <c r="H171" s="473"/>
      <c r="I171" s="226"/>
    </row>
    <row r="172" spans="1:9" ht="27.75" customHeight="1" x14ac:dyDescent="0.25">
      <c r="A172" s="415"/>
      <c r="B172" s="386"/>
      <c r="C172" s="413"/>
      <c r="D172" s="473">
        <f>A!D172</f>
        <v>0</v>
      </c>
      <c r="E172" s="473"/>
      <c r="F172" s="226"/>
      <c r="G172" s="473">
        <f>A!G172</f>
        <v>0</v>
      </c>
      <c r="H172" s="473"/>
      <c r="I172" s="473"/>
    </row>
    <row r="173" spans="1:9" ht="27.75" customHeight="1" x14ac:dyDescent="0.25">
      <c r="A173" s="415" t="s">
        <v>117</v>
      </c>
      <c r="B173" s="386" t="s">
        <v>1378</v>
      </c>
      <c r="C173" s="413" t="s">
        <v>943</v>
      </c>
      <c r="D173" s="473">
        <f>A!D173</f>
        <v>0</v>
      </c>
      <c r="E173" s="473"/>
      <c r="F173" s="473">
        <f>D173-D174</f>
        <v>0</v>
      </c>
      <c r="G173" s="473"/>
      <c r="H173" s="473"/>
      <c r="I173" s="226"/>
    </row>
    <row r="174" spans="1:9" ht="27.75" customHeight="1" x14ac:dyDescent="0.25">
      <c r="A174" s="415"/>
      <c r="B174" s="386"/>
      <c r="C174" s="413"/>
      <c r="D174" s="473">
        <f>A!D174</f>
        <v>0</v>
      </c>
      <c r="E174" s="473"/>
      <c r="F174" s="226"/>
      <c r="G174" s="473">
        <f>A!G174</f>
        <v>0</v>
      </c>
      <c r="H174" s="473"/>
      <c r="I174" s="473"/>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09375" defaultRowHeight="13.2" x14ac:dyDescent="0.25"/>
  <cols>
    <col min="1" max="1" width="6.33203125" style="12" customWidth="1"/>
    <col min="2" max="2" width="29.5546875" style="20" customWidth="1"/>
    <col min="3" max="3" width="5.5546875" style="21" customWidth="1"/>
    <col min="4" max="4" width="2.5546875" style="12" customWidth="1"/>
    <col min="5" max="5" width="24.6640625" style="12" customWidth="1"/>
    <col min="6" max="6" width="8.88671875" style="12" customWidth="1"/>
    <col min="7" max="7" width="8.6640625" style="12" customWidth="1"/>
    <col min="8" max="8" width="19.44140625" style="12" customWidth="1"/>
    <col min="9" max="9" width="8.6640625" style="12" customWidth="1"/>
    <col min="10" max="16384" width="9.109375" style="12"/>
  </cols>
  <sheetData>
    <row r="1" spans="1:9" s="13" customFormat="1" ht="12.9" customHeight="1" x14ac:dyDescent="0.25">
      <c r="A1" s="400" t="s">
        <v>825</v>
      </c>
      <c r="B1" s="474" t="s">
        <v>704</v>
      </c>
      <c r="C1" s="97" t="s">
        <v>705</v>
      </c>
      <c r="D1" s="479" t="s">
        <v>706</v>
      </c>
      <c r="E1" s="479"/>
      <c r="F1" s="479"/>
      <c r="G1" s="479"/>
      <c r="H1" s="538" t="s">
        <v>577</v>
      </c>
      <c r="I1" s="539"/>
    </row>
    <row r="2" spans="1:9" s="13" customFormat="1" x14ac:dyDescent="0.25">
      <c r="A2" s="401"/>
      <c r="B2" s="475"/>
      <c r="C2" s="100" t="s">
        <v>578</v>
      </c>
      <c r="D2" s="99">
        <v>1</v>
      </c>
      <c r="E2" s="101" t="s">
        <v>787</v>
      </c>
      <c r="F2" s="522" t="s">
        <v>788</v>
      </c>
      <c r="G2" s="523"/>
      <c r="H2" s="540"/>
      <c r="I2" s="541"/>
    </row>
    <row r="3" spans="1:9" s="13" customFormat="1" ht="12.9" customHeight="1" x14ac:dyDescent="0.25">
      <c r="A3" s="402"/>
      <c r="B3" s="99" t="s">
        <v>459</v>
      </c>
      <c r="C3" s="102" t="s">
        <v>460</v>
      </c>
      <c r="D3" s="103"/>
      <c r="E3" s="143" t="s">
        <v>786</v>
      </c>
      <c r="F3" s="476"/>
      <c r="G3" s="478"/>
      <c r="H3" s="542" t="s">
        <v>794</v>
      </c>
      <c r="I3" s="543"/>
    </row>
    <row r="4" spans="1:9" s="13" customFormat="1" ht="27.9" customHeight="1" x14ac:dyDescent="0.25">
      <c r="A4" s="508"/>
      <c r="B4" s="404" t="s">
        <v>481</v>
      </c>
      <c r="C4" s="555" t="s">
        <v>188</v>
      </c>
      <c r="D4" s="393" t="e">
        <f>D6+D68+D136</f>
        <v>#REF!</v>
      </c>
      <c r="E4" s="393"/>
      <c r="F4" s="393" t="e">
        <f>F6+F68+F136</f>
        <v>#REF!</v>
      </c>
      <c r="G4" s="393"/>
      <c r="H4" s="393"/>
      <c r="I4" s="155" t="s">
        <v>658</v>
      </c>
    </row>
    <row r="5" spans="1:9" ht="27.9" customHeight="1" x14ac:dyDescent="0.25">
      <c r="A5" s="508"/>
      <c r="B5" s="404"/>
      <c r="C5" s="556"/>
      <c r="D5" s="393" t="e">
        <f>D7+D69+D137</f>
        <v>#REF!</v>
      </c>
      <c r="E5" s="393"/>
      <c r="F5" s="155"/>
      <c r="G5" s="393" t="e">
        <f>G7+G69+G137</f>
        <v>#REF!</v>
      </c>
      <c r="H5" s="393"/>
      <c r="I5" s="393"/>
    </row>
    <row r="6" spans="1:9" ht="27.9" customHeight="1" x14ac:dyDescent="0.25">
      <c r="A6" s="561" t="s">
        <v>112</v>
      </c>
      <c r="B6" s="404" t="s">
        <v>789</v>
      </c>
      <c r="C6" s="555" t="s">
        <v>189</v>
      </c>
      <c r="D6" s="393">
        <f>D8+D24+D47</f>
        <v>4833521</v>
      </c>
      <c r="E6" s="393"/>
      <c r="F6" s="393">
        <f>F8+F24+F47</f>
        <v>2390218</v>
      </c>
      <c r="G6" s="393"/>
      <c r="H6" s="393"/>
      <c r="I6" s="155" t="s">
        <v>658</v>
      </c>
    </row>
    <row r="7" spans="1:9" ht="27.9" customHeight="1" x14ac:dyDescent="0.25">
      <c r="A7" s="561"/>
      <c r="B7" s="404"/>
      <c r="C7" s="556"/>
      <c r="D7" s="393">
        <f>D9+D25+D48</f>
        <v>2443303</v>
      </c>
      <c r="E7" s="393"/>
      <c r="F7" s="155" t="s">
        <v>658</v>
      </c>
      <c r="G7" s="393">
        <f>G9+G25+G48</f>
        <v>2532300</v>
      </c>
      <c r="H7" s="393"/>
      <c r="I7" s="393"/>
    </row>
    <row r="8" spans="1:9" ht="27.9" customHeight="1" x14ac:dyDescent="0.25">
      <c r="A8" s="497" t="s">
        <v>133</v>
      </c>
      <c r="B8" s="404" t="s">
        <v>535</v>
      </c>
      <c r="C8" s="555" t="s">
        <v>190</v>
      </c>
      <c r="D8" s="393">
        <f>D10+D12+D14+D16+D18+D20+D22</f>
        <v>44848</v>
      </c>
      <c r="E8" s="393"/>
      <c r="F8" s="393">
        <f>F10+F12+F14+F16+F18+F20+F22</f>
        <v>0</v>
      </c>
      <c r="G8" s="393"/>
      <c r="H8" s="393"/>
      <c r="I8" s="155" t="s">
        <v>658</v>
      </c>
    </row>
    <row r="9" spans="1:9" ht="27.9" customHeight="1" x14ac:dyDescent="0.25">
      <c r="A9" s="497"/>
      <c r="B9" s="404"/>
      <c r="C9" s="556"/>
      <c r="D9" s="393">
        <f>D11+D13+D15+D17+D19+D21+D23</f>
        <v>44848</v>
      </c>
      <c r="E9" s="393"/>
      <c r="F9" s="155" t="s">
        <v>658</v>
      </c>
      <c r="G9" s="393">
        <f>G11+G13+G15+G17+G19+G21+G23</f>
        <v>0</v>
      </c>
      <c r="H9" s="393"/>
      <c r="I9" s="393"/>
    </row>
    <row r="10" spans="1:9" ht="27.9" customHeight="1" x14ac:dyDescent="0.25">
      <c r="A10" s="559" t="s">
        <v>661</v>
      </c>
      <c r="B10" s="386" t="s">
        <v>707</v>
      </c>
      <c r="C10" s="547" t="s">
        <v>191</v>
      </c>
      <c r="D10" s="493">
        <f>A!D10</f>
        <v>0</v>
      </c>
      <c r="E10" s="494"/>
      <c r="F10" s="514">
        <f>D10-D11</f>
        <v>0</v>
      </c>
      <c r="G10" s="514"/>
      <c r="H10" s="514"/>
      <c r="I10" s="116" t="s">
        <v>658</v>
      </c>
    </row>
    <row r="11" spans="1:9" ht="27.9" customHeight="1" x14ac:dyDescent="0.25">
      <c r="A11" s="559"/>
      <c r="B11" s="386"/>
      <c r="C11" s="548"/>
      <c r="D11" s="493">
        <f>A!D11</f>
        <v>0</v>
      </c>
      <c r="E11" s="494"/>
      <c r="F11" s="116"/>
      <c r="G11" s="537">
        <f>A!G11</f>
        <v>0</v>
      </c>
      <c r="H11" s="537"/>
      <c r="I11" s="537"/>
    </row>
    <row r="12" spans="1:9" ht="27.9" customHeight="1" x14ac:dyDescent="0.25">
      <c r="A12" s="500" t="s">
        <v>115</v>
      </c>
      <c r="B12" s="386" t="s">
        <v>350</v>
      </c>
      <c r="C12" s="547" t="s">
        <v>192</v>
      </c>
      <c r="D12" s="493">
        <f>A!D12</f>
        <v>44848</v>
      </c>
      <c r="E12" s="494"/>
      <c r="F12" s="514">
        <f>D12-D13</f>
        <v>0</v>
      </c>
      <c r="G12" s="514"/>
      <c r="H12" s="514"/>
      <c r="I12" s="116" t="s">
        <v>658</v>
      </c>
    </row>
    <row r="13" spans="1:9" ht="27.9" customHeight="1" x14ac:dyDescent="0.25">
      <c r="A13" s="500"/>
      <c r="B13" s="386"/>
      <c r="C13" s="548"/>
      <c r="D13" s="493">
        <f>A!D13</f>
        <v>44848</v>
      </c>
      <c r="E13" s="494"/>
      <c r="F13" s="116"/>
      <c r="G13" s="537">
        <f>A!G13</f>
        <v>0</v>
      </c>
      <c r="H13" s="537"/>
      <c r="I13" s="537"/>
    </row>
    <row r="14" spans="1:9" ht="27.9" customHeight="1" x14ac:dyDescent="0.25">
      <c r="A14" s="500" t="s">
        <v>116</v>
      </c>
      <c r="B14" s="498" t="s">
        <v>708</v>
      </c>
      <c r="C14" s="547" t="s">
        <v>193</v>
      </c>
      <c r="D14" s="493">
        <f>A!D14</f>
        <v>0</v>
      </c>
      <c r="E14" s="494"/>
      <c r="F14" s="514">
        <f>D14-D15</f>
        <v>0</v>
      </c>
      <c r="G14" s="514"/>
      <c r="H14" s="514"/>
      <c r="I14" s="116" t="s">
        <v>658</v>
      </c>
    </row>
    <row r="15" spans="1:9" ht="27.9" customHeight="1" x14ac:dyDescent="0.25">
      <c r="A15" s="500"/>
      <c r="B15" s="498"/>
      <c r="C15" s="548"/>
      <c r="D15" s="493">
        <f>A!D15</f>
        <v>0</v>
      </c>
      <c r="E15" s="494"/>
      <c r="F15" s="116"/>
      <c r="G15" s="537">
        <f>A!G15</f>
        <v>0</v>
      </c>
      <c r="H15" s="537"/>
      <c r="I15" s="537"/>
    </row>
    <row r="16" spans="1:9" ht="27.9" customHeight="1" x14ac:dyDescent="0.25">
      <c r="A16" s="500" t="s">
        <v>117</v>
      </c>
      <c r="B16" s="501" t="s">
        <v>339</v>
      </c>
      <c r="C16" s="547" t="s">
        <v>194</v>
      </c>
      <c r="D16" s="493">
        <f>A!D16</f>
        <v>0</v>
      </c>
      <c r="E16" s="494"/>
      <c r="F16" s="514">
        <f>D16-D17</f>
        <v>0</v>
      </c>
      <c r="G16" s="514"/>
      <c r="H16" s="514"/>
      <c r="I16" s="116" t="s">
        <v>658</v>
      </c>
    </row>
    <row r="17" spans="1:9" ht="27.9" customHeight="1" x14ac:dyDescent="0.25">
      <c r="A17" s="500"/>
      <c r="B17" s="501"/>
      <c r="C17" s="548"/>
      <c r="D17" s="493">
        <f>A!D17</f>
        <v>0</v>
      </c>
      <c r="E17" s="494"/>
      <c r="F17" s="116"/>
      <c r="G17" s="537">
        <f>A!G17</f>
        <v>0</v>
      </c>
      <c r="H17" s="537"/>
      <c r="I17" s="537"/>
    </row>
    <row r="18" spans="1:9" ht="27.9" customHeight="1" x14ac:dyDescent="0.25">
      <c r="A18" s="560" t="s">
        <v>118</v>
      </c>
      <c r="B18" s="501" t="s">
        <v>709</v>
      </c>
      <c r="C18" s="547" t="s">
        <v>195</v>
      </c>
      <c r="D18" s="493">
        <f>A!D18</f>
        <v>0</v>
      </c>
      <c r="E18" s="494"/>
      <c r="F18" s="514">
        <f>D18-D19</f>
        <v>0</v>
      </c>
      <c r="G18" s="514"/>
      <c r="H18" s="514"/>
      <c r="I18" s="116" t="s">
        <v>658</v>
      </c>
    </row>
    <row r="19" spans="1:9" ht="27.9" customHeight="1" x14ac:dyDescent="0.25">
      <c r="A19" s="560"/>
      <c r="B19" s="501"/>
      <c r="C19" s="548"/>
      <c r="D19" s="493">
        <f>A!D19</f>
        <v>0</v>
      </c>
      <c r="E19" s="494"/>
      <c r="F19" s="116"/>
      <c r="G19" s="537">
        <f>A!G19</f>
        <v>0</v>
      </c>
      <c r="H19" s="537"/>
      <c r="I19" s="537"/>
    </row>
    <row r="20" spans="1:9" ht="27.9" customHeight="1" x14ac:dyDescent="0.25">
      <c r="A20" s="500" t="s">
        <v>119</v>
      </c>
      <c r="B20" s="498" t="s">
        <v>710</v>
      </c>
      <c r="C20" s="547" t="s">
        <v>196</v>
      </c>
      <c r="D20" s="493">
        <f>A!D20</f>
        <v>0</v>
      </c>
      <c r="E20" s="494"/>
      <c r="F20" s="514">
        <f>D20-D21</f>
        <v>0</v>
      </c>
      <c r="G20" s="514"/>
      <c r="H20" s="514"/>
      <c r="I20" s="116" t="s">
        <v>658</v>
      </c>
    </row>
    <row r="21" spans="1:9" ht="27.9" customHeight="1" x14ac:dyDescent="0.25">
      <c r="A21" s="500"/>
      <c r="B21" s="498"/>
      <c r="C21" s="548"/>
      <c r="D21" s="493">
        <f>A!D21</f>
        <v>0</v>
      </c>
      <c r="E21" s="494"/>
      <c r="F21" s="116"/>
      <c r="G21" s="537">
        <f>A!G21</f>
        <v>0</v>
      </c>
      <c r="H21" s="537"/>
      <c r="I21" s="537"/>
    </row>
    <row r="22" spans="1:9" ht="27.9" customHeight="1" x14ac:dyDescent="0.25">
      <c r="A22" s="559" t="s">
        <v>120</v>
      </c>
      <c r="B22" s="386" t="s">
        <v>790</v>
      </c>
      <c r="C22" s="547" t="s">
        <v>197</v>
      </c>
      <c r="D22" s="493">
        <f>A!D22</f>
        <v>0</v>
      </c>
      <c r="E22" s="494"/>
      <c r="F22" s="514">
        <f>D22-D23</f>
        <v>0</v>
      </c>
      <c r="G22" s="514"/>
      <c r="H22" s="514"/>
      <c r="I22" s="116" t="s">
        <v>658</v>
      </c>
    </row>
    <row r="23" spans="1:9" ht="27.9" customHeight="1" x14ac:dyDescent="0.25">
      <c r="A23" s="559"/>
      <c r="B23" s="386"/>
      <c r="C23" s="548"/>
      <c r="D23" s="493">
        <f>A!D23</f>
        <v>0</v>
      </c>
      <c r="E23" s="494"/>
      <c r="F23" s="116"/>
      <c r="G23" s="537">
        <f>A!G23</f>
        <v>0</v>
      </c>
      <c r="H23" s="537"/>
      <c r="I23" s="537"/>
    </row>
    <row r="24" spans="1:9" ht="27.9" customHeight="1" x14ac:dyDescent="0.25">
      <c r="A24" s="520" t="s">
        <v>662</v>
      </c>
      <c r="B24" s="404" t="s">
        <v>791</v>
      </c>
      <c r="C24" s="553" t="s">
        <v>198</v>
      </c>
      <c r="D24" s="393">
        <f>D26+D28+D30+D35+D37+D39+D41+D43+D45</f>
        <v>4788673</v>
      </c>
      <c r="E24" s="393"/>
      <c r="F24" s="439">
        <f>F26+F28+F30+F35+F37+F39+F41+F43+F45</f>
        <v>2390218</v>
      </c>
      <c r="G24" s="445"/>
      <c r="H24" s="440"/>
      <c r="I24" s="155" t="s">
        <v>658</v>
      </c>
    </row>
    <row r="25" spans="1:9" ht="27.9" customHeight="1" x14ac:dyDescent="0.25">
      <c r="A25" s="520"/>
      <c r="B25" s="404"/>
      <c r="C25" s="554"/>
      <c r="D25" s="393">
        <f>D27+D29+D31+D36+D38+D40+D42+D44+D46</f>
        <v>2398455</v>
      </c>
      <c r="E25" s="393"/>
      <c r="F25" s="155" t="s">
        <v>658</v>
      </c>
      <c r="G25" s="393">
        <f>G27+G29+G31+G36+G38+G40+G42+G44+G46</f>
        <v>2532300</v>
      </c>
      <c r="H25" s="393"/>
      <c r="I25" s="393"/>
    </row>
    <row r="26" spans="1:9" ht="27.9" customHeight="1" x14ac:dyDescent="0.25">
      <c r="A26" s="500" t="s">
        <v>663</v>
      </c>
      <c r="B26" s="386" t="s">
        <v>711</v>
      </c>
      <c r="C26" s="547" t="s">
        <v>199</v>
      </c>
      <c r="D26" s="493">
        <f>A!D26</f>
        <v>1221386</v>
      </c>
      <c r="E26" s="494"/>
      <c r="F26" s="514">
        <f>D26-D27</f>
        <v>1221386</v>
      </c>
      <c r="G26" s="514"/>
      <c r="H26" s="514"/>
      <c r="I26" s="116" t="str">
        <f>A!I24</f>
        <v xml:space="preserve"> </v>
      </c>
    </row>
    <row r="27" spans="1:9" ht="27.9" customHeight="1" x14ac:dyDescent="0.25">
      <c r="A27" s="500"/>
      <c r="B27" s="386"/>
      <c r="C27" s="548"/>
      <c r="D27" s="493">
        <f>A!D27</f>
        <v>0</v>
      </c>
      <c r="E27" s="494"/>
      <c r="F27" s="116"/>
      <c r="G27" s="537">
        <f>A!G27</f>
        <v>1221386</v>
      </c>
      <c r="H27" s="537"/>
      <c r="I27" s="537"/>
    </row>
    <row r="28" spans="1:9" ht="27.9" customHeight="1" x14ac:dyDescent="0.25">
      <c r="A28" s="502" t="s">
        <v>121</v>
      </c>
      <c r="B28" s="498" t="s">
        <v>792</v>
      </c>
      <c r="C28" s="547" t="s">
        <v>200</v>
      </c>
      <c r="D28" s="493">
        <f>A!D28</f>
        <v>2891313</v>
      </c>
      <c r="E28" s="494"/>
      <c r="F28" s="514">
        <f>D28-D29</f>
        <v>1150154</v>
      </c>
      <c r="G28" s="514"/>
      <c r="H28" s="514"/>
      <c r="I28" s="116" t="s">
        <v>658</v>
      </c>
    </row>
    <row r="29" spans="1:9" ht="27.75" customHeight="1" x14ac:dyDescent="0.25">
      <c r="A29" s="503"/>
      <c r="B29" s="498"/>
      <c r="C29" s="548"/>
      <c r="D29" s="493">
        <f>A!D29</f>
        <v>1741159</v>
      </c>
      <c r="E29" s="494"/>
      <c r="F29" s="116"/>
      <c r="G29" s="537">
        <f>A!G29</f>
        <v>1296922</v>
      </c>
      <c r="H29" s="537"/>
      <c r="I29" s="537"/>
    </row>
    <row r="30" spans="1:9" ht="27.75" customHeight="1" x14ac:dyDescent="0.25">
      <c r="A30" s="502" t="s">
        <v>122</v>
      </c>
      <c r="B30" s="498" t="s">
        <v>793</v>
      </c>
      <c r="C30" s="547" t="s">
        <v>201</v>
      </c>
      <c r="D30" s="493">
        <f>A!D30</f>
        <v>674195</v>
      </c>
      <c r="E30" s="494"/>
      <c r="F30" s="514">
        <f>D30-D31</f>
        <v>16899</v>
      </c>
      <c r="G30" s="514"/>
      <c r="H30" s="514"/>
      <c r="I30" s="116" t="s">
        <v>658</v>
      </c>
    </row>
    <row r="31" spans="1:9" ht="27.75" customHeight="1" x14ac:dyDescent="0.25">
      <c r="A31" s="503"/>
      <c r="B31" s="498"/>
      <c r="C31" s="548"/>
      <c r="D31" s="493">
        <f>A!D31</f>
        <v>657296</v>
      </c>
      <c r="E31" s="494"/>
      <c r="F31" s="116"/>
      <c r="G31" s="537">
        <f>A!G31</f>
        <v>9972</v>
      </c>
      <c r="H31" s="537"/>
      <c r="I31" s="537"/>
    </row>
    <row r="32" spans="1:9" s="13" customFormat="1" ht="12.9" customHeight="1" x14ac:dyDescent="0.25">
      <c r="A32" s="400" t="str">
        <f>A1</f>
        <v xml:space="preserve">Ident. a </v>
      </c>
      <c r="B32" s="474" t="s">
        <v>704</v>
      </c>
      <c r="C32" s="97" t="s">
        <v>705</v>
      </c>
      <c r="D32" s="479" t="s">
        <v>706</v>
      </c>
      <c r="E32" s="479"/>
      <c r="F32" s="479"/>
      <c r="G32" s="479"/>
      <c r="H32" s="538" t="s">
        <v>577</v>
      </c>
      <c r="I32" s="539"/>
    </row>
    <row r="33" spans="1:21" s="13" customFormat="1" x14ac:dyDescent="0.25">
      <c r="A33" s="401"/>
      <c r="B33" s="475"/>
      <c r="C33" s="100" t="s">
        <v>578</v>
      </c>
      <c r="D33" s="99">
        <v>1</v>
      </c>
      <c r="E33" s="101" t="s">
        <v>787</v>
      </c>
      <c r="F33" s="522" t="s">
        <v>788</v>
      </c>
      <c r="G33" s="523"/>
      <c r="H33" s="540"/>
      <c r="I33" s="541"/>
    </row>
    <row r="34" spans="1:21" s="13" customFormat="1" ht="12.9" customHeight="1" x14ac:dyDescent="0.25">
      <c r="A34" s="402"/>
      <c r="B34" s="99" t="s">
        <v>459</v>
      </c>
      <c r="C34" s="102" t="s">
        <v>460</v>
      </c>
      <c r="D34" s="103"/>
      <c r="E34" s="167" t="s">
        <v>795</v>
      </c>
      <c r="F34" s="476"/>
      <c r="G34" s="478"/>
      <c r="H34" s="542" t="s">
        <v>794</v>
      </c>
      <c r="I34" s="543"/>
    </row>
    <row r="35" spans="1:21" ht="27.9" customHeight="1" x14ac:dyDescent="0.25">
      <c r="A35" s="502" t="s">
        <v>123</v>
      </c>
      <c r="B35" s="551" t="s">
        <v>796</v>
      </c>
      <c r="C35" s="549" t="s">
        <v>202</v>
      </c>
      <c r="D35" s="493">
        <f>A!D35</f>
        <v>0</v>
      </c>
      <c r="E35" s="494"/>
      <c r="F35" s="514">
        <f>D35-D36</f>
        <v>0</v>
      </c>
      <c r="G35" s="514"/>
      <c r="H35" s="514"/>
      <c r="I35" s="116" t="s">
        <v>658</v>
      </c>
    </row>
    <row r="36" spans="1:21" ht="27.9" customHeight="1" x14ac:dyDescent="0.25">
      <c r="A36" s="503"/>
      <c r="B36" s="552"/>
      <c r="C36" s="550"/>
      <c r="D36" s="493">
        <f>A!D36</f>
        <v>0</v>
      </c>
      <c r="E36" s="494"/>
      <c r="F36" s="116"/>
      <c r="G36" s="537">
        <f>A!G36</f>
        <v>0</v>
      </c>
      <c r="H36" s="537"/>
      <c r="I36" s="537"/>
    </row>
    <row r="37" spans="1:21" ht="27.9" customHeight="1" x14ac:dyDescent="0.25">
      <c r="A37" s="502" t="s">
        <v>124</v>
      </c>
      <c r="B37" s="557" t="s">
        <v>712</v>
      </c>
      <c r="C37" s="506" t="s">
        <v>203</v>
      </c>
      <c r="D37" s="493">
        <f>A!D37</f>
        <v>0</v>
      </c>
      <c r="E37" s="494"/>
      <c r="F37" s="514">
        <f>D37-D38</f>
        <v>0</v>
      </c>
      <c r="G37" s="514"/>
      <c r="H37" s="514"/>
      <c r="I37" s="116" t="s">
        <v>658</v>
      </c>
    </row>
    <row r="38" spans="1:21" ht="27.9" customHeight="1" x14ac:dyDescent="0.25">
      <c r="A38" s="503"/>
      <c r="B38" s="558"/>
      <c r="C38" s="506"/>
      <c r="D38" s="493">
        <f>A!D38</f>
        <v>0</v>
      </c>
      <c r="E38" s="494"/>
      <c r="F38" s="116"/>
      <c r="G38" s="537">
        <f>A!G38</f>
        <v>0</v>
      </c>
      <c r="H38" s="537"/>
      <c r="I38" s="537"/>
      <c r="T38" s="14"/>
      <c r="U38" s="14"/>
    </row>
    <row r="39" spans="1:21" ht="27.9" customHeight="1" x14ac:dyDescent="0.25">
      <c r="A39" s="502" t="s">
        <v>125</v>
      </c>
      <c r="B39" s="557" t="s">
        <v>797</v>
      </c>
      <c r="C39" s="506" t="s">
        <v>204</v>
      </c>
      <c r="D39" s="493">
        <f>A!D39</f>
        <v>0</v>
      </c>
      <c r="E39" s="494"/>
      <c r="F39" s="514">
        <f>D39-D40</f>
        <v>0</v>
      </c>
      <c r="G39" s="514"/>
      <c r="H39" s="514"/>
      <c r="I39" s="116" t="s">
        <v>658</v>
      </c>
    </row>
    <row r="40" spans="1:21" ht="27.9" customHeight="1" x14ac:dyDescent="0.25">
      <c r="A40" s="503"/>
      <c r="B40" s="558"/>
      <c r="C40" s="506"/>
      <c r="D40" s="493">
        <f>A!D40</f>
        <v>0</v>
      </c>
      <c r="E40" s="494"/>
      <c r="F40" s="116"/>
      <c r="G40" s="537">
        <f>A!G40</f>
        <v>0</v>
      </c>
      <c r="H40" s="537"/>
      <c r="I40" s="537"/>
    </row>
    <row r="41" spans="1:21" ht="27.9" customHeight="1" x14ac:dyDescent="0.25">
      <c r="A41" s="502" t="s">
        <v>126</v>
      </c>
      <c r="B41" s="557" t="s">
        <v>798</v>
      </c>
      <c r="C41" s="506" t="s">
        <v>205</v>
      </c>
      <c r="D41" s="493">
        <f>A!D41</f>
        <v>1779</v>
      </c>
      <c r="E41" s="494"/>
      <c r="F41" s="514">
        <f>D41-D42</f>
        <v>1779</v>
      </c>
      <c r="G41" s="514"/>
      <c r="H41" s="514"/>
      <c r="I41" s="116" t="s">
        <v>658</v>
      </c>
    </row>
    <row r="42" spans="1:21" ht="27.9" customHeight="1" x14ac:dyDescent="0.25">
      <c r="A42" s="503"/>
      <c r="B42" s="558"/>
      <c r="C42" s="506"/>
      <c r="D42" s="493">
        <f>A!D42</f>
        <v>0</v>
      </c>
      <c r="E42" s="494"/>
      <c r="F42" s="116"/>
      <c r="G42" s="537">
        <f>A!G42</f>
        <v>4020</v>
      </c>
      <c r="H42" s="537"/>
      <c r="I42" s="537"/>
    </row>
    <row r="43" spans="1:21" ht="27.9" customHeight="1" x14ac:dyDescent="0.25">
      <c r="A43" s="502" t="s">
        <v>127</v>
      </c>
      <c r="B43" s="557" t="s">
        <v>713</v>
      </c>
      <c r="C43" s="506" t="s">
        <v>206</v>
      </c>
      <c r="D43" s="493">
        <f>A!D43</f>
        <v>0</v>
      </c>
      <c r="E43" s="494"/>
      <c r="F43" s="514">
        <f>D43-D44</f>
        <v>0</v>
      </c>
      <c r="G43" s="514"/>
      <c r="H43" s="514"/>
      <c r="I43" s="116" t="s">
        <v>658</v>
      </c>
    </row>
    <row r="44" spans="1:21" ht="27.9" customHeight="1" x14ac:dyDescent="0.25">
      <c r="A44" s="503"/>
      <c r="B44" s="558"/>
      <c r="C44" s="506"/>
      <c r="D44" s="493">
        <f>A!D44</f>
        <v>0</v>
      </c>
      <c r="E44" s="494"/>
      <c r="F44" s="116"/>
      <c r="G44" s="537">
        <f>A!G44</f>
        <v>0</v>
      </c>
      <c r="H44" s="537"/>
      <c r="I44" s="537"/>
    </row>
    <row r="45" spans="1:21" ht="27.9" customHeight="1" x14ac:dyDescent="0.25">
      <c r="A45" s="544" t="s">
        <v>461</v>
      </c>
      <c r="B45" s="386" t="s">
        <v>714</v>
      </c>
      <c r="C45" s="506" t="s">
        <v>207</v>
      </c>
      <c r="D45" s="493">
        <f>A!D45</f>
        <v>0</v>
      </c>
      <c r="E45" s="494"/>
      <c r="F45" s="514">
        <f>D45-D46</f>
        <v>0</v>
      </c>
      <c r="G45" s="514"/>
      <c r="H45" s="514"/>
      <c r="I45" s="116" t="s">
        <v>658</v>
      </c>
    </row>
    <row r="46" spans="1:21" ht="27.9" customHeight="1" x14ac:dyDescent="0.25">
      <c r="A46" s="544"/>
      <c r="B46" s="386"/>
      <c r="C46" s="506"/>
      <c r="D46" s="493">
        <f>A!D46</f>
        <v>0</v>
      </c>
      <c r="E46" s="494"/>
      <c r="F46" s="116"/>
      <c r="G46" s="537">
        <f>A!G46</f>
        <v>0</v>
      </c>
      <c r="H46" s="537"/>
      <c r="I46" s="537"/>
    </row>
    <row r="47" spans="1:21" ht="27.9" customHeight="1" x14ac:dyDescent="0.25">
      <c r="A47" s="504" t="s">
        <v>139</v>
      </c>
      <c r="B47" s="545" t="s">
        <v>107</v>
      </c>
      <c r="C47" s="499" t="s">
        <v>208</v>
      </c>
      <c r="D47" s="393">
        <f>D49+D51+D53+D55+D57+D59+D61+D66</f>
        <v>0</v>
      </c>
      <c r="E47" s="393"/>
      <c r="F47" s="393">
        <f>D47-D48</f>
        <v>0</v>
      </c>
      <c r="G47" s="393"/>
      <c r="H47" s="393"/>
      <c r="I47" s="162"/>
    </row>
    <row r="48" spans="1:21" ht="27.9" customHeight="1" x14ac:dyDescent="0.25">
      <c r="A48" s="504"/>
      <c r="B48" s="546"/>
      <c r="C48" s="499"/>
      <c r="D48" s="393">
        <f>D50+D52+D54+D56+D58+D60+D62+D67</f>
        <v>0</v>
      </c>
      <c r="E48" s="393"/>
      <c r="F48" s="162"/>
      <c r="G48" s="393">
        <f>G50+G52+G54+G56+G58+G60+G62+G67</f>
        <v>0</v>
      </c>
      <c r="H48" s="393"/>
      <c r="I48" s="393"/>
    </row>
    <row r="49" spans="1:9" ht="27.9" customHeight="1" x14ac:dyDescent="0.25">
      <c r="A49" s="500" t="s">
        <v>664</v>
      </c>
      <c r="B49" s="389" t="s">
        <v>799</v>
      </c>
      <c r="C49" s="506" t="s">
        <v>209</v>
      </c>
      <c r="D49" s="493">
        <f>A!D49</f>
        <v>0</v>
      </c>
      <c r="E49" s="494"/>
      <c r="F49" s="514">
        <f>D49-D50</f>
        <v>0</v>
      </c>
      <c r="G49" s="514"/>
      <c r="H49" s="514"/>
      <c r="I49" s="116" t="s">
        <v>658</v>
      </c>
    </row>
    <row r="50" spans="1:9" ht="27.9" customHeight="1" x14ac:dyDescent="0.25">
      <c r="A50" s="500"/>
      <c r="B50" s="389"/>
      <c r="C50" s="506"/>
      <c r="D50" s="493">
        <f>A!D50</f>
        <v>0</v>
      </c>
      <c r="E50" s="494"/>
      <c r="F50" s="116"/>
      <c r="G50" s="537">
        <f>A!G50</f>
        <v>0</v>
      </c>
      <c r="H50" s="537"/>
      <c r="I50" s="537"/>
    </row>
    <row r="51" spans="1:9" ht="27.9" customHeight="1" x14ac:dyDescent="0.25">
      <c r="A51" s="544" t="s">
        <v>121</v>
      </c>
      <c r="B51" s="498" t="s">
        <v>800</v>
      </c>
      <c r="C51" s="506" t="s">
        <v>210</v>
      </c>
      <c r="D51" s="493">
        <f>A!D51</f>
        <v>0</v>
      </c>
      <c r="E51" s="494"/>
      <c r="F51" s="514">
        <f>D51-D52</f>
        <v>0</v>
      </c>
      <c r="G51" s="514"/>
      <c r="H51" s="514"/>
      <c r="I51" s="116" t="s">
        <v>658</v>
      </c>
    </row>
    <row r="52" spans="1:9" ht="27.9" customHeight="1" x14ac:dyDescent="0.25">
      <c r="A52" s="544"/>
      <c r="B52" s="498"/>
      <c r="C52" s="506"/>
      <c r="D52" s="493">
        <f>A!D52</f>
        <v>0</v>
      </c>
      <c r="E52" s="494"/>
      <c r="F52" s="116"/>
      <c r="G52" s="537">
        <f>A!G52</f>
        <v>0</v>
      </c>
      <c r="H52" s="537"/>
      <c r="I52" s="537"/>
    </row>
    <row r="53" spans="1:9" ht="27.9" customHeight="1" x14ac:dyDescent="0.25">
      <c r="A53" s="544" t="s">
        <v>122</v>
      </c>
      <c r="B53" s="498" t="s">
        <v>801</v>
      </c>
      <c r="C53" s="506" t="s">
        <v>211</v>
      </c>
      <c r="D53" s="493">
        <f>A!D53</f>
        <v>0</v>
      </c>
      <c r="E53" s="494"/>
      <c r="F53" s="514">
        <f>D53-D54</f>
        <v>0</v>
      </c>
      <c r="G53" s="514"/>
      <c r="H53" s="514"/>
      <c r="I53" s="116" t="s">
        <v>658</v>
      </c>
    </row>
    <row r="54" spans="1:9" ht="27.9" customHeight="1" x14ac:dyDescent="0.25">
      <c r="A54" s="544"/>
      <c r="B54" s="498"/>
      <c r="C54" s="506"/>
      <c r="D54" s="493">
        <f>A!D54</f>
        <v>0</v>
      </c>
      <c r="E54" s="494"/>
      <c r="F54" s="116"/>
      <c r="G54" s="537">
        <f>A!G54</f>
        <v>0</v>
      </c>
      <c r="H54" s="537"/>
      <c r="I54" s="537"/>
    </row>
    <row r="55" spans="1:9" ht="27.9" customHeight="1" x14ac:dyDescent="0.25">
      <c r="A55" s="544" t="s">
        <v>123</v>
      </c>
      <c r="B55" s="498" t="s">
        <v>802</v>
      </c>
      <c r="C55" s="506" t="s">
        <v>212</v>
      </c>
      <c r="D55" s="493">
        <f>A!D55</f>
        <v>0</v>
      </c>
      <c r="E55" s="494"/>
      <c r="F55" s="514">
        <f>D55-D56</f>
        <v>0</v>
      </c>
      <c r="G55" s="514"/>
      <c r="H55" s="514"/>
      <c r="I55" s="116" t="s">
        <v>658</v>
      </c>
    </row>
    <row r="56" spans="1:9" ht="27.9" customHeight="1" x14ac:dyDescent="0.25">
      <c r="A56" s="544"/>
      <c r="B56" s="498"/>
      <c r="C56" s="506"/>
      <c r="D56" s="493">
        <f>A!D56</f>
        <v>0</v>
      </c>
      <c r="E56" s="494"/>
      <c r="F56" s="116"/>
      <c r="G56" s="537">
        <f>A!G56</f>
        <v>0</v>
      </c>
      <c r="H56" s="537"/>
      <c r="I56" s="537"/>
    </row>
    <row r="57" spans="1:9" ht="27.9" customHeight="1" x14ac:dyDescent="0.25">
      <c r="A57" s="544" t="s">
        <v>124</v>
      </c>
      <c r="B57" s="498" t="s">
        <v>715</v>
      </c>
      <c r="C57" s="506" t="s">
        <v>213</v>
      </c>
      <c r="D57" s="493">
        <f>A!D57</f>
        <v>0</v>
      </c>
      <c r="E57" s="494"/>
      <c r="F57" s="514">
        <f>D57-D58</f>
        <v>0</v>
      </c>
      <c r="G57" s="514"/>
      <c r="H57" s="514"/>
      <c r="I57" s="116" t="s">
        <v>658</v>
      </c>
    </row>
    <row r="58" spans="1:9" ht="27.9" customHeight="1" x14ac:dyDescent="0.25">
      <c r="A58" s="544"/>
      <c r="B58" s="498"/>
      <c r="C58" s="506"/>
      <c r="D58" s="493">
        <f>A!D58</f>
        <v>0</v>
      </c>
      <c r="E58" s="494"/>
      <c r="F58" s="116"/>
      <c r="G58" s="537">
        <f>A!G58</f>
        <v>0</v>
      </c>
      <c r="H58" s="537"/>
      <c r="I58" s="537"/>
    </row>
    <row r="59" spans="1:9" ht="27.9" customHeight="1" x14ac:dyDescent="0.25">
      <c r="A59" s="544" t="s">
        <v>328</v>
      </c>
      <c r="B59" s="498" t="s">
        <v>716</v>
      </c>
      <c r="C59" s="506" t="s">
        <v>214</v>
      </c>
      <c r="D59" s="493">
        <f>A!D59</f>
        <v>0</v>
      </c>
      <c r="E59" s="494"/>
      <c r="F59" s="514">
        <f>D59-D60</f>
        <v>0</v>
      </c>
      <c r="G59" s="514"/>
      <c r="H59" s="514"/>
      <c r="I59" s="116" t="s">
        <v>658</v>
      </c>
    </row>
    <row r="60" spans="1:9" ht="27.75" customHeight="1" x14ac:dyDescent="0.25">
      <c r="A60" s="544"/>
      <c r="B60" s="498"/>
      <c r="C60" s="506"/>
      <c r="D60" s="493">
        <f>A!D60</f>
        <v>0</v>
      </c>
      <c r="E60" s="494"/>
      <c r="F60" s="116"/>
      <c r="G60" s="537">
        <f>A!G60</f>
        <v>0</v>
      </c>
      <c r="H60" s="537"/>
      <c r="I60" s="537"/>
    </row>
    <row r="61" spans="1:9" ht="27.75" customHeight="1" x14ac:dyDescent="0.25">
      <c r="A61" s="544" t="s">
        <v>330</v>
      </c>
      <c r="B61" s="498" t="s">
        <v>803</v>
      </c>
      <c r="C61" s="506" t="s">
        <v>215</v>
      </c>
      <c r="D61" s="493">
        <f>A!D61</f>
        <v>0</v>
      </c>
      <c r="E61" s="494"/>
      <c r="F61" s="514">
        <f>D61-D62</f>
        <v>0</v>
      </c>
      <c r="G61" s="514"/>
      <c r="H61" s="514"/>
      <c r="I61" s="116" t="s">
        <v>658</v>
      </c>
    </row>
    <row r="62" spans="1:9" ht="27.75" customHeight="1" x14ac:dyDescent="0.25">
      <c r="A62" s="544"/>
      <c r="B62" s="498"/>
      <c r="C62" s="506"/>
      <c r="D62" s="493">
        <f>A!D62</f>
        <v>0</v>
      </c>
      <c r="E62" s="494"/>
      <c r="F62" s="116"/>
      <c r="G62" s="537">
        <f>A!G62</f>
        <v>0</v>
      </c>
      <c r="H62" s="537"/>
      <c r="I62" s="537"/>
    </row>
    <row r="63" spans="1:9" s="13" customFormat="1" ht="12.9" customHeight="1" x14ac:dyDescent="0.25">
      <c r="A63" s="400" t="str">
        <f>A1</f>
        <v xml:space="preserve">Ident. a </v>
      </c>
      <c r="B63" s="474" t="s">
        <v>704</v>
      </c>
      <c r="C63" s="97" t="s">
        <v>705</v>
      </c>
      <c r="D63" s="479" t="s">
        <v>706</v>
      </c>
      <c r="E63" s="479"/>
      <c r="F63" s="479"/>
      <c r="G63" s="479"/>
      <c r="H63" s="538" t="s">
        <v>577</v>
      </c>
      <c r="I63" s="539"/>
    </row>
    <row r="64" spans="1:9" s="13" customFormat="1" x14ac:dyDescent="0.25">
      <c r="A64" s="401"/>
      <c r="B64" s="475"/>
      <c r="C64" s="100" t="s">
        <v>578</v>
      </c>
      <c r="D64" s="99">
        <v>1</v>
      </c>
      <c r="E64" s="101" t="s">
        <v>787</v>
      </c>
      <c r="F64" s="522" t="s">
        <v>788</v>
      </c>
      <c r="G64" s="523"/>
      <c r="H64" s="540"/>
      <c r="I64" s="541"/>
    </row>
    <row r="65" spans="1:9" s="13" customFormat="1" ht="12.9" customHeight="1" x14ac:dyDescent="0.25">
      <c r="A65" s="402"/>
      <c r="B65" s="99" t="s">
        <v>459</v>
      </c>
      <c r="C65" s="102" t="s">
        <v>460</v>
      </c>
      <c r="D65" s="103"/>
      <c r="E65" s="143" t="s">
        <v>786</v>
      </c>
      <c r="F65" s="476"/>
      <c r="G65" s="478"/>
      <c r="H65" s="542" t="s">
        <v>794</v>
      </c>
      <c r="I65" s="543"/>
    </row>
    <row r="66" spans="1:9" ht="27.9" customHeight="1" x14ac:dyDescent="0.25">
      <c r="A66" s="544" t="s">
        <v>331</v>
      </c>
      <c r="B66" s="389" t="s">
        <v>804</v>
      </c>
      <c r="C66" s="506" t="s">
        <v>216</v>
      </c>
      <c r="D66" s="493">
        <f>A!D66</f>
        <v>0</v>
      </c>
      <c r="E66" s="494"/>
      <c r="F66" s="514">
        <f>D66-D67</f>
        <v>0</v>
      </c>
      <c r="G66" s="514"/>
      <c r="H66" s="514"/>
      <c r="I66" s="116" t="s">
        <v>658</v>
      </c>
    </row>
    <row r="67" spans="1:9" ht="27.9" customHeight="1" x14ac:dyDescent="0.25">
      <c r="A67" s="544"/>
      <c r="B67" s="389"/>
      <c r="C67" s="506"/>
      <c r="D67" s="493">
        <f>A!D67</f>
        <v>0</v>
      </c>
      <c r="E67" s="494"/>
      <c r="F67" s="116"/>
      <c r="G67" s="537">
        <f>A!G67</f>
        <v>0</v>
      </c>
      <c r="H67" s="537"/>
      <c r="I67" s="537"/>
    </row>
    <row r="68" spans="1:9" ht="27.9" customHeight="1" x14ac:dyDescent="0.25">
      <c r="A68" s="497" t="s">
        <v>113</v>
      </c>
      <c r="B68" s="404" t="s">
        <v>805</v>
      </c>
      <c r="C68" s="499" t="s">
        <v>217</v>
      </c>
      <c r="D68" s="393" t="e">
        <f>D70+D84+D103+D121</f>
        <v>#REF!</v>
      </c>
      <c r="E68" s="393"/>
      <c r="F68" s="393" t="e">
        <f>D68-D69</f>
        <v>#REF!</v>
      </c>
      <c r="G68" s="393"/>
      <c r="H68" s="393"/>
      <c r="I68" s="155"/>
    </row>
    <row r="69" spans="1:9" ht="27.9" customHeight="1" x14ac:dyDescent="0.25">
      <c r="A69" s="497"/>
      <c r="B69" s="404"/>
      <c r="C69" s="499"/>
      <c r="D69" s="393" t="e">
        <f>D71+D85+D104+D122</f>
        <v>#REF!</v>
      </c>
      <c r="E69" s="393"/>
      <c r="F69" s="155"/>
      <c r="G69" s="393" t="e">
        <f>G71+G85+G104+G122</f>
        <v>#REF!</v>
      </c>
      <c r="H69" s="393"/>
      <c r="I69" s="393"/>
    </row>
    <row r="70" spans="1:9" ht="27.9" customHeight="1" x14ac:dyDescent="0.25">
      <c r="A70" s="497" t="s">
        <v>114</v>
      </c>
      <c r="B70" s="404" t="s">
        <v>806</v>
      </c>
      <c r="C70" s="509" t="s">
        <v>218</v>
      </c>
      <c r="D70" s="393">
        <f>D72+D74+D76+D78+D80+D82</f>
        <v>35175</v>
      </c>
      <c r="E70" s="393"/>
      <c r="F70" s="393">
        <f>D70-D71</f>
        <v>35175</v>
      </c>
      <c r="G70" s="393"/>
      <c r="H70" s="393"/>
      <c r="I70" s="162"/>
    </row>
    <row r="71" spans="1:9" ht="27.9" customHeight="1" x14ac:dyDescent="0.25">
      <c r="A71" s="497"/>
      <c r="B71" s="404"/>
      <c r="C71" s="509"/>
      <c r="D71" s="393">
        <f>D73+D75+D77+D79+D81+D83</f>
        <v>0</v>
      </c>
      <c r="E71" s="393"/>
      <c r="F71" s="162"/>
      <c r="G71" s="393">
        <f>G73+G75+G77+G79+G81+G83</f>
        <v>18092</v>
      </c>
      <c r="H71" s="393"/>
      <c r="I71" s="393"/>
    </row>
    <row r="72" spans="1:9" ht="27.9" customHeight="1" x14ac:dyDescent="0.25">
      <c r="A72" s="500" t="s">
        <v>144</v>
      </c>
      <c r="B72" s="386" t="s">
        <v>807</v>
      </c>
      <c r="C72" s="519" t="s">
        <v>219</v>
      </c>
      <c r="D72" s="493">
        <f>A!D78</f>
        <v>35175</v>
      </c>
      <c r="E72" s="494"/>
      <c r="F72" s="514">
        <f>D72-D73</f>
        <v>35175</v>
      </c>
      <c r="G72" s="514"/>
      <c r="H72" s="514"/>
      <c r="I72" s="116" t="s">
        <v>658</v>
      </c>
    </row>
    <row r="73" spans="1:9" ht="27.9" customHeight="1" x14ac:dyDescent="0.25">
      <c r="A73" s="500"/>
      <c r="B73" s="386"/>
      <c r="C73" s="519"/>
      <c r="D73" s="493">
        <f>A!D79</f>
        <v>0</v>
      </c>
      <c r="E73" s="494"/>
      <c r="F73" s="116"/>
      <c r="G73" s="537">
        <f>A!G79</f>
        <v>18092</v>
      </c>
      <c r="H73" s="537"/>
      <c r="I73" s="537"/>
    </row>
    <row r="74" spans="1:9" ht="27.9" customHeight="1" x14ac:dyDescent="0.25">
      <c r="A74" s="544" t="s">
        <v>115</v>
      </c>
      <c r="B74" s="498" t="s">
        <v>808</v>
      </c>
      <c r="C74" s="506" t="s">
        <v>220</v>
      </c>
      <c r="D74" s="493">
        <f>A!D80</f>
        <v>0</v>
      </c>
      <c r="E74" s="494"/>
      <c r="F74" s="514">
        <f>D74-D75</f>
        <v>0</v>
      </c>
      <c r="G74" s="514"/>
      <c r="H74" s="514"/>
      <c r="I74" s="116" t="s">
        <v>658</v>
      </c>
    </row>
    <row r="75" spans="1:9" ht="27.9" customHeight="1" x14ac:dyDescent="0.25">
      <c r="A75" s="544"/>
      <c r="B75" s="498"/>
      <c r="C75" s="506"/>
      <c r="D75" s="493">
        <f>A!D81</f>
        <v>0</v>
      </c>
      <c r="E75" s="494"/>
      <c r="F75" s="116"/>
      <c r="G75" s="537">
        <f>A!G81</f>
        <v>0</v>
      </c>
      <c r="H75" s="537"/>
      <c r="I75" s="537"/>
    </row>
    <row r="76" spans="1:9" ht="27.9" customHeight="1" x14ac:dyDescent="0.25">
      <c r="A76" s="544" t="s">
        <v>329</v>
      </c>
      <c r="B76" s="501" t="s">
        <v>717</v>
      </c>
      <c r="C76" s="506" t="s">
        <v>221</v>
      </c>
      <c r="D76" s="493">
        <f>A!D82</f>
        <v>0</v>
      </c>
      <c r="E76" s="494"/>
      <c r="F76" s="514">
        <f>D76-D77</f>
        <v>0</v>
      </c>
      <c r="G76" s="514"/>
      <c r="H76" s="514"/>
      <c r="I76" s="116" t="s">
        <v>658</v>
      </c>
    </row>
    <row r="77" spans="1:9" ht="27.9" customHeight="1" x14ac:dyDescent="0.25">
      <c r="A77" s="544"/>
      <c r="B77" s="501"/>
      <c r="C77" s="506"/>
      <c r="D77" s="493">
        <f>A!D83</f>
        <v>0</v>
      </c>
      <c r="E77" s="494"/>
      <c r="F77" s="116"/>
      <c r="G77" s="537">
        <f>A!G83</f>
        <v>0</v>
      </c>
      <c r="H77" s="537"/>
      <c r="I77" s="537"/>
    </row>
    <row r="78" spans="1:9" ht="27.9" customHeight="1" x14ac:dyDescent="0.25">
      <c r="A78" s="544" t="s">
        <v>335</v>
      </c>
      <c r="B78" s="501" t="s">
        <v>718</v>
      </c>
      <c r="C78" s="506" t="s">
        <v>222</v>
      </c>
      <c r="D78" s="493">
        <f>A!D84</f>
        <v>0</v>
      </c>
      <c r="E78" s="494"/>
      <c r="F78" s="514">
        <f>D78-D79</f>
        <v>0</v>
      </c>
      <c r="G78" s="514"/>
      <c r="H78" s="514"/>
      <c r="I78" s="116" t="s">
        <v>658</v>
      </c>
    </row>
    <row r="79" spans="1:9" ht="27.9" customHeight="1" x14ac:dyDescent="0.25">
      <c r="A79" s="544"/>
      <c r="B79" s="501"/>
      <c r="C79" s="506"/>
      <c r="D79" s="493">
        <f>A!D85</f>
        <v>0</v>
      </c>
      <c r="E79" s="494"/>
      <c r="F79" s="116"/>
      <c r="G79" s="537">
        <f>A!G85</f>
        <v>0</v>
      </c>
      <c r="H79" s="537"/>
      <c r="I79" s="537"/>
    </row>
    <row r="80" spans="1:9" ht="27.9" customHeight="1" x14ac:dyDescent="0.25">
      <c r="A80" s="544" t="s">
        <v>336</v>
      </c>
      <c r="B80" s="386" t="s">
        <v>809</v>
      </c>
      <c r="C80" s="519" t="s">
        <v>223</v>
      </c>
      <c r="D80" s="493">
        <f>A!D86</f>
        <v>0</v>
      </c>
      <c r="E80" s="494"/>
      <c r="F80" s="514">
        <f>D80-D81</f>
        <v>0</v>
      </c>
      <c r="G80" s="514"/>
      <c r="H80" s="514"/>
      <c r="I80" s="116" t="s">
        <v>658</v>
      </c>
    </row>
    <row r="81" spans="1:9" ht="27.9" customHeight="1" x14ac:dyDescent="0.25">
      <c r="A81" s="544"/>
      <c r="B81" s="386"/>
      <c r="C81" s="519"/>
      <c r="D81" s="493">
        <f>A!D87</f>
        <v>0</v>
      </c>
      <c r="E81" s="494"/>
      <c r="F81" s="116"/>
      <c r="G81" s="537">
        <f>A!G87</f>
        <v>0</v>
      </c>
      <c r="H81" s="537"/>
      <c r="I81" s="537"/>
    </row>
    <row r="82" spans="1:9" ht="27.9" customHeight="1" x14ac:dyDescent="0.25">
      <c r="A82" s="544" t="s">
        <v>328</v>
      </c>
      <c r="B82" s="386" t="s">
        <v>810</v>
      </c>
      <c r="C82" s="506" t="s">
        <v>224</v>
      </c>
      <c r="D82" s="493">
        <f>A!D88</f>
        <v>0</v>
      </c>
      <c r="E82" s="494"/>
      <c r="F82" s="514">
        <f>D82-D83</f>
        <v>0</v>
      </c>
      <c r="G82" s="514"/>
      <c r="H82" s="514"/>
      <c r="I82" s="116" t="s">
        <v>658</v>
      </c>
    </row>
    <row r="83" spans="1:9" ht="27.9" customHeight="1" x14ac:dyDescent="0.25">
      <c r="A83" s="544"/>
      <c r="B83" s="386"/>
      <c r="C83" s="506"/>
      <c r="D83" s="493">
        <f>A!D89</f>
        <v>0</v>
      </c>
      <c r="E83" s="494"/>
      <c r="F83" s="116"/>
      <c r="G83" s="537">
        <f>A!G89</f>
        <v>0</v>
      </c>
      <c r="H83" s="537"/>
      <c r="I83" s="537"/>
    </row>
    <row r="84" spans="1:9" ht="27.9" customHeight="1" x14ac:dyDescent="0.25">
      <c r="A84" s="520" t="s">
        <v>145</v>
      </c>
      <c r="B84" s="404" t="s">
        <v>723</v>
      </c>
      <c r="C84" s="499" t="s">
        <v>225</v>
      </c>
      <c r="D84" s="393">
        <f>D86+D88+D90+D92+D97+D99+D101</f>
        <v>0</v>
      </c>
      <c r="E84" s="393"/>
      <c r="F84" s="393">
        <f>D84-D85</f>
        <v>0</v>
      </c>
      <c r="G84" s="393"/>
      <c r="H84" s="393"/>
      <c r="I84" s="162"/>
    </row>
    <row r="85" spans="1:9" ht="27.9" customHeight="1" x14ac:dyDescent="0.25">
      <c r="A85" s="520"/>
      <c r="B85" s="404"/>
      <c r="C85" s="499"/>
      <c r="D85" s="393">
        <f>D87+D89+D91+D93+D98+D100+D102</f>
        <v>0</v>
      </c>
      <c r="E85" s="393"/>
      <c r="F85" s="162"/>
      <c r="G85" s="393">
        <f>G87+G89+G91+G93+G98+G100+G102</f>
        <v>0</v>
      </c>
      <c r="H85" s="393"/>
      <c r="I85" s="393"/>
    </row>
    <row r="86" spans="1:9" ht="27.9" customHeight="1" x14ac:dyDescent="0.25">
      <c r="A86" s="500" t="s">
        <v>146</v>
      </c>
      <c r="B86" s="386" t="s">
        <v>719</v>
      </c>
      <c r="C86" s="506" t="s">
        <v>226</v>
      </c>
      <c r="D86" s="493">
        <f>A!D92</f>
        <v>0</v>
      </c>
      <c r="E86" s="494"/>
      <c r="F86" s="514">
        <f>D86-D87</f>
        <v>0</v>
      </c>
      <c r="G86" s="514"/>
      <c r="H86" s="514"/>
      <c r="I86" s="116" t="s">
        <v>658</v>
      </c>
    </row>
    <row r="87" spans="1:9" ht="27.9" customHeight="1" x14ac:dyDescent="0.25">
      <c r="A87" s="500"/>
      <c r="B87" s="386"/>
      <c r="C87" s="506"/>
      <c r="D87" s="493">
        <f>A!D93</f>
        <v>0</v>
      </c>
      <c r="E87" s="494"/>
      <c r="F87" s="116"/>
      <c r="G87" s="537">
        <f>A!G93</f>
        <v>0</v>
      </c>
      <c r="H87" s="537"/>
      <c r="I87" s="537"/>
    </row>
    <row r="88" spans="1:9" ht="27.9" customHeight="1" x14ac:dyDescent="0.25">
      <c r="A88" s="544" t="s">
        <v>315</v>
      </c>
      <c r="B88" s="386" t="s">
        <v>724</v>
      </c>
      <c r="C88" s="519" t="s">
        <v>227</v>
      </c>
      <c r="D88" s="493">
        <f>A!D103</f>
        <v>0</v>
      </c>
      <c r="E88" s="494"/>
      <c r="F88" s="514">
        <f>D88-D89</f>
        <v>0</v>
      </c>
      <c r="G88" s="514"/>
      <c r="H88" s="514"/>
      <c r="I88" s="116" t="s">
        <v>658</v>
      </c>
    </row>
    <row r="89" spans="1:9" ht="27.9" customHeight="1" x14ac:dyDescent="0.25">
      <c r="A89" s="544"/>
      <c r="B89" s="386"/>
      <c r="C89" s="519"/>
      <c r="D89" s="493">
        <f>A!D104</f>
        <v>0</v>
      </c>
      <c r="E89" s="494"/>
      <c r="F89" s="116"/>
      <c r="G89" s="537">
        <f>A!G104</f>
        <v>0</v>
      </c>
      <c r="H89" s="537"/>
      <c r="I89" s="537"/>
    </row>
    <row r="90" spans="1:9" ht="27.9" customHeight="1" x14ac:dyDescent="0.25">
      <c r="A90" s="544" t="s">
        <v>314</v>
      </c>
      <c r="B90" s="498" t="s">
        <v>811</v>
      </c>
      <c r="C90" s="506" t="s">
        <v>228</v>
      </c>
      <c r="D90" s="493">
        <f>A!D105</f>
        <v>0</v>
      </c>
      <c r="E90" s="494"/>
      <c r="F90" s="514">
        <f>D90-D91</f>
        <v>0</v>
      </c>
      <c r="G90" s="514"/>
      <c r="H90" s="514"/>
      <c r="I90" s="116" t="s">
        <v>658</v>
      </c>
    </row>
    <row r="91" spans="1:9" ht="27.75" customHeight="1" x14ac:dyDescent="0.25">
      <c r="A91" s="544"/>
      <c r="B91" s="498"/>
      <c r="C91" s="506"/>
      <c r="D91" s="493">
        <f>A!D106</f>
        <v>0</v>
      </c>
      <c r="E91" s="494"/>
      <c r="F91" s="116"/>
      <c r="G91" s="537">
        <f>A!G106</f>
        <v>0</v>
      </c>
      <c r="H91" s="537"/>
      <c r="I91" s="537"/>
    </row>
    <row r="92" spans="1:9" ht="27.75" customHeight="1" x14ac:dyDescent="0.25">
      <c r="A92" s="544" t="s">
        <v>316</v>
      </c>
      <c r="B92" s="498" t="s">
        <v>720</v>
      </c>
      <c r="C92" s="506" t="s">
        <v>229</v>
      </c>
      <c r="D92" s="493">
        <f>A!D107</f>
        <v>0</v>
      </c>
      <c r="E92" s="494"/>
      <c r="F92" s="514">
        <f>D92-D93</f>
        <v>0</v>
      </c>
      <c r="G92" s="514"/>
      <c r="H92" s="514"/>
      <c r="I92" s="116" t="s">
        <v>658</v>
      </c>
    </row>
    <row r="93" spans="1:9" ht="27.75" customHeight="1" x14ac:dyDescent="0.25">
      <c r="A93" s="544"/>
      <c r="B93" s="498"/>
      <c r="C93" s="506"/>
      <c r="D93" s="493">
        <f>A!D108</f>
        <v>0</v>
      </c>
      <c r="E93" s="494"/>
      <c r="F93" s="116"/>
      <c r="G93" s="537">
        <f>A!G108</f>
        <v>0</v>
      </c>
      <c r="H93" s="537"/>
      <c r="I93" s="537"/>
    </row>
    <row r="94" spans="1:9" s="13" customFormat="1" ht="12.9" customHeight="1" x14ac:dyDescent="0.25">
      <c r="A94" s="400" t="str">
        <f>A1</f>
        <v xml:space="preserve">Ident. a </v>
      </c>
      <c r="B94" s="474" t="s">
        <v>704</v>
      </c>
      <c r="C94" s="97" t="s">
        <v>705</v>
      </c>
      <c r="D94" s="479" t="s">
        <v>706</v>
      </c>
      <c r="E94" s="479"/>
      <c r="F94" s="479"/>
      <c r="G94" s="479"/>
      <c r="H94" s="538" t="s">
        <v>577</v>
      </c>
      <c r="I94" s="539"/>
    </row>
    <row r="95" spans="1:9" s="13" customFormat="1" x14ac:dyDescent="0.25">
      <c r="A95" s="401"/>
      <c r="B95" s="475"/>
      <c r="C95" s="100" t="s">
        <v>578</v>
      </c>
      <c r="D95" s="99">
        <v>1</v>
      </c>
      <c r="E95" s="101" t="s">
        <v>787</v>
      </c>
      <c r="F95" s="522" t="s">
        <v>788</v>
      </c>
      <c r="G95" s="523"/>
      <c r="H95" s="540"/>
      <c r="I95" s="541"/>
    </row>
    <row r="96" spans="1:9" s="13" customFormat="1" ht="12.9" customHeight="1" x14ac:dyDescent="0.25">
      <c r="A96" s="402"/>
      <c r="B96" s="99" t="s">
        <v>459</v>
      </c>
      <c r="C96" s="102" t="s">
        <v>460</v>
      </c>
      <c r="D96" s="103"/>
      <c r="E96" s="143" t="s">
        <v>786</v>
      </c>
      <c r="F96" s="476"/>
      <c r="G96" s="478"/>
      <c r="H96" s="542" t="s">
        <v>812</v>
      </c>
      <c r="I96" s="543"/>
    </row>
    <row r="97" spans="1:9" ht="27.9" customHeight="1" x14ac:dyDescent="0.25">
      <c r="A97" s="544" t="s">
        <v>313</v>
      </c>
      <c r="B97" s="501" t="s">
        <v>482</v>
      </c>
      <c r="C97" s="506" t="s">
        <v>230</v>
      </c>
      <c r="D97" s="493">
        <f>A!D109</f>
        <v>0</v>
      </c>
      <c r="E97" s="494"/>
      <c r="F97" s="514">
        <f>D97-D98</f>
        <v>0</v>
      </c>
      <c r="G97" s="514"/>
      <c r="H97" s="514"/>
      <c r="I97" s="116" t="s">
        <v>658</v>
      </c>
    </row>
    <row r="98" spans="1:9" ht="27.9" customHeight="1" x14ac:dyDescent="0.25">
      <c r="A98" s="544"/>
      <c r="B98" s="501"/>
      <c r="C98" s="506"/>
      <c r="D98" s="493">
        <f>A!D110</f>
        <v>0</v>
      </c>
      <c r="E98" s="494"/>
      <c r="F98" s="116"/>
      <c r="G98" s="537">
        <f>A!G110</f>
        <v>0</v>
      </c>
      <c r="H98" s="537"/>
      <c r="I98" s="537"/>
    </row>
    <row r="99" spans="1:9" ht="27.9" customHeight="1" x14ac:dyDescent="0.25">
      <c r="A99" s="544" t="s">
        <v>131</v>
      </c>
      <c r="B99" s="386" t="s">
        <v>721</v>
      </c>
      <c r="C99" s="506" t="s">
        <v>231</v>
      </c>
      <c r="D99" s="493">
        <f>A!D111</f>
        <v>0</v>
      </c>
      <c r="E99" s="494"/>
      <c r="F99" s="514">
        <f>D99-D100</f>
        <v>0</v>
      </c>
      <c r="G99" s="514"/>
      <c r="H99" s="514"/>
      <c r="I99" s="116" t="s">
        <v>658</v>
      </c>
    </row>
    <row r="100" spans="1:9" ht="27.9" customHeight="1" x14ac:dyDescent="0.25">
      <c r="A100" s="544"/>
      <c r="B100" s="386"/>
      <c r="C100" s="506"/>
      <c r="D100" s="493">
        <f>A!D112</f>
        <v>0</v>
      </c>
      <c r="E100" s="494"/>
      <c r="F100" s="116"/>
      <c r="G100" s="537">
        <f>A!G112</f>
        <v>0</v>
      </c>
      <c r="H100" s="537"/>
      <c r="I100" s="537"/>
    </row>
    <row r="101" spans="1:9" ht="27.9" customHeight="1" x14ac:dyDescent="0.25">
      <c r="A101" s="544" t="s">
        <v>761</v>
      </c>
      <c r="B101" s="386" t="s">
        <v>813</v>
      </c>
      <c r="C101" s="506" t="s">
        <v>299</v>
      </c>
      <c r="D101" s="493">
        <f>A!D113</f>
        <v>0</v>
      </c>
      <c r="E101" s="494"/>
      <c r="F101" s="514">
        <f>D101-D102</f>
        <v>0</v>
      </c>
      <c r="G101" s="514"/>
      <c r="H101" s="514"/>
      <c r="I101" s="116" t="s">
        <v>658</v>
      </c>
    </row>
    <row r="102" spans="1:9" ht="27.9" customHeight="1" x14ac:dyDescent="0.25">
      <c r="A102" s="544"/>
      <c r="B102" s="386"/>
      <c r="C102" s="506"/>
      <c r="D102" s="493">
        <f>A!D114</f>
        <v>0</v>
      </c>
      <c r="E102" s="494"/>
      <c r="F102" s="116"/>
      <c r="G102" s="537">
        <f>A!G114</f>
        <v>0</v>
      </c>
      <c r="H102" s="537"/>
      <c r="I102" s="537"/>
    </row>
    <row r="103" spans="1:9" ht="27.9" customHeight="1" x14ac:dyDescent="0.25">
      <c r="A103" s="520" t="s">
        <v>128</v>
      </c>
      <c r="B103" s="404" t="s">
        <v>725</v>
      </c>
      <c r="C103" s="499" t="s">
        <v>232</v>
      </c>
      <c r="D103" s="393">
        <f>D105+D107+D109+D111+D113+D115+D117+D119</f>
        <v>236132</v>
      </c>
      <c r="E103" s="393"/>
      <c r="F103" s="393">
        <f>D103-D104</f>
        <v>236132</v>
      </c>
      <c r="G103" s="393"/>
      <c r="H103" s="393"/>
      <c r="I103" s="162"/>
    </row>
    <row r="104" spans="1:9" ht="27.9" customHeight="1" x14ac:dyDescent="0.25">
      <c r="A104" s="520"/>
      <c r="B104" s="404"/>
      <c r="C104" s="499"/>
      <c r="D104" s="393">
        <f>D106+D108+D110+D112+D114+D116+D118+D120</f>
        <v>0</v>
      </c>
      <c r="E104" s="393"/>
      <c r="F104" s="162"/>
      <c r="G104" s="393">
        <f>G106+G108+G110+G112+G114+G116+G118+G120</f>
        <v>228835</v>
      </c>
      <c r="H104" s="393"/>
      <c r="I104" s="393"/>
    </row>
    <row r="105" spans="1:9" ht="27.9" customHeight="1" x14ac:dyDescent="0.25">
      <c r="A105" s="500" t="s">
        <v>148</v>
      </c>
      <c r="B105" s="435" t="s">
        <v>722</v>
      </c>
      <c r="C105" s="519" t="s">
        <v>233</v>
      </c>
      <c r="D105" s="493">
        <f>A!D119</f>
        <v>212445</v>
      </c>
      <c r="E105" s="494"/>
      <c r="F105" s="514">
        <f>D105-D106</f>
        <v>212445</v>
      </c>
      <c r="G105" s="514"/>
      <c r="H105" s="514"/>
      <c r="I105" s="116" t="s">
        <v>658</v>
      </c>
    </row>
    <row r="106" spans="1:9" ht="27.9" customHeight="1" x14ac:dyDescent="0.25">
      <c r="A106" s="500"/>
      <c r="B106" s="436"/>
      <c r="C106" s="519"/>
      <c r="D106" s="493">
        <f>A!D120</f>
        <v>0</v>
      </c>
      <c r="E106" s="494"/>
      <c r="F106" s="116"/>
      <c r="G106" s="537">
        <f>A!G120</f>
        <v>198520</v>
      </c>
      <c r="H106" s="537"/>
      <c r="I106" s="537"/>
    </row>
    <row r="107" spans="1:9" ht="27.9" customHeight="1" x14ac:dyDescent="0.25">
      <c r="A107" s="544" t="s">
        <v>315</v>
      </c>
      <c r="B107" s="386" t="s">
        <v>724</v>
      </c>
      <c r="C107" s="506" t="s">
        <v>234</v>
      </c>
      <c r="D107" s="493">
        <f>A!D130</f>
        <v>0</v>
      </c>
      <c r="E107" s="494"/>
      <c r="F107" s="514">
        <f>D107-D108</f>
        <v>0</v>
      </c>
      <c r="G107" s="514"/>
      <c r="H107" s="514"/>
      <c r="I107" s="116" t="s">
        <v>658</v>
      </c>
    </row>
    <row r="108" spans="1:9" ht="27.9" customHeight="1" x14ac:dyDescent="0.25">
      <c r="A108" s="544"/>
      <c r="B108" s="386"/>
      <c r="C108" s="506"/>
      <c r="D108" s="493">
        <f>A!D131</f>
        <v>0</v>
      </c>
      <c r="E108" s="494"/>
      <c r="F108" s="116"/>
      <c r="G108" s="537">
        <f>A!G131</f>
        <v>0</v>
      </c>
      <c r="H108" s="537"/>
      <c r="I108" s="537"/>
    </row>
    <row r="109" spans="1:9" ht="27.9" customHeight="1" x14ac:dyDescent="0.25">
      <c r="A109" s="544" t="s">
        <v>314</v>
      </c>
      <c r="B109" s="498" t="s">
        <v>814</v>
      </c>
      <c r="C109" s="506" t="s">
        <v>235</v>
      </c>
      <c r="D109" s="493">
        <f>A!D132</f>
        <v>0</v>
      </c>
      <c r="E109" s="494"/>
      <c r="F109" s="514">
        <f>D109-D110</f>
        <v>0</v>
      </c>
      <c r="G109" s="514"/>
      <c r="H109" s="514"/>
      <c r="I109" s="116" t="s">
        <v>658</v>
      </c>
    </row>
    <row r="110" spans="1:9" ht="27.9" customHeight="1" x14ac:dyDescent="0.25">
      <c r="A110" s="544"/>
      <c r="B110" s="498"/>
      <c r="C110" s="506"/>
      <c r="D110" s="493">
        <f>A!D133</f>
        <v>0</v>
      </c>
      <c r="E110" s="494"/>
      <c r="F110" s="116"/>
      <c r="G110" s="537">
        <f>A!G133</f>
        <v>0</v>
      </c>
      <c r="H110" s="537"/>
      <c r="I110" s="537"/>
    </row>
    <row r="111" spans="1:9" ht="27.9" customHeight="1" x14ac:dyDescent="0.25">
      <c r="A111" s="544" t="s">
        <v>316</v>
      </c>
      <c r="B111" s="501" t="s">
        <v>735</v>
      </c>
      <c r="C111" s="506" t="s">
        <v>236</v>
      </c>
      <c r="D111" s="493">
        <f>A!D134</f>
        <v>0</v>
      </c>
      <c r="E111" s="494"/>
      <c r="F111" s="514">
        <f>D111-D112</f>
        <v>0</v>
      </c>
      <c r="G111" s="514"/>
      <c r="H111" s="514"/>
      <c r="I111" s="116" t="s">
        <v>658</v>
      </c>
    </row>
    <row r="112" spans="1:9" ht="27.9" customHeight="1" x14ac:dyDescent="0.25">
      <c r="A112" s="544"/>
      <c r="B112" s="501"/>
      <c r="C112" s="506"/>
      <c r="D112" s="493">
        <f>A!D135</f>
        <v>0</v>
      </c>
      <c r="E112" s="494"/>
      <c r="F112" s="116"/>
      <c r="G112" s="537">
        <f>A!G135</f>
        <v>0</v>
      </c>
      <c r="H112" s="537"/>
      <c r="I112" s="537"/>
    </row>
    <row r="113" spans="1:9" ht="27.9" customHeight="1" x14ac:dyDescent="0.25">
      <c r="A113" s="544" t="s">
        <v>313</v>
      </c>
      <c r="B113" s="501" t="s">
        <v>483</v>
      </c>
      <c r="C113" s="506" t="s">
        <v>237</v>
      </c>
      <c r="D113" s="493">
        <f>A!D136</f>
        <v>0</v>
      </c>
      <c r="E113" s="494"/>
      <c r="F113" s="514">
        <f>D113-D114</f>
        <v>0</v>
      </c>
      <c r="G113" s="514"/>
      <c r="H113" s="514"/>
      <c r="I113" s="116" t="s">
        <v>658</v>
      </c>
    </row>
    <row r="114" spans="1:9" ht="27.9" customHeight="1" x14ac:dyDescent="0.25">
      <c r="A114" s="544"/>
      <c r="B114" s="501"/>
      <c r="C114" s="506"/>
      <c r="D114" s="493">
        <f>A!D137</f>
        <v>0</v>
      </c>
      <c r="E114" s="494"/>
      <c r="F114" s="116"/>
      <c r="G114" s="537">
        <f>A!G137</f>
        <v>0</v>
      </c>
      <c r="H114" s="537"/>
      <c r="I114" s="537"/>
    </row>
    <row r="115" spans="1:9" ht="27.9" customHeight="1" x14ac:dyDescent="0.25">
      <c r="A115" s="544" t="s">
        <v>317</v>
      </c>
      <c r="B115" s="498" t="s">
        <v>815</v>
      </c>
      <c r="C115" s="506" t="s">
        <v>238</v>
      </c>
      <c r="D115" s="493">
        <f>A!D138</f>
        <v>0</v>
      </c>
      <c r="E115" s="494"/>
      <c r="F115" s="514">
        <f>D115-D116</f>
        <v>0</v>
      </c>
      <c r="G115" s="514"/>
      <c r="H115" s="514"/>
      <c r="I115" s="116" t="s">
        <v>658</v>
      </c>
    </row>
    <row r="116" spans="1:9" ht="27.9" customHeight="1" x14ac:dyDescent="0.25">
      <c r="A116" s="544"/>
      <c r="B116" s="498"/>
      <c r="C116" s="506"/>
      <c r="D116" s="493">
        <f>A!D139</f>
        <v>0</v>
      </c>
      <c r="E116" s="494"/>
      <c r="F116" s="116"/>
      <c r="G116" s="537">
        <f>A!G139</f>
        <v>0</v>
      </c>
      <c r="H116" s="537"/>
      <c r="I116" s="537"/>
    </row>
    <row r="117" spans="1:9" ht="27.9" customHeight="1" x14ac:dyDescent="0.25">
      <c r="A117" s="544" t="s">
        <v>312</v>
      </c>
      <c r="B117" s="498" t="s">
        <v>736</v>
      </c>
      <c r="C117" s="506" t="s">
        <v>239</v>
      </c>
      <c r="D117" s="493">
        <f>A!D140</f>
        <v>23687</v>
      </c>
      <c r="E117" s="494"/>
      <c r="F117" s="514">
        <f>D117-D118</f>
        <v>23687</v>
      </c>
      <c r="G117" s="514"/>
      <c r="H117" s="514"/>
      <c r="I117" s="116" t="s">
        <v>658</v>
      </c>
    </row>
    <row r="118" spans="1:9" ht="27.9" customHeight="1" x14ac:dyDescent="0.25">
      <c r="A118" s="544"/>
      <c r="B118" s="498"/>
      <c r="C118" s="506"/>
      <c r="D118" s="493">
        <f>A!D141</f>
        <v>0</v>
      </c>
      <c r="E118" s="494"/>
      <c r="F118" s="116"/>
      <c r="G118" s="537">
        <f>A!G141</f>
        <v>30315</v>
      </c>
      <c r="H118" s="537"/>
      <c r="I118" s="537"/>
    </row>
    <row r="119" spans="1:9" ht="27.9" customHeight="1" x14ac:dyDescent="0.25">
      <c r="A119" s="544" t="s">
        <v>537</v>
      </c>
      <c r="B119" s="498" t="s">
        <v>737</v>
      </c>
      <c r="C119" s="506" t="s">
        <v>240</v>
      </c>
      <c r="D119" s="493">
        <f>A!D142</f>
        <v>0</v>
      </c>
      <c r="E119" s="494"/>
      <c r="F119" s="514">
        <f>D119-D120</f>
        <v>0</v>
      </c>
      <c r="G119" s="514"/>
      <c r="H119" s="514"/>
      <c r="I119" s="116" t="s">
        <v>658</v>
      </c>
    </row>
    <row r="120" spans="1:9" ht="27.9" customHeight="1" x14ac:dyDescent="0.25">
      <c r="A120" s="544"/>
      <c r="B120" s="498"/>
      <c r="C120" s="506"/>
      <c r="D120" s="493">
        <f>A!D143</f>
        <v>0</v>
      </c>
      <c r="E120" s="494"/>
      <c r="F120" s="116"/>
      <c r="G120" s="537">
        <f>A!G143</f>
        <v>0</v>
      </c>
      <c r="H120" s="537"/>
      <c r="I120" s="537"/>
    </row>
    <row r="121" spans="1:9" ht="27.9" customHeight="1" x14ac:dyDescent="0.25">
      <c r="A121" s="520" t="s">
        <v>149</v>
      </c>
      <c r="B121" s="521" t="s">
        <v>816</v>
      </c>
      <c r="C121" s="509" t="s">
        <v>241</v>
      </c>
      <c r="D121" s="439" t="e">
        <f>D123+D128+D130+D132+D134</f>
        <v>#REF!</v>
      </c>
      <c r="E121" s="440"/>
      <c r="F121" s="439" t="e">
        <f>D121-D122</f>
        <v>#REF!</v>
      </c>
      <c r="G121" s="445"/>
      <c r="H121" s="440"/>
      <c r="I121" s="155"/>
    </row>
    <row r="122" spans="1:9" ht="27.75" customHeight="1" x14ac:dyDescent="0.25">
      <c r="A122" s="520"/>
      <c r="B122" s="521"/>
      <c r="C122" s="509"/>
      <c r="D122" s="439" t="e">
        <f>D124+D129+D131+D133+D135</f>
        <v>#REF!</v>
      </c>
      <c r="E122" s="440"/>
      <c r="F122" s="155"/>
      <c r="G122" s="439" t="e">
        <f>G124+G129+G131+G133+G135</f>
        <v>#REF!</v>
      </c>
      <c r="H122" s="445"/>
      <c r="I122" s="440"/>
    </row>
    <row r="123" spans="1:9" ht="27.9" customHeight="1" x14ac:dyDescent="0.25">
      <c r="A123" s="500" t="s">
        <v>150</v>
      </c>
      <c r="B123" s="498" t="s">
        <v>817</v>
      </c>
      <c r="C123" s="506" t="s">
        <v>242</v>
      </c>
      <c r="D123" s="493">
        <f>A!D148</f>
        <v>0</v>
      </c>
      <c r="E123" s="494"/>
      <c r="F123" s="514">
        <f>D123-D124</f>
        <v>0</v>
      </c>
      <c r="G123" s="514"/>
      <c r="H123" s="514"/>
      <c r="I123" s="116" t="s">
        <v>658</v>
      </c>
    </row>
    <row r="124" spans="1:9" ht="27.75" customHeight="1" x14ac:dyDescent="0.25">
      <c r="A124" s="500"/>
      <c r="B124" s="498"/>
      <c r="C124" s="506"/>
      <c r="D124" s="493">
        <f>A!D149</f>
        <v>0</v>
      </c>
      <c r="E124" s="494"/>
      <c r="F124" s="116"/>
      <c r="G124" s="537">
        <f>A!G149</f>
        <v>0</v>
      </c>
      <c r="H124" s="537"/>
      <c r="I124" s="537"/>
    </row>
    <row r="125" spans="1:9" s="13" customFormat="1" ht="12.9" customHeight="1" x14ac:dyDescent="0.25">
      <c r="A125" s="400" t="str">
        <f>A1</f>
        <v xml:space="preserve">Ident. a </v>
      </c>
      <c r="B125" s="474" t="s">
        <v>704</v>
      </c>
      <c r="C125" s="97" t="s">
        <v>705</v>
      </c>
      <c r="D125" s="479" t="s">
        <v>706</v>
      </c>
      <c r="E125" s="479"/>
      <c r="F125" s="479"/>
      <c r="G125" s="479"/>
      <c r="H125" s="538" t="s">
        <v>577</v>
      </c>
      <c r="I125" s="539"/>
    </row>
    <row r="126" spans="1:9" s="13" customFormat="1" x14ac:dyDescent="0.25">
      <c r="A126" s="401"/>
      <c r="B126" s="475"/>
      <c r="C126" s="100" t="s">
        <v>578</v>
      </c>
      <c r="D126" s="99">
        <v>1</v>
      </c>
      <c r="E126" s="101" t="s">
        <v>787</v>
      </c>
      <c r="F126" s="522" t="s">
        <v>788</v>
      </c>
      <c r="G126" s="523"/>
      <c r="H126" s="540"/>
      <c r="I126" s="541"/>
    </row>
    <row r="127" spans="1:9" s="13" customFormat="1" ht="12.9" customHeight="1" x14ac:dyDescent="0.25">
      <c r="A127" s="402"/>
      <c r="B127" s="99" t="s">
        <v>459</v>
      </c>
      <c r="C127" s="102" t="s">
        <v>460</v>
      </c>
      <c r="D127" s="103"/>
      <c r="E127" s="143" t="s">
        <v>786</v>
      </c>
      <c r="F127" s="476"/>
      <c r="G127" s="478"/>
      <c r="H127" s="542" t="s">
        <v>794</v>
      </c>
      <c r="I127" s="543"/>
    </row>
    <row r="128" spans="1:9" ht="27.9" customHeight="1" x14ac:dyDescent="0.25">
      <c r="A128" s="544" t="s">
        <v>121</v>
      </c>
      <c r="B128" s="498" t="s">
        <v>738</v>
      </c>
      <c r="C128" s="506" t="s">
        <v>243</v>
      </c>
      <c r="D128" s="493">
        <f>A!D150</f>
        <v>0</v>
      </c>
      <c r="E128" s="494"/>
      <c r="F128" s="514">
        <f>D128-D129</f>
        <v>0</v>
      </c>
      <c r="G128" s="514"/>
      <c r="H128" s="514"/>
      <c r="I128" s="116" t="s">
        <v>658</v>
      </c>
    </row>
    <row r="129" spans="1:9" ht="27.75" customHeight="1" x14ac:dyDescent="0.25">
      <c r="A129" s="544"/>
      <c r="B129" s="498"/>
      <c r="C129" s="506"/>
      <c r="D129" s="493">
        <f>A!D151</f>
        <v>0</v>
      </c>
      <c r="E129" s="494"/>
      <c r="F129" s="116"/>
      <c r="G129" s="537">
        <f>A!G151</f>
        <v>0</v>
      </c>
      <c r="H129" s="537"/>
      <c r="I129" s="537"/>
    </row>
    <row r="130" spans="1:9" ht="27.9" customHeight="1" x14ac:dyDescent="0.25">
      <c r="A130" s="544" t="s">
        <v>122</v>
      </c>
      <c r="B130" s="498" t="s">
        <v>818</v>
      </c>
      <c r="C130" s="506" t="s">
        <v>244</v>
      </c>
      <c r="D130" s="493">
        <f>A!D152</f>
        <v>0</v>
      </c>
      <c r="E130" s="494"/>
      <c r="F130" s="514">
        <f>D130-D131</f>
        <v>0</v>
      </c>
      <c r="G130" s="514"/>
      <c r="H130" s="514"/>
      <c r="I130" s="116" t="s">
        <v>658</v>
      </c>
    </row>
    <row r="131" spans="1:9" ht="27.75" customHeight="1" x14ac:dyDescent="0.25">
      <c r="A131" s="544"/>
      <c r="B131" s="498"/>
      <c r="C131" s="506"/>
      <c r="D131" s="493">
        <f>A!D153</f>
        <v>0</v>
      </c>
      <c r="E131" s="494"/>
      <c r="F131" s="116"/>
      <c r="G131" s="537">
        <f>A!G153</f>
        <v>0</v>
      </c>
      <c r="H131" s="537"/>
      <c r="I131" s="537"/>
    </row>
    <row r="132" spans="1:9" ht="27.9" customHeight="1" x14ac:dyDescent="0.25">
      <c r="A132" s="544" t="s">
        <v>123</v>
      </c>
      <c r="B132" s="498" t="s">
        <v>819</v>
      </c>
      <c r="C132" s="506" t="s">
        <v>245</v>
      </c>
      <c r="D132" s="493">
        <f>A!D154</f>
        <v>0</v>
      </c>
      <c r="E132" s="494"/>
      <c r="F132" s="514">
        <f>D132-D133</f>
        <v>0</v>
      </c>
      <c r="G132" s="514"/>
      <c r="H132" s="514"/>
      <c r="I132" s="116" t="s">
        <v>658</v>
      </c>
    </row>
    <row r="133" spans="1:9" ht="27.75" customHeight="1" x14ac:dyDescent="0.25">
      <c r="A133" s="544"/>
      <c r="B133" s="498"/>
      <c r="C133" s="506"/>
      <c r="D133" s="493">
        <f>A!D155</f>
        <v>0</v>
      </c>
      <c r="E133" s="494"/>
      <c r="F133" s="116"/>
      <c r="G133" s="537">
        <f>A!G155</f>
        <v>0</v>
      </c>
      <c r="H133" s="537"/>
      <c r="I133" s="537"/>
    </row>
    <row r="134" spans="1:9" ht="27.9" customHeight="1" x14ac:dyDescent="0.25">
      <c r="A134" s="544" t="s">
        <v>337</v>
      </c>
      <c r="B134" s="498" t="s">
        <v>739</v>
      </c>
      <c r="C134" s="506" t="s">
        <v>246</v>
      </c>
      <c r="D134" s="493" t="e">
        <f>A!#REF!</f>
        <v>#REF!</v>
      </c>
      <c r="E134" s="494"/>
      <c r="F134" s="514" t="e">
        <f>D134-D135</f>
        <v>#REF!</v>
      </c>
      <c r="G134" s="514"/>
      <c r="H134" s="514"/>
      <c r="I134" s="116" t="s">
        <v>658</v>
      </c>
    </row>
    <row r="135" spans="1:9" ht="27.75" customHeight="1" x14ac:dyDescent="0.25">
      <c r="A135" s="544"/>
      <c r="B135" s="498"/>
      <c r="C135" s="506"/>
      <c r="D135" s="493" t="e">
        <f>A!#REF!</f>
        <v>#REF!</v>
      </c>
      <c r="E135" s="494"/>
      <c r="F135" s="116"/>
      <c r="G135" s="537" t="e">
        <f>A!#REF!</f>
        <v>#REF!</v>
      </c>
      <c r="H135" s="537"/>
      <c r="I135" s="537"/>
    </row>
    <row r="136" spans="1:9" ht="27.9" customHeight="1" x14ac:dyDescent="0.25">
      <c r="A136" s="520" t="s">
        <v>129</v>
      </c>
      <c r="B136" s="521" t="s">
        <v>820</v>
      </c>
      <c r="C136" s="509" t="s">
        <v>247</v>
      </c>
      <c r="D136" s="393">
        <f>D138+D140+D142+D144</f>
        <v>18</v>
      </c>
      <c r="E136" s="393"/>
      <c r="F136" s="393">
        <f>D136-D137</f>
        <v>18</v>
      </c>
      <c r="G136" s="393"/>
      <c r="H136" s="393"/>
      <c r="I136" s="155"/>
    </row>
    <row r="137" spans="1:9" ht="27.75" customHeight="1" x14ac:dyDescent="0.25">
      <c r="A137" s="520"/>
      <c r="B137" s="521"/>
      <c r="C137" s="509"/>
      <c r="D137" s="393">
        <f>D139+D141+D143+D145</f>
        <v>0</v>
      </c>
      <c r="E137" s="393"/>
      <c r="F137" s="155"/>
      <c r="G137" s="393">
        <f>G139+G141+G143+G145</f>
        <v>16</v>
      </c>
      <c r="H137" s="393"/>
      <c r="I137" s="393"/>
    </row>
    <row r="138" spans="1:9" ht="27.9" customHeight="1" x14ac:dyDescent="0.25">
      <c r="A138" s="500" t="s">
        <v>156</v>
      </c>
      <c r="B138" s="498" t="s">
        <v>821</v>
      </c>
      <c r="C138" s="506" t="s">
        <v>248</v>
      </c>
      <c r="D138" s="493">
        <f>A!D167</f>
        <v>0</v>
      </c>
      <c r="E138" s="494"/>
      <c r="F138" s="514">
        <f>D138-D139</f>
        <v>0</v>
      </c>
      <c r="G138" s="514"/>
      <c r="H138" s="514"/>
      <c r="I138" s="116" t="s">
        <v>658</v>
      </c>
    </row>
    <row r="139" spans="1:9" ht="27.75" customHeight="1" x14ac:dyDescent="0.25">
      <c r="A139" s="500"/>
      <c r="B139" s="498"/>
      <c r="C139" s="506"/>
      <c r="D139" s="493">
        <f>A!D168</f>
        <v>0</v>
      </c>
      <c r="E139" s="494"/>
      <c r="F139" s="116"/>
      <c r="G139" s="537">
        <f>A!G168</f>
        <v>0</v>
      </c>
      <c r="H139" s="537"/>
      <c r="I139" s="537"/>
    </row>
    <row r="140" spans="1:9" ht="27.9" customHeight="1" x14ac:dyDescent="0.25">
      <c r="A140" s="544" t="s">
        <v>115</v>
      </c>
      <c r="B140" s="498" t="s">
        <v>822</v>
      </c>
      <c r="C140" s="506" t="s">
        <v>249</v>
      </c>
      <c r="D140" s="493">
        <f>A!D169</f>
        <v>18</v>
      </c>
      <c r="E140" s="494"/>
      <c r="F140" s="514">
        <f>D140-D141</f>
        <v>18</v>
      </c>
      <c r="G140" s="514"/>
      <c r="H140" s="514"/>
      <c r="I140" s="116" t="s">
        <v>658</v>
      </c>
    </row>
    <row r="141" spans="1:9" ht="27.75" customHeight="1" x14ac:dyDescent="0.25">
      <c r="A141" s="544"/>
      <c r="B141" s="498"/>
      <c r="C141" s="506"/>
      <c r="D141" s="493">
        <f>A!D170</f>
        <v>0</v>
      </c>
      <c r="E141" s="494"/>
      <c r="F141" s="116"/>
      <c r="G141" s="537">
        <f>A!G170</f>
        <v>16</v>
      </c>
      <c r="H141" s="537"/>
      <c r="I141" s="537"/>
    </row>
    <row r="142" spans="1:9" ht="27.75" customHeight="1" x14ac:dyDescent="0.25">
      <c r="A142" s="544" t="s">
        <v>116</v>
      </c>
      <c r="B142" s="498" t="s">
        <v>824</v>
      </c>
      <c r="C142" s="506" t="s">
        <v>250</v>
      </c>
      <c r="D142" s="493">
        <f>A!D171</f>
        <v>0</v>
      </c>
      <c r="E142" s="494"/>
      <c r="F142" s="514">
        <f>D142-D143</f>
        <v>0</v>
      </c>
      <c r="G142" s="514"/>
      <c r="H142" s="514"/>
      <c r="I142" s="116" t="s">
        <v>658</v>
      </c>
    </row>
    <row r="143" spans="1:9" ht="27.75" customHeight="1" x14ac:dyDescent="0.25">
      <c r="A143" s="544"/>
      <c r="B143" s="498"/>
      <c r="C143" s="506"/>
      <c r="D143" s="493">
        <f>A!D172</f>
        <v>0</v>
      </c>
      <c r="E143" s="494"/>
      <c r="F143" s="116"/>
      <c r="G143" s="537">
        <f>A!G172</f>
        <v>0</v>
      </c>
      <c r="H143" s="537"/>
      <c r="I143" s="537"/>
    </row>
    <row r="144" spans="1:9" ht="27.75" customHeight="1" x14ac:dyDescent="0.25">
      <c r="A144" s="544" t="s">
        <v>117</v>
      </c>
      <c r="B144" s="498" t="s">
        <v>823</v>
      </c>
      <c r="C144" s="506" t="s">
        <v>251</v>
      </c>
      <c r="D144" s="493">
        <f>A!D173</f>
        <v>0</v>
      </c>
      <c r="E144" s="494"/>
      <c r="F144" s="514">
        <f>D144-D145</f>
        <v>0</v>
      </c>
      <c r="G144" s="514"/>
      <c r="H144" s="514"/>
      <c r="I144" s="116" t="s">
        <v>658</v>
      </c>
    </row>
    <row r="145" spans="1:9" ht="27.75" customHeight="1" x14ac:dyDescent="0.25">
      <c r="A145" s="544"/>
      <c r="B145" s="498"/>
      <c r="C145" s="506"/>
      <c r="D145" s="493">
        <f>A!D174</f>
        <v>0</v>
      </c>
      <c r="E145" s="494"/>
      <c r="F145" s="116"/>
      <c r="G145" s="537">
        <f>A!G174</f>
        <v>0</v>
      </c>
      <c r="H145" s="537"/>
      <c r="I145" s="537"/>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7"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31.2" x14ac:dyDescent="0.25">
      <c r="A1" s="203" t="s">
        <v>1379</v>
      </c>
      <c r="B1" s="203" t="s">
        <v>740</v>
      </c>
      <c r="C1" s="192" t="s">
        <v>1380</v>
      </c>
      <c r="D1" s="203" t="s">
        <v>742</v>
      </c>
      <c r="E1" s="203" t="s">
        <v>1381</v>
      </c>
      <c r="F1" s="22"/>
      <c r="G1" s="22"/>
    </row>
    <row r="2" spans="1:7" ht="33" customHeight="1" x14ac:dyDescent="0.25">
      <c r="A2" s="119"/>
      <c r="B2" s="120" t="s">
        <v>1382</v>
      </c>
      <c r="C2" s="210" t="s">
        <v>951</v>
      </c>
      <c r="D2" s="123">
        <f>D3+D24+D66</f>
        <v>2771870</v>
      </c>
      <c r="E2" s="123">
        <f>E3+E24+E66</f>
        <v>2928122</v>
      </c>
      <c r="F2" s="23"/>
      <c r="G2" s="23"/>
    </row>
    <row r="3" spans="1:7" ht="30" customHeight="1" x14ac:dyDescent="0.25">
      <c r="A3" s="213" t="s">
        <v>112</v>
      </c>
      <c r="B3" s="120" t="s">
        <v>1383</v>
      </c>
      <c r="C3" s="210" t="s">
        <v>953</v>
      </c>
      <c r="D3" s="123">
        <f>D4+D8+D9+D10+D13+D16+D20+D23</f>
        <v>1720550</v>
      </c>
      <c r="E3" s="123">
        <f>E4+E8+E9+E10+E13+E16+E20+E23</f>
        <v>1831156</v>
      </c>
      <c r="F3" s="24"/>
      <c r="G3" s="24"/>
    </row>
    <row r="4" spans="1:7" ht="30" customHeight="1" x14ac:dyDescent="0.25">
      <c r="A4" s="213" t="s">
        <v>133</v>
      </c>
      <c r="B4" s="120" t="s">
        <v>1384</v>
      </c>
      <c r="C4" s="210" t="s">
        <v>954</v>
      </c>
      <c r="D4" s="123">
        <f>D5+D6+D7</f>
        <v>1200001</v>
      </c>
      <c r="E4" s="123">
        <f>E5+E6+E7</f>
        <v>1200001</v>
      </c>
      <c r="F4" s="24"/>
      <c r="G4" s="24"/>
    </row>
    <row r="5" spans="1:7" ht="30" customHeight="1" x14ac:dyDescent="0.25">
      <c r="A5" s="214" t="s">
        <v>134</v>
      </c>
      <c r="B5" s="121" t="s">
        <v>827</v>
      </c>
      <c r="C5" s="209" t="s">
        <v>956</v>
      </c>
      <c r="D5" s="229">
        <f>P!D5</f>
        <v>1200001</v>
      </c>
      <c r="E5" s="229">
        <f>P!E5</f>
        <v>1200001</v>
      </c>
      <c r="F5" s="24"/>
      <c r="G5" s="24"/>
    </row>
    <row r="6" spans="1:7" ht="30" customHeight="1" x14ac:dyDescent="0.25">
      <c r="A6" s="214" t="s">
        <v>135</v>
      </c>
      <c r="B6" s="121" t="s">
        <v>1385</v>
      </c>
      <c r="C6" s="209" t="s">
        <v>958</v>
      </c>
      <c r="D6" s="229">
        <f>P!D6</f>
        <v>0</v>
      </c>
      <c r="E6" s="229">
        <f>P!E6</f>
        <v>0</v>
      </c>
      <c r="F6" s="24"/>
      <c r="G6" s="24"/>
    </row>
    <row r="7" spans="1:7" ht="30" customHeight="1" x14ac:dyDescent="0.25">
      <c r="A7" s="214" t="s">
        <v>136</v>
      </c>
      <c r="B7" s="121" t="s">
        <v>1386</v>
      </c>
      <c r="C7" s="209" t="s">
        <v>959</v>
      </c>
      <c r="D7" s="229">
        <f>P!D7</f>
        <v>0</v>
      </c>
      <c r="E7" s="229">
        <f>P!E7</f>
        <v>0</v>
      </c>
      <c r="F7" s="24"/>
      <c r="G7" s="24"/>
    </row>
    <row r="8" spans="1:7" ht="30" customHeight="1" x14ac:dyDescent="0.25">
      <c r="A8" s="213" t="s">
        <v>137</v>
      </c>
      <c r="B8" s="120" t="s">
        <v>1387</v>
      </c>
      <c r="C8" s="210" t="s">
        <v>960</v>
      </c>
      <c r="D8" s="229">
        <f>P!D8</f>
        <v>0</v>
      </c>
      <c r="E8" s="229">
        <f>P!E8</f>
        <v>0</v>
      </c>
      <c r="F8" s="24"/>
      <c r="G8" s="24"/>
    </row>
    <row r="9" spans="1:7" ht="30" customHeight="1" x14ac:dyDescent="0.25">
      <c r="A9" s="213" t="s">
        <v>139</v>
      </c>
      <c r="B9" s="120" t="s">
        <v>746</v>
      </c>
      <c r="C9" s="210" t="s">
        <v>961</v>
      </c>
      <c r="D9" s="229">
        <f>P!D9</f>
        <v>0</v>
      </c>
      <c r="E9" s="229">
        <f>P!E9</f>
        <v>0</v>
      </c>
      <c r="F9" s="24"/>
      <c r="G9" s="24"/>
    </row>
    <row r="10" spans="1:7" ht="30" customHeight="1" x14ac:dyDescent="0.25">
      <c r="A10" s="213" t="s">
        <v>141</v>
      </c>
      <c r="B10" s="120" t="s">
        <v>1388</v>
      </c>
      <c r="C10" s="210" t="s">
        <v>963</v>
      </c>
      <c r="D10" s="123">
        <f>D11+D12</f>
        <v>42368</v>
      </c>
      <c r="E10" s="123">
        <f>E11+E12</f>
        <v>41645</v>
      </c>
      <c r="F10" s="24"/>
      <c r="G10" s="24"/>
    </row>
    <row r="11" spans="1:7" ht="30" customHeight="1" x14ac:dyDescent="0.25">
      <c r="A11" s="214" t="s">
        <v>142</v>
      </c>
      <c r="B11" s="121" t="s">
        <v>1389</v>
      </c>
      <c r="C11" s="209" t="s">
        <v>966</v>
      </c>
      <c r="D11" s="229">
        <f>P!D11</f>
        <v>42368</v>
      </c>
      <c r="E11" s="229">
        <f>P!E11</f>
        <v>41645</v>
      </c>
      <c r="F11" s="24"/>
      <c r="G11" s="24"/>
    </row>
    <row r="12" spans="1:7" ht="30" customHeight="1" x14ac:dyDescent="0.25">
      <c r="A12" s="152" t="s">
        <v>606</v>
      </c>
      <c r="B12" s="121" t="s">
        <v>1390</v>
      </c>
      <c r="C12" s="209" t="s">
        <v>967</v>
      </c>
      <c r="D12" s="229">
        <f>P!D12</f>
        <v>0</v>
      </c>
      <c r="E12" s="229">
        <f>P!E12</f>
        <v>0</v>
      </c>
      <c r="F12" s="24"/>
      <c r="G12" s="24"/>
    </row>
    <row r="13" spans="1:7" ht="30" customHeight="1" x14ac:dyDescent="0.25">
      <c r="A13" s="213" t="s">
        <v>143</v>
      </c>
      <c r="B13" s="120" t="s">
        <v>1391</v>
      </c>
      <c r="C13" s="210" t="s">
        <v>969</v>
      </c>
      <c r="D13" s="123">
        <f>D14+D15</f>
        <v>0</v>
      </c>
      <c r="E13" s="123">
        <f>E14+E15</f>
        <v>0</v>
      </c>
      <c r="F13" s="24"/>
      <c r="G13" s="24"/>
    </row>
    <row r="14" spans="1:7" ht="30" customHeight="1" x14ac:dyDescent="0.25">
      <c r="A14" s="214" t="s">
        <v>971</v>
      </c>
      <c r="B14" s="121" t="s">
        <v>1392</v>
      </c>
      <c r="C14" s="209" t="s">
        <v>970</v>
      </c>
      <c r="D14" s="229">
        <f>P!D14</f>
        <v>0</v>
      </c>
      <c r="E14" s="229">
        <f>P!E14</f>
        <v>0</v>
      </c>
      <c r="F14" s="24"/>
      <c r="G14" s="24"/>
    </row>
    <row r="15" spans="1:7" ht="30" customHeight="1" x14ac:dyDescent="0.25">
      <c r="A15" s="152" t="s">
        <v>606</v>
      </c>
      <c r="B15" s="121" t="s">
        <v>1393</v>
      </c>
      <c r="C15" s="209" t="s">
        <v>973</v>
      </c>
      <c r="D15" s="229">
        <f>P!D15</f>
        <v>0</v>
      </c>
      <c r="E15" s="229">
        <f>P!E15</f>
        <v>0</v>
      </c>
      <c r="F15" s="24"/>
      <c r="G15" s="24"/>
    </row>
    <row r="16" spans="1:7" ht="30" customHeight="1" x14ac:dyDescent="0.25">
      <c r="A16" s="213" t="s">
        <v>975</v>
      </c>
      <c r="B16" s="120" t="s">
        <v>1394</v>
      </c>
      <c r="C16" s="210" t="s">
        <v>977</v>
      </c>
      <c r="D16" s="123">
        <f>D17+D18+D19</f>
        <v>0</v>
      </c>
      <c r="E16" s="123">
        <f>E17+E18+E19</f>
        <v>0</v>
      </c>
      <c r="F16" s="24"/>
      <c r="G16" s="24"/>
    </row>
    <row r="17" spans="1:7" ht="30" customHeight="1" x14ac:dyDescent="0.25">
      <c r="A17" s="214" t="s">
        <v>978</v>
      </c>
      <c r="B17" s="121" t="s">
        <v>1395</v>
      </c>
      <c r="C17" s="209" t="s">
        <v>980</v>
      </c>
      <c r="D17" s="229">
        <f>P!D17</f>
        <v>0</v>
      </c>
      <c r="E17" s="229">
        <f>P!E17</f>
        <v>0</v>
      </c>
      <c r="F17" s="24"/>
      <c r="G17" s="24"/>
    </row>
    <row r="18" spans="1:7" ht="30" customHeight="1" x14ac:dyDescent="0.25">
      <c r="A18" s="152" t="s">
        <v>606</v>
      </c>
      <c r="B18" s="121" t="s">
        <v>1396</v>
      </c>
      <c r="C18" s="209" t="s">
        <v>983</v>
      </c>
      <c r="D18" s="229">
        <f>P!D18</f>
        <v>0</v>
      </c>
      <c r="E18" s="229">
        <f>P!E18</f>
        <v>0</v>
      </c>
      <c r="F18" s="24"/>
      <c r="G18" s="24"/>
    </row>
    <row r="19" spans="1:7" ht="30" customHeight="1" x14ac:dyDescent="0.25">
      <c r="A19" s="152" t="s">
        <v>329</v>
      </c>
      <c r="B19" s="121" t="s">
        <v>1397</v>
      </c>
      <c r="C19" s="209" t="s">
        <v>984</v>
      </c>
      <c r="D19" s="229">
        <f>P!D19</f>
        <v>0</v>
      </c>
      <c r="E19" s="229">
        <f>P!E19</f>
        <v>0</v>
      </c>
      <c r="F19" s="24"/>
      <c r="G19" s="24"/>
    </row>
    <row r="20" spans="1:7" ht="30" customHeight="1" x14ac:dyDescent="0.25">
      <c r="A20" s="213" t="s">
        <v>985</v>
      </c>
      <c r="B20" s="120" t="s">
        <v>1398</v>
      </c>
      <c r="C20" s="210" t="s">
        <v>987</v>
      </c>
      <c r="D20" s="123">
        <f>D21+D22</f>
        <v>588064</v>
      </c>
      <c r="E20" s="123">
        <f>E21+E22</f>
        <v>575055</v>
      </c>
      <c r="F20" s="24"/>
      <c r="G20" s="24"/>
    </row>
    <row r="21" spans="1:7" ht="30" customHeight="1" x14ac:dyDescent="0.25">
      <c r="A21" s="214" t="s">
        <v>142</v>
      </c>
      <c r="B21" s="145" t="s">
        <v>1399</v>
      </c>
      <c r="C21" s="197" t="s">
        <v>988</v>
      </c>
      <c r="D21" s="229">
        <f>P!D21</f>
        <v>588064</v>
      </c>
      <c r="E21" s="229">
        <f>P!E21</f>
        <v>575055</v>
      </c>
      <c r="F21" s="24"/>
      <c r="G21" s="24"/>
    </row>
    <row r="22" spans="1:7" ht="30" customHeight="1" x14ac:dyDescent="0.25">
      <c r="A22" s="214" t="s">
        <v>130</v>
      </c>
      <c r="B22" s="145" t="s">
        <v>1400</v>
      </c>
      <c r="C22" s="197" t="s">
        <v>989</v>
      </c>
      <c r="D22" s="229">
        <f>P!D22</f>
        <v>0</v>
      </c>
      <c r="E22" s="229">
        <f>P!E22</f>
        <v>0</v>
      </c>
      <c r="F22" s="24"/>
      <c r="G22" s="24"/>
    </row>
    <row r="23" spans="1:7" ht="47.25" customHeight="1" x14ac:dyDescent="0.25">
      <c r="A23" s="213" t="s">
        <v>990</v>
      </c>
      <c r="B23" s="147" t="s">
        <v>1401</v>
      </c>
      <c r="C23" s="194" t="s">
        <v>284</v>
      </c>
      <c r="D23" s="159">
        <f>VZaS!D67</f>
        <v>-109883</v>
      </c>
      <c r="E23" s="159">
        <f>VZaS!E67</f>
        <v>14455</v>
      </c>
      <c r="F23" s="24"/>
      <c r="G23" s="24"/>
    </row>
    <row r="24" spans="1:7" ht="30" customHeight="1" x14ac:dyDescent="0.25">
      <c r="A24" s="213" t="s">
        <v>113</v>
      </c>
      <c r="B24" s="147" t="s">
        <v>1402</v>
      </c>
      <c r="C24" s="194" t="s">
        <v>285</v>
      </c>
      <c r="D24" s="159">
        <f>D25+D42+D45+D46+D60+D65+D63</f>
        <v>1051320</v>
      </c>
      <c r="E24" s="159">
        <f>E25+E42+E45+E46+E60+E65+E63</f>
        <v>1096966</v>
      </c>
      <c r="F24" s="24"/>
      <c r="G24" s="24"/>
    </row>
    <row r="25" spans="1:7" ht="30" customHeight="1" x14ac:dyDescent="0.25">
      <c r="A25" s="213" t="s">
        <v>114</v>
      </c>
      <c r="B25" s="147" t="s">
        <v>1403</v>
      </c>
      <c r="C25" s="194" t="s">
        <v>286</v>
      </c>
      <c r="D25" s="159">
        <f>D26+D30+D31+D33+D34+D35+D36+D37+D38+D39+D40+D41</f>
        <v>92969</v>
      </c>
      <c r="E25" s="159">
        <f>E26+E30+E31+E33+E34+E35+E36+E37+E38+E39+E40+E41</f>
        <v>123264</v>
      </c>
      <c r="F25" s="23"/>
      <c r="G25" s="23"/>
    </row>
    <row r="26" spans="1:7" ht="30" customHeight="1" x14ac:dyDescent="0.25">
      <c r="A26" s="213" t="s">
        <v>144</v>
      </c>
      <c r="B26" s="147" t="s">
        <v>1404</v>
      </c>
      <c r="C26" s="194" t="s">
        <v>287</v>
      </c>
      <c r="D26" s="161">
        <f>D27+D28+D29</f>
        <v>0</v>
      </c>
      <c r="E26" s="161">
        <f>E27+E28+E29</f>
        <v>0</v>
      </c>
      <c r="F26" s="24"/>
      <c r="G26" s="24"/>
    </row>
    <row r="27" spans="1:7" ht="33.75" customHeight="1" x14ac:dyDescent="0.25">
      <c r="A27" s="152" t="s">
        <v>995</v>
      </c>
      <c r="B27" s="145" t="s">
        <v>1405</v>
      </c>
      <c r="C27" s="197" t="s">
        <v>288</v>
      </c>
      <c r="D27" s="229">
        <f>P!D27</f>
        <v>0</v>
      </c>
      <c r="E27" s="229">
        <f>P!E27</f>
        <v>0</v>
      </c>
      <c r="F27" s="24"/>
      <c r="G27" s="24"/>
    </row>
    <row r="28" spans="1:7" ht="30" customHeight="1" x14ac:dyDescent="0.25">
      <c r="A28" s="152" t="s">
        <v>996</v>
      </c>
      <c r="B28" s="145" t="s">
        <v>1406</v>
      </c>
      <c r="C28" s="197" t="s">
        <v>289</v>
      </c>
      <c r="D28" s="229">
        <f>P!D28</f>
        <v>0</v>
      </c>
      <c r="E28" s="229">
        <f>P!E28</f>
        <v>0</v>
      </c>
      <c r="F28" s="24"/>
      <c r="G28" s="24"/>
    </row>
    <row r="29" spans="1:7" ht="30" customHeight="1" x14ac:dyDescent="0.25">
      <c r="A29" s="152" t="s">
        <v>997</v>
      </c>
      <c r="B29" s="145" t="s">
        <v>1407</v>
      </c>
      <c r="C29" s="197" t="s">
        <v>290</v>
      </c>
      <c r="D29" s="229">
        <f>P!D29</f>
        <v>0</v>
      </c>
      <c r="E29" s="229">
        <f>P!E29</f>
        <v>0</v>
      </c>
      <c r="F29" s="24"/>
      <c r="G29" s="24"/>
    </row>
    <row r="30" spans="1:7" ht="30" customHeight="1" x14ac:dyDescent="0.25">
      <c r="A30" s="214" t="s">
        <v>135</v>
      </c>
      <c r="B30" s="145" t="s">
        <v>1351</v>
      </c>
      <c r="C30" s="197" t="s">
        <v>291</v>
      </c>
      <c r="D30" s="229">
        <f>P!D31</f>
        <v>0</v>
      </c>
      <c r="E30" s="229">
        <f>P!E31</f>
        <v>0</v>
      </c>
      <c r="F30" s="24"/>
      <c r="G30" s="24"/>
    </row>
    <row r="31" spans="1:7" ht="30" customHeight="1" x14ac:dyDescent="0.25">
      <c r="A31" s="214" t="s">
        <v>136</v>
      </c>
      <c r="B31" s="145" t="s">
        <v>1408</v>
      </c>
      <c r="C31" s="197" t="s">
        <v>292</v>
      </c>
      <c r="D31" s="229">
        <f>P!D32</f>
        <v>0</v>
      </c>
      <c r="E31" s="229">
        <f>P!E32</f>
        <v>0</v>
      </c>
      <c r="F31" s="23"/>
      <c r="G31" s="23"/>
    </row>
    <row r="32" spans="1:7" ht="34.5" customHeight="1" x14ac:dyDescent="0.25">
      <c r="A32" s="203" t="s">
        <v>1199</v>
      </c>
      <c r="B32" s="203" t="s">
        <v>1212</v>
      </c>
      <c r="C32" s="192" t="s">
        <v>1213</v>
      </c>
      <c r="D32" s="203" t="s">
        <v>1214</v>
      </c>
      <c r="E32" s="203" t="s">
        <v>464</v>
      </c>
      <c r="F32" s="23"/>
      <c r="G32" s="23"/>
    </row>
    <row r="33" spans="1:20" ht="30" customHeight="1" x14ac:dyDescent="0.25">
      <c r="A33" s="152" t="s">
        <v>335</v>
      </c>
      <c r="B33" s="145" t="s">
        <v>1409</v>
      </c>
      <c r="C33" s="197" t="s">
        <v>293</v>
      </c>
      <c r="D33" s="229">
        <f>P!D33</f>
        <v>0</v>
      </c>
      <c r="E33" s="229">
        <f>P!E33</f>
        <v>0</v>
      </c>
      <c r="F33" s="24"/>
      <c r="G33" s="24"/>
    </row>
    <row r="34" spans="1:20" ht="27.75" customHeight="1" x14ac:dyDescent="0.25">
      <c r="A34" s="152" t="s">
        <v>336</v>
      </c>
      <c r="B34" s="145" t="s">
        <v>1410</v>
      </c>
      <c r="C34" s="197" t="s">
        <v>294</v>
      </c>
      <c r="D34" s="229">
        <f>P!D34</f>
        <v>0</v>
      </c>
      <c r="E34" s="229">
        <f>P!E34</f>
        <v>0</v>
      </c>
      <c r="F34" s="24"/>
      <c r="G34" s="24"/>
    </row>
    <row r="35" spans="1:20" ht="30" customHeight="1" x14ac:dyDescent="0.25">
      <c r="A35" s="152" t="s">
        <v>328</v>
      </c>
      <c r="B35" s="145" t="s">
        <v>766</v>
      </c>
      <c r="C35" s="197" t="s">
        <v>295</v>
      </c>
      <c r="D35" s="229">
        <f>P!D35</f>
        <v>0</v>
      </c>
      <c r="E35" s="229">
        <f>P!E35</f>
        <v>0</v>
      </c>
      <c r="F35" s="24"/>
      <c r="G35" s="24"/>
    </row>
    <row r="36" spans="1:20" ht="30" customHeight="1" x14ac:dyDescent="0.25">
      <c r="A36" s="152" t="s">
        <v>330</v>
      </c>
      <c r="B36" s="145" t="s">
        <v>845</v>
      </c>
      <c r="C36" s="197" t="s">
        <v>296</v>
      </c>
      <c r="D36" s="229">
        <f>P!D36</f>
        <v>0</v>
      </c>
      <c r="E36" s="229">
        <f>P!E36</f>
        <v>0</v>
      </c>
      <c r="F36" s="24"/>
      <c r="G36" s="24"/>
    </row>
    <row r="37" spans="1:20" ht="30" customHeight="1" x14ac:dyDescent="0.25">
      <c r="A37" s="152" t="s">
        <v>1005</v>
      </c>
      <c r="B37" s="145" t="s">
        <v>767</v>
      </c>
      <c r="C37" s="197" t="s">
        <v>332</v>
      </c>
      <c r="D37" s="229">
        <f>P!D37</f>
        <v>0</v>
      </c>
      <c r="E37" s="229">
        <f>P!E37</f>
        <v>0</v>
      </c>
      <c r="F37" s="24"/>
      <c r="G37" s="24"/>
    </row>
    <row r="38" spans="1:20" ht="30" customHeight="1" x14ac:dyDescent="0.25">
      <c r="A38" s="152" t="s">
        <v>893</v>
      </c>
      <c r="B38" s="145" t="s">
        <v>1411</v>
      </c>
      <c r="C38" s="197" t="s">
        <v>297</v>
      </c>
      <c r="D38" s="229">
        <f>P!D38</f>
        <v>1514</v>
      </c>
      <c r="E38" s="229">
        <f>P!E38</f>
        <v>3459</v>
      </c>
      <c r="F38" s="25"/>
      <c r="G38" s="26"/>
      <c r="H38" s="27"/>
    </row>
    <row r="39" spans="1:20" ht="30" customHeight="1" x14ac:dyDescent="0.25">
      <c r="A39" s="152" t="s">
        <v>728</v>
      </c>
      <c r="B39" s="145" t="s">
        <v>1412</v>
      </c>
      <c r="C39" s="197" t="s">
        <v>298</v>
      </c>
      <c r="D39" s="229">
        <f>P!D39</f>
        <v>0</v>
      </c>
      <c r="E39" s="229">
        <f>P!E39</f>
        <v>0</v>
      </c>
      <c r="F39" s="24"/>
      <c r="G39" s="24"/>
    </row>
    <row r="40" spans="1:20" ht="30" customHeight="1" x14ac:dyDescent="0.25">
      <c r="A40" s="152" t="s">
        <v>894</v>
      </c>
      <c r="B40" s="145" t="s">
        <v>1413</v>
      </c>
      <c r="C40" s="197" t="s">
        <v>669</v>
      </c>
      <c r="D40" s="229">
        <f>P!D40</f>
        <v>0</v>
      </c>
      <c r="E40" s="229">
        <f>P!E40</f>
        <v>0</v>
      </c>
      <c r="F40" s="24"/>
      <c r="G40" s="24"/>
    </row>
    <row r="41" spans="1:20" ht="30" customHeight="1" x14ac:dyDescent="0.25">
      <c r="A41" s="152" t="s">
        <v>1007</v>
      </c>
      <c r="B41" s="145" t="s">
        <v>1414</v>
      </c>
      <c r="C41" s="197" t="s">
        <v>333</v>
      </c>
      <c r="D41" s="229">
        <f>P!D41</f>
        <v>91455</v>
      </c>
      <c r="E41" s="229">
        <f>P!E41</f>
        <v>119805</v>
      </c>
      <c r="F41" s="24"/>
      <c r="G41" s="24"/>
    </row>
    <row r="42" spans="1:20" ht="30" customHeight="1" x14ac:dyDescent="0.25">
      <c r="A42" s="213" t="s">
        <v>145</v>
      </c>
      <c r="B42" s="147" t="s">
        <v>1415</v>
      </c>
      <c r="C42" s="201" t="s">
        <v>334</v>
      </c>
      <c r="D42" s="159">
        <f>D43+D44</f>
        <v>8200</v>
      </c>
      <c r="E42" s="159">
        <f>E43+E44</f>
        <v>9800</v>
      </c>
      <c r="F42" s="24"/>
      <c r="G42" s="24"/>
      <c r="S42" s="14"/>
      <c r="T42" s="14"/>
    </row>
    <row r="43" spans="1:20" ht="36" customHeight="1" x14ac:dyDescent="0.25">
      <c r="A43" s="214" t="s">
        <v>146</v>
      </c>
      <c r="B43" s="145" t="s">
        <v>1416</v>
      </c>
      <c r="C43" s="197" t="s">
        <v>670</v>
      </c>
      <c r="D43" s="229">
        <f>P!D43</f>
        <v>0</v>
      </c>
      <c r="E43" s="229">
        <f>P!E43</f>
        <v>0</v>
      </c>
      <c r="F43" s="24"/>
      <c r="G43" s="24"/>
    </row>
    <row r="44" spans="1:20" ht="30" customHeight="1" x14ac:dyDescent="0.25">
      <c r="A44" s="163" t="s">
        <v>115</v>
      </c>
      <c r="B44" s="145" t="s">
        <v>1417</v>
      </c>
      <c r="C44" s="197" t="s">
        <v>35</v>
      </c>
      <c r="D44" s="229">
        <f>P!D44</f>
        <v>8200</v>
      </c>
      <c r="E44" s="229">
        <f>P!E44</f>
        <v>9800</v>
      </c>
      <c r="F44" s="24"/>
      <c r="G44" s="24"/>
    </row>
    <row r="45" spans="1:20" ht="30" customHeight="1" x14ac:dyDescent="0.25">
      <c r="A45" s="202" t="s">
        <v>128</v>
      </c>
      <c r="B45" s="147" t="s">
        <v>1418</v>
      </c>
      <c r="C45" s="194" t="s">
        <v>36</v>
      </c>
      <c r="D45" s="229">
        <f>P!D45</f>
        <v>0</v>
      </c>
      <c r="E45" s="229">
        <f>P!E45</f>
        <v>0</v>
      </c>
      <c r="F45" s="24"/>
      <c r="G45" s="24"/>
    </row>
    <row r="46" spans="1:20" ht="30" customHeight="1" x14ac:dyDescent="0.25">
      <c r="A46" s="193" t="s">
        <v>149</v>
      </c>
      <c r="B46" s="147" t="s">
        <v>1419</v>
      </c>
      <c r="C46" s="194" t="s">
        <v>37</v>
      </c>
      <c r="D46" s="161">
        <f>D47+D51+D52+D53+D54+D55+D56+D57+D58+D59</f>
        <v>905975</v>
      </c>
      <c r="E46" s="161">
        <f>E47+E51+E52+E53+E54+E55+E56+E57+E58+E59</f>
        <v>923451</v>
      </c>
      <c r="F46" s="24"/>
      <c r="G46" s="24"/>
    </row>
    <row r="47" spans="1:20" ht="30" customHeight="1" x14ac:dyDescent="0.25">
      <c r="A47" s="215" t="s">
        <v>1014</v>
      </c>
      <c r="B47" s="216" t="s">
        <v>1420</v>
      </c>
      <c r="C47" s="201" t="s">
        <v>38</v>
      </c>
      <c r="D47" s="161">
        <f>D48+D49+D50</f>
        <v>52522</v>
      </c>
      <c r="E47" s="161">
        <f>E48+E49+E50</f>
        <v>72087</v>
      </c>
      <c r="F47" s="24"/>
      <c r="G47" s="24"/>
    </row>
    <row r="48" spans="1:20" ht="30" customHeight="1" x14ac:dyDescent="0.25">
      <c r="A48" s="164" t="s">
        <v>1017</v>
      </c>
      <c r="B48" s="145" t="s">
        <v>1422</v>
      </c>
      <c r="C48" s="196" t="s">
        <v>763</v>
      </c>
      <c r="D48" s="229">
        <f>P!D48</f>
        <v>34209</v>
      </c>
      <c r="E48" s="229">
        <f>P!E48</f>
        <v>38489</v>
      </c>
      <c r="F48" s="24"/>
      <c r="G48" s="24"/>
    </row>
    <row r="49" spans="1:7" ht="30" customHeight="1" x14ac:dyDescent="0.25">
      <c r="A49" s="164" t="s">
        <v>1018</v>
      </c>
      <c r="B49" s="145" t="s">
        <v>1423</v>
      </c>
      <c r="C49" s="197" t="s">
        <v>764</v>
      </c>
      <c r="D49" s="229">
        <f>P!D49</f>
        <v>0</v>
      </c>
      <c r="E49" s="229">
        <f>P!E49</f>
        <v>0</v>
      </c>
      <c r="F49" s="24"/>
      <c r="G49" s="24"/>
    </row>
    <row r="50" spans="1:7" ht="30" customHeight="1" x14ac:dyDescent="0.25">
      <c r="A50" s="164" t="s">
        <v>1020</v>
      </c>
      <c r="B50" s="145" t="s">
        <v>1424</v>
      </c>
      <c r="C50" s="197" t="s">
        <v>1022</v>
      </c>
      <c r="D50" s="229">
        <f>P!D50</f>
        <v>18313</v>
      </c>
      <c r="E50" s="229">
        <f>P!E50</f>
        <v>33598</v>
      </c>
      <c r="F50" s="24"/>
      <c r="G50" s="24"/>
    </row>
    <row r="51" spans="1:7" ht="30" customHeight="1" x14ac:dyDescent="0.25">
      <c r="A51" s="217" t="s">
        <v>606</v>
      </c>
      <c r="B51" s="145" t="s">
        <v>1351</v>
      </c>
      <c r="C51" s="197" t="s">
        <v>1023</v>
      </c>
      <c r="D51" s="229">
        <f>P!D51</f>
        <v>0</v>
      </c>
      <c r="E51" s="229">
        <f>P!E51</f>
        <v>0</v>
      </c>
      <c r="F51" s="24"/>
      <c r="G51" s="24"/>
    </row>
    <row r="52" spans="1:7" ht="30" customHeight="1" x14ac:dyDescent="0.25">
      <c r="A52" s="217" t="s">
        <v>329</v>
      </c>
      <c r="B52" s="145" t="s">
        <v>1425</v>
      </c>
      <c r="C52" s="197" t="s">
        <v>1025</v>
      </c>
      <c r="D52" s="229">
        <f>P!D52</f>
        <v>0</v>
      </c>
      <c r="E52" s="229">
        <f>P!E52</f>
        <v>0</v>
      </c>
      <c r="F52" s="24"/>
      <c r="G52" s="24"/>
    </row>
    <row r="53" spans="1:7" ht="30" customHeight="1" x14ac:dyDescent="0.25">
      <c r="A53" s="217" t="s">
        <v>335</v>
      </c>
      <c r="B53" s="145" t="s">
        <v>1426</v>
      </c>
      <c r="C53" s="197" t="s">
        <v>1027</v>
      </c>
      <c r="D53" s="229">
        <f>P!D53</f>
        <v>800000</v>
      </c>
      <c r="E53" s="229">
        <f>P!E53</f>
        <v>800000</v>
      </c>
      <c r="F53" s="24"/>
      <c r="G53" s="24"/>
    </row>
    <row r="54" spans="1:7" ht="30" customHeight="1" x14ac:dyDescent="0.25">
      <c r="A54" s="217" t="s">
        <v>336</v>
      </c>
      <c r="B54" s="145" t="s">
        <v>1427</v>
      </c>
      <c r="C54" s="197" t="s">
        <v>1029</v>
      </c>
      <c r="D54" s="229">
        <f>P!D54</f>
        <v>0</v>
      </c>
      <c r="E54" s="229">
        <f>P!E54</f>
        <v>0</v>
      </c>
      <c r="F54" s="24"/>
      <c r="G54" s="24"/>
    </row>
    <row r="55" spans="1:7" ht="30" customHeight="1" x14ac:dyDescent="0.25">
      <c r="A55" s="217" t="s">
        <v>328</v>
      </c>
      <c r="B55" s="145" t="s">
        <v>1428</v>
      </c>
      <c r="C55" s="197" t="s">
        <v>1035</v>
      </c>
      <c r="D55" s="229">
        <f>P!D55</f>
        <v>24671</v>
      </c>
      <c r="E55" s="229">
        <f>P!E55</f>
        <v>23839</v>
      </c>
      <c r="F55" s="24"/>
      <c r="G55" s="24"/>
    </row>
    <row r="56" spans="1:7" ht="30" customHeight="1" x14ac:dyDescent="0.25">
      <c r="A56" s="217" t="s">
        <v>330</v>
      </c>
      <c r="B56" s="145" t="s">
        <v>1429</v>
      </c>
      <c r="C56" s="197" t="s">
        <v>1036</v>
      </c>
      <c r="D56" s="229">
        <f>P!D56</f>
        <v>21937</v>
      </c>
      <c r="E56" s="229">
        <f>P!E56</f>
        <v>21095</v>
      </c>
      <c r="F56" s="24"/>
      <c r="G56" s="24"/>
    </row>
    <row r="57" spans="1:7" ht="30" customHeight="1" x14ac:dyDescent="0.25">
      <c r="A57" s="217" t="s">
        <v>1005</v>
      </c>
      <c r="B57" s="145" t="s">
        <v>1430</v>
      </c>
      <c r="C57" s="197" t="s">
        <v>1037</v>
      </c>
      <c r="D57" s="229">
        <f>P!D57</f>
        <v>6845</v>
      </c>
      <c r="E57" s="229">
        <f>P!E57</f>
        <v>6430</v>
      </c>
      <c r="F57" s="24"/>
      <c r="G57" s="24"/>
    </row>
    <row r="58" spans="1:7" ht="30" customHeight="1" x14ac:dyDescent="0.25">
      <c r="A58" s="217" t="s">
        <v>893</v>
      </c>
      <c r="B58" s="145" t="s">
        <v>1431</v>
      </c>
      <c r="C58" s="197" t="s">
        <v>1038</v>
      </c>
      <c r="D58" s="229">
        <f>P!D59</f>
        <v>0</v>
      </c>
      <c r="E58" s="229">
        <f>P!E59</f>
        <v>0</v>
      </c>
      <c r="F58" s="24"/>
      <c r="G58" s="24"/>
    </row>
    <row r="59" spans="1:7" ht="30" customHeight="1" x14ac:dyDescent="0.25">
      <c r="A59" s="217" t="s">
        <v>728</v>
      </c>
      <c r="B59" s="145" t="s">
        <v>1432</v>
      </c>
      <c r="C59" s="197" t="s">
        <v>1039</v>
      </c>
      <c r="D59" s="229">
        <f>P!D60</f>
        <v>0</v>
      </c>
      <c r="E59" s="229">
        <f>P!E60</f>
        <v>0</v>
      </c>
      <c r="F59" s="24"/>
      <c r="G59" s="24"/>
    </row>
    <row r="60" spans="1:7" ht="30" customHeight="1" x14ac:dyDescent="0.25">
      <c r="A60" s="119" t="s">
        <v>43</v>
      </c>
      <c r="B60" s="147" t="s">
        <v>1433</v>
      </c>
      <c r="C60" s="201" t="s">
        <v>1041</v>
      </c>
      <c r="D60" s="161">
        <f>D61+D62</f>
        <v>44176</v>
      </c>
      <c r="E60" s="161">
        <f>E61+E62</f>
        <v>40451</v>
      </c>
      <c r="F60" s="24"/>
      <c r="G60" s="24"/>
    </row>
    <row r="61" spans="1:7" ht="30" customHeight="1" x14ac:dyDescent="0.25">
      <c r="A61" s="122" t="s">
        <v>44</v>
      </c>
      <c r="B61" s="145" t="s">
        <v>1434</v>
      </c>
      <c r="C61" s="197" t="s">
        <v>1042</v>
      </c>
      <c r="D61" s="229">
        <f>P!D62</f>
        <v>18809</v>
      </c>
      <c r="E61" s="229">
        <f>P!E62</f>
        <v>19721</v>
      </c>
      <c r="F61" s="24"/>
      <c r="G61" s="24"/>
    </row>
    <row r="62" spans="1:7" ht="30" customHeight="1" x14ac:dyDescent="0.25">
      <c r="A62" s="122" t="s">
        <v>130</v>
      </c>
      <c r="B62" s="145" t="s">
        <v>1435</v>
      </c>
      <c r="C62" s="197" t="s">
        <v>1045</v>
      </c>
      <c r="D62" s="229">
        <f>P!D63</f>
        <v>25367</v>
      </c>
      <c r="E62" s="229">
        <f>P!E63</f>
        <v>20730</v>
      </c>
      <c r="F62" s="24"/>
      <c r="G62" s="24"/>
    </row>
    <row r="63" spans="1:7" ht="30" customHeight="1" x14ac:dyDescent="0.25">
      <c r="A63" s="218" t="s">
        <v>1048</v>
      </c>
      <c r="B63" s="216" t="s">
        <v>1436</v>
      </c>
      <c r="C63" s="201" t="s">
        <v>1047</v>
      </c>
      <c r="D63" s="229">
        <f>P!D64</f>
        <v>0</v>
      </c>
      <c r="E63" s="229">
        <f>P!E64</f>
        <v>0</v>
      </c>
      <c r="F63" s="24"/>
      <c r="G63" s="24"/>
    </row>
    <row r="64" spans="1:7" ht="30" customHeight="1" x14ac:dyDescent="0.25">
      <c r="A64" s="203" t="s">
        <v>1199</v>
      </c>
      <c r="B64" s="203" t="s">
        <v>1212</v>
      </c>
      <c r="C64" s="192" t="s">
        <v>1213</v>
      </c>
      <c r="D64" s="203" t="s">
        <v>1214</v>
      </c>
      <c r="E64" s="203" t="s">
        <v>464</v>
      </c>
      <c r="F64" s="24"/>
      <c r="G64" s="24"/>
    </row>
    <row r="65" spans="1:7" ht="30" customHeight="1" x14ac:dyDescent="0.25">
      <c r="A65" s="218" t="s">
        <v>1049</v>
      </c>
      <c r="B65" s="216" t="s">
        <v>1437</v>
      </c>
      <c r="C65" s="201" t="s">
        <v>1051</v>
      </c>
      <c r="D65" s="229">
        <f>P!D65</f>
        <v>0</v>
      </c>
      <c r="E65" s="229">
        <f>P!E65</f>
        <v>0</v>
      </c>
      <c r="F65" s="24"/>
      <c r="G65" s="24"/>
    </row>
    <row r="66" spans="1:7" ht="30" customHeight="1" x14ac:dyDescent="0.25">
      <c r="A66" s="119" t="s">
        <v>129</v>
      </c>
      <c r="B66" s="147" t="s">
        <v>1438</v>
      </c>
      <c r="C66" s="201" t="s">
        <v>1053</v>
      </c>
      <c r="D66" s="159">
        <f>D67+D68+D69+D70</f>
        <v>0</v>
      </c>
      <c r="E66" s="159">
        <f>E67+E68+E69+E70</f>
        <v>0</v>
      </c>
      <c r="F66" s="24"/>
      <c r="G66" s="24"/>
    </row>
    <row r="67" spans="1:7" ht="30" customHeight="1" x14ac:dyDescent="0.25">
      <c r="A67" s="122" t="s">
        <v>327</v>
      </c>
      <c r="B67" s="145" t="s">
        <v>1439</v>
      </c>
      <c r="C67" s="197" t="s">
        <v>1054</v>
      </c>
      <c r="D67" s="229">
        <f>P!D67</f>
        <v>0</v>
      </c>
      <c r="E67" s="229">
        <f>P!E67</f>
        <v>0</v>
      </c>
      <c r="F67" s="24"/>
      <c r="G67" s="24"/>
    </row>
    <row r="68" spans="1:7" ht="30" customHeight="1" x14ac:dyDescent="0.25">
      <c r="A68" s="122" t="s">
        <v>135</v>
      </c>
      <c r="B68" s="145" t="s">
        <v>1440</v>
      </c>
      <c r="C68" s="197" t="s">
        <v>1055</v>
      </c>
      <c r="D68" s="229">
        <f>P!D68</f>
        <v>0</v>
      </c>
      <c r="E68" s="229">
        <f>P!E68</f>
        <v>0</v>
      </c>
      <c r="F68" s="24"/>
      <c r="G68" s="24"/>
    </row>
    <row r="69" spans="1:7" ht="30" customHeight="1" x14ac:dyDescent="0.25">
      <c r="A69" s="122" t="s">
        <v>136</v>
      </c>
      <c r="B69" s="145" t="s">
        <v>1441</v>
      </c>
      <c r="C69" s="197" t="s">
        <v>1056</v>
      </c>
      <c r="D69" s="229">
        <f>P!D69</f>
        <v>0</v>
      </c>
      <c r="E69" s="229">
        <f>P!E69</f>
        <v>0</v>
      </c>
      <c r="F69" s="24"/>
      <c r="G69" s="24"/>
    </row>
    <row r="70" spans="1:7" ht="30" customHeight="1" x14ac:dyDescent="0.25">
      <c r="A70" s="122" t="s">
        <v>671</v>
      </c>
      <c r="B70" s="145" t="s">
        <v>1442</v>
      </c>
      <c r="C70" s="197" t="s">
        <v>1057</v>
      </c>
      <c r="D70" s="229">
        <f>P!D70</f>
        <v>0</v>
      </c>
      <c r="E70" s="229">
        <f>P!E70</f>
        <v>0</v>
      </c>
      <c r="F70" s="24"/>
      <c r="G70" s="24"/>
    </row>
    <row r="71" spans="1:7" x14ac:dyDescent="0.25">
      <c r="F71" s="24"/>
      <c r="G71" s="24"/>
    </row>
    <row r="72" spans="1:7" x14ac:dyDescent="0.25">
      <c r="F72" s="24"/>
      <c r="G72" s="24"/>
    </row>
    <row r="73" spans="1:7" x14ac:dyDescent="0.25">
      <c r="B73" s="113" t="s">
        <v>882</v>
      </c>
      <c r="D73" s="171" t="str">
        <f>IF(ROUND(A!F4-P_en!D2,0)=0,"OK","CHYBA")</f>
        <v>OK</v>
      </c>
      <c r="E73" s="171" t="str">
        <f>IF(ROUND(A!G5-P_en!E2,0)=0,"OK","CHYBA")</f>
        <v>OK</v>
      </c>
      <c r="F73" s="24"/>
      <c r="G73" s="24"/>
    </row>
    <row r="74" spans="1:7" x14ac:dyDescent="0.25">
      <c r="B74" s="447" t="s">
        <v>883</v>
      </c>
      <c r="C74" s="447"/>
      <c r="D74" s="171" t="str">
        <f>IF(ROUND(D23-VZaS!D67,0)=0,"OK","CHYBA")</f>
        <v>OK</v>
      </c>
      <c r="E74" s="171" t="str">
        <f>IF(ROUND(E23-VZaS!E67,0)=0,"OK","CHYBA")</f>
        <v>OK</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09375" defaultRowHeight="13.2" x14ac:dyDescent="0.25"/>
  <cols>
    <col min="1" max="1" width="6.6640625" style="12" customWidth="1"/>
    <col min="2" max="2" width="42.33203125" style="20" customWidth="1"/>
    <col min="3" max="3" width="6.33203125" style="21" customWidth="1"/>
    <col min="4" max="4" width="26.109375" style="12" customWidth="1"/>
    <col min="5" max="5" width="29.109375" style="12" customWidth="1"/>
    <col min="6" max="16384" width="9.109375" style="12"/>
  </cols>
  <sheetData>
    <row r="1" spans="1:5" s="112" customFormat="1" ht="30.6" x14ac:dyDescent="0.2">
      <c r="A1" s="117" t="str">
        <f>A_en_neplatne!A1</f>
        <v xml:space="preserve">Ident. a </v>
      </c>
      <c r="B1" s="117" t="s">
        <v>740</v>
      </c>
      <c r="C1" s="118" t="s">
        <v>741</v>
      </c>
      <c r="D1" s="117" t="s">
        <v>742</v>
      </c>
      <c r="E1" s="117" t="s">
        <v>743</v>
      </c>
    </row>
    <row r="2" spans="1:5" ht="25.5" customHeight="1" x14ac:dyDescent="0.25">
      <c r="A2" s="119"/>
      <c r="B2" s="120" t="s">
        <v>573</v>
      </c>
      <c r="C2" s="110" t="s">
        <v>252</v>
      </c>
      <c r="D2" s="123" t="e">
        <f>D3+D24+D58</f>
        <v>#REF!</v>
      </c>
      <c r="E2" s="123" t="e">
        <f>E3+E24+E58</f>
        <v>#REF!</v>
      </c>
    </row>
    <row r="3" spans="1:5" ht="25.5" customHeight="1" x14ac:dyDescent="0.25">
      <c r="A3" s="70" t="s">
        <v>112</v>
      </c>
      <c r="B3" s="120" t="s">
        <v>579</v>
      </c>
      <c r="C3" s="110" t="s">
        <v>253</v>
      </c>
      <c r="D3" s="123" t="e">
        <f>D4+D9+D16+D20+D23</f>
        <v>#REF!</v>
      </c>
      <c r="E3" s="123" t="e">
        <f>E4+E9+E16+E20+E23</f>
        <v>#REF!</v>
      </c>
    </row>
    <row r="4" spans="1:5" ht="25.5" customHeight="1" x14ac:dyDescent="0.25">
      <c r="A4" s="70" t="s">
        <v>133</v>
      </c>
      <c r="B4" s="120" t="s">
        <v>826</v>
      </c>
      <c r="C4" s="110" t="s">
        <v>254</v>
      </c>
      <c r="D4" s="123">
        <f>D5+D6+D7+D8</f>
        <v>1200001</v>
      </c>
      <c r="E4" s="123">
        <f>E5+E6+E7+E8</f>
        <v>1200001</v>
      </c>
    </row>
    <row r="5" spans="1:5" ht="25.5" customHeight="1" x14ac:dyDescent="0.25">
      <c r="A5" s="105" t="s">
        <v>134</v>
      </c>
      <c r="B5" s="145" t="s">
        <v>827</v>
      </c>
      <c r="C5" s="107" t="s">
        <v>255</v>
      </c>
      <c r="D5" s="124">
        <f>P!D5</f>
        <v>1200001</v>
      </c>
      <c r="E5" s="124">
        <f>P!E5</f>
        <v>1200001</v>
      </c>
    </row>
    <row r="6" spans="1:5" ht="25.5" customHeight="1" x14ac:dyDescent="0.25">
      <c r="A6" s="105" t="s">
        <v>135</v>
      </c>
      <c r="B6" s="145" t="s">
        <v>744</v>
      </c>
      <c r="C6" s="107" t="s">
        <v>256</v>
      </c>
      <c r="D6" s="124">
        <f>P!D6</f>
        <v>0</v>
      </c>
      <c r="E6" s="124">
        <f>P!E6</f>
        <v>0</v>
      </c>
    </row>
    <row r="7" spans="1:5" ht="25.5" customHeight="1" x14ac:dyDescent="0.25">
      <c r="A7" s="105" t="s">
        <v>136</v>
      </c>
      <c r="B7" s="145" t="s">
        <v>828</v>
      </c>
      <c r="C7" s="107" t="s">
        <v>257</v>
      </c>
      <c r="D7" s="124">
        <f>P!D7</f>
        <v>0</v>
      </c>
      <c r="E7" s="124">
        <f>P!E7</f>
        <v>0</v>
      </c>
    </row>
    <row r="8" spans="1:5" ht="25.5" customHeight="1" x14ac:dyDescent="0.25">
      <c r="A8" s="105" t="s">
        <v>671</v>
      </c>
      <c r="B8" s="145" t="s">
        <v>829</v>
      </c>
      <c r="C8" s="107" t="s">
        <v>258</v>
      </c>
      <c r="D8" s="124">
        <f>P!D8</f>
        <v>0</v>
      </c>
      <c r="E8" s="124">
        <f>P!E8</f>
        <v>0</v>
      </c>
    </row>
    <row r="9" spans="1:5" ht="25.5" customHeight="1" x14ac:dyDescent="0.25">
      <c r="A9" s="70" t="s">
        <v>137</v>
      </c>
      <c r="B9" s="120" t="s">
        <v>733</v>
      </c>
      <c r="C9" s="110" t="s">
        <v>259</v>
      </c>
      <c r="D9" s="123" t="e">
        <f>D10+D11+D12+D13+D14+D15</f>
        <v>#REF!</v>
      </c>
      <c r="E9" s="123" t="e">
        <f>E10+E11+E12+E13+E14+E15</f>
        <v>#REF!</v>
      </c>
    </row>
    <row r="10" spans="1:5" ht="25.5" customHeight="1" x14ac:dyDescent="0.25">
      <c r="A10" s="105" t="s">
        <v>138</v>
      </c>
      <c r="B10" s="121" t="s">
        <v>745</v>
      </c>
      <c r="C10" s="107" t="s">
        <v>260</v>
      </c>
      <c r="D10" s="124" t="e">
        <f>P!#REF!</f>
        <v>#REF!</v>
      </c>
      <c r="E10" s="124" t="e">
        <f>P!#REF!</f>
        <v>#REF!</v>
      </c>
    </row>
    <row r="11" spans="1:5" ht="25.5" customHeight="1" x14ac:dyDescent="0.25">
      <c r="A11" s="105" t="s">
        <v>115</v>
      </c>
      <c r="B11" s="121" t="s">
        <v>746</v>
      </c>
      <c r="C11" s="107" t="s">
        <v>261</v>
      </c>
      <c r="D11" s="124">
        <f>P!D9</f>
        <v>0</v>
      </c>
      <c r="E11" s="124">
        <f>P!E9</f>
        <v>0</v>
      </c>
    </row>
    <row r="12" spans="1:5" ht="25.5" customHeight="1" x14ac:dyDescent="0.25">
      <c r="A12" s="105" t="s">
        <v>116</v>
      </c>
      <c r="B12" s="121" t="s">
        <v>747</v>
      </c>
      <c r="C12" s="107" t="s">
        <v>262</v>
      </c>
      <c r="D12" s="124">
        <f>P!D11</f>
        <v>42368</v>
      </c>
      <c r="E12" s="124">
        <f>P!E11</f>
        <v>41645</v>
      </c>
    </row>
    <row r="13" spans="1:5" ht="33" customHeight="1" x14ac:dyDescent="0.25">
      <c r="A13" s="105" t="s">
        <v>117</v>
      </c>
      <c r="B13" s="121" t="s">
        <v>830</v>
      </c>
      <c r="C13" s="107" t="s">
        <v>263</v>
      </c>
      <c r="D13" s="124">
        <f>P!D12</f>
        <v>0</v>
      </c>
      <c r="E13" s="124">
        <f>P!E12</f>
        <v>0</v>
      </c>
    </row>
    <row r="14" spans="1:5" ht="25.5" customHeight="1" x14ac:dyDescent="0.25">
      <c r="A14" s="105" t="s">
        <v>118</v>
      </c>
      <c r="B14" s="121" t="s">
        <v>831</v>
      </c>
      <c r="C14" s="107" t="s">
        <v>264</v>
      </c>
      <c r="D14" s="124">
        <f>P!D13</f>
        <v>0</v>
      </c>
      <c r="E14" s="124">
        <f>P!E13</f>
        <v>0</v>
      </c>
    </row>
    <row r="15" spans="1:5" ht="25.5" customHeight="1" x14ac:dyDescent="0.25">
      <c r="A15" s="105" t="s">
        <v>119</v>
      </c>
      <c r="B15" s="121" t="s">
        <v>832</v>
      </c>
      <c r="C15" s="107" t="s">
        <v>265</v>
      </c>
      <c r="D15" s="124">
        <f>P!D14</f>
        <v>0</v>
      </c>
      <c r="E15" s="124">
        <f>P!E14</f>
        <v>0</v>
      </c>
    </row>
    <row r="16" spans="1:5" ht="25.5" customHeight="1" x14ac:dyDescent="0.25">
      <c r="A16" s="70" t="s">
        <v>139</v>
      </c>
      <c r="B16" s="120" t="s">
        <v>580</v>
      </c>
      <c r="C16" s="110" t="s">
        <v>266</v>
      </c>
      <c r="D16" s="123" t="e">
        <f>D17+D18+D19</f>
        <v>#REF!</v>
      </c>
      <c r="E16" s="123" t="e">
        <f>E17+E18+E19</f>
        <v>#REF!</v>
      </c>
    </row>
    <row r="17" spans="1:6" ht="25.5" customHeight="1" x14ac:dyDescent="0.25">
      <c r="A17" s="105" t="s">
        <v>140</v>
      </c>
      <c r="B17" s="121" t="s">
        <v>748</v>
      </c>
      <c r="C17" s="107" t="s">
        <v>267</v>
      </c>
      <c r="D17" s="124" t="e">
        <f>P!#REF!</f>
        <v>#REF!</v>
      </c>
      <c r="E17" s="124" t="e">
        <f>P!#REF!</f>
        <v>#REF!</v>
      </c>
    </row>
    <row r="18" spans="1:6" ht="25.5" customHeight="1" x14ac:dyDescent="0.25">
      <c r="A18" s="105" t="s">
        <v>130</v>
      </c>
      <c r="B18" s="121" t="s">
        <v>749</v>
      </c>
      <c r="C18" s="107" t="s">
        <v>268</v>
      </c>
      <c r="D18" s="124" t="e">
        <f>P!#REF!</f>
        <v>#REF!</v>
      </c>
      <c r="E18" s="124" t="e">
        <f>P!#REF!</f>
        <v>#REF!</v>
      </c>
    </row>
    <row r="19" spans="1:6" ht="25.5" customHeight="1" x14ac:dyDescent="0.25">
      <c r="A19" s="105" t="s">
        <v>833</v>
      </c>
      <c r="B19" s="121" t="s">
        <v>750</v>
      </c>
      <c r="C19" s="107" t="s">
        <v>269</v>
      </c>
      <c r="D19" s="124" t="e">
        <f>P!#REF!</f>
        <v>#REF!</v>
      </c>
      <c r="E19" s="124" t="e">
        <f>P!#REF!</f>
        <v>#REF!</v>
      </c>
    </row>
    <row r="20" spans="1:6" ht="25.5" customHeight="1" x14ac:dyDescent="0.25">
      <c r="A20" s="70" t="s">
        <v>141</v>
      </c>
      <c r="B20" s="120" t="s">
        <v>834</v>
      </c>
      <c r="C20" s="110" t="s">
        <v>270</v>
      </c>
      <c r="D20" s="123">
        <f>D21+D22</f>
        <v>588064</v>
      </c>
      <c r="E20" s="123">
        <f>E21+E22</f>
        <v>575055</v>
      </c>
    </row>
    <row r="21" spans="1:6" ht="25.5" customHeight="1" x14ac:dyDescent="0.25">
      <c r="A21" s="105" t="s">
        <v>142</v>
      </c>
      <c r="B21" s="121" t="s">
        <v>835</v>
      </c>
      <c r="C21" s="107" t="s">
        <v>271</v>
      </c>
      <c r="D21" s="124">
        <f>P!D21</f>
        <v>588064</v>
      </c>
      <c r="E21" s="124">
        <f>P!E21</f>
        <v>575055</v>
      </c>
    </row>
    <row r="22" spans="1:6" ht="25.5" customHeight="1" x14ac:dyDescent="0.25">
      <c r="A22" s="105" t="s">
        <v>130</v>
      </c>
      <c r="B22" s="145" t="s">
        <v>836</v>
      </c>
      <c r="C22" s="107" t="s">
        <v>338</v>
      </c>
      <c r="D22" s="124">
        <f>P!D22</f>
        <v>0</v>
      </c>
      <c r="E22" s="124">
        <f>P!E22</f>
        <v>0</v>
      </c>
    </row>
    <row r="23" spans="1:6" ht="30.6" x14ac:dyDescent="0.25">
      <c r="A23" s="70" t="s">
        <v>143</v>
      </c>
      <c r="B23" s="120" t="s">
        <v>837</v>
      </c>
      <c r="C23" s="110" t="s">
        <v>272</v>
      </c>
      <c r="D23" s="159" t="e">
        <f>VZaS!#REF!</f>
        <v>#REF!</v>
      </c>
      <c r="E23" s="159" t="e">
        <f>VZaS!#REF!</f>
        <v>#REF!</v>
      </c>
    </row>
    <row r="24" spans="1:6" ht="25.5" customHeight="1" x14ac:dyDescent="0.25">
      <c r="A24" s="70" t="s">
        <v>113</v>
      </c>
      <c r="B24" s="120" t="s">
        <v>729</v>
      </c>
      <c r="C24" s="110" t="s">
        <v>273</v>
      </c>
      <c r="D24" s="159" t="e">
        <f>D25+D30+D43+D54+D55</f>
        <v>#REF!</v>
      </c>
      <c r="E24" s="159" t="e">
        <f>E25+E30+E43+E54+E55</f>
        <v>#REF!</v>
      </c>
    </row>
    <row r="25" spans="1:6" ht="25.5" customHeight="1" x14ac:dyDescent="0.25">
      <c r="A25" s="70" t="s">
        <v>114</v>
      </c>
      <c r="B25" s="120" t="s">
        <v>730</v>
      </c>
      <c r="C25" s="110" t="s">
        <v>274</v>
      </c>
      <c r="D25" s="159" t="e">
        <f>D26+D27+D28+D29</f>
        <v>#REF!</v>
      </c>
      <c r="E25" s="159" t="e">
        <f>E26+E27+E28+E29</f>
        <v>#REF!</v>
      </c>
    </row>
    <row r="26" spans="1:6" ht="25.5" customHeight="1" x14ac:dyDescent="0.25">
      <c r="A26" s="105" t="s">
        <v>144</v>
      </c>
      <c r="B26" s="137" t="s">
        <v>838</v>
      </c>
      <c r="C26" s="107" t="s">
        <v>275</v>
      </c>
      <c r="D26" s="124">
        <f>P!D26</f>
        <v>0</v>
      </c>
      <c r="E26" s="124">
        <f>P!E26</f>
        <v>0</v>
      </c>
    </row>
    <row r="27" spans="1:6" ht="25.5" customHeight="1" x14ac:dyDescent="0.25">
      <c r="A27" s="105" t="s">
        <v>135</v>
      </c>
      <c r="B27" s="62" t="s">
        <v>839</v>
      </c>
      <c r="C27" s="107" t="s">
        <v>276</v>
      </c>
      <c r="D27" s="124">
        <f>P!D31</f>
        <v>0</v>
      </c>
      <c r="E27" s="124">
        <f>P!E31</f>
        <v>0</v>
      </c>
    </row>
    <row r="28" spans="1:6" ht="25.5" customHeight="1" x14ac:dyDescent="0.25">
      <c r="A28" s="165" t="s">
        <v>136</v>
      </c>
      <c r="B28" s="121" t="s">
        <v>840</v>
      </c>
      <c r="C28" s="166" t="s">
        <v>277</v>
      </c>
      <c r="D28" s="124">
        <f>P!D32</f>
        <v>0</v>
      </c>
      <c r="E28" s="124">
        <f>P!E32</f>
        <v>0</v>
      </c>
    </row>
    <row r="29" spans="1:6" ht="25.5" customHeight="1" x14ac:dyDescent="0.25">
      <c r="A29" s="165" t="s">
        <v>671</v>
      </c>
      <c r="B29" s="121" t="s">
        <v>841</v>
      </c>
      <c r="C29" s="166" t="s">
        <v>324</v>
      </c>
      <c r="D29" s="124" t="e">
        <f>P!#REF!</f>
        <v>#REF!</v>
      </c>
      <c r="E29" s="124" t="e">
        <f>P!#REF!</f>
        <v>#REF!</v>
      </c>
    </row>
    <row r="30" spans="1:6" ht="25.5" customHeight="1" x14ac:dyDescent="0.25">
      <c r="A30" s="70" t="s">
        <v>145</v>
      </c>
      <c r="B30" s="146" t="s">
        <v>731</v>
      </c>
      <c r="C30" s="110" t="s">
        <v>278</v>
      </c>
      <c r="D30" s="159" t="e">
        <f>D32++D33+D34+D35+D36+D37+D38+D39+D40+D41+D42</f>
        <v>#REF!</v>
      </c>
      <c r="E30" s="159" t="e">
        <f>E32++E33+E34+E35+E36+E37+E38+E39+E40+E41+E42</f>
        <v>#REF!</v>
      </c>
      <c r="F30" s="41"/>
    </row>
    <row r="31" spans="1:6" s="112" customFormat="1" ht="30.6" x14ac:dyDescent="0.2">
      <c r="A31" s="117" t="str">
        <f>A1</f>
        <v xml:space="preserve">Ident. a </v>
      </c>
      <c r="B31" s="117" t="s">
        <v>740</v>
      </c>
      <c r="C31" s="118" t="s">
        <v>741</v>
      </c>
      <c r="D31" s="117" t="s">
        <v>742</v>
      </c>
      <c r="E31" s="117" t="s">
        <v>743</v>
      </c>
    </row>
    <row r="32" spans="1:6" ht="25.5" customHeight="1" x14ac:dyDescent="0.25">
      <c r="A32" s="105" t="s">
        <v>146</v>
      </c>
      <c r="B32" s="121" t="s">
        <v>842</v>
      </c>
      <c r="C32" s="107" t="s">
        <v>279</v>
      </c>
      <c r="D32" s="124">
        <f>P!D35</f>
        <v>0</v>
      </c>
      <c r="E32" s="124">
        <f>P!E35</f>
        <v>0</v>
      </c>
    </row>
    <row r="33" spans="1:17" ht="25.5" customHeight="1" x14ac:dyDescent="0.25">
      <c r="A33" s="105" t="s">
        <v>309</v>
      </c>
      <c r="B33" s="121" t="s">
        <v>724</v>
      </c>
      <c r="C33" s="107" t="s">
        <v>280</v>
      </c>
      <c r="D33" s="124">
        <f>P!D36</f>
        <v>0</v>
      </c>
      <c r="E33" s="124">
        <f>P!E36</f>
        <v>0</v>
      </c>
    </row>
    <row r="34" spans="1:17" ht="25.5" customHeight="1" x14ac:dyDescent="0.25">
      <c r="A34" s="105" t="s">
        <v>310</v>
      </c>
      <c r="B34" s="121" t="s">
        <v>843</v>
      </c>
      <c r="C34" s="107" t="s">
        <v>281</v>
      </c>
      <c r="D34" s="124">
        <f>P!D37</f>
        <v>0</v>
      </c>
      <c r="E34" s="124">
        <f>P!E37</f>
        <v>0</v>
      </c>
    </row>
    <row r="35" spans="1:17" ht="25.5" customHeight="1" x14ac:dyDescent="0.25">
      <c r="A35" s="105" t="s">
        <v>308</v>
      </c>
      <c r="B35" s="121" t="s">
        <v>844</v>
      </c>
      <c r="C35" s="107" t="s">
        <v>282</v>
      </c>
      <c r="D35" s="124">
        <f>P!D38</f>
        <v>1514</v>
      </c>
      <c r="E35" s="124">
        <f>P!E38</f>
        <v>3459</v>
      </c>
    </row>
    <row r="36" spans="1:17" ht="25.5" customHeight="1" x14ac:dyDescent="0.25">
      <c r="A36" s="105" t="s">
        <v>118</v>
      </c>
      <c r="B36" s="121" t="s">
        <v>765</v>
      </c>
      <c r="C36" s="107" t="s">
        <v>283</v>
      </c>
      <c r="D36" s="124">
        <f>P!D39</f>
        <v>0</v>
      </c>
      <c r="E36" s="124">
        <f>P!E39</f>
        <v>0</v>
      </c>
    </row>
    <row r="37" spans="1:17" ht="25.5" customHeight="1" x14ac:dyDescent="0.25">
      <c r="A37" s="105" t="s">
        <v>320</v>
      </c>
      <c r="B37" s="121" t="s">
        <v>766</v>
      </c>
      <c r="C37" s="107" t="s">
        <v>284</v>
      </c>
      <c r="D37" s="124">
        <f>P!D40</f>
        <v>0</v>
      </c>
      <c r="E37" s="124">
        <f>P!E40</f>
        <v>0</v>
      </c>
    </row>
    <row r="38" spans="1:17" ht="25.5" customHeight="1" x14ac:dyDescent="0.25">
      <c r="A38" s="105" t="s">
        <v>319</v>
      </c>
      <c r="B38" s="121" t="s">
        <v>845</v>
      </c>
      <c r="C38" s="107" t="s">
        <v>285</v>
      </c>
      <c r="D38" s="124">
        <f>P!D41</f>
        <v>91455</v>
      </c>
      <c r="E38" s="124">
        <f>P!E41</f>
        <v>119805</v>
      </c>
    </row>
    <row r="39" spans="1:17" ht="25.5" customHeight="1" x14ac:dyDescent="0.25">
      <c r="A39" s="105" t="s">
        <v>318</v>
      </c>
      <c r="B39" s="121" t="s">
        <v>767</v>
      </c>
      <c r="C39" s="107" t="s">
        <v>286</v>
      </c>
      <c r="D39" s="124" t="e">
        <f>P!#REF!</f>
        <v>#REF!</v>
      </c>
      <c r="E39" s="124" t="e">
        <f>P!#REF!</f>
        <v>#REF!</v>
      </c>
    </row>
    <row r="40" spans="1:17" ht="25.5" customHeight="1" x14ac:dyDescent="0.25">
      <c r="A40" s="105" t="s">
        <v>321</v>
      </c>
      <c r="B40" s="121" t="s">
        <v>846</v>
      </c>
      <c r="C40" s="107" t="s">
        <v>287</v>
      </c>
      <c r="D40" s="124" t="e">
        <f>P!#REF!</f>
        <v>#REF!</v>
      </c>
      <c r="E40" s="124" t="e">
        <f>P!#REF!</f>
        <v>#REF!</v>
      </c>
    </row>
    <row r="41" spans="1:17" ht="25.5" customHeight="1" x14ac:dyDescent="0.25">
      <c r="A41" s="105" t="s">
        <v>322</v>
      </c>
      <c r="B41" s="121" t="s">
        <v>768</v>
      </c>
      <c r="C41" s="107" t="s">
        <v>288</v>
      </c>
      <c r="D41" s="124" t="e">
        <f>P!#REF!</f>
        <v>#REF!</v>
      </c>
      <c r="E41" s="124" t="e">
        <f>P!#REF!</f>
        <v>#REF!</v>
      </c>
    </row>
    <row r="42" spans="1:17" ht="25.5" customHeight="1" x14ac:dyDescent="0.25">
      <c r="A42" s="105" t="s">
        <v>552</v>
      </c>
      <c r="B42" s="121" t="s">
        <v>769</v>
      </c>
      <c r="C42" s="107" t="s">
        <v>289</v>
      </c>
      <c r="D42" s="124" t="e">
        <f>P!#REF!</f>
        <v>#REF!</v>
      </c>
      <c r="E42" s="124" t="e">
        <f>P!#REF!</f>
        <v>#REF!</v>
      </c>
    </row>
    <row r="43" spans="1:17" ht="25.5" customHeight="1" x14ac:dyDescent="0.25">
      <c r="A43" s="70" t="s">
        <v>128</v>
      </c>
      <c r="B43" s="104" t="s">
        <v>732</v>
      </c>
      <c r="C43" s="153" t="s">
        <v>290</v>
      </c>
      <c r="D43" s="159">
        <f>D44+D45+D46+D47+D48+D49+D50+D51+D52+D53</f>
        <v>1019219</v>
      </c>
      <c r="E43" s="159">
        <f>E44+E45+E46+E47+E48+E49+E50+E51+E52+E53</f>
        <v>1077425</v>
      </c>
      <c r="P43" s="14"/>
      <c r="Q43" s="14"/>
    </row>
    <row r="44" spans="1:17" ht="25.5" customHeight="1" x14ac:dyDescent="0.25">
      <c r="A44" s="105" t="s">
        <v>148</v>
      </c>
      <c r="B44" s="121" t="s">
        <v>847</v>
      </c>
      <c r="C44" s="107" t="s">
        <v>291</v>
      </c>
      <c r="D44" s="124">
        <f>P!D43</f>
        <v>0</v>
      </c>
      <c r="E44" s="124">
        <f>P!E43</f>
        <v>0</v>
      </c>
    </row>
    <row r="45" spans="1:17" ht="25.5" customHeight="1" x14ac:dyDescent="0.25">
      <c r="A45" s="105" t="s">
        <v>115</v>
      </c>
      <c r="B45" s="121" t="s">
        <v>724</v>
      </c>
      <c r="C45" s="107" t="s">
        <v>292</v>
      </c>
      <c r="D45" s="124">
        <f>P!D44</f>
        <v>8200</v>
      </c>
      <c r="E45" s="124">
        <f>P!E44</f>
        <v>9800</v>
      </c>
    </row>
    <row r="46" spans="1:17" ht="25.5" customHeight="1" x14ac:dyDescent="0.25">
      <c r="A46" s="122" t="s">
        <v>310</v>
      </c>
      <c r="B46" s="121" t="s">
        <v>848</v>
      </c>
      <c r="C46" s="107" t="s">
        <v>293</v>
      </c>
      <c r="D46" s="124">
        <f>P!D45</f>
        <v>0</v>
      </c>
      <c r="E46" s="124">
        <f>P!E45</f>
        <v>0</v>
      </c>
    </row>
    <row r="47" spans="1:17" ht="25.5" customHeight="1" x14ac:dyDescent="0.25">
      <c r="A47" s="122" t="s">
        <v>323</v>
      </c>
      <c r="B47" s="121" t="s">
        <v>849</v>
      </c>
      <c r="C47" s="107" t="s">
        <v>294</v>
      </c>
      <c r="D47" s="124">
        <f>P!D46</f>
        <v>905975</v>
      </c>
      <c r="E47" s="124">
        <f>P!E46</f>
        <v>923451</v>
      </c>
    </row>
    <row r="48" spans="1:17" ht="25.5" customHeight="1" x14ac:dyDescent="0.25">
      <c r="A48" s="105" t="s">
        <v>311</v>
      </c>
      <c r="B48" s="121" t="s">
        <v>770</v>
      </c>
      <c r="C48" s="107" t="s">
        <v>295</v>
      </c>
      <c r="D48" s="124">
        <f>P!D47</f>
        <v>52522</v>
      </c>
      <c r="E48" s="124">
        <f>P!E47</f>
        <v>72087</v>
      </c>
    </row>
    <row r="49" spans="1:5" ht="25.5" customHeight="1" x14ac:dyDescent="0.25">
      <c r="A49" s="122" t="s">
        <v>320</v>
      </c>
      <c r="B49" s="121" t="s">
        <v>850</v>
      </c>
      <c r="C49" s="107" t="s">
        <v>296</v>
      </c>
      <c r="D49" s="124">
        <f>P!D48</f>
        <v>34209</v>
      </c>
      <c r="E49" s="124">
        <f>P!E48</f>
        <v>38489</v>
      </c>
    </row>
    <row r="50" spans="1:5" ht="25.5" customHeight="1" x14ac:dyDescent="0.25">
      <c r="A50" s="122" t="s">
        <v>319</v>
      </c>
      <c r="B50" s="121" t="s">
        <v>851</v>
      </c>
      <c r="C50" s="107" t="s">
        <v>332</v>
      </c>
      <c r="D50" s="124">
        <f>P!D49</f>
        <v>0</v>
      </c>
      <c r="E50" s="124">
        <f>P!E49</f>
        <v>0</v>
      </c>
    </row>
    <row r="51" spans="1:5" ht="25.5" customHeight="1" x14ac:dyDescent="0.25">
      <c r="A51" s="122" t="s">
        <v>318</v>
      </c>
      <c r="B51" s="121" t="s">
        <v>852</v>
      </c>
      <c r="C51" s="107" t="s">
        <v>297</v>
      </c>
      <c r="D51" s="124">
        <f>P!D50</f>
        <v>18313</v>
      </c>
      <c r="E51" s="124">
        <f>P!E50</f>
        <v>33598</v>
      </c>
    </row>
    <row r="52" spans="1:5" ht="25.5" customHeight="1" x14ac:dyDescent="0.25">
      <c r="A52" s="122" t="s">
        <v>147</v>
      </c>
      <c r="B52" s="121" t="s">
        <v>853</v>
      </c>
      <c r="C52" s="107" t="s">
        <v>298</v>
      </c>
      <c r="D52" s="124">
        <f>P!D51</f>
        <v>0</v>
      </c>
      <c r="E52" s="124">
        <f>P!E51</f>
        <v>0</v>
      </c>
    </row>
    <row r="53" spans="1:5" ht="26.25" customHeight="1" x14ac:dyDescent="0.25">
      <c r="A53" s="152" t="s">
        <v>728</v>
      </c>
      <c r="B53" s="121" t="s">
        <v>854</v>
      </c>
      <c r="C53" s="107" t="s">
        <v>669</v>
      </c>
      <c r="D53" s="124">
        <f>P!D52</f>
        <v>0</v>
      </c>
      <c r="E53" s="124">
        <f>P!E52</f>
        <v>0</v>
      </c>
    </row>
    <row r="54" spans="1:5" ht="25.5" customHeight="1" x14ac:dyDescent="0.25">
      <c r="A54" s="119" t="s">
        <v>149</v>
      </c>
      <c r="B54" s="120" t="s">
        <v>855</v>
      </c>
      <c r="C54" s="153" t="s">
        <v>333</v>
      </c>
      <c r="D54" s="161">
        <f>P!D61</f>
        <v>44176</v>
      </c>
      <c r="E54" s="161">
        <f>P!E61</f>
        <v>40451</v>
      </c>
    </row>
    <row r="55" spans="1:5" ht="25.5" customHeight="1" x14ac:dyDescent="0.25">
      <c r="A55" s="119" t="s">
        <v>43</v>
      </c>
      <c r="B55" s="147" t="s">
        <v>856</v>
      </c>
      <c r="C55" s="153" t="s">
        <v>334</v>
      </c>
      <c r="D55" s="161">
        <f>D56+D57</f>
        <v>44176</v>
      </c>
      <c r="E55" s="161">
        <f>E56+E57</f>
        <v>40451</v>
      </c>
    </row>
    <row r="56" spans="1:5" ht="25.5" customHeight="1" x14ac:dyDescent="0.25">
      <c r="A56" s="122" t="s">
        <v>44</v>
      </c>
      <c r="B56" s="121" t="s">
        <v>857</v>
      </c>
      <c r="C56" s="107" t="s">
        <v>670</v>
      </c>
      <c r="D56" s="124">
        <f>P!D62</f>
        <v>18809</v>
      </c>
      <c r="E56" s="124">
        <f>P!E62</f>
        <v>19721</v>
      </c>
    </row>
    <row r="57" spans="1:5" ht="25.5" customHeight="1" x14ac:dyDescent="0.25">
      <c r="A57" s="122" t="s">
        <v>130</v>
      </c>
      <c r="B57" s="121" t="s">
        <v>858</v>
      </c>
      <c r="C57" s="107" t="s">
        <v>35</v>
      </c>
      <c r="D57" s="124">
        <f>P!D63</f>
        <v>25367</v>
      </c>
      <c r="E57" s="124">
        <f>P!E63</f>
        <v>20730</v>
      </c>
    </row>
    <row r="58" spans="1:5" ht="25.5" customHeight="1" x14ac:dyDescent="0.25">
      <c r="A58" s="119" t="s">
        <v>129</v>
      </c>
      <c r="B58" s="147" t="s">
        <v>859</v>
      </c>
      <c r="C58" s="153" t="s">
        <v>36</v>
      </c>
      <c r="D58" s="159">
        <f>D59+D60+D61+D62</f>
        <v>0</v>
      </c>
      <c r="E58" s="159">
        <f>E59+E60+E61+E62</f>
        <v>0</v>
      </c>
    </row>
    <row r="59" spans="1:5" ht="25.5" customHeight="1" x14ac:dyDescent="0.25">
      <c r="A59" s="122" t="s">
        <v>327</v>
      </c>
      <c r="B59" s="121" t="s">
        <v>860</v>
      </c>
      <c r="C59" s="107" t="s">
        <v>37</v>
      </c>
      <c r="D59" s="124">
        <f>P!D67</f>
        <v>0</v>
      </c>
      <c r="E59" s="124">
        <f>P!E67</f>
        <v>0</v>
      </c>
    </row>
    <row r="60" spans="1:5" ht="25.5" customHeight="1" x14ac:dyDescent="0.25">
      <c r="A60" s="122" t="s">
        <v>135</v>
      </c>
      <c r="B60" s="121" t="s">
        <v>861</v>
      </c>
      <c r="C60" s="107" t="s">
        <v>38</v>
      </c>
      <c r="D60" s="124">
        <f>P!D68</f>
        <v>0</v>
      </c>
      <c r="E60" s="124">
        <f>P!E68</f>
        <v>0</v>
      </c>
    </row>
    <row r="61" spans="1:5" ht="25.5" customHeight="1" x14ac:dyDescent="0.25">
      <c r="A61" s="122" t="s">
        <v>136</v>
      </c>
      <c r="B61" s="121" t="s">
        <v>862</v>
      </c>
      <c r="C61" s="107" t="s">
        <v>763</v>
      </c>
      <c r="D61" s="124">
        <f>P!D69</f>
        <v>0</v>
      </c>
      <c r="E61" s="124">
        <f>P!E69</f>
        <v>0</v>
      </c>
    </row>
    <row r="62" spans="1:5" ht="25.5" customHeight="1" x14ac:dyDescent="0.25">
      <c r="A62" s="122" t="s">
        <v>671</v>
      </c>
      <c r="B62" s="121" t="s">
        <v>863</v>
      </c>
      <c r="C62" s="107" t="s">
        <v>764</v>
      </c>
      <c r="D62" s="124">
        <f>P!D70</f>
        <v>0</v>
      </c>
      <c r="E62" s="124">
        <f>P!E70</f>
        <v>0</v>
      </c>
    </row>
    <row r="63" spans="1:5" x14ac:dyDescent="0.25">
      <c r="A63" s="15"/>
      <c r="B63" s="16"/>
      <c r="C63" s="17"/>
      <c r="D63" s="14"/>
    </row>
    <row r="64" spans="1:5" x14ac:dyDescent="0.25">
      <c r="A64" s="15"/>
      <c r="B64" s="16"/>
      <c r="C64" s="17"/>
      <c r="D64" s="14"/>
    </row>
    <row r="65" spans="1:4" x14ac:dyDescent="0.25">
      <c r="A65" s="15"/>
      <c r="B65" s="16"/>
      <c r="C65" s="17"/>
      <c r="D65" s="14"/>
    </row>
    <row r="66" spans="1:4" x14ac:dyDescent="0.25">
      <c r="A66" s="15"/>
      <c r="B66" s="16"/>
      <c r="C66" s="17"/>
      <c r="D66" s="14"/>
    </row>
    <row r="67" spans="1:4" x14ac:dyDescent="0.25">
      <c r="A67" s="15"/>
      <c r="B67" s="16"/>
      <c r="C67" s="17"/>
      <c r="D67" s="14"/>
    </row>
    <row r="68" spans="1:4" x14ac:dyDescent="0.25">
      <c r="A68" s="15"/>
      <c r="B68" s="16"/>
      <c r="C68" s="17"/>
      <c r="D68" s="14"/>
    </row>
    <row r="69" spans="1:4" x14ac:dyDescent="0.25">
      <c r="A69" s="15"/>
      <c r="B69" s="16"/>
      <c r="C69" s="17"/>
      <c r="D69" s="14"/>
    </row>
    <row r="70" spans="1:4" x14ac:dyDescent="0.25">
      <c r="A70" s="15"/>
      <c r="B70" s="16"/>
      <c r="C70" s="17"/>
      <c r="D70" s="14"/>
    </row>
    <row r="71" spans="1:4" x14ac:dyDescent="0.25">
      <c r="A71" s="15"/>
      <c r="B71" s="16"/>
      <c r="C71" s="17"/>
      <c r="D71" s="14"/>
    </row>
    <row r="72" spans="1:4" x14ac:dyDescent="0.25">
      <c r="A72" s="15"/>
      <c r="B72" s="16"/>
      <c r="C72" s="17"/>
      <c r="D72" s="14"/>
    </row>
    <row r="73" spans="1:4" x14ac:dyDescent="0.25">
      <c r="A73" s="15"/>
      <c r="B73" s="16"/>
      <c r="C73" s="17"/>
      <c r="D73" s="14"/>
    </row>
    <row r="74" spans="1:4" x14ac:dyDescent="0.25">
      <c r="A74" s="15"/>
      <c r="B74" s="16"/>
      <c r="C74" s="17"/>
      <c r="D74" s="14"/>
    </row>
    <row r="75" spans="1:4" x14ac:dyDescent="0.25">
      <c r="A75" s="15"/>
      <c r="B75" s="16"/>
      <c r="C75" s="17"/>
      <c r="D75" s="14"/>
    </row>
    <row r="76" spans="1:4" x14ac:dyDescent="0.25">
      <c r="A76" s="15"/>
      <c r="B76" s="16"/>
      <c r="C76" s="17"/>
      <c r="D76" s="14"/>
    </row>
    <row r="77" spans="1:4" x14ac:dyDescent="0.25">
      <c r="A77" s="15"/>
      <c r="B77" s="16"/>
      <c r="C77" s="17"/>
      <c r="D77" s="14"/>
    </row>
    <row r="78" spans="1:4" x14ac:dyDescent="0.25">
      <c r="A78" s="15"/>
      <c r="B78" s="16"/>
      <c r="C78" s="17"/>
      <c r="D78" s="14"/>
    </row>
    <row r="79" spans="1:4" x14ac:dyDescent="0.25">
      <c r="A79" s="15"/>
      <c r="B79" s="16"/>
      <c r="C79" s="17"/>
      <c r="D79" s="14"/>
    </row>
    <row r="80" spans="1:4" x14ac:dyDescent="0.25">
      <c r="A80" s="15"/>
      <c r="B80" s="16"/>
      <c r="C80" s="17"/>
      <c r="D80" s="14"/>
    </row>
    <row r="81" spans="1:4" x14ac:dyDescent="0.25">
      <c r="A81" s="15"/>
      <c r="B81" s="16"/>
      <c r="C81" s="17"/>
      <c r="D81" s="14"/>
    </row>
    <row r="82" spans="1:4" x14ac:dyDescent="0.25">
      <c r="A82" s="15"/>
      <c r="B82" s="16"/>
      <c r="C82" s="17"/>
      <c r="D82" s="14"/>
    </row>
    <row r="83" spans="1:4" x14ac:dyDescent="0.25">
      <c r="A83" s="15"/>
      <c r="B83" s="16"/>
      <c r="C83" s="17"/>
      <c r="D83" s="14"/>
    </row>
    <row r="84" spans="1:4" x14ac:dyDescent="0.25">
      <c r="A84" s="15"/>
      <c r="B84" s="16"/>
      <c r="C84" s="17"/>
      <c r="D84" s="14"/>
    </row>
    <row r="85" spans="1:4" x14ac:dyDescent="0.25">
      <c r="A85" s="15"/>
      <c r="B85" s="16"/>
      <c r="C85" s="17"/>
      <c r="D85" s="14"/>
    </row>
    <row r="86" spans="1:4" x14ac:dyDescent="0.25">
      <c r="A86" s="15"/>
      <c r="B86" s="16"/>
      <c r="C86" s="17"/>
      <c r="D86" s="14"/>
    </row>
    <row r="87" spans="1:4" x14ac:dyDescent="0.25">
      <c r="A87" s="15"/>
      <c r="B87" s="16"/>
      <c r="C87" s="17"/>
      <c r="D87" s="14"/>
    </row>
    <row r="88" spans="1:4" x14ac:dyDescent="0.25">
      <c r="A88" s="15"/>
      <c r="B88" s="16"/>
      <c r="C88" s="17"/>
      <c r="D88" s="14"/>
    </row>
    <row r="89" spans="1:4" x14ac:dyDescent="0.25">
      <c r="A89" s="15"/>
      <c r="B89" s="16"/>
      <c r="C89" s="17"/>
      <c r="D89" s="14"/>
    </row>
    <row r="90" spans="1:4" x14ac:dyDescent="0.25">
      <c r="A90" s="15"/>
      <c r="B90" s="16"/>
      <c r="C90" s="17"/>
      <c r="D90" s="14"/>
    </row>
    <row r="91" spans="1:4" x14ac:dyDescent="0.25">
      <c r="A91" s="15"/>
      <c r="B91" s="16"/>
      <c r="C91" s="17"/>
      <c r="D91" s="14"/>
    </row>
    <row r="92" spans="1:4" x14ac:dyDescent="0.25">
      <c r="A92" s="15"/>
      <c r="B92" s="16"/>
      <c r="C92" s="17"/>
      <c r="D92" s="14"/>
    </row>
    <row r="93" spans="1:4" x14ac:dyDescent="0.25">
      <c r="A93" s="15"/>
      <c r="B93" s="16"/>
      <c r="C93" s="17"/>
      <c r="D93" s="14"/>
    </row>
    <row r="94" spans="1:4" x14ac:dyDescent="0.25">
      <c r="A94" s="15"/>
      <c r="B94" s="16"/>
      <c r="C94" s="17"/>
      <c r="D94" s="14"/>
    </row>
    <row r="95" spans="1:4" x14ac:dyDescent="0.25">
      <c r="A95" s="15"/>
      <c r="B95" s="16"/>
      <c r="C95" s="17"/>
      <c r="D95" s="14"/>
    </row>
    <row r="96" spans="1:4" x14ac:dyDescent="0.25">
      <c r="A96" s="15"/>
      <c r="B96" s="16"/>
      <c r="C96" s="17"/>
      <c r="D96" s="14"/>
    </row>
    <row r="97" spans="1:4" x14ac:dyDescent="0.25">
      <c r="A97" s="15"/>
      <c r="B97" s="16"/>
      <c r="C97" s="17"/>
      <c r="D97" s="14"/>
    </row>
    <row r="98" spans="1:4" x14ac:dyDescent="0.25">
      <c r="A98" s="15"/>
      <c r="B98" s="16"/>
      <c r="C98" s="17"/>
      <c r="D98" s="14"/>
    </row>
    <row r="99" spans="1:4" x14ac:dyDescent="0.25">
      <c r="A99" s="15"/>
      <c r="B99" s="16"/>
      <c r="C99" s="17"/>
      <c r="D99" s="14"/>
    </row>
    <row r="100" spans="1:4" x14ac:dyDescent="0.25">
      <c r="A100" s="15"/>
      <c r="B100" s="16"/>
      <c r="C100" s="17"/>
      <c r="D100" s="14"/>
    </row>
    <row r="101" spans="1:4" x14ac:dyDescent="0.25">
      <c r="A101" s="15"/>
      <c r="B101" s="16"/>
      <c r="C101" s="17"/>
      <c r="D101" s="14"/>
    </row>
    <row r="102" spans="1:4" x14ac:dyDescent="0.25">
      <c r="A102" s="15"/>
      <c r="B102" s="16"/>
      <c r="C102" s="17"/>
      <c r="D102" s="14"/>
    </row>
    <row r="103" spans="1:4" x14ac:dyDescent="0.25">
      <c r="A103" s="15"/>
      <c r="B103" s="16"/>
      <c r="C103" s="17"/>
      <c r="D103" s="14"/>
    </row>
    <row r="104" spans="1:4" x14ac:dyDescent="0.25">
      <c r="A104" s="15"/>
      <c r="B104" s="16"/>
      <c r="C104" s="17"/>
      <c r="D104" s="14"/>
    </row>
    <row r="105" spans="1:4" x14ac:dyDescent="0.25">
      <c r="A105" s="15"/>
      <c r="B105" s="16"/>
      <c r="C105" s="17"/>
      <c r="D105" s="14"/>
    </row>
    <row r="106" spans="1:4" x14ac:dyDescent="0.25">
      <c r="A106" s="15"/>
      <c r="B106" s="16"/>
      <c r="C106" s="17"/>
      <c r="D106" s="14"/>
    </row>
    <row r="107" spans="1:4" x14ac:dyDescent="0.25">
      <c r="A107" s="15"/>
      <c r="B107" s="16"/>
      <c r="C107" s="17"/>
      <c r="D107" s="14"/>
    </row>
    <row r="108" spans="1:4" x14ac:dyDescent="0.25">
      <c r="A108" s="15"/>
      <c r="B108" s="16"/>
      <c r="C108" s="17"/>
      <c r="D108" s="14"/>
    </row>
    <row r="109" spans="1:4" x14ac:dyDescent="0.25">
      <c r="A109" s="15"/>
      <c r="B109" s="16"/>
      <c r="C109" s="17"/>
      <c r="D109" s="14"/>
    </row>
    <row r="110" spans="1:4" x14ac:dyDescent="0.25">
      <c r="A110" s="15"/>
      <c r="B110" s="16"/>
      <c r="C110" s="17"/>
      <c r="D110" s="14"/>
    </row>
    <row r="111" spans="1:4" x14ac:dyDescent="0.25">
      <c r="A111" s="15"/>
      <c r="B111" s="16"/>
      <c r="C111" s="17"/>
      <c r="D111" s="14"/>
    </row>
    <row r="112" spans="1:4" x14ac:dyDescent="0.25">
      <c r="A112" s="15"/>
      <c r="B112" s="16"/>
      <c r="C112" s="17"/>
      <c r="D112" s="14"/>
    </row>
    <row r="113" spans="1:4" x14ac:dyDescent="0.25">
      <c r="A113" s="15"/>
      <c r="B113" s="16"/>
      <c r="C113" s="17"/>
      <c r="D113" s="14"/>
    </row>
    <row r="114" spans="1:4" x14ac:dyDescent="0.25">
      <c r="A114" s="15"/>
      <c r="B114" s="16"/>
      <c r="C114" s="17"/>
      <c r="D114" s="14"/>
    </row>
    <row r="115" spans="1:4" x14ac:dyDescent="0.25">
      <c r="A115" s="15"/>
      <c r="B115" s="16"/>
      <c r="C115" s="17"/>
      <c r="D115" s="14"/>
    </row>
    <row r="116" spans="1:4" x14ac:dyDescent="0.25">
      <c r="A116" s="15"/>
      <c r="B116" s="16"/>
      <c r="C116" s="17"/>
      <c r="D116" s="14"/>
    </row>
    <row r="117" spans="1:4" x14ac:dyDescent="0.25">
      <c r="A117" s="15"/>
      <c r="B117" s="16"/>
      <c r="C117" s="17"/>
      <c r="D117" s="14"/>
    </row>
    <row r="118" spans="1:4" x14ac:dyDescent="0.25">
      <c r="A118" s="15"/>
      <c r="B118" s="16"/>
      <c r="C118" s="17"/>
      <c r="D118" s="14"/>
    </row>
    <row r="119" spans="1:4" x14ac:dyDescent="0.25">
      <c r="A119" s="15"/>
      <c r="B119" s="16"/>
      <c r="C119" s="17"/>
      <c r="D119" s="14"/>
    </row>
    <row r="120" spans="1:4" x14ac:dyDescent="0.25">
      <c r="A120" s="15"/>
      <c r="B120" s="16"/>
      <c r="C120" s="17"/>
      <c r="D120" s="14"/>
    </row>
    <row r="121" spans="1:4" x14ac:dyDescent="0.25">
      <c r="A121" s="15"/>
      <c r="B121" s="16"/>
      <c r="C121" s="17"/>
      <c r="D121" s="14"/>
    </row>
    <row r="122" spans="1:4" x14ac:dyDescent="0.25">
      <c r="A122" s="15"/>
      <c r="B122" s="16"/>
      <c r="C122" s="17"/>
      <c r="D122" s="14"/>
    </row>
    <row r="123" spans="1:4" x14ac:dyDescent="0.25">
      <c r="A123" s="15"/>
      <c r="B123" s="16"/>
      <c r="C123" s="17"/>
      <c r="D123" s="14"/>
    </row>
    <row r="124" spans="1:4" x14ac:dyDescent="0.25">
      <c r="A124" s="15"/>
      <c r="B124" s="16"/>
      <c r="C124" s="17"/>
      <c r="D124" s="14"/>
    </row>
    <row r="125" spans="1:4" x14ac:dyDescent="0.25">
      <c r="A125" s="15"/>
      <c r="B125" s="16"/>
      <c r="C125" s="17"/>
      <c r="D125" s="14"/>
    </row>
    <row r="126" spans="1:4" x14ac:dyDescent="0.25">
      <c r="A126" s="15"/>
      <c r="B126" s="16"/>
      <c r="C126" s="17"/>
      <c r="D126" s="14"/>
    </row>
    <row r="127" spans="1:4" x14ac:dyDescent="0.25">
      <c r="A127" s="15"/>
      <c r="B127" s="16"/>
      <c r="C127" s="17"/>
      <c r="D127" s="14"/>
    </row>
    <row r="128" spans="1:4" x14ac:dyDescent="0.25">
      <c r="A128" s="15"/>
      <c r="B128" s="16"/>
      <c r="C128" s="17"/>
      <c r="D128" s="14"/>
    </row>
    <row r="129" spans="1:4" x14ac:dyDescent="0.25">
      <c r="A129" s="15"/>
      <c r="B129" s="16"/>
      <c r="C129" s="17"/>
      <c r="D129" s="15"/>
    </row>
    <row r="130" spans="1:4" x14ac:dyDescent="0.25">
      <c r="A130" s="15"/>
      <c r="B130" s="16"/>
      <c r="C130" s="17"/>
      <c r="D130" s="15"/>
    </row>
    <row r="131" spans="1:4" x14ac:dyDescent="0.25">
      <c r="A131" s="15"/>
      <c r="B131" s="16"/>
      <c r="C131" s="17"/>
      <c r="D131" s="15"/>
    </row>
    <row r="132" spans="1:4" x14ac:dyDescent="0.25">
      <c r="A132" s="15"/>
      <c r="B132" s="16"/>
      <c r="C132" s="17"/>
      <c r="D132" s="15"/>
    </row>
    <row r="133" spans="1:4" x14ac:dyDescent="0.25">
      <c r="A133" s="15"/>
      <c r="B133" s="16"/>
      <c r="C133" s="17"/>
      <c r="D133" s="15"/>
    </row>
    <row r="134" spans="1:4" x14ac:dyDescent="0.25">
      <c r="A134" s="15"/>
      <c r="B134" s="16"/>
      <c r="C134" s="17"/>
      <c r="D134" s="15"/>
    </row>
    <row r="135" spans="1:4" x14ac:dyDescent="0.25">
      <c r="A135" s="15"/>
      <c r="B135" s="16"/>
      <c r="C135" s="17"/>
      <c r="D135" s="15"/>
    </row>
    <row r="136" spans="1:4" x14ac:dyDescent="0.25">
      <c r="A136" s="15"/>
      <c r="B136" s="16"/>
      <c r="C136" s="17"/>
      <c r="D136" s="15"/>
    </row>
    <row r="137" spans="1:4" x14ac:dyDescent="0.25">
      <c r="A137" s="15"/>
      <c r="B137" s="16"/>
      <c r="C137" s="17"/>
      <c r="D137" s="15"/>
    </row>
    <row r="138" spans="1:4" x14ac:dyDescent="0.25">
      <c r="A138" s="15"/>
      <c r="B138" s="16"/>
      <c r="C138" s="17"/>
      <c r="D138" s="15"/>
    </row>
    <row r="139" spans="1:4" x14ac:dyDescent="0.25">
      <c r="A139" s="15"/>
      <c r="B139" s="16"/>
      <c r="C139" s="17"/>
      <c r="D139" s="15"/>
    </row>
    <row r="140" spans="1:4" x14ac:dyDescent="0.25">
      <c r="A140" s="15"/>
      <c r="B140" s="16"/>
      <c r="C140" s="17"/>
      <c r="D140" s="15"/>
    </row>
    <row r="141" spans="1:4" x14ac:dyDescent="0.25">
      <c r="A141" s="15"/>
      <c r="B141" s="16"/>
      <c r="C141" s="17"/>
      <c r="D141" s="15"/>
    </row>
    <row r="142" spans="1:4" x14ac:dyDescent="0.25">
      <c r="A142" s="15"/>
      <c r="B142" s="16"/>
      <c r="C142" s="17"/>
      <c r="D142" s="15"/>
    </row>
    <row r="143" spans="1:4" x14ac:dyDescent="0.25">
      <c r="A143" s="15"/>
      <c r="B143" s="16"/>
      <c r="C143" s="17"/>
      <c r="D143" s="15"/>
    </row>
    <row r="144" spans="1:4" x14ac:dyDescent="0.25">
      <c r="A144" s="15"/>
      <c r="B144" s="16"/>
      <c r="C144" s="17"/>
      <c r="D144" s="15"/>
    </row>
    <row r="145" spans="1:4" x14ac:dyDescent="0.25">
      <c r="A145" s="15"/>
      <c r="B145" s="16"/>
      <c r="C145" s="17"/>
      <c r="D145" s="15"/>
    </row>
    <row r="146" spans="1:4" x14ac:dyDescent="0.25">
      <c r="A146" s="15"/>
      <c r="B146" s="16"/>
      <c r="C146" s="17"/>
      <c r="D146" s="15"/>
    </row>
    <row r="147" spans="1:4" x14ac:dyDescent="0.25">
      <c r="A147" s="15"/>
      <c r="B147" s="16"/>
      <c r="C147" s="17"/>
      <c r="D147" s="15"/>
    </row>
    <row r="148" spans="1:4" x14ac:dyDescent="0.25">
      <c r="A148" s="15"/>
      <c r="B148" s="16"/>
      <c r="C148" s="17"/>
      <c r="D148" s="15"/>
    </row>
    <row r="149" spans="1:4" x14ac:dyDescent="0.25">
      <c r="A149" s="15"/>
      <c r="B149" s="16"/>
      <c r="C149" s="17"/>
      <c r="D149" s="15"/>
    </row>
    <row r="150" spans="1:4" x14ac:dyDescent="0.25">
      <c r="A150" s="15"/>
      <c r="B150" s="16"/>
      <c r="C150" s="17"/>
      <c r="D150" s="15"/>
    </row>
    <row r="151" spans="1:4" x14ac:dyDescent="0.25">
      <c r="A151" s="15"/>
      <c r="B151" s="16"/>
      <c r="C151" s="17"/>
      <c r="D151" s="15"/>
    </row>
    <row r="152" spans="1:4" x14ac:dyDescent="0.25">
      <c r="A152" s="15"/>
      <c r="B152" s="16"/>
      <c r="C152" s="17"/>
      <c r="D152" s="15"/>
    </row>
    <row r="153" spans="1:4" x14ac:dyDescent="0.25">
      <c r="A153" s="15"/>
      <c r="B153" s="16"/>
      <c r="C153" s="17"/>
      <c r="D153" s="15"/>
    </row>
    <row r="154" spans="1:4" x14ac:dyDescent="0.25">
      <c r="A154" s="15"/>
      <c r="B154" s="16"/>
      <c r="C154" s="17"/>
      <c r="D154" s="15"/>
    </row>
    <row r="155" spans="1:4" x14ac:dyDescent="0.25">
      <c r="A155" s="15"/>
      <c r="B155" s="16"/>
      <c r="C155" s="17"/>
      <c r="D155" s="15"/>
    </row>
    <row r="156" spans="1:4" x14ac:dyDescent="0.25">
      <c r="A156" s="15"/>
      <c r="B156" s="16"/>
      <c r="C156" s="17"/>
      <c r="D156" s="15"/>
    </row>
    <row r="157" spans="1:4" x14ac:dyDescent="0.25">
      <c r="A157" s="15"/>
      <c r="B157" s="16"/>
      <c r="C157" s="17"/>
      <c r="D157" s="15"/>
    </row>
    <row r="158" spans="1:4" x14ac:dyDescent="0.25">
      <c r="A158" s="15"/>
      <c r="B158" s="16"/>
      <c r="C158" s="17"/>
      <c r="D158" s="15"/>
    </row>
    <row r="159" spans="1:4" x14ac:dyDescent="0.25">
      <c r="A159" s="15"/>
      <c r="B159" s="16"/>
      <c r="C159" s="17"/>
      <c r="D159" s="15"/>
    </row>
    <row r="160" spans="1:4" x14ac:dyDescent="0.25">
      <c r="A160" s="15"/>
      <c r="B160" s="16"/>
      <c r="C160" s="17"/>
      <c r="D160" s="15"/>
    </row>
    <row r="161" spans="1:4" x14ac:dyDescent="0.25">
      <c r="A161" s="15"/>
      <c r="B161" s="16"/>
      <c r="C161" s="17"/>
      <c r="D161" s="15"/>
    </row>
    <row r="162" spans="1:4" x14ac:dyDescent="0.25">
      <c r="A162" s="15"/>
      <c r="B162" s="16"/>
      <c r="C162" s="17"/>
      <c r="D162" s="15"/>
    </row>
    <row r="163" spans="1:4" x14ac:dyDescent="0.25">
      <c r="A163" s="15"/>
      <c r="B163" s="16"/>
      <c r="C163" s="17"/>
      <c r="D163" s="15"/>
    </row>
    <row r="164" spans="1:4" x14ac:dyDescent="0.25">
      <c r="A164" s="15"/>
      <c r="B164" s="16"/>
      <c r="C164" s="17"/>
      <c r="D164" s="15"/>
    </row>
    <row r="165" spans="1:4" x14ac:dyDescent="0.25">
      <c r="A165" s="15"/>
      <c r="B165" s="16"/>
      <c r="C165" s="17"/>
      <c r="D165" s="15"/>
    </row>
    <row r="166" spans="1:4" x14ac:dyDescent="0.25">
      <c r="A166" s="15"/>
      <c r="B166" s="16"/>
      <c r="C166" s="17"/>
      <c r="D166" s="15"/>
    </row>
    <row r="167" spans="1:4" x14ac:dyDescent="0.25">
      <c r="A167" s="15"/>
      <c r="B167" s="16"/>
      <c r="C167" s="17"/>
      <c r="D167" s="15"/>
    </row>
    <row r="168" spans="1:4" x14ac:dyDescent="0.25">
      <c r="A168" s="15"/>
      <c r="B168" s="16"/>
      <c r="C168" s="17"/>
      <c r="D168" s="15"/>
    </row>
    <row r="169" spans="1:4" x14ac:dyDescent="0.25">
      <c r="A169" s="15"/>
      <c r="B169" s="16"/>
      <c r="C169" s="17"/>
      <c r="D169" s="15"/>
    </row>
    <row r="170" spans="1:4" x14ac:dyDescent="0.25">
      <c r="A170" s="15"/>
      <c r="B170" s="16"/>
      <c r="C170" s="17"/>
      <c r="D170" s="15"/>
    </row>
    <row r="171" spans="1:4" x14ac:dyDescent="0.25">
      <c r="A171" s="15"/>
      <c r="B171" s="16"/>
      <c r="C171" s="17"/>
      <c r="D171" s="15"/>
    </row>
    <row r="172" spans="1:4" x14ac:dyDescent="0.25">
      <c r="A172" s="15"/>
      <c r="B172" s="16"/>
      <c r="C172" s="17"/>
      <c r="D172" s="15"/>
    </row>
    <row r="173" spans="1:4" x14ac:dyDescent="0.25">
      <c r="A173" s="15"/>
      <c r="B173" s="16"/>
      <c r="C173" s="17"/>
      <c r="D173" s="15"/>
    </row>
    <row r="174" spans="1:4" x14ac:dyDescent="0.25">
      <c r="A174" s="15"/>
      <c r="B174" s="16"/>
      <c r="C174" s="17"/>
      <c r="D174" s="15"/>
    </row>
    <row r="175" spans="1:4" x14ac:dyDescent="0.25">
      <c r="A175" s="15"/>
      <c r="B175" s="16"/>
      <c r="C175" s="17"/>
      <c r="D175" s="15"/>
    </row>
    <row r="176" spans="1:4" x14ac:dyDescent="0.25">
      <c r="A176" s="15"/>
      <c r="B176" s="16"/>
      <c r="C176" s="17"/>
      <c r="D176" s="15"/>
    </row>
    <row r="177" spans="1:4" x14ac:dyDescent="0.25">
      <c r="A177" s="15"/>
      <c r="B177" s="16"/>
      <c r="C177" s="17"/>
      <c r="D177" s="15"/>
    </row>
    <row r="178" spans="1:4" x14ac:dyDescent="0.25">
      <c r="A178" s="15"/>
      <c r="B178" s="16"/>
      <c r="C178" s="17"/>
      <c r="D178" s="15"/>
    </row>
    <row r="179" spans="1:4" x14ac:dyDescent="0.25">
      <c r="A179" s="15"/>
      <c r="B179" s="16"/>
      <c r="C179" s="17"/>
      <c r="D179" s="15"/>
    </row>
    <row r="180" spans="1:4" x14ac:dyDescent="0.25">
      <c r="A180" s="15"/>
      <c r="B180" s="16"/>
      <c r="C180" s="17"/>
      <c r="D180" s="15"/>
    </row>
    <row r="181" spans="1:4" x14ac:dyDescent="0.25">
      <c r="A181" s="15"/>
      <c r="B181" s="16"/>
      <c r="C181" s="17"/>
      <c r="D181" s="15"/>
    </row>
    <row r="182" spans="1:4" x14ac:dyDescent="0.25">
      <c r="A182" s="15"/>
      <c r="B182" s="16"/>
      <c r="C182" s="17"/>
      <c r="D182" s="15"/>
    </row>
    <row r="183" spans="1:4" x14ac:dyDescent="0.25">
      <c r="A183" s="15"/>
      <c r="B183" s="16"/>
      <c r="C183" s="17"/>
      <c r="D183" s="15"/>
    </row>
    <row r="184" spans="1:4" x14ac:dyDescent="0.25">
      <c r="A184" s="15"/>
      <c r="B184" s="16"/>
      <c r="C184" s="17"/>
      <c r="D184" s="15"/>
    </row>
    <row r="185" spans="1:4" x14ac:dyDescent="0.25">
      <c r="A185" s="15"/>
      <c r="B185" s="16"/>
      <c r="C185" s="17"/>
      <c r="D185" s="15"/>
    </row>
    <row r="186" spans="1:4" x14ac:dyDescent="0.25">
      <c r="A186" s="15"/>
      <c r="B186" s="16"/>
      <c r="C186" s="17"/>
      <c r="D186" s="15"/>
    </row>
    <row r="187" spans="1:4" x14ac:dyDescent="0.25">
      <c r="A187" s="15"/>
      <c r="B187" s="16"/>
      <c r="C187" s="17"/>
      <c r="D187" s="15"/>
    </row>
    <row r="188" spans="1:4" x14ac:dyDescent="0.25">
      <c r="A188" s="15"/>
      <c r="B188" s="16"/>
      <c r="C188" s="17"/>
      <c r="D188" s="15"/>
    </row>
    <row r="189" spans="1:4" x14ac:dyDescent="0.25">
      <c r="A189" s="15"/>
      <c r="B189" s="16"/>
      <c r="C189" s="17"/>
      <c r="D189" s="15"/>
    </row>
    <row r="190" spans="1:4" x14ac:dyDescent="0.25">
      <c r="A190" s="15"/>
      <c r="B190" s="16"/>
      <c r="C190" s="17"/>
      <c r="D190" s="15"/>
    </row>
    <row r="191" spans="1:4" x14ac:dyDescent="0.25">
      <c r="A191" s="15"/>
      <c r="B191" s="16"/>
      <c r="C191" s="17"/>
      <c r="D191" s="15"/>
    </row>
    <row r="192" spans="1:4" x14ac:dyDescent="0.25">
      <c r="A192" s="15"/>
      <c r="B192" s="16"/>
      <c r="C192" s="17"/>
      <c r="D192" s="15"/>
    </row>
    <row r="193" spans="1:4" x14ac:dyDescent="0.25">
      <c r="A193" s="15"/>
      <c r="B193" s="16"/>
      <c r="C193" s="17"/>
      <c r="D193" s="15"/>
    </row>
    <row r="194" spans="1:4" x14ac:dyDescent="0.25">
      <c r="A194" s="15"/>
      <c r="B194" s="16"/>
      <c r="C194" s="17"/>
      <c r="D194" s="15"/>
    </row>
    <row r="195" spans="1:4" x14ac:dyDescent="0.25">
      <c r="A195" s="15"/>
      <c r="B195" s="16"/>
      <c r="C195" s="17"/>
      <c r="D195" s="15"/>
    </row>
    <row r="196" spans="1:4" x14ac:dyDescent="0.25">
      <c r="A196" s="15"/>
      <c r="B196" s="16"/>
      <c r="C196" s="17"/>
      <c r="D196" s="15"/>
    </row>
    <row r="197" spans="1:4" x14ac:dyDescent="0.25">
      <c r="A197" s="15"/>
      <c r="B197" s="16"/>
      <c r="C197" s="17"/>
      <c r="D197" s="15"/>
    </row>
    <row r="198" spans="1:4" x14ac:dyDescent="0.25">
      <c r="A198" s="15"/>
      <c r="B198" s="16"/>
      <c r="C198" s="17"/>
      <c r="D198" s="15"/>
    </row>
    <row r="199" spans="1:4" x14ac:dyDescent="0.25">
      <c r="A199" s="15"/>
      <c r="B199" s="16"/>
      <c r="C199" s="17"/>
      <c r="D199" s="15"/>
    </row>
    <row r="200" spans="1:4" x14ac:dyDescent="0.25">
      <c r="A200" s="15"/>
      <c r="B200" s="16"/>
      <c r="C200" s="17"/>
      <c r="D200" s="15"/>
    </row>
    <row r="201" spans="1:4" x14ac:dyDescent="0.25">
      <c r="A201" s="15"/>
      <c r="B201" s="16"/>
      <c r="C201" s="17"/>
      <c r="D201" s="15"/>
    </row>
    <row r="202" spans="1:4" x14ac:dyDescent="0.25">
      <c r="A202" s="15"/>
      <c r="B202" s="16"/>
      <c r="C202" s="17"/>
      <c r="D202" s="15"/>
    </row>
    <row r="203" spans="1:4" x14ac:dyDescent="0.25">
      <c r="A203" s="15"/>
      <c r="B203" s="16"/>
      <c r="C203" s="17"/>
      <c r="D203" s="15"/>
    </row>
    <row r="204" spans="1:4" x14ac:dyDescent="0.25">
      <c r="A204" s="15"/>
      <c r="B204" s="16"/>
      <c r="C204" s="17"/>
      <c r="D204" s="15"/>
    </row>
    <row r="205" spans="1:4" x14ac:dyDescent="0.25">
      <c r="A205" s="15"/>
      <c r="B205" s="16"/>
      <c r="C205" s="17"/>
      <c r="D205" s="15"/>
    </row>
    <row r="206" spans="1:4" x14ac:dyDescent="0.25">
      <c r="A206" s="15"/>
      <c r="B206" s="16"/>
      <c r="C206" s="17"/>
      <c r="D206" s="15"/>
    </row>
    <row r="207" spans="1:4" x14ac:dyDescent="0.25">
      <c r="A207" s="15"/>
      <c r="B207" s="16"/>
      <c r="C207" s="17"/>
      <c r="D207" s="15"/>
    </row>
    <row r="208" spans="1:4" x14ac:dyDescent="0.25">
      <c r="A208" s="15"/>
      <c r="B208" s="16"/>
      <c r="C208" s="17"/>
      <c r="D208" s="15"/>
    </row>
    <row r="209" spans="1:4" x14ac:dyDescent="0.25">
      <c r="A209" s="15"/>
      <c r="B209" s="16"/>
      <c r="C209" s="17"/>
      <c r="D209" s="15"/>
    </row>
    <row r="210" spans="1:4" x14ac:dyDescent="0.25">
      <c r="A210" s="15"/>
      <c r="B210" s="16"/>
      <c r="C210" s="17"/>
      <c r="D210" s="15"/>
    </row>
    <row r="211" spans="1:4" x14ac:dyDescent="0.25">
      <c r="A211" s="15"/>
      <c r="B211" s="16"/>
      <c r="C211" s="17"/>
      <c r="D211" s="15"/>
    </row>
    <row r="212" spans="1:4" x14ac:dyDescent="0.25">
      <c r="A212" s="15"/>
      <c r="B212" s="16"/>
      <c r="C212" s="17"/>
      <c r="D212" s="15"/>
    </row>
    <row r="213" spans="1:4" x14ac:dyDescent="0.25">
      <c r="A213" s="15"/>
      <c r="B213" s="16"/>
      <c r="C213" s="17"/>
      <c r="D213" s="15"/>
    </row>
    <row r="214" spans="1:4" x14ac:dyDescent="0.25">
      <c r="A214" s="15"/>
      <c r="B214" s="16"/>
      <c r="C214" s="17"/>
      <c r="D214" s="15"/>
    </row>
    <row r="215" spans="1:4" x14ac:dyDescent="0.25">
      <c r="A215" s="15"/>
      <c r="B215" s="16"/>
      <c r="C215" s="17"/>
      <c r="D215" s="15"/>
    </row>
    <row r="216" spans="1:4" x14ac:dyDescent="0.25">
      <c r="A216" s="15"/>
      <c r="B216" s="16"/>
      <c r="C216" s="17"/>
      <c r="D216" s="15"/>
    </row>
    <row r="217" spans="1:4" x14ac:dyDescent="0.25">
      <c r="A217" s="15"/>
      <c r="B217" s="16"/>
      <c r="C217" s="17"/>
      <c r="D217" s="15"/>
    </row>
    <row r="218" spans="1:4" x14ac:dyDescent="0.25">
      <c r="A218" s="15"/>
      <c r="B218" s="16"/>
      <c r="C218" s="17"/>
      <c r="D218" s="15"/>
    </row>
    <row r="219" spans="1:4" x14ac:dyDescent="0.25">
      <c r="A219" s="15"/>
      <c r="B219" s="16"/>
      <c r="C219" s="17"/>
      <c r="D219" s="15"/>
    </row>
    <row r="220" spans="1:4" x14ac:dyDescent="0.25">
      <c r="A220" s="15"/>
      <c r="B220" s="16"/>
      <c r="C220" s="17"/>
      <c r="D220" s="15"/>
    </row>
    <row r="221" spans="1:4" x14ac:dyDescent="0.25">
      <c r="A221" s="15"/>
      <c r="B221" s="16"/>
      <c r="C221" s="17"/>
      <c r="D221" s="15"/>
    </row>
    <row r="222" spans="1:4" x14ac:dyDescent="0.25">
      <c r="A222" s="15"/>
      <c r="B222" s="16"/>
      <c r="C222" s="17"/>
      <c r="D222" s="15"/>
    </row>
    <row r="223" spans="1:4" x14ac:dyDescent="0.25">
      <c r="A223" s="15"/>
      <c r="B223" s="16"/>
      <c r="C223" s="17"/>
      <c r="D223" s="15"/>
    </row>
    <row r="224" spans="1:4" x14ac:dyDescent="0.25">
      <c r="A224" s="15"/>
      <c r="B224" s="16"/>
      <c r="C224" s="17"/>
      <c r="D224" s="15"/>
    </row>
    <row r="225" spans="1:4" x14ac:dyDescent="0.25">
      <c r="A225" s="15"/>
      <c r="B225" s="16"/>
      <c r="C225" s="17"/>
      <c r="D225" s="15"/>
    </row>
    <row r="226" spans="1:4" x14ac:dyDescent="0.25">
      <c r="A226" s="15"/>
      <c r="B226" s="16"/>
      <c r="C226" s="17"/>
      <c r="D226" s="15"/>
    </row>
    <row r="227" spans="1:4" x14ac:dyDescent="0.25">
      <c r="A227" s="15"/>
      <c r="B227" s="16"/>
      <c r="C227" s="17"/>
      <c r="D227" s="15"/>
    </row>
    <row r="228" spans="1:4" x14ac:dyDescent="0.25">
      <c r="A228" s="15"/>
      <c r="B228" s="16"/>
      <c r="C228" s="17"/>
      <c r="D228" s="15"/>
    </row>
    <row r="229" spans="1:4" x14ac:dyDescent="0.25">
      <c r="A229" s="15"/>
      <c r="B229" s="16"/>
      <c r="C229" s="17"/>
      <c r="D229" s="15"/>
    </row>
    <row r="230" spans="1:4" x14ac:dyDescent="0.25">
      <c r="A230" s="15"/>
      <c r="B230" s="16"/>
      <c r="C230" s="17"/>
      <c r="D230" s="15"/>
    </row>
    <row r="231" spans="1:4" x14ac:dyDescent="0.25">
      <c r="A231" s="15"/>
      <c r="B231" s="16"/>
      <c r="C231" s="17"/>
      <c r="D231" s="15"/>
    </row>
    <row r="232" spans="1:4" x14ac:dyDescent="0.25">
      <c r="A232" s="15"/>
      <c r="B232" s="16"/>
      <c r="C232" s="17"/>
      <c r="D232" s="15"/>
    </row>
    <row r="233" spans="1:4" x14ac:dyDescent="0.25">
      <c r="A233" s="15"/>
      <c r="B233" s="16"/>
      <c r="C233" s="17"/>
      <c r="D233" s="15"/>
    </row>
    <row r="234" spans="1:4" x14ac:dyDescent="0.25">
      <c r="A234" s="15"/>
      <c r="B234" s="16"/>
      <c r="C234" s="17"/>
      <c r="D234" s="15"/>
    </row>
    <row r="235" spans="1:4" x14ac:dyDescent="0.25">
      <c r="A235" s="15"/>
      <c r="B235" s="16"/>
      <c r="C235" s="17"/>
      <c r="D235" s="15"/>
    </row>
    <row r="236" spans="1:4" x14ac:dyDescent="0.25">
      <c r="A236" s="15"/>
      <c r="B236" s="16"/>
      <c r="C236" s="17"/>
      <c r="D236" s="15"/>
    </row>
    <row r="237" spans="1:4" x14ac:dyDescent="0.25">
      <c r="A237" s="15"/>
      <c r="B237" s="16"/>
      <c r="C237" s="17"/>
      <c r="D237" s="15"/>
    </row>
    <row r="238" spans="1:4" x14ac:dyDescent="0.25">
      <c r="A238" s="15"/>
      <c r="B238" s="16"/>
      <c r="C238" s="17"/>
      <c r="D238" s="15"/>
    </row>
    <row r="239" spans="1:4" x14ac:dyDescent="0.25">
      <c r="A239" s="15"/>
      <c r="B239" s="16"/>
      <c r="C239" s="17"/>
      <c r="D239" s="15"/>
    </row>
    <row r="240" spans="1:4" x14ac:dyDescent="0.25">
      <c r="A240" s="15"/>
      <c r="B240" s="16"/>
      <c r="C240" s="17"/>
      <c r="D240" s="15"/>
    </row>
    <row r="241" spans="1:4" x14ac:dyDescent="0.25">
      <c r="A241" s="15"/>
      <c r="B241" s="16"/>
      <c r="C241" s="17"/>
      <c r="D241" s="15"/>
    </row>
    <row r="242" spans="1:4" x14ac:dyDescent="0.25">
      <c r="A242" s="15"/>
      <c r="B242" s="16"/>
      <c r="C242" s="17"/>
      <c r="D242" s="15"/>
    </row>
    <row r="243" spans="1:4" x14ac:dyDescent="0.25">
      <c r="A243" s="15"/>
      <c r="B243" s="16"/>
      <c r="C243" s="17"/>
      <c r="D243" s="15"/>
    </row>
    <row r="244" spans="1:4" x14ac:dyDescent="0.25">
      <c r="A244" s="15"/>
      <c r="B244" s="16"/>
      <c r="C244" s="17"/>
      <c r="D244" s="15"/>
    </row>
    <row r="245" spans="1:4" x14ac:dyDescent="0.25">
      <c r="A245" s="15"/>
      <c r="B245" s="16"/>
      <c r="C245" s="17"/>
      <c r="D245" s="15"/>
    </row>
    <row r="246" spans="1:4" x14ac:dyDescent="0.25">
      <c r="A246" s="15"/>
      <c r="B246" s="16"/>
      <c r="C246" s="17"/>
      <c r="D246" s="15"/>
    </row>
    <row r="247" spans="1:4" x14ac:dyDescent="0.25">
      <c r="A247" s="15"/>
      <c r="B247" s="16"/>
      <c r="C247" s="17"/>
      <c r="D247" s="15"/>
    </row>
    <row r="248" spans="1:4" x14ac:dyDescent="0.25">
      <c r="A248" s="15"/>
      <c r="B248" s="16"/>
      <c r="C248" s="17"/>
      <c r="D248" s="15"/>
    </row>
    <row r="249" spans="1:4" x14ac:dyDescent="0.25">
      <c r="A249" s="15"/>
      <c r="B249" s="16"/>
      <c r="C249" s="17"/>
      <c r="D249" s="15"/>
    </row>
    <row r="250" spans="1:4" x14ac:dyDescent="0.25">
      <c r="A250" s="15"/>
      <c r="B250" s="16"/>
      <c r="C250" s="17"/>
      <c r="D250" s="15"/>
    </row>
    <row r="251" spans="1:4" x14ac:dyDescent="0.25">
      <c r="A251" s="15"/>
      <c r="B251" s="16"/>
      <c r="C251" s="17"/>
      <c r="D251" s="15"/>
    </row>
    <row r="252" spans="1:4" x14ac:dyDescent="0.25">
      <c r="A252" s="15"/>
      <c r="B252" s="16"/>
      <c r="C252" s="17"/>
      <c r="D252" s="15"/>
    </row>
    <row r="253" spans="1:4" x14ac:dyDescent="0.25">
      <c r="A253" s="15"/>
      <c r="B253" s="16"/>
      <c r="C253" s="17"/>
      <c r="D253" s="15"/>
    </row>
    <row r="254" spans="1:4" x14ac:dyDescent="0.25">
      <c r="A254" s="15"/>
      <c r="B254" s="16"/>
      <c r="C254" s="17"/>
      <c r="D254" s="15"/>
    </row>
    <row r="255" spans="1:4" x14ac:dyDescent="0.25">
      <c r="A255" s="15"/>
      <c r="B255" s="16"/>
      <c r="C255" s="17"/>
      <c r="D255" s="15"/>
    </row>
    <row r="256" spans="1:4" x14ac:dyDescent="0.25">
      <c r="A256" s="15"/>
      <c r="B256" s="16"/>
      <c r="C256" s="17"/>
      <c r="D256" s="15"/>
    </row>
    <row r="257" spans="1:4" x14ac:dyDescent="0.25">
      <c r="A257" s="15"/>
      <c r="B257" s="16"/>
      <c r="C257" s="17"/>
      <c r="D257" s="15"/>
    </row>
    <row r="258" spans="1:4" x14ac:dyDescent="0.25">
      <c r="A258" s="15"/>
      <c r="B258" s="16"/>
      <c r="C258" s="17"/>
      <c r="D258" s="15"/>
    </row>
    <row r="259" spans="1:4" x14ac:dyDescent="0.25">
      <c r="A259" s="15"/>
      <c r="B259" s="16"/>
      <c r="C259" s="17"/>
      <c r="D259" s="15"/>
    </row>
    <row r="260" spans="1:4" x14ac:dyDescent="0.25">
      <c r="A260" s="15"/>
      <c r="B260" s="16"/>
      <c r="C260" s="17"/>
      <c r="D260" s="15"/>
    </row>
    <row r="261" spans="1:4" x14ac:dyDescent="0.25">
      <c r="A261" s="15"/>
      <c r="B261" s="16"/>
      <c r="C261" s="17"/>
      <c r="D261" s="15"/>
    </row>
    <row r="262" spans="1:4" x14ac:dyDescent="0.25">
      <c r="A262" s="15"/>
      <c r="B262" s="16"/>
      <c r="C262" s="17"/>
      <c r="D262" s="15"/>
    </row>
    <row r="263" spans="1:4" x14ac:dyDescent="0.25">
      <c r="A263" s="15"/>
      <c r="B263" s="16"/>
      <c r="C263" s="17"/>
      <c r="D263" s="15"/>
    </row>
    <row r="264" spans="1:4" x14ac:dyDescent="0.25">
      <c r="A264" s="15"/>
      <c r="B264" s="16"/>
      <c r="C264" s="17"/>
      <c r="D264" s="15"/>
    </row>
    <row r="265" spans="1:4" x14ac:dyDescent="0.25">
      <c r="A265" s="15"/>
      <c r="B265" s="16"/>
      <c r="C265" s="17"/>
      <c r="D265" s="15"/>
    </row>
    <row r="266" spans="1:4" x14ac:dyDescent="0.25">
      <c r="A266" s="15"/>
      <c r="B266" s="16"/>
      <c r="C266" s="17"/>
      <c r="D266" s="15"/>
    </row>
    <row r="267" spans="1:4" x14ac:dyDescent="0.25">
      <c r="A267" s="15"/>
      <c r="B267" s="16"/>
      <c r="C267" s="17"/>
      <c r="D267" s="15"/>
    </row>
    <row r="268" spans="1:4" x14ac:dyDescent="0.25">
      <c r="A268" s="15"/>
      <c r="B268" s="16"/>
      <c r="C268" s="17"/>
      <c r="D268" s="15"/>
    </row>
    <row r="269" spans="1:4" x14ac:dyDescent="0.25">
      <c r="A269" s="15"/>
      <c r="B269" s="16"/>
      <c r="C269" s="17"/>
      <c r="D269" s="15"/>
    </row>
    <row r="270" spans="1:4" x14ac:dyDescent="0.25">
      <c r="A270" s="15"/>
      <c r="B270" s="16"/>
      <c r="C270" s="17"/>
      <c r="D270" s="15"/>
    </row>
    <row r="271" spans="1:4" x14ac:dyDescent="0.25">
      <c r="A271" s="15"/>
      <c r="B271" s="16"/>
      <c r="C271" s="17"/>
      <c r="D271" s="15"/>
    </row>
    <row r="272" spans="1:4" x14ac:dyDescent="0.25">
      <c r="A272" s="15"/>
      <c r="B272" s="16"/>
      <c r="C272" s="17"/>
      <c r="D272" s="15"/>
    </row>
    <row r="273" spans="1:4" x14ac:dyDescent="0.25">
      <c r="A273" s="15"/>
      <c r="B273" s="16"/>
      <c r="C273" s="17"/>
      <c r="D273" s="15"/>
    </row>
    <row r="274" spans="1:4" x14ac:dyDescent="0.25">
      <c r="A274" s="15"/>
      <c r="B274" s="16"/>
      <c r="C274" s="17"/>
      <c r="D274" s="15"/>
    </row>
    <row r="275" spans="1:4" x14ac:dyDescent="0.25">
      <c r="A275" s="15"/>
      <c r="B275" s="16"/>
      <c r="C275" s="17"/>
      <c r="D275" s="15"/>
    </row>
    <row r="276" spans="1:4" x14ac:dyDescent="0.25">
      <c r="A276" s="15"/>
      <c r="B276" s="16"/>
      <c r="C276" s="17"/>
      <c r="D276" s="15"/>
    </row>
    <row r="277" spans="1:4" x14ac:dyDescent="0.25">
      <c r="A277" s="15"/>
      <c r="B277" s="16"/>
      <c r="C277" s="17"/>
      <c r="D277" s="15"/>
    </row>
    <row r="278" spans="1:4" x14ac:dyDescent="0.25">
      <c r="A278" s="15"/>
      <c r="B278" s="16"/>
      <c r="C278" s="17"/>
      <c r="D278" s="15"/>
    </row>
    <row r="279" spans="1:4" x14ac:dyDescent="0.25">
      <c r="A279" s="15"/>
      <c r="B279" s="16"/>
      <c r="C279" s="17"/>
      <c r="D279" s="15"/>
    </row>
    <row r="280" spans="1:4" x14ac:dyDescent="0.25">
      <c r="A280" s="15"/>
      <c r="B280" s="16"/>
      <c r="C280" s="17"/>
      <c r="D280" s="15"/>
    </row>
    <row r="281" spans="1:4" x14ac:dyDescent="0.25">
      <c r="A281" s="15"/>
      <c r="B281" s="16"/>
      <c r="C281" s="17"/>
      <c r="D281" s="15"/>
    </row>
    <row r="282" spans="1:4" x14ac:dyDescent="0.25">
      <c r="A282" s="15"/>
      <c r="B282" s="16"/>
      <c r="C282" s="17"/>
      <c r="D282" s="15"/>
    </row>
    <row r="283" spans="1:4" x14ac:dyDescent="0.25">
      <c r="A283" s="15"/>
      <c r="B283" s="16"/>
      <c r="C283" s="17"/>
      <c r="D283" s="15"/>
    </row>
    <row r="284" spans="1:4" x14ac:dyDescent="0.25">
      <c r="A284" s="15"/>
      <c r="B284" s="16"/>
      <c r="C284" s="17"/>
      <c r="D284" s="15"/>
    </row>
    <row r="285" spans="1:4" x14ac:dyDescent="0.25">
      <c r="A285" s="15"/>
      <c r="B285" s="16"/>
      <c r="C285" s="17"/>
      <c r="D285" s="15"/>
    </row>
    <row r="286" spans="1:4" x14ac:dyDescent="0.25">
      <c r="A286" s="15"/>
      <c r="B286" s="16"/>
      <c r="C286" s="17"/>
      <c r="D286" s="15"/>
    </row>
    <row r="287" spans="1:4" x14ac:dyDescent="0.25">
      <c r="A287" s="15"/>
      <c r="B287" s="16"/>
      <c r="C287" s="17"/>
      <c r="D287" s="15"/>
    </row>
    <row r="288" spans="1:4" x14ac:dyDescent="0.25">
      <c r="A288" s="15"/>
      <c r="B288" s="16"/>
      <c r="C288" s="17"/>
      <c r="D288" s="15"/>
    </row>
    <row r="289" spans="1:4" x14ac:dyDescent="0.25">
      <c r="A289" s="15"/>
      <c r="B289" s="16"/>
      <c r="C289" s="17"/>
      <c r="D289" s="15"/>
    </row>
    <row r="290" spans="1:4" x14ac:dyDescent="0.25">
      <c r="A290" s="15"/>
      <c r="B290" s="16"/>
      <c r="C290" s="17"/>
      <c r="D290" s="15"/>
    </row>
    <row r="291" spans="1:4" x14ac:dyDescent="0.25">
      <c r="A291" s="15"/>
      <c r="B291" s="16"/>
      <c r="C291" s="17"/>
      <c r="D291" s="15"/>
    </row>
    <row r="292" spans="1:4" x14ac:dyDescent="0.25">
      <c r="A292" s="15"/>
      <c r="B292" s="16"/>
      <c r="C292" s="17"/>
      <c r="D292" s="15"/>
    </row>
    <row r="293" spans="1:4" x14ac:dyDescent="0.25">
      <c r="A293" s="15"/>
      <c r="B293" s="16"/>
      <c r="C293" s="17"/>
      <c r="D293" s="15"/>
    </row>
    <row r="294" spans="1:4" x14ac:dyDescent="0.25">
      <c r="A294" s="15"/>
      <c r="B294" s="16"/>
      <c r="C294" s="17"/>
      <c r="D294" s="15"/>
    </row>
    <row r="295" spans="1:4" x14ac:dyDescent="0.25">
      <c r="A295" s="15"/>
      <c r="B295" s="16"/>
      <c r="C295" s="17"/>
      <c r="D295" s="15"/>
    </row>
    <row r="296" spans="1:4" x14ac:dyDescent="0.25">
      <c r="A296" s="15"/>
      <c r="B296" s="16"/>
      <c r="C296" s="17"/>
      <c r="D296" s="15"/>
    </row>
    <row r="297" spans="1:4" x14ac:dyDescent="0.25">
      <c r="A297" s="15"/>
      <c r="B297" s="16"/>
      <c r="C297" s="17"/>
      <c r="D297" s="15"/>
    </row>
    <row r="298" spans="1:4" x14ac:dyDescent="0.25">
      <c r="A298" s="15"/>
      <c r="B298" s="16"/>
      <c r="C298" s="17"/>
      <c r="D298" s="15"/>
    </row>
    <row r="299" spans="1:4" x14ac:dyDescent="0.25">
      <c r="A299" s="15"/>
      <c r="B299" s="16"/>
      <c r="C299" s="17"/>
      <c r="D299" s="15"/>
    </row>
    <row r="300" spans="1:4" x14ac:dyDescent="0.25">
      <c r="A300" s="15"/>
      <c r="B300" s="16"/>
      <c r="C300" s="17"/>
      <c r="D300" s="15"/>
    </row>
    <row r="301" spans="1:4" x14ac:dyDescent="0.25">
      <c r="A301" s="15"/>
      <c r="B301" s="16"/>
      <c r="C301" s="17"/>
      <c r="D301" s="15"/>
    </row>
    <row r="302" spans="1:4" x14ac:dyDescent="0.25">
      <c r="A302" s="15"/>
      <c r="B302" s="16"/>
      <c r="C302" s="17"/>
      <c r="D302" s="15"/>
    </row>
    <row r="303" spans="1:4" x14ac:dyDescent="0.25">
      <c r="A303" s="15"/>
      <c r="B303" s="16"/>
      <c r="C303" s="17"/>
      <c r="D303" s="15"/>
    </row>
    <row r="304" spans="1:4" x14ac:dyDescent="0.25">
      <c r="A304" s="15"/>
      <c r="B304" s="16"/>
      <c r="C304" s="17"/>
      <c r="D304" s="15"/>
    </row>
    <row r="305" spans="1:4" x14ac:dyDescent="0.25">
      <c r="A305" s="15"/>
      <c r="B305" s="16"/>
      <c r="C305" s="17"/>
      <c r="D305" s="15"/>
    </row>
    <row r="306" spans="1:4" x14ac:dyDescent="0.25">
      <c r="A306" s="15"/>
      <c r="B306" s="16"/>
      <c r="C306" s="17"/>
      <c r="D306" s="15"/>
    </row>
    <row r="307" spans="1:4" x14ac:dyDescent="0.25">
      <c r="A307" s="15"/>
      <c r="B307" s="16"/>
      <c r="C307" s="17"/>
      <c r="D307" s="15"/>
    </row>
    <row r="308" spans="1:4" x14ac:dyDescent="0.25">
      <c r="A308" s="15"/>
      <c r="B308" s="16"/>
      <c r="C308" s="17"/>
      <c r="D308" s="15"/>
    </row>
    <row r="309" spans="1:4" x14ac:dyDescent="0.25">
      <c r="A309" s="15"/>
      <c r="B309" s="16"/>
      <c r="C309" s="17"/>
      <c r="D309" s="15"/>
    </row>
    <row r="310" spans="1:4" x14ac:dyDescent="0.25">
      <c r="A310" s="15"/>
      <c r="B310" s="16"/>
      <c r="C310" s="17"/>
      <c r="D310" s="15"/>
    </row>
    <row r="311" spans="1:4" x14ac:dyDescent="0.25">
      <c r="A311" s="15"/>
      <c r="B311" s="16"/>
      <c r="C311" s="17"/>
      <c r="D311" s="15"/>
    </row>
    <row r="312" spans="1:4" x14ac:dyDescent="0.25">
      <c r="A312" s="15"/>
      <c r="B312" s="16"/>
      <c r="C312" s="17"/>
      <c r="D312" s="15"/>
    </row>
    <row r="313" spans="1:4" x14ac:dyDescent="0.25">
      <c r="A313" s="15"/>
      <c r="B313" s="16"/>
      <c r="C313" s="17"/>
      <c r="D313" s="15"/>
    </row>
    <row r="314" spans="1:4" x14ac:dyDescent="0.25">
      <c r="A314" s="15"/>
      <c r="B314" s="16"/>
      <c r="C314" s="17"/>
      <c r="D314" s="15"/>
    </row>
  </sheetData>
  <phoneticPr fontId="7"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546875" defaultRowHeight="18" customHeight="1" x14ac:dyDescent="0.25"/>
  <cols>
    <col min="1" max="36" width="2.5546875" style="44" customWidth="1"/>
    <col min="37" max="16384" width="2.5546875" style="6"/>
  </cols>
  <sheetData>
    <row r="1" spans="1:36"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15" customHeight="1" x14ac:dyDescent="0.2">
      <c r="A2" s="43" t="s">
        <v>345</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453" t="s">
        <v>771</v>
      </c>
      <c r="B3" s="453"/>
      <c r="C3" s="453"/>
      <c r="D3" s="453"/>
      <c r="E3" s="453"/>
      <c r="F3" s="453"/>
      <c r="G3" s="453"/>
      <c r="H3" s="453"/>
      <c r="I3" s="453"/>
      <c r="J3" s="453"/>
      <c r="K3" s="453"/>
      <c r="L3" s="453"/>
      <c r="M3" s="453"/>
      <c r="N3" s="453"/>
      <c r="O3" s="453"/>
      <c r="P3" s="43"/>
      <c r="Q3" s="43"/>
      <c r="R3" s="43"/>
      <c r="S3" s="43"/>
      <c r="T3" s="43"/>
      <c r="U3" s="43"/>
      <c r="V3" s="43"/>
      <c r="W3" s="43"/>
      <c r="X3" s="43"/>
      <c r="Y3" s="43"/>
      <c r="Z3" s="43"/>
      <c r="AA3" s="43"/>
      <c r="AB3" s="43"/>
      <c r="AC3" s="465"/>
      <c r="AD3" s="466"/>
      <c r="AE3" s="466"/>
      <c r="AF3" s="466"/>
      <c r="AG3" s="466"/>
      <c r="AH3" s="466"/>
      <c r="AI3" s="43"/>
      <c r="AJ3" s="43"/>
    </row>
    <row r="4" spans="1:36" s="5" customFormat="1" ht="17.25" customHeight="1" x14ac:dyDescent="0.25">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5">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3">
      <c r="A6" s="467" t="s">
        <v>772</v>
      </c>
      <c r="B6" s="468"/>
      <c r="C6" s="468"/>
      <c r="D6" s="468"/>
      <c r="E6" s="468"/>
      <c r="F6" s="468"/>
      <c r="G6" s="468"/>
      <c r="H6" s="468"/>
      <c r="I6" s="468"/>
      <c r="J6" s="468"/>
      <c r="K6" s="468"/>
      <c r="L6" s="468"/>
      <c r="M6" s="468"/>
      <c r="N6" s="468"/>
      <c r="O6" s="468"/>
      <c r="P6" s="468"/>
      <c r="Q6" s="468"/>
      <c r="R6" s="468"/>
      <c r="S6" s="468"/>
      <c r="T6" s="468"/>
      <c r="U6" s="468"/>
      <c r="V6" s="468"/>
      <c r="W6" s="468"/>
      <c r="X6" s="468"/>
      <c r="Y6" s="468"/>
      <c r="Z6" s="468"/>
      <c r="AA6" s="468"/>
      <c r="AB6" s="468"/>
      <c r="AC6" s="468"/>
      <c r="AD6" s="468"/>
      <c r="AE6" s="468"/>
      <c r="AF6" s="468"/>
      <c r="AG6" s="468"/>
      <c r="AH6" s="468"/>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686</v>
      </c>
      <c r="L8" s="69"/>
      <c r="M8" s="91" t="e">
        <f>#REF!</f>
        <v>#REF!</v>
      </c>
      <c r="N8" s="91" t="e">
        <f>#REF!</f>
        <v>#REF!</v>
      </c>
      <c r="O8" s="54" t="s">
        <v>440</v>
      </c>
      <c r="P8" s="91" t="e">
        <f>#REF!</f>
        <v>#REF!</v>
      </c>
      <c r="Q8" s="91" t="e">
        <f>#REF!</f>
        <v>#REF!</v>
      </c>
      <c r="R8" s="54" t="s">
        <v>440</v>
      </c>
      <c r="S8" s="91">
        <v>2</v>
      </c>
      <c r="T8" s="91">
        <v>0</v>
      </c>
      <c r="U8" s="91" t="e">
        <f>#REF!</f>
        <v>#REF!</v>
      </c>
      <c r="V8" s="91" t="e">
        <f>#REF!</f>
        <v>#REF!</v>
      </c>
      <c r="W8" s="469" t="str">
        <f>TB_BS_en!W8</f>
        <v>(in whole EUR)</v>
      </c>
      <c r="X8" s="470"/>
      <c r="Y8" s="470"/>
      <c r="Z8" s="470"/>
      <c r="AA8" s="470"/>
      <c r="AB8" s="471"/>
      <c r="AC8" s="43"/>
      <c r="AD8" s="43"/>
      <c r="AE8" s="43"/>
      <c r="AF8" s="43"/>
      <c r="AG8" s="43"/>
      <c r="AH8" s="43"/>
      <c r="AI8" s="43"/>
      <c r="AJ8" s="43"/>
    </row>
    <row r="9" spans="1:36" ht="21.9" customHeight="1" x14ac:dyDescent="0.25">
      <c r="A9" s="472"/>
      <c r="B9" s="472"/>
      <c r="C9" s="472"/>
      <c r="D9" s="472"/>
      <c r="E9" s="472"/>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2"/>
      <c r="AF9" s="472"/>
      <c r="AG9" s="472"/>
      <c r="AH9" s="472"/>
      <c r="AI9" s="463"/>
      <c r="AJ9" s="464"/>
    </row>
    <row r="10" spans="1:36" ht="12.9" customHeight="1" x14ac:dyDescent="0.25">
      <c r="A10" s="463"/>
      <c r="B10" s="463"/>
      <c r="C10" s="463"/>
      <c r="D10" s="463"/>
      <c r="E10" s="463"/>
      <c r="F10" s="463"/>
      <c r="G10" s="463"/>
      <c r="H10" s="463"/>
      <c r="I10" s="463"/>
      <c r="J10" s="463"/>
      <c r="K10" s="463"/>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3"/>
      <c r="AI10" s="463"/>
      <c r="AJ10" s="464"/>
    </row>
    <row r="11" spans="1:36" ht="12.9" customHeight="1" x14ac:dyDescent="0.25">
      <c r="A11" s="463"/>
      <c r="B11" s="464"/>
      <c r="C11" s="464"/>
      <c r="D11" s="464"/>
      <c r="E11" s="464"/>
      <c r="F11" s="464"/>
      <c r="G11" s="464"/>
      <c r="H11" s="464"/>
      <c r="I11" s="464"/>
      <c r="J11" s="464"/>
      <c r="K11" s="464"/>
      <c r="L11" s="464"/>
      <c r="M11" s="464"/>
      <c r="N11" s="464"/>
      <c r="O11" s="464"/>
      <c r="P11" s="464"/>
      <c r="Q11" s="464"/>
      <c r="R11" s="464"/>
      <c r="S11" s="464"/>
      <c r="T11" s="464"/>
      <c r="U11" s="464"/>
      <c r="V11" s="464"/>
      <c r="W11" s="464"/>
      <c r="X11" s="464"/>
      <c r="Y11" s="464"/>
      <c r="Z11" s="464"/>
      <c r="AA11" s="464"/>
      <c r="AB11" s="464"/>
      <c r="AC11" s="464"/>
      <c r="AD11" s="464"/>
      <c r="AE11" s="464"/>
      <c r="AF11" s="464"/>
      <c r="AG11" s="464"/>
      <c r="AH11" s="464"/>
      <c r="AI11" s="464"/>
      <c r="AJ11" s="464"/>
    </row>
    <row r="12" spans="1:36" ht="12.9" customHeight="1" x14ac:dyDescent="0.25">
      <c r="A12" s="464"/>
      <c r="B12" s="464"/>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row>
    <row r="13" spans="1:36" ht="12.9" customHeight="1" x14ac:dyDescent="0.25">
      <c r="A13" s="452"/>
      <c r="B13" s="452"/>
      <c r="C13" s="452"/>
      <c r="D13" s="452"/>
      <c r="E13" s="452"/>
      <c r="F13" s="452"/>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7"/>
    </row>
    <row r="14" spans="1:36" s="5" customFormat="1" ht="20.25" customHeight="1" x14ac:dyDescent="0.2">
      <c r="A14" s="71" t="s">
        <v>687</v>
      </c>
      <c r="B14" s="72"/>
      <c r="C14" s="72"/>
      <c r="D14" s="72"/>
      <c r="E14" s="72"/>
      <c r="F14" s="72"/>
      <c r="G14" s="72"/>
      <c r="H14" s="72"/>
      <c r="I14" s="72"/>
      <c r="J14" s="72"/>
      <c r="K14" s="73"/>
      <c r="L14" s="72" t="s">
        <v>583</v>
      </c>
      <c r="M14" s="72"/>
      <c r="N14" s="72"/>
      <c r="O14" s="72"/>
      <c r="P14" s="72"/>
      <c r="Q14" s="72"/>
      <c r="R14" s="71" t="s">
        <v>583</v>
      </c>
      <c r="S14" s="72"/>
      <c r="T14" s="72"/>
      <c r="U14" s="72"/>
      <c r="V14" s="72"/>
      <c r="W14" s="72"/>
      <c r="X14" s="71"/>
      <c r="Y14" s="72"/>
      <c r="Z14" s="72"/>
      <c r="AA14" s="72"/>
      <c r="AB14" s="72"/>
      <c r="AC14" s="72"/>
      <c r="AD14" s="72" t="s">
        <v>688</v>
      </c>
      <c r="AE14" s="72"/>
      <c r="AF14" s="72"/>
      <c r="AG14" s="72" t="s">
        <v>689</v>
      </c>
      <c r="AH14" s="72"/>
      <c r="AI14" s="72"/>
      <c r="AJ14" s="73"/>
    </row>
    <row r="15" spans="1:36" ht="20.25" customHeight="1" x14ac:dyDescent="0.25">
      <c r="A15" s="236" t="e">
        <f>#REF!</f>
        <v>#REF!</v>
      </c>
      <c r="B15" s="236" t="e">
        <f>#REF!</f>
        <v>#REF!</v>
      </c>
      <c r="C15" s="236" t="e">
        <f>#REF!</f>
        <v>#REF!</v>
      </c>
      <c r="D15" s="236" t="e">
        <f>#REF!</f>
        <v>#REF!</v>
      </c>
      <c r="E15" s="236" t="e">
        <f>#REF!</f>
        <v>#REF!</v>
      </c>
      <c r="F15" s="236" t="e">
        <f>#REF!</f>
        <v>#REF!</v>
      </c>
      <c r="G15" s="236" t="e">
        <f>#REF!</f>
        <v>#REF!</v>
      </c>
      <c r="H15" s="236" t="e">
        <f>#REF!</f>
        <v>#REF!</v>
      </c>
      <c r="I15" s="236" t="e">
        <f>#REF!</f>
        <v>#REF!</v>
      </c>
      <c r="J15" s="236" t="e">
        <f>#REF!</f>
        <v>#REF!</v>
      </c>
      <c r="K15" s="75"/>
      <c r="L15" s="91" t="e">
        <f>#REF!</f>
        <v>#REF!</v>
      </c>
      <c r="M15" s="76" t="str">
        <f>TB_BS_en!M15</f>
        <v>regular</v>
      </c>
      <c r="N15" s="47"/>
      <c r="O15" s="47"/>
      <c r="P15" s="47"/>
      <c r="Q15" s="47"/>
      <c r="R15" s="95"/>
      <c r="S15" s="91" t="e">
        <f>#REF!</f>
        <v>#REF!</v>
      </c>
      <c r="T15" s="76" t="str">
        <f>TB_BS_en!T15</f>
        <v>prepared</v>
      </c>
      <c r="U15" s="47"/>
      <c r="V15" s="47"/>
      <c r="W15" s="47"/>
      <c r="X15" s="76" t="s">
        <v>582</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5">
      <c r="A16" s="76" t="s">
        <v>776</v>
      </c>
      <c r="B16" s="47"/>
      <c r="C16" s="47"/>
      <c r="D16" s="47"/>
      <c r="E16" s="47"/>
      <c r="F16" s="47"/>
      <c r="G16" s="47"/>
      <c r="H16" s="47"/>
      <c r="I16" s="47"/>
      <c r="J16" s="47"/>
      <c r="K16" s="75"/>
      <c r="L16" s="60"/>
      <c r="M16" s="47" t="s">
        <v>692</v>
      </c>
      <c r="N16" s="47"/>
      <c r="O16" s="47"/>
      <c r="P16" s="47"/>
      <c r="Q16" s="47"/>
      <c r="R16" s="95"/>
      <c r="S16" s="91"/>
      <c r="T16" s="76" t="str">
        <f>TB_BS_en!T16</f>
        <v>approved</v>
      </c>
      <c r="U16" s="79"/>
      <c r="V16" s="79"/>
      <c r="W16" s="79"/>
      <c r="X16" s="68" t="s">
        <v>696</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5">
      <c r="A17" s="236" t="e">
        <f>#REF!</f>
        <v>#REF!</v>
      </c>
      <c r="B17" s="236" t="e">
        <f>#REF!</f>
        <v>#REF!</v>
      </c>
      <c r="C17" s="236" t="e">
        <f>#REF!</f>
        <v>#REF!</v>
      </c>
      <c r="D17" s="236" t="e">
        <f>#REF!</f>
        <v>#REF!</v>
      </c>
      <c r="E17" s="236" t="e">
        <f>#REF!</f>
        <v>#REF!</v>
      </c>
      <c r="F17" s="236" t="e">
        <f>#REF!</f>
        <v>#REF!</v>
      </c>
      <c r="G17" s="236" t="e">
        <f>#REF!</f>
        <v>#REF!</v>
      </c>
      <c r="H17" s="23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5">
      <c r="A18" s="76" t="s">
        <v>660</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5">
      <c r="A19" s="236" t="e">
        <f>#REF!</f>
        <v>#REF!</v>
      </c>
      <c r="B19" s="236" t="e">
        <f>#REF!</f>
        <v>#REF!</v>
      </c>
      <c r="C19" s="236" t="e">
        <f>#REF!</f>
        <v>#REF!</v>
      </c>
      <c r="D19" s="236" t="e">
        <f>#REF!</f>
        <v>#REF!</v>
      </c>
      <c r="E19" s="236" t="e">
        <f>#REF!</f>
        <v>#REF!</v>
      </c>
      <c r="F19" s="236" t="e">
        <f>#REF!</f>
        <v>#REF!</v>
      </c>
      <c r="G19" s="23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5">
      <c r="A21" s="236" t="e">
        <f>#REF!</f>
        <v>#REF!</v>
      </c>
      <c r="B21" s="236" t="e">
        <f>#REF!</f>
        <v>#REF!</v>
      </c>
      <c r="C21" s="236" t="e">
        <f>#REF!</f>
        <v>#REF!</v>
      </c>
      <c r="D21" s="236" t="e">
        <f>#REF!</f>
        <v>#REF!</v>
      </c>
      <c r="E21" s="236" t="e">
        <f>#REF!</f>
        <v>#REF!</v>
      </c>
      <c r="F21" s="236" t="e">
        <f>#REF!</f>
        <v>#REF!</v>
      </c>
      <c r="G21" s="236" t="e">
        <f>#REF!</f>
        <v>#REF!</v>
      </c>
      <c r="H21" s="236" t="e">
        <f>#REF!</f>
        <v>#REF!</v>
      </c>
      <c r="I21" s="236" t="e">
        <f>#REF!</f>
        <v>#REF!</v>
      </c>
      <c r="J21" s="236" t="e">
        <f>#REF!</f>
        <v>#REF!</v>
      </c>
      <c r="K21" s="236" t="e">
        <f>#REF!</f>
        <v>#REF!</v>
      </c>
      <c r="L21" s="236" t="e">
        <f>#REF!</f>
        <v>#REF!</v>
      </c>
      <c r="M21" s="236" t="e">
        <f>#REF!</f>
        <v>#REF!</v>
      </c>
      <c r="N21" s="236" t="e">
        <f>#REF!</f>
        <v>#REF!</v>
      </c>
      <c r="O21" s="236" t="e">
        <f>#REF!</f>
        <v>#REF!</v>
      </c>
      <c r="P21" s="236" t="e">
        <f>#REF!</f>
        <v>#REF!</v>
      </c>
      <c r="Q21" s="236" t="e">
        <f>#REF!</f>
        <v>#REF!</v>
      </c>
      <c r="R21" s="236" t="e">
        <f>#REF!</f>
        <v>#REF!</v>
      </c>
      <c r="S21" s="236" t="e">
        <f>#REF!</f>
        <v>#REF!</v>
      </c>
      <c r="T21" s="236" t="e">
        <f>#REF!</f>
        <v>#REF!</v>
      </c>
      <c r="U21" s="236" t="e">
        <f>#REF!</f>
        <v>#REF!</v>
      </c>
      <c r="V21" s="236" t="e">
        <f>#REF!</f>
        <v>#REF!</v>
      </c>
      <c r="W21" s="236" t="e">
        <f>#REF!</f>
        <v>#REF!</v>
      </c>
      <c r="X21" s="236" t="e">
        <f>#REF!</f>
        <v>#REF!</v>
      </c>
      <c r="Y21" s="236" t="e">
        <f>#REF!</f>
        <v>#REF!</v>
      </c>
      <c r="Z21" s="236" t="e">
        <f>#REF!</f>
        <v>#REF!</v>
      </c>
      <c r="AA21" s="236" t="e">
        <f>#REF!</f>
        <v>#REF!</v>
      </c>
      <c r="AB21" s="236" t="e">
        <f>#REF!</f>
        <v>#REF!</v>
      </c>
      <c r="AC21" s="236" t="e">
        <f>#REF!</f>
        <v>#REF!</v>
      </c>
      <c r="AD21" s="236" t="e">
        <f>#REF!</f>
        <v>#REF!</v>
      </c>
      <c r="AE21" s="236" t="e">
        <f>#REF!</f>
        <v>#REF!</v>
      </c>
      <c r="AF21" s="236" t="e">
        <f>#REF!</f>
        <v>#REF!</v>
      </c>
      <c r="AG21" s="236" t="e">
        <f>#REF!</f>
        <v>#REF!</v>
      </c>
      <c r="AH21" s="236" t="e">
        <f>#REF!</f>
        <v>#REF!</v>
      </c>
      <c r="AI21" s="236" t="e">
        <f>#REF!</f>
        <v>#REF!</v>
      </c>
      <c r="AJ21" s="236" t="e">
        <f>#REF!</f>
        <v>#REF!</v>
      </c>
      <c r="AK21" s="12"/>
    </row>
    <row r="22" spans="1:37"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453" t="str">
        <f>TB_BS_en!A23</f>
        <v>Registered office of the accounting entity</v>
      </c>
      <c r="B23" s="453"/>
      <c r="C23" s="453"/>
      <c r="D23" s="453"/>
      <c r="E23" s="453"/>
      <c r="F23" s="453"/>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c r="AE23" s="453"/>
      <c r="AF23" s="453"/>
      <c r="AG23" s="453"/>
      <c r="AH23" s="453"/>
      <c r="AI23" s="453"/>
      <c r="AJ23" s="453"/>
    </row>
    <row r="24" spans="1:37" ht="20.25" customHeight="1" x14ac:dyDescent="0.25">
      <c r="A24" s="71" t="s">
        <v>699</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700</v>
      </c>
      <c r="AE24" s="72"/>
      <c r="AF24" s="72"/>
      <c r="AG24" s="72"/>
      <c r="AH24" s="72"/>
      <c r="AI24" s="72"/>
      <c r="AJ24" s="73"/>
    </row>
    <row r="25" spans="1:37" ht="20.25" customHeight="1" x14ac:dyDescent="0.25">
      <c r="A25" s="236" t="e">
        <f>#REF!</f>
        <v>#REF!</v>
      </c>
      <c r="B25" s="236" t="e">
        <f>#REF!</f>
        <v>#REF!</v>
      </c>
      <c r="C25" s="236" t="e">
        <f>#REF!</f>
        <v>#REF!</v>
      </c>
      <c r="D25" s="236" t="e">
        <f>#REF!</f>
        <v>#REF!</v>
      </c>
      <c r="E25" s="236" t="e">
        <f>#REF!</f>
        <v>#REF!</v>
      </c>
      <c r="F25" s="236" t="e">
        <f>#REF!</f>
        <v>#REF!</v>
      </c>
      <c r="G25" s="236" t="e">
        <f>#REF!</f>
        <v>#REF!</v>
      </c>
      <c r="H25" s="236" t="e">
        <f>#REF!</f>
        <v>#REF!</v>
      </c>
      <c r="I25" s="236" t="e">
        <f>#REF!</f>
        <v>#REF!</v>
      </c>
      <c r="J25" s="236" t="e">
        <f>#REF!</f>
        <v>#REF!</v>
      </c>
      <c r="K25" s="236" t="e">
        <f>#REF!</f>
        <v>#REF!</v>
      </c>
      <c r="L25" s="236" t="e">
        <f>#REF!</f>
        <v>#REF!</v>
      </c>
      <c r="M25" s="236" t="e">
        <f>#REF!</f>
        <v>#REF!</v>
      </c>
      <c r="N25" s="236" t="e">
        <f>#REF!</f>
        <v>#REF!</v>
      </c>
      <c r="O25" s="236" t="e">
        <f>#REF!</f>
        <v>#REF!</v>
      </c>
      <c r="P25" s="236" t="e">
        <f>#REF!</f>
        <v>#REF!</v>
      </c>
      <c r="Q25" s="236" t="e">
        <f>#REF!</f>
        <v>#REF!</v>
      </c>
      <c r="R25" s="236" t="e">
        <f>#REF!</f>
        <v>#REF!</v>
      </c>
      <c r="S25" s="236" t="e">
        <f>#REF!</f>
        <v>#REF!</v>
      </c>
      <c r="T25" s="236" t="e">
        <f>#REF!</f>
        <v>#REF!</v>
      </c>
      <c r="U25" s="236" t="e">
        <f>#REF!</f>
        <v>#REF!</v>
      </c>
      <c r="V25" s="236" t="e">
        <f>#REF!</f>
        <v>#REF!</v>
      </c>
      <c r="W25" s="236" t="e">
        <f>#REF!</f>
        <v>#REF!</v>
      </c>
      <c r="X25" s="236" t="e">
        <f>#REF!</f>
        <v>#REF!</v>
      </c>
      <c r="Y25" s="236" t="e">
        <f>#REF!</f>
        <v>#REF!</v>
      </c>
      <c r="Z25" s="236" t="e">
        <f>#REF!</f>
        <v>#REF!</v>
      </c>
      <c r="AA25" s="236" t="e">
        <f>#REF!</f>
        <v>#REF!</v>
      </c>
      <c r="AB25" s="58"/>
      <c r="AC25" s="58"/>
      <c r="AD25" s="59" t="e">
        <f>#REF!</f>
        <v>#REF!</v>
      </c>
      <c r="AE25" s="236" t="e">
        <f>#REF!</f>
        <v>#REF!</v>
      </c>
      <c r="AF25" s="236" t="e">
        <f>#REF!</f>
        <v>#REF!</v>
      </c>
      <c r="AG25" s="236" t="e">
        <f>#REF!</f>
        <v>#REF!</v>
      </c>
      <c r="AH25" s="236" t="e">
        <f>#REF!</f>
        <v>#REF!</v>
      </c>
      <c r="AI25" s="236" t="e">
        <f>#REF!</f>
        <v>#REF!</v>
      </c>
      <c r="AJ25" s="236" t="e">
        <f>#REF!</f>
        <v>#REF!</v>
      </c>
    </row>
    <row r="26" spans="1:37" s="10" customFormat="1" ht="20.25" customHeight="1" x14ac:dyDescent="0.2">
      <c r="A26" s="76" t="s">
        <v>780</v>
      </c>
      <c r="B26" s="47"/>
      <c r="C26" s="47"/>
      <c r="D26" s="47"/>
      <c r="E26" s="47"/>
      <c r="F26" s="47"/>
      <c r="G26" s="47"/>
      <c r="H26" s="47" t="s">
        <v>781</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236" t="e">
        <f>#REF!</f>
        <v>#REF!</v>
      </c>
      <c r="B27" s="236" t="e">
        <f>#REF!</f>
        <v>#REF!</v>
      </c>
      <c r="C27" s="236" t="e">
        <f>#REF!</f>
        <v>#REF!</v>
      </c>
      <c r="D27" s="236" t="e">
        <f>#REF!</f>
        <v>#REF!</v>
      </c>
      <c r="E27" s="245" t="e">
        <f>#REF!</f>
        <v>#REF!</v>
      </c>
      <c r="F27" s="246"/>
      <c r="G27" s="237"/>
      <c r="H27" s="236" t="e">
        <f>#REF!</f>
        <v>#REF!</v>
      </c>
      <c r="I27" s="236" t="e">
        <f>#REF!</f>
        <v>#REF!</v>
      </c>
      <c r="J27" s="236" t="e">
        <f>#REF!</f>
        <v>#REF!</v>
      </c>
      <c r="K27" s="236" t="e">
        <f>#REF!</f>
        <v>#REF!</v>
      </c>
      <c r="L27" s="236" t="e">
        <f>#REF!</f>
        <v>#REF!</v>
      </c>
      <c r="M27" s="236" t="e">
        <f>#REF!</f>
        <v>#REF!</v>
      </c>
      <c r="N27" s="236" t="e">
        <f>#REF!</f>
        <v>#REF!</v>
      </c>
      <c r="O27" s="236" t="e">
        <f>#REF!</f>
        <v>#REF!</v>
      </c>
      <c r="P27" s="236" t="e">
        <f>#REF!</f>
        <v>#REF!</v>
      </c>
      <c r="Q27" s="236" t="e">
        <f>#REF!</f>
        <v>#REF!</v>
      </c>
      <c r="R27" s="236" t="e">
        <f>#REF!</f>
        <v>#REF!</v>
      </c>
      <c r="S27" s="236" t="e">
        <f>#REF!</f>
        <v>#REF!</v>
      </c>
      <c r="T27" s="236" t="e">
        <f>#REF!</f>
        <v>#REF!</v>
      </c>
      <c r="U27" s="236" t="e">
        <f>#REF!</f>
        <v>#REF!</v>
      </c>
      <c r="V27" s="236" t="e">
        <f>#REF!</f>
        <v>#REF!</v>
      </c>
      <c r="W27" s="236" t="e">
        <f>#REF!</f>
        <v>#REF!</v>
      </c>
      <c r="X27" s="236" t="e">
        <f>#REF!</f>
        <v>#REF!</v>
      </c>
      <c r="Y27" s="236" t="e">
        <f>#REF!</f>
        <v>#REF!</v>
      </c>
      <c r="Z27" s="236" t="e">
        <f>#REF!</f>
        <v>#REF!</v>
      </c>
      <c r="AA27" s="236" t="e">
        <f>#REF!</f>
        <v>#REF!</v>
      </c>
      <c r="AB27" s="236" t="e">
        <f>#REF!</f>
        <v>#REF!</v>
      </c>
      <c r="AC27" s="236" t="e">
        <f>#REF!</f>
        <v>#REF!</v>
      </c>
      <c r="AD27" s="236" t="e">
        <f>#REF!</f>
        <v>#REF!</v>
      </c>
      <c r="AE27" s="236" t="e">
        <f>#REF!</f>
        <v>#REF!</v>
      </c>
      <c r="AF27" s="59" t="e">
        <f>#REF!</f>
        <v>#REF!</v>
      </c>
      <c r="AG27" s="59" t="e">
        <f>#REF!</f>
        <v>#REF!</v>
      </c>
      <c r="AH27" s="59" t="e">
        <f>#REF!</f>
        <v>#REF!</v>
      </c>
      <c r="AI27" s="59" t="e">
        <f>#REF!</f>
        <v>#REF!</v>
      </c>
      <c r="AJ27" s="59" t="e">
        <f>#REF!</f>
        <v>#REF!</v>
      </c>
    </row>
    <row r="28" spans="1:37" s="10" customFormat="1" ht="20.25" customHeight="1" x14ac:dyDescent="0.2">
      <c r="A28" s="76" t="s">
        <v>782</v>
      </c>
      <c r="B28" s="47"/>
      <c r="C28" s="47"/>
      <c r="D28" s="47"/>
      <c r="E28" s="47"/>
      <c r="F28" s="47"/>
      <c r="G28" s="47"/>
      <c r="H28" s="47"/>
      <c r="I28" s="47"/>
      <c r="J28" s="47"/>
      <c r="K28" s="47"/>
      <c r="L28" s="47"/>
      <c r="M28" s="47"/>
      <c r="N28" s="47"/>
      <c r="O28" s="47"/>
      <c r="P28" s="47"/>
      <c r="Q28" s="47"/>
      <c r="R28" s="47"/>
      <c r="S28" s="47"/>
      <c r="T28" s="47" t="s">
        <v>783</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439</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439</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507</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701</v>
      </c>
      <c r="B33" s="72"/>
      <c r="C33" s="72"/>
      <c r="D33" s="72"/>
      <c r="E33" s="72"/>
      <c r="F33" s="72"/>
      <c r="G33" s="72"/>
      <c r="H33" s="72"/>
      <c r="I33" s="72"/>
      <c r="J33" s="73"/>
      <c r="K33" s="454" t="s">
        <v>784</v>
      </c>
      <c r="L33" s="455"/>
      <c r="M33" s="455"/>
      <c r="N33" s="455"/>
      <c r="O33" s="455"/>
      <c r="P33" s="455"/>
      <c r="Q33" s="455"/>
      <c r="R33" s="455"/>
      <c r="S33" s="455"/>
      <c r="T33" s="535"/>
      <c r="U33" s="454" t="s">
        <v>702</v>
      </c>
      <c r="V33" s="455"/>
      <c r="W33" s="455"/>
      <c r="X33" s="455"/>
      <c r="Y33" s="455"/>
      <c r="Z33" s="455"/>
      <c r="AA33" s="455"/>
      <c r="AB33" s="456"/>
      <c r="AC33" s="454" t="s">
        <v>864</v>
      </c>
      <c r="AD33" s="455"/>
      <c r="AE33" s="455"/>
      <c r="AF33" s="455"/>
      <c r="AG33" s="455"/>
      <c r="AH33" s="455"/>
      <c r="AI33" s="455"/>
      <c r="AJ33" s="456"/>
    </row>
    <row r="34" spans="1:39" ht="20.25" customHeight="1" x14ac:dyDescent="0.25">
      <c r="A34" s="236" t="e">
        <f>#REF!</f>
        <v>#REF!</v>
      </c>
      <c r="B34" s="236" t="e">
        <f>#REF!</f>
        <v>#REF!</v>
      </c>
      <c r="C34" s="237" t="s">
        <v>440</v>
      </c>
      <c r="D34" s="236" t="e">
        <f>#REF!</f>
        <v>#REF!</v>
      </c>
      <c r="E34" s="236" t="e">
        <f>#REF!</f>
        <v>#REF!</v>
      </c>
      <c r="F34" s="237" t="s">
        <v>440</v>
      </c>
      <c r="G34" s="236">
        <v>2</v>
      </c>
      <c r="H34" s="236">
        <v>0</v>
      </c>
      <c r="I34" s="238" t="e">
        <f>#REF!</f>
        <v>#REF!</v>
      </c>
      <c r="J34" s="236" t="e">
        <f>#REF!</f>
        <v>#REF!</v>
      </c>
      <c r="K34" s="457"/>
      <c r="L34" s="458"/>
      <c r="M34" s="458"/>
      <c r="N34" s="458"/>
      <c r="O34" s="458"/>
      <c r="P34" s="458"/>
      <c r="Q34" s="458"/>
      <c r="R34" s="458"/>
      <c r="S34" s="458"/>
      <c r="T34" s="536"/>
      <c r="U34" s="457"/>
      <c r="V34" s="458"/>
      <c r="W34" s="458"/>
      <c r="X34" s="458"/>
      <c r="Y34" s="458"/>
      <c r="Z34" s="458"/>
      <c r="AA34" s="458"/>
      <c r="AB34" s="459"/>
      <c r="AC34" s="457"/>
      <c r="AD34" s="458"/>
      <c r="AE34" s="458"/>
      <c r="AF34" s="458"/>
      <c r="AG34" s="458"/>
      <c r="AH34" s="458"/>
      <c r="AI34" s="458"/>
      <c r="AJ34" s="459"/>
    </row>
    <row r="35" spans="1:39" ht="23.25" customHeight="1" x14ac:dyDescent="0.25">
      <c r="A35" s="247"/>
      <c r="B35" s="248"/>
      <c r="C35" s="248"/>
      <c r="D35" s="248"/>
      <c r="E35" s="248"/>
      <c r="F35" s="248"/>
      <c r="G35" s="248"/>
      <c r="H35" s="248"/>
      <c r="I35" s="248"/>
      <c r="J35" s="249"/>
      <c r="K35" s="457"/>
      <c r="L35" s="458"/>
      <c r="M35" s="458"/>
      <c r="N35" s="458"/>
      <c r="O35" s="458"/>
      <c r="P35" s="458"/>
      <c r="Q35" s="458"/>
      <c r="R35" s="458"/>
      <c r="S35" s="458"/>
      <c r="T35" s="536"/>
      <c r="U35" s="457"/>
      <c r="V35" s="458"/>
      <c r="W35" s="458"/>
      <c r="X35" s="458"/>
      <c r="Y35" s="458"/>
      <c r="Z35" s="458"/>
      <c r="AA35" s="458"/>
      <c r="AB35" s="459"/>
      <c r="AC35" s="457"/>
      <c r="AD35" s="458"/>
      <c r="AE35" s="458"/>
      <c r="AF35" s="458"/>
      <c r="AG35" s="458"/>
      <c r="AH35" s="458"/>
      <c r="AI35" s="458"/>
      <c r="AJ35" s="459"/>
    </row>
    <row r="36" spans="1:39" s="5" customFormat="1" ht="20.25" customHeight="1" x14ac:dyDescent="0.2">
      <c r="A36" s="242" t="s">
        <v>703</v>
      </c>
      <c r="B36" s="243"/>
      <c r="C36" s="243"/>
      <c r="D36" s="243"/>
      <c r="E36" s="243"/>
      <c r="F36" s="243"/>
      <c r="G36" s="243"/>
      <c r="H36" s="243"/>
      <c r="I36" s="243"/>
      <c r="J36" s="24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5">
      <c r="A37" s="236" t="e">
        <f>#REF!</f>
        <v>#REF!</v>
      </c>
      <c r="B37" s="236" t="e">
        <f>#REF!</f>
        <v>#REF!</v>
      </c>
      <c r="C37" s="239" t="s">
        <v>440</v>
      </c>
      <c r="D37" s="236" t="e">
        <f>#REF!</f>
        <v>#REF!</v>
      </c>
      <c r="E37" s="236" t="e">
        <f>#REF!</f>
        <v>#REF!</v>
      </c>
      <c r="F37" s="239" t="s">
        <v>440</v>
      </c>
      <c r="G37" s="236" t="e">
        <f>#REF!</f>
        <v>#REF!</v>
      </c>
      <c r="H37" s="236" t="e">
        <f>#REF!</f>
        <v>#REF!</v>
      </c>
      <c r="I37" s="236" t="e">
        <f>#REF!</f>
        <v>#REF!</v>
      </c>
      <c r="J37" s="23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5">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5">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5">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5">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5">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5">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5">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7" type="noConversion"/>
  <pageMargins left="0.56000000000000005" right="0.21" top="0.35" bottom="0.28000000000000003" header="0.36" footer="0.19"/>
  <pageSetup paperSize="9" scale="98"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9"/>
  <sheetViews>
    <sheetView zoomScaleNormal="100" workbookViewId="0">
      <selection activeCell="N36" sqref="N36"/>
    </sheetView>
  </sheetViews>
  <sheetFormatPr defaultColWidth="9.109375" defaultRowHeight="10.199999999999999" x14ac:dyDescent="0.2"/>
  <cols>
    <col min="1" max="1" width="2.5546875" style="275" customWidth="1"/>
    <col min="2" max="2" width="2.33203125" style="275" bestFit="1" customWidth="1"/>
    <col min="3" max="9" width="2.5546875" style="275" customWidth="1"/>
    <col min="10" max="10" width="3" style="275" customWidth="1"/>
    <col min="11" max="21" width="2.5546875" style="275" customWidth="1"/>
    <col min="22" max="22" width="3.88671875" style="275" customWidth="1"/>
    <col min="23" max="23" width="2.5546875" style="275" customWidth="1"/>
    <col min="24" max="24" width="3.6640625" style="275" customWidth="1"/>
    <col min="25" max="38" width="2.5546875" style="275" customWidth="1"/>
    <col min="39" max="256" width="9.109375" style="275"/>
    <col min="257" max="257" width="2.5546875" style="275" customWidth="1"/>
    <col min="258" max="258" width="2.33203125" style="275" bestFit="1" customWidth="1"/>
    <col min="259" max="294" width="2.5546875" style="275" customWidth="1"/>
    <col min="295" max="512" width="9.109375" style="275"/>
    <col min="513" max="513" width="2.5546875" style="275" customWidth="1"/>
    <col min="514" max="514" width="2.33203125" style="275" bestFit="1" customWidth="1"/>
    <col min="515" max="550" width="2.5546875" style="275" customWidth="1"/>
    <col min="551" max="768" width="9.109375" style="275"/>
    <col min="769" max="769" width="2.5546875" style="275" customWidth="1"/>
    <col min="770" max="770" width="2.33203125" style="275" bestFit="1" customWidth="1"/>
    <col min="771" max="806" width="2.5546875" style="275" customWidth="1"/>
    <col min="807" max="1024" width="9.109375" style="275"/>
    <col min="1025" max="1025" width="2.5546875" style="275" customWidth="1"/>
    <col min="1026" max="1026" width="2.33203125" style="275" bestFit="1" customWidth="1"/>
    <col min="1027" max="1062" width="2.5546875" style="275" customWidth="1"/>
    <col min="1063" max="1280" width="9.109375" style="275"/>
    <col min="1281" max="1281" width="2.5546875" style="275" customWidth="1"/>
    <col min="1282" max="1282" width="2.33203125" style="275" bestFit="1" customWidth="1"/>
    <col min="1283" max="1318" width="2.5546875" style="275" customWidth="1"/>
    <col min="1319" max="1536" width="9.109375" style="275"/>
    <col min="1537" max="1537" width="2.5546875" style="275" customWidth="1"/>
    <col min="1538" max="1538" width="2.33203125" style="275" bestFit="1" customWidth="1"/>
    <col min="1539" max="1574" width="2.5546875" style="275" customWidth="1"/>
    <col min="1575" max="1792" width="9.109375" style="275"/>
    <col min="1793" max="1793" width="2.5546875" style="275" customWidth="1"/>
    <col min="1794" max="1794" width="2.33203125" style="275" bestFit="1" customWidth="1"/>
    <col min="1795" max="1830" width="2.5546875" style="275" customWidth="1"/>
    <col min="1831" max="2048" width="9.109375" style="275"/>
    <col min="2049" max="2049" width="2.5546875" style="275" customWidth="1"/>
    <col min="2050" max="2050" width="2.33203125" style="275" bestFit="1" customWidth="1"/>
    <col min="2051" max="2086" width="2.5546875" style="275" customWidth="1"/>
    <col min="2087" max="2304" width="9.109375" style="275"/>
    <col min="2305" max="2305" width="2.5546875" style="275" customWidth="1"/>
    <col min="2306" max="2306" width="2.33203125" style="275" bestFit="1" customWidth="1"/>
    <col min="2307" max="2342" width="2.5546875" style="275" customWidth="1"/>
    <col min="2343" max="2560" width="9.109375" style="275"/>
    <col min="2561" max="2561" width="2.5546875" style="275" customWidth="1"/>
    <col min="2562" max="2562" width="2.33203125" style="275" bestFit="1" customWidth="1"/>
    <col min="2563" max="2598" width="2.5546875" style="275" customWidth="1"/>
    <col min="2599" max="2816" width="9.109375" style="275"/>
    <col min="2817" max="2817" width="2.5546875" style="275" customWidth="1"/>
    <col min="2818" max="2818" width="2.33203125" style="275" bestFit="1" customWidth="1"/>
    <col min="2819" max="2854" width="2.5546875" style="275" customWidth="1"/>
    <col min="2855" max="3072" width="9.109375" style="275"/>
    <col min="3073" max="3073" width="2.5546875" style="275" customWidth="1"/>
    <col min="3074" max="3074" width="2.33203125" style="275" bestFit="1" customWidth="1"/>
    <col min="3075" max="3110" width="2.5546875" style="275" customWidth="1"/>
    <col min="3111" max="3328" width="9.109375" style="275"/>
    <col min="3329" max="3329" width="2.5546875" style="275" customWidth="1"/>
    <col min="3330" max="3330" width="2.33203125" style="275" bestFit="1" customWidth="1"/>
    <col min="3331" max="3366" width="2.5546875" style="275" customWidth="1"/>
    <col min="3367" max="3584" width="9.109375" style="275"/>
    <col min="3585" max="3585" width="2.5546875" style="275" customWidth="1"/>
    <col min="3586" max="3586" width="2.33203125" style="275" bestFit="1" customWidth="1"/>
    <col min="3587" max="3622" width="2.5546875" style="275" customWidth="1"/>
    <col min="3623" max="3840" width="9.109375" style="275"/>
    <col min="3841" max="3841" width="2.5546875" style="275" customWidth="1"/>
    <col min="3842" max="3842" width="2.33203125" style="275" bestFit="1" customWidth="1"/>
    <col min="3843" max="3878" width="2.5546875" style="275" customWidth="1"/>
    <col min="3879" max="4096" width="9.109375" style="275"/>
    <col min="4097" max="4097" width="2.5546875" style="275" customWidth="1"/>
    <col min="4098" max="4098" width="2.33203125" style="275" bestFit="1" customWidth="1"/>
    <col min="4099" max="4134" width="2.5546875" style="275" customWidth="1"/>
    <col min="4135" max="4352" width="9.109375" style="275"/>
    <col min="4353" max="4353" width="2.5546875" style="275" customWidth="1"/>
    <col min="4354" max="4354" width="2.33203125" style="275" bestFit="1" customWidth="1"/>
    <col min="4355" max="4390" width="2.5546875" style="275" customWidth="1"/>
    <col min="4391" max="4608" width="9.109375" style="275"/>
    <col min="4609" max="4609" width="2.5546875" style="275" customWidth="1"/>
    <col min="4610" max="4610" width="2.33203125" style="275" bestFit="1" customWidth="1"/>
    <col min="4611" max="4646" width="2.5546875" style="275" customWidth="1"/>
    <col min="4647" max="4864" width="9.109375" style="275"/>
    <col min="4865" max="4865" width="2.5546875" style="275" customWidth="1"/>
    <col min="4866" max="4866" width="2.33203125" style="275" bestFit="1" customWidth="1"/>
    <col min="4867" max="4902" width="2.5546875" style="275" customWidth="1"/>
    <col min="4903" max="5120" width="9.109375" style="275"/>
    <col min="5121" max="5121" width="2.5546875" style="275" customWidth="1"/>
    <col min="5122" max="5122" width="2.33203125" style="275" bestFit="1" customWidth="1"/>
    <col min="5123" max="5158" width="2.5546875" style="275" customWidth="1"/>
    <col min="5159" max="5376" width="9.109375" style="275"/>
    <col min="5377" max="5377" width="2.5546875" style="275" customWidth="1"/>
    <col min="5378" max="5378" width="2.33203125" style="275" bestFit="1" customWidth="1"/>
    <col min="5379" max="5414" width="2.5546875" style="275" customWidth="1"/>
    <col min="5415" max="5632" width="9.109375" style="275"/>
    <col min="5633" max="5633" width="2.5546875" style="275" customWidth="1"/>
    <col min="5634" max="5634" width="2.33203125" style="275" bestFit="1" customWidth="1"/>
    <col min="5635" max="5670" width="2.5546875" style="275" customWidth="1"/>
    <col min="5671" max="5888" width="9.109375" style="275"/>
    <col min="5889" max="5889" width="2.5546875" style="275" customWidth="1"/>
    <col min="5890" max="5890" width="2.33203125" style="275" bestFit="1" customWidth="1"/>
    <col min="5891" max="5926" width="2.5546875" style="275" customWidth="1"/>
    <col min="5927" max="6144" width="9.109375" style="275"/>
    <col min="6145" max="6145" width="2.5546875" style="275" customWidth="1"/>
    <col min="6146" max="6146" width="2.33203125" style="275" bestFit="1" customWidth="1"/>
    <col min="6147" max="6182" width="2.5546875" style="275" customWidth="1"/>
    <col min="6183" max="6400" width="9.109375" style="275"/>
    <col min="6401" max="6401" width="2.5546875" style="275" customWidth="1"/>
    <col min="6402" max="6402" width="2.33203125" style="275" bestFit="1" customWidth="1"/>
    <col min="6403" max="6438" width="2.5546875" style="275" customWidth="1"/>
    <col min="6439" max="6656" width="9.109375" style="275"/>
    <col min="6657" max="6657" width="2.5546875" style="275" customWidth="1"/>
    <col min="6658" max="6658" width="2.33203125" style="275" bestFit="1" customWidth="1"/>
    <col min="6659" max="6694" width="2.5546875" style="275" customWidth="1"/>
    <col min="6695" max="6912" width="9.109375" style="275"/>
    <col min="6913" max="6913" width="2.5546875" style="275" customWidth="1"/>
    <col min="6914" max="6914" width="2.33203125" style="275" bestFit="1" customWidth="1"/>
    <col min="6915" max="6950" width="2.5546875" style="275" customWidth="1"/>
    <col min="6951" max="7168" width="9.109375" style="275"/>
    <col min="7169" max="7169" width="2.5546875" style="275" customWidth="1"/>
    <col min="7170" max="7170" width="2.33203125" style="275" bestFit="1" customWidth="1"/>
    <col min="7171" max="7206" width="2.5546875" style="275" customWidth="1"/>
    <col min="7207" max="7424" width="9.109375" style="275"/>
    <col min="7425" max="7425" width="2.5546875" style="275" customWidth="1"/>
    <col min="7426" max="7426" width="2.33203125" style="275" bestFit="1" customWidth="1"/>
    <col min="7427" max="7462" width="2.5546875" style="275" customWidth="1"/>
    <col min="7463" max="7680" width="9.109375" style="275"/>
    <col min="7681" max="7681" width="2.5546875" style="275" customWidth="1"/>
    <col min="7682" max="7682" width="2.33203125" style="275" bestFit="1" customWidth="1"/>
    <col min="7683" max="7718" width="2.5546875" style="275" customWidth="1"/>
    <col min="7719" max="7936" width="9.109375" style="275"/>
    <col min="7937" max="7937" width="2.5546875" style="275" customWidth="1"/>
    <col min="7938" max="7938" width="2.33203125" style="275" bestFit="1" customWidth="1"/>
    <col min="7939" max="7974" width="2.5546875" style="275" customWidth="1"/>
    <col min="7975" max="8192" width="9.109375" style="275"/>
    <col min="8193" max="8193" width="2.5546875" style="275" customWidth="1"/>
    <col min="8194" max="8194" width="2.33203125" style="275" bestFit="1" customWidth="1"/>
    <col min="8195" max="8230" width="2.5546875" style="275" customWidth="1"/>
    <col min="8231" max="8448" width="9.109375" style="275"/>
    <col min="8449" max="8449" width="2.5546875" style="275" customWidth="1"/>
    <col min="8450" max="8450" width="2.33203125" style="275" bestFit="1" customWidth="1"/>
    <col min="8451" max="8486" width="2.5546875" style="275" customWidth="1"/>
    <col min="8487" max="8704" width="9.109375" style="275"/>
    <col min="8705" max="8705" width="2.5546875" style="275" customWidth="1"/>
    <col min="8706" max="8706" width="2.33203125" style="275" bestFit="1" customWidth="1"/>
    <col min="8707" max="8742" width="2.5546875" style="275" customWidth="1"/>
    <col min="8743" max="8960" width="9.109375" style="275"/>
    <col min="8961" max="8961" width="2.5546875" style="275" customWidth="1"/>
    <col min="8962" max="8962" width="2.33203125" style="275" bestFit="1" customWidth="1"/>
    <col min="8963" max="8998" width="2.5546875" style="275" customWidth="1"/>
    <col min="8999" max="9216" width="9.109375" style="275"/>
    <col min="9217" max="9217" width="2.5546875" style="275" customWidth="1"/>
    <col min="9218" max="9218" width="2.33203125" style="275" bestFit="1" customWidth="1"/>
    <col min="9219" max="9254" width="2.5546875" style="275" customWidth="1"/>
    <col min="9255" max="9472" width="9.109375" style="275"/>
    <col min="9473" max="9473" width="2.5546875" style="275" customWidth="1"/>
    <col min="9474" max="9474" width="2.33203125" style="275" bestFit="1" customWidth="1"/>
    <col min="9475" max="9510" width="2.5546875" style="275" customWidth="1"/>
    <col min="9511" max="9728" width="9.109375" style="275"/>
    <col min="9729" max="9729" width="2.5546875" style="275" customWidth="1"/>
    <col min="9730" max="9730" width="2.33203125" style="275" bestFit="1" customWidth="1"/>
    <col min="9731" max="9766" width="2.5546875" style="275" customWidth="1"/>
    <col min="9767" max="9984" width="9.109375" style="275"/>
    <col min="9985" max="9985" width="2.5546875" style="275" customWidth="1"/>
    <col min="9986" max="9986" width="2.33203125" style="275" bestFit="1" customWidth="1"/>
    <col min="9987" max="10022" width="2.5546875" style="275" customWidth="1"/>
    <col min="10023" max="10240" width="9.109375" style="275"/>
    <col min="10241" max="10241" width="2.5546875" style="275" customWidth="1"/>
    <col min="10242" max="10242" width="2.33203125" style="275" bestFit="1" customWidth="1"/>
    <col min="10243" max="10278" width="2.5546875" style="275" customWidth="1"/>
    <col min="10279" max="10496" width="9.109375" style="275"/>
    <col min="10497" max="10497" width="2.5546875" style="275" customWidth="1"/>
    <col min="10498" max="10498" width="2.33203125" style="275" bestFit="1" customWidth="1"/>
    <col min="10499" max="10534" width="2.5546875" style="275" customWidth="1"/>
    <col min="10535" max="10752" width="9.109375" style="275"/>
    <col min="10753" max="10753" width="2.5546875" style="275" customWidth="1"/>
    <col min="10754" max="10754" width="2.33203125" style="275" bestFit="1" customWidth="1"/>
    <col min="10755" max="10790" width="2.5546875" style="275" customWidth="1"/>
    <col min="10791" max="11008" width="9.109375" style="275"/>
    <col min="11009" max="11009" width="2.5546875" style="275" customWidth="1"/>
    <col min="11010" max="11010" width="2.33203125" style="275" bestFit="1" customWidth="1"/>
    <col min="11011" max="11046" width="2.5546875" style="275" customWidth="1"/>
    <col min="11047" max="11264" width="9.109375" style="275"/>
    <col min="11265" max="11265" width="2.5546875" style="275" customWidth="1"/>
    <col min="11266" max="11266" width="2.33203125" style="275" bestFit="1" customWidth="1"/>
    <col min="11267" max="11302" width="2.5546875" style="275" customWidth="1"/>
    <col min="11303" max="11520" width="9.109375" style="275"/>
    <col min="11521" max="11521" width="2.5546875" style="275" customWidth="1"/>
    <col min="11522" max="11522" width="2.33203125" style="275" bestFit="1" customWidth="1"/>
    <col min="11523" max="11558" width="2.5546875" style="275" customWidth="1"/>
    <col min="11559" max="11776" width="9.109375" style="275"/>
    <col min="11777" max="11777" width="2.5546875" style="275" customWidth="1"/>
    <col min="11778" max="11778" width="2.33203125" style="275" bestFit="1" customWidth="1"/>
    <col min="11779" max="11814" width="2.5546875" style="275" customWidth="1"/>
    <col min="11815" max="12032" width="9.109375" style="275"/>
    <col min="12033" max="12033" width="2.5546875" style="275" customWidth="1"/>
    <col min="12034" max="12034" width="2.33203125" style="275" bestFit="1" customWidth="1"/>
    <col min="12035" max="12070" width="2.5546875" style="275" customWidth="1"/>
    <col min="12071" max="12288" width="9.109375" style="275"/>
    <col min="12289" max="12289" width="2.5546875" style="275" customWidth="1"/>
    <col min="12290" max="12290" width="2.33203125" style="275" bestFit="1" customWidth="1"/>
    <col min="12291" max="12326" width="2.5546875" style="275" customWidth="1"/>
    <col min="12327" max="12544" width="9.109375" style="275"/>
    <col min="12545" max="12545" width="2.5546875" style="275" customWidth="1"/>
    <col min="12546" max="12546" width="2.33203125" style="275" bestFit="1" customWidth="1"/>
    <col min="12547" max="12582" width="2.5546875" style="275" customWidth="1"/>
    <col min="12583" max="12800" width="9.109375" style="275"/>
    <col min="12801" max="12801" width="2.5546875" style="275" customWidth="1"/>
    <col min="12802" max="12802" width="2.33203125" style="275" bestFit="1" customWidth="1"/>
    <col min="12803" max="12838" width="2.5546875" style="275" customWidth="1"/>
    <col min="12839" max="13056" width="9.109375" style="275"/>
    <col min="13057" max="13057" width="2.5546875" style="275" customWidth="1"/>
    <col min="13058" max="13058" width="2.33203125" style="275" bestFit="1" customWidth="1"/>
    <col min="13059" max="13094" width="2.5546875" style="275" customWidth="1"/>
    <col min="13095" max="13312" width="9.109375" style="275"/>
    <col min="13313" max="13313" width="2.5546875" style="275" customWidth="1"/>
    <col min="13314" max="13314" width="2.33203125" style="275" bestFit="1" customWidth="1"/>
    <col min="13315" max="13350" width="2.5546875" style="275" customWidth="1"/>
    <col min="13351" max="13568" width="9.109375" style="275"/>
    <col min="13569" max="13569" width="2.5546875" style="275" customWidth="1"/>
    <col min="13570" max="13570" width="2.33203125" style="275" bestFit="1" customWidth="1"/>
    <col min="13571" max="13606" width="2.5546875" style="275" customWidth="1"/>
    <col min="13607" max="13824" width="9.109375" style="275"/>
    <col min="13825" max="13825" width="2.5546875" style="275" customWidth="1"/>
    <col min="13826" max="13826" width="2.33203125" style="275" bestFit="1" customWidth="1"/>
    <col min="13827" max="13862" width="2.5546875" style="275" customWidth="1"/>
    <col min="13863" max="14080" width="9.109375" style="275"/>
    <col min="14081" max="14081" width="2.5546875" style="275" customWidth="1"/>
    <col min="14082" max="14082" width="2.33203125" style="275" bestFit="1" customWidth="1"/>
    <col min="14083" max="14118" width="2.5546875" style="275" customWidth="1"/>
    <col min="14119" max="14336" width="9.109375" style="275"/>
    <col min="14337" max="14337" width="2.5546875" style="275" customWidth="1"/>
    <col min="14338" max="14338" width="2.33203125" style="275" bestFit="1" customWidth="1"/>
    <col min="14339" max="14374" width="2.5546875" style="275" customWidth="1"/>
    <col min="14375" max="14592" width="9.109375" style="275"/>
    <col min="14593" max="14593" width="2.5546875" style="275" customWidth="1"/>
    <col min="14594" max="14594" width="2.33203125" style="275" bestFit="1" customWidth="1"/>
    <col min="14595" max="14630" width="2.5546875" style="275" customWidth="1"/>
    <col min="14631" max="14848" width="9.109375" style="275"/>
    <col min="14849" max="14849" width="2.5546875" style="275" customWidth="1"/>
    <col min="14850" max="14850" width="2.33203125" style="275" bestFit="1" customWidth="1"/>
    <col min="14851" max="14886" width="2.5546875" style="275" customWidth="1"/>
    <col min="14887" max="15104" width="9.109375" style="275"/>
    <col min="15105" max="15105" width="2.5546875" style="275" customWidth="1"/>
    <col min="15106" max="15106" width="2.33203125" style="275" bestFit="1" customWidth="1"/>
    <col min="15107" max="15142" width="2.5546875" style="275" customWidth="1"/>
    <col min="15143" max="15360" width="9.109375" style="275"/>
    <col min="15361" max="15361" width="2.5546875" style="275" customWidth="1"/>
    <col min="15362" max="15362" width="2.33203125" style="275" bestFit="1" customWidth="1"/>
    <col min="15363" max="15398" width="2.5546875" style="275" customWidth="1"/>
    <col min="15399" max="15616" width="9.109375" style="275"/>
    <col min="15617" max="15617" width="2.5546875" style="275" customWidth="1"/>
    <col min="15618" max="15618" width="2.33203125" style="275" bestFit="1" customWidth="1"/>
    <col min="15619" max="15654" width="2.5546875" style="275" customWidth="1"/>
    <col min="15655" max="15872" width="9.109375" style="275"/>
    <col min="15873" max="15873" width="2.5546875" style="275" customWidth="1"/>
    <col min="15874" max="15874" width="2.33203125" style="275" bestFit="1" customWidth="1"/>
    <col min="15875" max="15910" width="2.5546875" style="275" customWidth="1"/>
    <col min="15911" max="16128" width="9.109375" style="275"/>
    <col min="16129" max="16129" width="2.5546875" style="275" customWidth="1"/>
    <col min="16130" max="16130" width="2.33203125" style="275" bestFit="1" customWidth="1"/>
    <col min="16131" max="16166" width="2.5546875" style="275" customWidth="1"/>
    <col min="16167" max="16384" width="9.109375" style="275"/>
  </cols>
  <sheetData>
    <row r="1" spans="1:39" s="277" customFormat="1" x14ac:dyDescent="0.2">
      <c r="A1" s="275"/>
      <c r="B1" s="275"/>
      <c r="C1" s="275"/>
      <c r="D1" s="275"/>
      <c r="E1" s="275"/>
      <c r="F1" s="275"/>
      <c r="G1" s="276"/>
      <c r="H1" s="275"/>
      <c r="I1" s="275"/>
      <c r="J1" s="275"/>
      <c r="K1" s="275"/>
      <c r="L1" s="275"/>
      <c r="M1" s="275"/>
      <c r="N1" s="275"/>
      <c r="O1" s="275"/>
      <c r="P1" s="275"/>
      <c r="Q1" s="275"/>
      <c r="R1" s="275"/>
      <c r="S1" s="275"/>
      <c r="T1" s="275"/>
      <c r="U1" s="275"/>
      <c r="V1" s="275"/>
      <c r="W1" s="275"/>
      <c r="X1" s="275"/>
      <c r="Y1" s="275"/>
      <c r="Z1" s="275"/>
    </row>
    <row r="2" spans="1:39" s="277" customFormat="1" x14ac:dyDescent="0.2">
      <c r="A2" s="275"/>
      <c r="B2" s="375" t="s">
        <v>1648</v>
      </c>
      <c r="C2" s="376"/>
      <c r="D2" s="376"/>
      <c r="E2" s="377"/>
      <c r="F2" s="275"/>
      <c r="H2" s="275"/>
      <c r="I2" s="275"/>
      <c r="J2" s="275"/>
      <c r="K2" s="275"/>
      <c r="L2" s="275"/>
      <c r="M2" s="275"/>
      <c r="N2" s="275"/>
      <c r="O2" s="275"/>
      <c r="P2" s="275"/>
      <c r="Q2" s="275"/>
      <c r="R2" s="275"/>
      <c r="S2" s="275"/>
      <c r="T2" s="275"/>
      <c r="U2" s="275"/>
      <c r="V2" s="275"/>
      <c r="W2" s="275"/>
      <c r="X2" s="275"/>
      <c r="Y2" s="275"/>
      <c r="AB2" s="278"/>
      <c r="AD2" s="278"/>
      <c r="AF2" s="278"/>
      <c r="AG2" s="278"/>
      <c r="AH2" s="278"/>
    </row>
    <row r="3" spans="1:39" s="277" customFormat="1" x14ac:dyDescent="0.2">
      <c r="A3" s="275"/>
      <c r="B3" s="275"/>
      <c r="C3" s="275"/>
      <c r="D3" s="275"/>
      <c r="E3" s="275"/>
      <c r="F3" s="275"/>
      <c r="H3" s="275"/>
      <c r="I3" s="275"/>
      <c r="J3" s="275"/>
      <c r="K3" s="275"/>
      <c r="L3" s="275"/>
      <c r="M3" s="275"/>
      <c r="N3" s="275"/>
      <c r="O3" s="275"/>
      <c r="P3" s="275"/>
      <c r="Q3" s="275"/>
      <c r="R3" s="275"/>
      <c r="S3" s="275"/>
      <c r="T3" s="275"/>
      <c r="U3" s="275"/>
      <c r="V3" s="275"/>
      <c r="W3" s="275"/>
      <c r="X3" s="275"/>
      <c r="Y3" s="275"/>
      <c r="Z3" s="275"/>
    </row>
    <row r="4" spans="1:39" x14ac:dyDescent="0.2">
      <c r="G4" s="277"/>
    </row>
    <row r="5" spans="1:39" x14ac:dyDescent="0.2">
      <c r="G5" s="277"/>
    </row>
    <row r="6" spans="1:39" x14ac:dyDescent="0.2">
      <c r="G6" s="277"/>
    </row>
    <row r="7" spans="1:39" ht="13.5" customHeight="1" x14ac:dyDescent="0.2">
      <c r="G7" s="378" t="s">
        <v>1649</v>
      </c>
      <c r="H7" s="378"/>
      <c r="I7" s="378"/>
      <c r="J7" s="378"/>
      <c r="K7" s="378"/>
      <c r="L7" s="378"/>
      <c r="M7" s="378"/>
      <c r="N7" s="378"/>
      <c r="O7" s="378"/>
      <c r="P7" s="378"/>
      <c r="Q7" s="378"/>
      <c r="R7" s="378"/>
      <c r="S7" s="378"/>
      <c r="T7" s="378"/>
      <c r="U7" s="378"/>
      <c r="V7" s="378"/>
      <c r="W7" s="378"/>
      <c r="X7" s="378"/>
      <c r="Y7" s="378"/>
      <c r="Z7" s="378"/>
      <c r="AA7" s="378"/>
      <c r="AB7" s="378"/>
      <c r="AC7" s="279"/>
      <c r="AD7" s="279"/>
    </row>
    <row r="8" spans="1:39" s="280" customFormat="1" ht="14.25" customHeight="1" x14ac:dyDescent="0.2">
      <c r="L8" s="366"/>
      <c r="M8" s="366"/>
      <c r="O8" s="315" t="s">
        <v>498</v>
      </c>
      <c r="P8" s="380" t="s">
        <v>1650</v>
      </c>
      <c r="Q8" s="380"/>
      <c r="R8" s="379" t="s">
        <v>1007</v>
      </c>
      <c r="S8" s="379"/>
      <c r="T8" s="381" t="s">
        <v>1841</v>
      </c>
      <c r="U8" s="381"/>
      <c r="V8" s="381"/>
      <c r="W8" s="381"/>
      <c r="X8" s="281"/>
      <c r="Y8" s="282"/>
    </row>
    <row r="9" spans="1:39" s="280" customFormat="1" x14ac:dyDescent="0.2"/>
    <row r="10" spans="1:39" x14ac:dyDescent="0.2">
      <c r="A10" s="280" t="s">
        <v>1651</v>
      </c>
      <c r="B10" s="280"/>
      <c r="C10" s="280"/>
      <c r="D10" s="280"/>
      <c r="E10" s="280"/>
      <c r="F10" s="280"/>
      <c r="G10" s="280"/>
      <c r="H10" s="280"/>
      <c r="I10" s="280"/>
      <c r="J10" s="280"/>
      <c r="K10" s="280"/>
      <c r="L10" s="280"/>
      <c r="M10" s="280"/>
      <c r="N10" s="280"/>
      <c r="O10" s="280"/>
      <c r="P10" s="280"/>
      <c r="Q10" s="280"/>
      <c r="R10" s="280"/>
      <c r="S10" s="280"/>
      <c r="T10" s="280"/>
      <c r="U10" s="280"/>
      <c r="V10" s="280"/>
      <c r="W10" s="280"/>
      <c r="X10" s="280"/>
      <c r="Y10" s="280"/>
      <c r="Z10" s="280"/>
      <c r="AA10" s="280"/>
      <c r="AB10" s="280"/>
      <c r="AC10" s="280"/>
      <c r="AD10" s="280"/>
      <c r="AE10" s="280"/>
      <c r="AF10" s="280"/>
      <c r="AG10" s="280"/>
      <c r="AH10" s="280"/>
      <c r="AI10" s="280"/>
      <c r="AJ10" s="280"/>
    </row>
    <row r="11" spans="1:39" s="280" customFormat="1" x14ac:dyDescent="0.2"/>
    <row r="12" spans="1:39" s="280" customFormat="1" x14ac:dyDescent="0.2"/>
    <row r="13" spans="1:39" s="280" customFormat="1" x14ac:dyDescent="0.2"/>
    <row r="14" spans="1:39" s="280" customFormat="1" x14ac:dyDescent="0.2">
      <c r="A14" s="280" t="s">
        <v>499</v>
      </c>
      <c r="B14" s="275"/>
      <c r="C14" s="275"/>
      <c r="D14" s="275"/>
      <c r="E14" s="275"/>
      <c r="F14" s="275"/>
      <c r="G14" s="275"/>
      <c r="H14" s="275"/>
      <c r="I14" s="275"/>
      <c r="J14" s="275"/>
      <c r="K14" s="275"/>
      <c r="L14" s="275" t="s">
        <v>500</v>
      </c>
      <c r="M14" s="275"/>
      <c r="N14" s="275"/>
      <c r="O14" s="275"/>
      <c r="P14" s="275"/>
      <c r="Q14" s="275"/>
      <c r="R14" s="275"/>
      <c r="S14" s="275"/>
      <c r="T14" s="275" t="s">
        <v>1652</v>
      </c>
      <c r="U14" s="275"/>
      <c r="V14" s="275"/>
      <c r="W14" s="275"/>
      <c r="X14" s="275"/>
      <c r="Y14" s="275"/>
      <c r="AA14" s="366" t="s">
        <v>1638</v>
      </c>
      <c r="AB14" s="366"/>
      <c r="AC14" s="366"/>
      <c r="AD14" s="366"/>
      <c r="AE14" s="366"/>
      <c r="AF14" s="366"/>
      <c r="AG14" s="366"/>
      <c r="AH14" s="366"/>
      <c r="AI14" s="366"/>
      <c r="AJ14" s="275"/>
    </row>
    <row r="15" spans="1:39" x14ac:dyDescent="0.2">
      <c r="A15" s="339" t="s">
        <v>1657</v>
      </c>
      <c r="B15" s="339" t="s">
        <v>1655</v>
      </c>
      <c r="C15" s="339" t="s">
        <v>1657</v>
      </c>
      <c r="D15" s="339" t="s">
        <v>1657</v>
      </c>
      <c r="E15" s="339" t="s">
        <v>1656</v>
      </c>
      <c r="F15" s="339" t="s">
        <v>1786</v>
      </c>
      <c r="G15" s="339" t="s">
        <v>1787</v>
      </c>
      <c r="H15" s="339" t="s">
        <v>1740</v>
      </c>
      <c r="I15" s="339" t="s">
        <v>1788</v>
      </c>
      <c r="J15" s="339" t="s">
        <v>1786</v>
      </c>
      <c r="AC15" s="280" t="s">
        <v>1636</v>
      </c>
      <c r="AD15" s="280"/>
      <c r="AE15" s="280"/>
      <c r="AF15" s="280" t="s">
        <v>1637</v>
      </c>
      <c r="AG15" s="280"/>
      <c r="AH15" s="280"/>
      <c r="AI15" s="280"/>
    </row>
    <row r="16" spans="1:39" x14ac:dyDescent="0.2">
      <c r="L16" s="283" t="s">
        <v>393</v>
      </c>
      <c r="N16" s="275" t="s">
        <v>1653</v>
      </c>
      <c r="T16" s="283" t="s">
        <v>393</v>
      </c>
      <c r="V16" s="275" t="s">
        <v>1654</v>
      </c>
      <c r="AA16" s="284" t="s">
        <v>501</v>
      </c>
      <c r="AB16" s="280"/>
      <c r="AC16" s="285" t="s">
        <v>1655</v>
      </c>
      <c r="AD16" s="285" t="s">
        <v>1656</v>
      </c>
      <c r="AE16" s="280"/>
      <c r="AF16" s="285" t="s">
        <v>1657</v>
      </c>
      <c r="AG16" s="285" t="s">
        <v>1655</v>
      </c>
      <c r="AH16" s="285" t="s">
        <v>1656</v>
      </c>
      <c r="AI16" s="285" t="s">
        <v>1790</v>
      </c>
      <c r="AM16" s="286"/>
    </row>
    <row r="17" spans="1:36" x14ac:dyDescent="0.2">
      <c r="A17" s="280" t="s">
        <v>111</v>
      </c>
      <c r="L17" s="283"/>
      <c r="N17" s="275" t="s">
        <v>1659</v>
      </c>
      <c r="T17" s="283"/>
      <c r="V17" s="275" t="s">
        <v>1660</v>
      </c>
      <c r="AA17" s="280" t="s">
        <v>503</v>
      </c>
      <c r="AB17" s="280"/>
      <c r="AC17" s="285" t="s">
        <v>1656</v>
      </c>
      <c r="AD17" s="285" t="s">
        <v>1657</v>
      </c>
      <c r="AE17" s="280"/>
      <c r="AF17" s="285" t="s">
        <v>1657</v>
      </c>
      <c r="AG17" s="285" t="s">
        <v>1655</v>
      </c>
      <c r="AH17" s="285" t="s">
        <v>1656</v>
      </c>
      <c r="AI17" s="285" t="s">
        <v>1790</v>
      </c>
    </row>
    <row r="18" spans="1:36" x14ac:dyDescent="0.2">
      <c r="A18" s="339" t="s">
        <v>1788</v>
      </c>
      <c r="B18" s="339" t="s">
        <v>1787</v>
      </c>
      <c r="C18" s="339" t="s">
        <v>1788</v>
      </c>
      <c r="D18" s="339" t="s">
        <v>1740</v>
      </c>
      <c r="E18" s="339" t="s">
        <v>1789</v>
      </c>
      <c r="F18" s="339" t="s">
        <v>1658</v>
      </c>
      <c r="G18" s="339" t="s">
        <v>1790</v>
      </c>
      <c r="H18" s="339" t="s">
        <v>1656</v>
      </c>
      <c r="L18" s="283"/>
      <c r="N18" s="275" t="s">
        <v>1661</v>
      </c>
      <c r="O18" s="277"/>
      <c r="S18" s="277"/>
      <c r="T18" s="287"/>
      <c r="U18" s="277"/>
      <c r="V18" s="277"/>
      <c r="W18" s="277"/>
    </row>
    <row r="19" spans="1:36" x14ac:dyDescent="0.2">
      <c r="AA19" s="366" t="s">
        <v>1662</v>
      </c>
      <c r="AB19" s="366"/>
      <c r="AC19" s="366"/>
      <c r="AD19" s="366"/>
      <c r="AE19" s="366"/>
      <c r="AF19" s="366"/>
      <c r="AG19" s="366"/>
      <c r="AH19" s="366"/>
      <c r="AI19" s="366"/>
    </row>
    <row r="20" spans="1:36" x14ac:dyDescent="0.2">
      <c r="A20" s="280" t="s">
        <v>660</v>
      </c>
      <c r="L20" s="288" t="s">
        <v>1663</v>
      </c>
      <c r="P20" s="289" t="s">
        <v>393</v>
      </c>
      <c r="Q20" s="290" t="s">
        <v>1664</v>
      </c>
      <c r="S20" s="277"/>
      <c r="T20" s="287"/>
      <c r="AA20" s="366" t="s">
        <v>504</v>
      </c>
      <c r="AB20" s="366"/>
      <c r="AC20" s="366"/>
      <c r="AD20" s="366"/>
      <c r="AE20" s="366"/>
      <c r="AF20" s="366"/>
      <c r="AG20" s="366"/>
      <c r="AH20" s="366"/>
      <c r="AI20" s="366"/>
    </row>
    <row r="21" spans="1:36" x14ac:dyDescent="0.2">
      <c r="A21" s="339" t="s">
        <v>1740</v>
      </c>
      <c r="B21" s="339" t="s">
        <v>1657</v>
      </c>
      <c r="C21" s="275" t="s">
        <v>440</v>
      </c>
      <c r="D21" s="339" t="s">
        <v>1656</v>
      </c>
      <c r="E21" s="339" t="s">
        <v>1655</v>
      </c>
      <c r="F21" s="275" t="s">
        <v>440</v>
      </c>
      <c r="G21" s="339" t="s">
        <v>1655</v>
      </c>
      <c r="AA21" s="366" t="s">
        <v>502</v>
      </c>
      <c r="AB21" s="366"/>
      <c r="AC21" s="366"/>
      <c r="AD21" s="366"/>
      <c r="AE21" s="366"/>
      <c r="AF21" s="366"/>
      <c r="AG21" s="366"/>
      <c r="AH21" s="366"/>
      <c r="AI21" s="366"/>
    </row>
    <row r="22" spans="1:36" x14ac:dyDescent="0.2">
      <c r="AC22" s="280" t="s">
        <v>1636</v>
      </c>
      <c r="AD22" s="280"/>
      <c r="AE22" s="280"/>
      <c r="AF22" s="280" t="s">
        <v>1637</v>
      </c>
      <c r="AG22" s="280"/>
      <c r="AH22" s="280"/>
    </row>
    <row r="23" spans="1:36" x14ac:dyDescent="0.2">
      <c r="K23" s="287"/>
      <c r="N23" s="277"/>
      <c r="R23" s="277"/>
      <c r="S23" s="287"/>
      <c r="T23" s="277"/>
      <c r="U23" s="277"/>
      <c r="V23" s="277"/>
      <c r="AA23" s="280" t="s">
        <v>501</v>
      </c>
      <c r="AC23" s="285" t="s">
        <v>1655</v>
      </c>
      <c r="AD23" s="285" t="s">
        <v>1656</v>
      </c>
      <c r="AE23" s="280"/>
      <c r="AF23" s="285" t="s">
        <v>1657</v>
      </c>
      <c r="AG23" s="285" t="s">
        <v>1655</v>
      </c>
      <c r="AH23" s="285" t="s">
        <v>1656</v>
      </c>
      <c r="AI23" s="285" t="s">
        <v>1789</v>
      </c>
    </row>
    <row r="24" spans="1:36" x14ac:dyDescent="0.2">
      <c r="U24" s="277"/>
      <c r="V24" s="277"/>
      <c r="AA24" s="280" t="s">
        <v>503</v>
      </c>
      <c r="AC24" s="285" t="s">
        <v>1656</v>
      </c>
      <c r="AD24" s="285" t="s">
        <v>1657</v>
      </c>
      <c r="AE24" s="280"/>
      <c r="AF24" s="285" t="s">
        <v>1657</v>
      </c>
      <c r="AG24" s="285" t="s">
        <v>1655</v>
      </c>
      <c r="AH24" s="285" t="s">
        <v>1656</v>
      </c>
      <c r="AI24" s="285" t="s">
        <v>1789</v>
      </c>
    </row>
    <row r="25" spans="1:36" x14ac:dyDescent="0.2">
      <c r="A25" s="280" t="s">
        <v>1665</v>
      </c>
      <c r="U25" s="277"/>
      <c r="V25" s="277"/>
      <c r="AA25" s="280"/>
      <c r="AC25" s="278"/>
      <c r="AD25" s="278"/>
      <c r="AE25" s="280"/>
      <c r="AF25" s="278"/>
      <c r="AG25" s="278"/>
      <c r="AH25" s="278"/>
      <c r="AI25" s="278"/>
    </row>
    <row r="26" spans="1:36" x14ac:dyDescent="0.2">
      <c r="A26" s="280"/>
      <c r="B26" s="283" t="s">
        <v>393</v>
      </c>
      <c r="C26" s="275" t="s">
        <v>1666</v>
      </c>
      <c r="K26" s="283" t="s">
        <v>393</v>
      </c>
      <c r="L26" s="275" t="s">
        <v>1667</v>
      </c>
      <c r="U26" s="277"/>
      <c r="V26" s="277"/>
      <c r="X26" s="283" t="s">
        <v>393</v>
      </c>
      <c r="Y26" s="275" t="s">
        <v>1668</v>
      </c>
      <c r="AA26" s="280"/>
      <c r="AC26" s="278"/>
      <c r="AD26" s="278"/>
      <c r="AE26" s="280"/>
      <c r="AF26" s="278"/>
      <c r="AG26" s="278"/>
      <c r="AH26" s="278"/>
      <c r="AI26" s="278"/>
    </row>
    <row r="27" spans="1:36" x14ac:dyDescent="0.2">
      <c r="C27" s="275" t="s">
        <v>657</v>
      </c>
      <c r="L27" s="275" t="s">
        <v>657</v>
      </c>
      <c r="U27" s="277"/>
      <c r="V27" s="277"/>
      <c r="Y27" s="275" t="s">
        <v>1669</v>
      </c>
      <c r="AA27" s="280"/>
      <c r="AC27" s="278"/>
      <c r="AD27" s="278"/>
      <c r="AE27" s="280"/>
      <c r="AF27" s="278"/>
      <c r="AG27" s="278"/>
      <c r="AH27" s="278"/>
      <c r="AI27" s="278"/>
    </row>
    <row r="28" spans="1:36" x14ac:dyDescent="0.2">
      <c r="U28" s="277"/>
      <c r="V28" s="277"/>
      <c r="AA28" s="280"/>
      <c r="AC28" s="278"/>
      <c r="AD28" s="278"/>
      <c r="AE28" s="280"/>
      <c r="AF28" s="278"/>
      <c r="AG28" s="278"/>
      <c r="AH28" s="278"/>
      <c r="AI28" s="278"/>
    </row>
    <row r="29" spans="1:36" x14ac:dyDescent="0.2">
      <c r="A29" s="280" t="s">
        <v>1722</v>
      </c>
    </row>
    <row r="30" spans="1:36" x14ac:dyDescent="0.2">
      <c r="A30" s="291" t="s">
        <v>1791</v>
      </c>
      <c r="B30" s="291" t="s">
        <v>1792</v>
      </c>
      <c r="C30" s="291" t="s">
        <v>1793</v>
      </c>
      <c r="D30" s="291" t="s">
        <v>1793</v>
      </c>
      <c r="E30" s="291" t="s">
        <v>1794</v>
      </c>
      <c r="F30" s="291" t="s">
        <v>1795</v>
      </c>
      <c r="G30" s="291" t="s">
        <v>1796</v>
      </c>
      <c r="H30" s="291" t="s">
        <v>1796</v>
      </c>
      <c r="I30" s="291" t="s">
        <v>658</v>
      </c>
      <c r="J30" s="291" t="s">
        <v>1797</v>
      </c>
      <c r="K30" s="291" t="s">
        <v>1795</v>
      </c>
      <c r="L30" s="291" t="s">
        <v>1798</v>
      </c>
      <c r="M30" s="291" t="s">
        <v>1799</v>
      </c>
      <c r="N30" s="291" t="s">
        <v>1800</v>
      </c>
      <c r="O30" s="291" t="s">
        <v>1801</v>
      </c>
      <c r="P30" s="291" t="s">
        <v>1799</v>
      </c>
      <c r="Q30" s="291" t="s">
        <v>498</v>
      </c>
      <c r="R30" s="291" t="s">
        <v>458</v>
      </c>
      <c r="S30" s="291" t="s">
        <v>1802</v>
      </c>
      <c r="T30" s="291"/>
      <c r="U30" s="291" t="s">
        <v>1800</v>
      </c>
      <c r="V30" s="291" t="s">
        <v>440</v>
      </c>
      <c r="W30" s="291" t="s">
        <v>1803</v>
      </c>
      <c r="X30" s="291" t="s">
        <v>440</v>
      </c>
      <c r="Y30" s="291" t="s">
        <v>1795</v>
      </c>
      <c r="Z30" s="291" t="s">
        <v>440</v>
      </c>
      <c r="AA30" s="291"/>
      <c r="AB30" s="291"/>
      <c r="AC30" s="291"/>
      <c r="AD30" s="291"/>
      <c r="AE30" s="291"/>
      <c r="AF30" s="291"/>
      <c r="AG30" s="291"/>
      <c r="AH30" s="291"/>
      <c r="AI30" s="291"/>
      <c r="AJ30" s="291"/>
    </row>
    <row r="31" spans="1:36" x14ac:dyDescent="0.2">
      <c r="A31" s="291"/>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row>
    <row r="33" spans="1:36" x14ac:dyDescent="0.2">
      <c r="A33" s="280" t="s">
        <v>1723</v>
      </c>
    </row>
    <row r="34" spans="1:36" x14ac:dyDescent="0.2">
      <c r="A34" s="339" t="s">
        <v>1804</v>
      </c>
      <c r="B34" s="339" t="s">
        <v>1799</v>
      </c>
      <c r="C34" s="339" t="s">
        <v>458</v>
      </c>
      <c r="D34" s="339" t="s">
        <v>1793</v>
      </c>
      <c r="E34" s="339" t="s">
        <v>1805</v>
      </c>
      <c r="F34" s="339" t="s">
        <v>1799</v>
      </c>
      <c r="G34" s="339" t="s">
        <v>460</v>
      </c>
      <c r="H34" s="339" t="s">
        <v>1805</v>
      </c>
      <c r="I34" s="339" t="s">
        <v>458</v>
      </c>
      <c r="J34" s="283"/>
      <c r="K34" s="339" t="s">
        <v>460</v>
      </c>
      <c r="L34" s="339" t="s">
        <v>1585</v>
      </c>
      <c r="M34" s="339" t="s">
        <v>1800</v>
      </c>
      <c r="N34" s="339" t="s">
        <v>1801</v>
      </c>
      <c r="O34" s="339" t="s">
        <v>1806</v>
      </c>
      <c r="P34" s="283"/>
      <c r="Q34" s="283"/>
      <c r="R34" s="339" t="s">
        <v>1656</v>
      </c>
      <c r="S34" s="339" t="s">
        <v>1655</v>
      </c>
      <c r="T34" s="339" t="s">
        <v>1807</v>
      </c>
      <c r="U34" s="283"/>
      <c r="V34" s="283"/>
      <c r="W34" s="283"/>
      <c r="X34" s="283"/>
      <c r="Y34" s="283"/>
      <c r="Z34" s="283"/>
      <c r="AA34" s="283"/>
      <c r="AB34" s="283"/>
      <c r="AC34" s="283"/>
      <c r="AD34" s="283"/>
      <c r="AE34" s="283"/>
      <c r="AF34" s="283"/>
      <c r="AG34" s="283"/>
      <c r="AH34" s="283"/>
      <c r="AI34" s="283"/>
      <c r="AJ34" s="283"/>
    </row>
    <row r="35" spans="1:36" x14ac:dyDescent="0.2">
      <c r="A35" s="283"/>
      <c r="B35" s="283"/>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row>
    <row r="37" spans="1:36" x14ac:dyDescent="0.2">
      <c r="A37" s="275" t="s">
        <v>505</v>
      </c>
      <c r="G37" s="275" t="s">
        <v>506</v>
      </c>
    </row>
    <row r="38" spans="1:36" x14ac:dyDescent="0.2">
      <c r="A38" s="339" t="s">
        <v>1786</v>
      </c>
      <c r="B38" s="339" t="s">
        <v>1655</v>
      </c>
      <c r="C38" s="339" t="s">
        <v>1788</v>
      </c>
      <c r="D38" s="339" t="s">
        <v>1655</v>
      </c>
      <c r="E38" s="339" t="s">
        <v>1656</v>
      </c>
      <c r="F38" s="292"/>
      <c r="G38" s="339" t="s">
        <v>1808</v>
      </c>
      <c r="H38" s="339" t="s">
        <v>1585</v>
      </c>
      <c r="I38" s="339" t="s">
        <v>1805</v>
      </c>
      <c r="J38" s="339" t="s">
        <v>1585</v>
      </c>
      <c r="K38" s="339" t="s">
        <v>460</v>
      </c>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283"/>
      <c r="AI38" s="283"/>
      <c r="AJ38" s="283"/>
    </row>
    <row r="39" spans="1:36" x14ac:dyDescent="0.2">
      <c r="A39" s="287"/>
      <c r="B39" s="287"/>
      <c r="C39" s="287"/>
      <c r="D39" s="287"/>
      <c r="E39" s="287"/>
      <c r="F39" s="292"/>
      <c r="G39" s="287"/>
      <c r="H39" s="287"/>
      <c r="I39" s="287"/>
      <c r="J39" s="287"/>
      <c r="K39" s="287"/>
      <c r="L39" s="287"/>
      <c r="M39" s="287"/>
      <c r="N39" s="287"/>
      <c r="O39" s="287"/>
      <c r="P39" s="287"/>
      <c r="Q39" s="287"/>
      <c r="R39" s="287"/>
      <c r="S39" s="287"/>
      <c r="T39" s="287"/>
      <c r="U39" s="287"/>
      <c r="V39" s="287"/>
      <c r="W39" s="287"/>
      <c r="X39" s="287"/>
      <c r="Y39" s="287"/>
      <c r="Z39" s="287"/>
      <c r="AA39" s="287"/>
      <c r="AB39" s="287"/>
      <c r="AC39" s="287"/>
      <c r="AD39" s="287"/>
      <c r="AE39" s="287"/>
      <c r="AF39" s="287"/>
      <c r="AG39" s="287"/>
      <c r="AH39" s="287"/>
      <c r="AI39" s="287"/>
      <c r="AJ39" s="287"/>
    </row>
    <row r="40" spans="1:36" x14ac:dyDescent="0.2">
      <c r="A40" s="293" t="s">
        <v>1670</v>
      </c>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87"/>
      <c r="AG40" s="287"/>
      <c r="AH40" s="287"/>
      <c r="AI40" s="287"/>
      <c r="AJ40" s="287"/>
    </row>
    <row r="41" spans="1:36" x14ac:dyDescent="0.2">
      <c r="A41" s="339" t="s">
        <v>1809</v>
      </c>
      <c r="B41" s="339" t="s">
        <v>498</v>
      </c>
      <c r="C41" s="339" t="s">
        <v>1803</v>
      </c>
      <c r="D41" s="339" t="s">
        <v>1810</v>
      </c>
      <c r="E41" s="339" t="s">
        <v>1811</v>
      </c>
      <c r="F41" s="339" t="s">
        <v>1805</v>
      </c>
      <c r="G41" s="339" t="s">
        <v>1812</v>
      </c>
      <c r="H41" s="283"/>
      <c r="I41" s="339" t="s">
        <v>1800</v>
      </c>
      <c r="J41" s="339" t="s">
        <v>1813</v>
      </c>
      <c r="K41" s="339" t="s">
        <v>1584</v>
      </c>
      <c r="L41" s="283"/>
      <c r="M41" s="283"/>
      <c r="N41" s="339" t="s">
        <v>1791</v>
      </c>
      <c r="O41" s="339" t="s">
        <v>1803</v>
      </c>
      <c r="P41" s="339" t="s">
        <v>458</v>
      </c>
      <c r="Q41" s="339" t="s">
        <v>1801</v>
      </c>
      <c r="R41" s="339" t="s">
        <v>1799</v>
      </c>
      <c r="S41" s="339" t="s">
        <v>1800</v>
      </c>
      <c r="T41" s="339" t="s">
        <v>1793</v>
      </c>
      <c r="U41" s="339" t="s">
        <v>458</v>
      </c>
      <c r="V41" s="339" t="s">
        <v>1814</v>
      </c>
      <c r="W41" s="339" t="s">
        <v>458</v>
      </c>
      <c r="X41" s="283"/>
      <c r="Y41" s="283"/>
      <c r="Z41" s="283"/>
      <c r="AA41" s="283"/>
      <c r="AB41" s="283"/>
      <c r="AC41" s="283"/>
      <c r="AD41" s="283"/>
      <c r="AE41" s="283"/>
      <c r="AF41" s="283"/>
      <c r="AG41" s="283"/>
      <c r="AH41" s="283"/>
      <c r="AI41" s="283"/>
      <c r="AJ41" s="283"/>
    </row>
    <row r="42" spans="1:36" x14ac:dyDescent="0.2">
      <c r="A42" s="283"/>
      <c r="B42" s="283"/>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row>
    <row r="44" spans="1:36" x14ac:dyDescent="0.2">
      <c r="A44" s="275" t="s">
        <v>1671</v>
      </c>
      <c r="Q44" s="275" t="s">
        <v>1672</v>
      </c>
    </row>
    <row r="45" spans="1:36" x14ac:dyDescent="0.2">
      <c r="A45" s="283"/>
      <c r="B45" s="283"/>
      <c r="C45" s="283"/>
      <c r="D45" s="294"/>
      <c r="E45" s="295"/>
      <c r="F45" s="283"/>
      <c r="G45" s="283"/>
      <c r="H45" s="283"/>
      <c r="I45" s="283"/>
      <c r="J45" s="283"/>
      <c r="K45" s="283"/>
      <c r="L45" s="283"/>
      <c r="M45" s="283"/>
      <c r="N45" s="283"/>
      <c r="O45" s="287"/>
      <c r="Q45" s="283"/>
      <c r="R45" s="283"/>
      <c r="S45" s="283"/>
      <c r="T45" s="294"/>
      <c r="U45" s="295"/>
      <c r="V45" s="283"/>
      <c r="W45" s="283"/>
      <c r="X45" s="283"/>
      <c r="Y45" s="283"/>
      <c r="Z45" s="283"/>
      <c r="AA45" s="283"/>
      <c r="AB45" s="283"/>
      <c r="AC45" s="283"/>
      <c r="AD45" s="283"/>
      <c r="AE45" s="287"/>
      <c r="AF45" s="292"/>
      <c r="AG45" s="292"/>
      <c r="AH45" s="292"/>
      <c r="AI45" s="292"/>
      <c r="AJ45" s="292"/>
    </row>
    <row r="46" spans="1:36" x14ac:dyDescent="0.2">
      <c r="A46" s="287"/>
      <c r="B46" s="287"/>
      <c r="C46" s="287"/>
      <c r="D46" s="287"/>
      <c r="E46" s="287"/>
      <c r="F46" s="287"/>
      <c r="G46" s="287"/>
      <c r="H46" s="292"/>
      <c r="I46" s="287"/>
      <c r="J46" s="287"/>
      <c r="K46" s="287"/>
      <c r="L46" s="287"/>
      <c r="M46" s="287"/>
      <c r="N46" s="287"/>
      <c r="O46" s="287"/>
      <c r="P46" s="287"/>
      <c r="Q46" s="287"/>
      <c r="R46" s="287"/>
      <c r="S46" s="292"/>
      <c r="T46" s="287"/>
      <c r="U46" s="287"/>
      <c r="V46" s="287"/>
      <c r="W46" s="287"/>
      <c r="X46" s="287"/>
      <c r="Y46" s="287"/>
      <c r="Z46" s="287"/>
      <c r="AA46" s="287"/>
      <c r="AB46" s="287"/>
      <c r="AC46" s="287"/>
      <c r="AD46" s="287"/>
      <c r="AE46" s="287"/>
      <c r="AF46" s="292"/>
      <c r="AG46" s="292"/>
      <c r="AH46" s="292"/>
      <c r="AI46" s="292"/>
      <c r="AJ46" s="292"/>
    </row>
    <row r="47" spans="1:36" x14ac:dyDescent="0.2">
      <c r="A47" s="275" t="s">
        <v>1673</v>
      </c>
      <c r="AE47" s="292"/>
      <c r="AF47" s="292"/>
      <c r="AG47" s="292"/>
      <c r="AH47" s="292"/>
      <c r="AI47" s="292"/>
      <c r="AJ47" s="292"/>
    </row>
    <row r="48" spans="1:36" x14ac:dyDescent="0.2">
      <c r="A48" s="283"/>
      <c r="B48" s="283"/>
      <c r="C48" s="283"/>
      <c r="D48" s="283"/>
      <c r="E48" s="283"/>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92"/>
      <c r="AF48" s="292"/>
      <c r="AG48" s="292"/>
      <c r="AH48" s="292"/>
      <c r="AI48" s="292"/>
      <c r="AJ48" s="292"/>
    </row>
    <row r="49" spans="1:39" x14ac:dyDescent="0.2">
      <c r="Q49" s="277"/>
      <c r="R49" s="277"/>
      <c r="S49" s="277"/>
      <c r="T49" s="277"/>
      <c r="U49" s="277"/>
      <c r="V49" s="277"/>
      <c r="W49" s="277"/>
      <c r="X49" s="277"/>
      <c r="Y49" s="277"/>
      <c r="Z49" s="277"/>
      <c r="AA49" s="277"/>
      <c r="AB49" s="277"/>
      <c r="AC49" s="277"/>
      <c r="AD49" s="277"/>
      <c r="AE49" s="277"/>
      <c r="AF49" s="277"/>
      <c r="AG49" s="277"/>
      <c r="AH49" s="277"/>
      <c r="AI49" s="277"/>
      <c r="AJ49" s="277"/>
    </row>
    <row r="50" spans="1:39" ht="14.25" customHeight="1" x14ac:dyDescent="0.2">
      <c r="A50" s="367" t="s">
        <v>1674</v>
      </c>
      <c r="B50" s="368"/>
      <c r="C50" s="368"/>
      <c r="D50" s="368"/>
      <c r="E50" s="368"/>
      <c r="F50" s="368"/>
      <c r="G50" s="368"/>
      <c r="H50" s="369"/>
      <c r="I50" s="370" t="s">
        <v>1675</v>
      </c>
      <c r="J50" s="370"/>
      <c r="K50" s="370"/>
      <c r="L50" s="370"/>
      <c r="M50" s="370"/>
      <c r="N50" s="370"/>
      <c r="O50" s="370"/>
      <c r="P50" s="370"/>
      <c r="Q50" s="371"/>
      <c r="R50" s="372" t="s">
        <v>1676</v>
      </c>
      <c r="S50" s="372"/>
      <c r="T50" s="372"/>
      <c r="U50" s="372"/>
      <c r="V50" s="372"/>
      <c r="W50" s="372"/>
      <c r="X50" s="372"/>
      <c r="Y50" s="372"/>
      <c r="Z50" s="372"/>
      <c r="AA50" s="372"/>
      <c r="AB50" s="372"/>
      <c r="AC50" s="372"/>
      <c r="AD50" s="372"/>
      <c r="AE50" s="372"/>
      <c r="AF50" s="372"/>
      <c r="AG50" s="372"/>
      <c r="AH50" s="372"/>
      <c r="AI50" s="372"/>
      <c r="AJ50" s="372"/>
    </row>
    <row r="51" spans="1:39" x14ac:dyDescent="0.2">
      <c r="A51" s="373" t="s">
        <v>1842</v>
      </c>
      <c r="B51" s="373"/>
      <c r="C51" s="373"/>
      <c r="D51" s="373"/>
      <c r="E51" s="373"/>
      <c r="F51" s="373"/>
      <c r="G51" s="373"/>
      <c r="H51" s="373"/>
      <c r="I51" s="373"/>
      <c r="J51" s="373"/>
      <c r="K51" s="373"/>
      <c r="L51" s="373"/>
      <c r="M51" s="373"/>
      <c r="N51" s="373"/>
      <c r="O51" s="373"/>
      <c r="P51" s="373"/>
      <c r="Q51" s="373"/>
      <c r="R51" s="372"/>
      <c r="S51" s="372"/>
      <c r="T51" s="372"/>
      <c r="U51" s="372"/>
      <c r="V51" s="372"/>
      <c r="W51" s="372"/>
      <c r="X51" s="372"/>
      <c r="Y51" s="372"/>
      <c r="Z51" s="372"/>
      <c r="AA51" s="372"/>
      <c r="AB51" s="372"/>
      <c r="AC51" s="372"/>
      <c r="AD51" s="372"/>
      <c r="AE51" s="372"/>
      <c r="AF51" s="372"/>
      <c r="AG51" s="372"/>
      <c r="AH51" s="372"/>
      <c r="AI51" s="372"/>
      <c r="AJ51" s="372"/>
    </row>
    <row r="52" spans="1:39" x14ac:dyDescent="0.2">
      <c r="A52" s="374"/>
      <c r="B52" s="374"/>
      <c r="C52" s="374"/>
      <c r="D52" s="374"/>
      <c r="E52" s="374"/>
      <c r="F52" s="374"/>
      <c r="G52" s="374"/>
      <c r="H52" s="374"/>
      <c r="I52" s="374"/>
      <c r="J52" s="374"/>
      <c r="K52" s="374"/>
      <c r="L52" s="374"/>
      <c r="M52" s="374"/>
      <c r="N52" s="374"/>
      <c r="O52" s="374"/>
      <c r="P52" s="374"/>
      <c r="Q52" s="374"/>
      <c r="R52" s="372"/>
      <c r="S52" s="372"/>
      <c r="T52" s="372"/>
      <c r="U52" s="372"/>
      <c r="V52" s="372"/>
      <c r="W52" s="372"/>
      <c r="X52" s="372"/>
      <c r="Y52" s="372"/>
      <c r="Z52" s="372"/>
      <c r="AA52" s="372"/>
      <c r="AB52" s="372"/>
      <c r="AC52" s="372"/>
      <c r="AD52" s="372"/>
      <c r="AE52" s="372"/>
      <c r="AF52" s="372"/>
      <c r="AG52" s="372"/>
      <c r="AH52" s="372"/>
      <c r="AI52" s="372"/>
      <c r="AJ52" s="372"/>
    </row>
    <row r="53" spans="1:39" ht="60" customHeight="1" x14ac:dyDescent="0.2">
      <c r="A53" s="374"/>
      <c r="B53" s="374"/>
      <c r="C53" s="374"/>
      <c r="D53" s="374"/>
      <c r="E53" s="374"/>
      <c r="F53" s="374"/>
      <c r="G53" s="374"/>
      <c r="H53" s="374"/>
      <c r="I53" s="374"/>
      <c r="J53" s="374"/>
      <c r="K53" s="374"/>
      <c r="L53" s="374"/>
      <c r="M53" s="374"/>
      <c r="N53" s="374"/>
      <c r="O53" s="374"/>
      <c r="P53" s="374"/>
      <c r="Q53" s="374"/>
      <c r="R53" s="372"/>
      <c r="S53" s="372"/>
      <c r="T53" s="372"/>
      <c r="U53" s="372"/>
      <c r="V53" s="372"/>
      <c r="W53" s="372"/>
      <c r="X53" s="372"/>
      <c r="Y53" s="372"/>
      <c r="Z53" s="372"/>
      <c r="AA53" s="372"/>
      <c r="AB53" s="372"/>
      <c r="AC53" s="372"/>
      <c r="AD53" s="372"/>
      <c r="AE53" s="372"/>
      <c r="AF53" s="372"/>
      <c r="AG53" s="372"/>
      <c r="AH53" s="372"/>
      <c r="AI53" s="372"/>
      <c r="AJ53" s="372"/>
    </row>
    <row r="54" spans="1:39" ht="13.5" customHeight="1" x14ac:dyDescent="0.2">
      <c r="A54" s="374"/>
      <c r="B54" s="374"/>
      <c r="C54" s="374"/>
      <c r="D54" s="374"/>
      <c r="E54" s="374"/>
      <c r="F54" s="374"/>
      <c r="G54" s="374"/>
      <c r="H54" s="374"/>
      <c r="I54" s="374"/>
      <c r="J54" s="374"/>
      <c r="K54" s="374"/>
      <c r="L54" s="374"/>
      <c r="M54" s="374"/>
      <c r="N54" s="374"/>
      <c r="O54" s="374"/>
      <c r="P54" s="374"/>
      <c r="Q54" s="374"/>
      <c r="R54" s="372"/>
      <c r="S54" s="372"/>
      <c r="T54" s="372"/>
      <c r="U54" s="372"/>
      <c r="V54" s="372"/>
      <c r="W54" s="372"/>
      <c r="X54" s="372"/>
      <c r="Y54" s="372"/>
      <c r="Z54" s="372"/>
      <c r="AA54" s="372"/>
      <c r="AB54" s="372"/>
      <c r="AC54" s="372"/>
      <c r="AD54" s="372"/>
      <c r="AE54" s="372"/>
      <c r="AF54" s="372"/>
      <c r="AG54" s="372"/>
      <c r="AH54" s="372"/>
      <c r="AI54" s="372"/>
      <c r="AJ54" s="372"/>
    </row>
    <row r="55" spans="1:39" x14ac:dyDescent="0.2">
      <c r="A55" s="374"/>
      <c r="B55" s="374"/>
      <c r="C55" s="374"/>
      <c r="D55" s="374"/>
      <c r="E55" s="374"/>
      <c r="F55" s="374"/>
      <c r="G55" s="374"/>
      <c r="H55" s="374"/>
      <c r="I55" s="374"/>
      <c r="J55" s="374"/>
      <c r="K55" s="374"/>
      <c r="L55" s="374"/>
      <c r="M55" s="374"/>
      <c r="N55" s="374"/>
      <c r="O55" s="374"/>
      <c r="P55" s="374"/>
      <c r="Q55" s="374"/>
      <c r="R55" s="372"/>
      <c r="S55" s="372"/>
      <c r="T55" s="372"/>
      <c r="U55" s="372"/>
      <c r="V55" s="372"/>
      <c r="W55" s="372"/>
      <c r="X55" s="372"/>
      <c r="Y55" s="372"/>
      <c r="Z55" s="372"/>
      <c r="AA55" s="372"/>
      <c r="AB55" s="372"/>
      <c r="AC55" s="372"/>
      <c r="AD55" s="372"/>
      <c r="AE55" s="372"/>
      <c r="AF55" s="372"/>
      <c r="AG55" s="372"/>
      <c r="AH55" s="372"/>
      <c r="AI55" s="372"/>
      <c r="AJ55" s="372"/>
    </row>
    <row r="56" spans="1:39" x14ac:dyDescent="0.2">
      <c r="A56" s="296"/>
      <c r="B56" s="296"/>
      <c r="C56" s="296"/>
      <c r="D56" s="296"/>
      <c r="E56" s="296"/>
      <c r="F56" s="296"/>
      <c r="G56" s="296"/>
      <c r="H56" s="296"/>
      <c r="I56" s="297"/>
      <c r="J56" s="297"/>
      <c r="K56" s="297"/>
      <c r="L56" s="297"/>
      <c r="M56" s="297"/>
      <c r="O56" s="297"/>
      <c r="P56" s="297"/>
      <c r="Q56" s="297"/>
      <c r="R56" s="297"/>
      <c r="S56" s="297"/>
      <c r="T56" s="297"/>
      <c r="U56" s="297"/>
      <c r="V56" s="297"/>
      <c r="W56" s="297"/>
      <c r="X56" s="297"/>
      <c r="Y56" s="297"/>
      <c r="Z56" s="297"/>
      <c r="AA56" s="297"/>
      <c r="AB56" s="297"/>
      <c r="AC56" s="297"/>
      <c r="AD56" s="297"/>
      <c r="AE56" s="297"/>
      <c r="AF56" s="297"/>
      <c r="AG56" s="297"/>
      <c r="AH56" s="297"/>
      <c r="AI56" s="297"/>
      <c r="AJ56" s="297"/>
    </row>
    <row r="57" spans="1:39" x14ac:dyDescent="0.2">
      <c r="A57" s="296"/>
      <c r="B57" s="296"/>
      <c r="C57" s="296"/>
      <c r="D57" s="296"/>
      <c r="E57" s="296"/>
      <c r="F57" s="296"/>
      <c r="G57" s="296"/>
      <c r="H57" s="296"/>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7"/>
    </row>
    <row r="58" spans="1:39" x14ac:dyDescent="0.2">
      <c r="AC58" s="277"/>
      <c r="AD58" s="277"/>
      <c r="AE58" s="277"/>
      <c r="AF58" s="277"/>
      <c r="AG58" s="277"/>
      <c r="AH58" s="277"/>
      <c r="AI58" s="277"/>
      <c r="AJ58" s="277"/>
      <c r="AK58" s="277"/>
      <c r="AL58" s="277"/>
      <c r="AM58" s="277"/>
    </row>
    <row r="59" spans="1:39" x14ac:dyDescent="0.2">
      <c r="AC59" s="277"/>
      <c r="AD59" s="277"/>
      <c r="AE59" s="277"/>
      <c r="AF59" s="277"/>
      <c r="AG59" s="277"/>
      <c r="AH59" s="277"/>
      <c r="AI59" s="277"/>
      <c r="AJ59" s="277"/>
      <c r="AK59" s="277"/>
      <c r="AL59" s="277"/>
      <c r="AM59" s="277"/>
    </row>
  </sheetData>
  <protectedRanges>
    <protectedRange sqref="X8:Y8" name="Range1_2"/>
    <protectedRange sqref="T8 V8:W8 O8:Q8" name="Range1_2_1"/>
  </protectedRanges>
  <mergeCells count="15">
    <mergeCell ref="B2:E2"/>
    <mergeCell ref="G7:AB7"/>
    <mergeCell ref="L8:M8"/>
    <mergeCell ref="R8:S8"/>
    <mergeCell ref="P8:Q8"/>
    <mergeCell ref="T8:W8"/>
    <mergeCell ref="AA14:AI14"/>
    <mergeCell ref="AA19:AI19"/>
    <mergeCell ref="AA20:AI20"/>
    <mergeCell ref="AA21:AI21"/>
    <mergeCell ref="A50:H50"/>
    <mergeCell ref="I50:Q50"/>
    <mergeCell ref="R50:AJ55"/>
    <mergeCell ref="A51:H55"/>
    <mergeCell ref="I51:Q55"/>
  </mergeCells>
  <printOptions horizontalCentered="1"/>
  <pageMargins left="0.70866141732283472" right="0.70866141732283472" top="0.74803149606299213" bottom="0.74803149606299213" header="0.31496062992125984" footer="0.31496062992125984"/>
  <pageSetup paperSize="9" scale="85" orientation="portrait" useFirstPageNumber="1" r:id="rId1"/>
  <headerFooter>
    <oddFooter>&amp;C&amp;P</oddFooter>
  </headerFooter>
  <colBreaks count="1" manualBreakCount="1">
    <brk id="36"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09375" defaultRowHeight="13.2" x14ac:dyDescent="0.25"/>
  <cols>
    <col min="1" max="1" width="7.109375" style="129" customWidth="1"/>
    <col min="2" max="2" width="44.88671875" style="20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400" t="s">
        <v>1274</v>
      </c>
      <c r="B1" s="527" t="s">
        <v>632</v>
      </c>
      <c r="C1" s="527" t="s">
        <v>390</v>
      </c>
      <c r="D1" s="530" t="s">
        <v>391</v>
      </c>
      <c r="E1" s="531"/>
      <c r="F1" s="22"/>
      <c r="G1" s="22"/>
    </row>
    <row r="2" spans="1:7" ht="21" x14ac:dyDescent="0.25">
      <c r="A2" s="402"/>
      <c r="B2" s="529"/>
      <c r="C2" s="529"/>
      <c r="D2" s="203" t="s">
        <v>392</v>
      </c>
      <c r="E2" s="203" t="s">
        <v>394</v>
      </c>
      <c r="F2" s="22"/>
      <c r="G2" s="22"/>
    </row>
    <row r="3" spans="1:7" ht="30.75" customHeight="1" x14ac:dyDescent="0.25">
      <c r="A3" s="220" t="s">
        <v>1062</v>
      </c>
      <c r="B3" s="216" t="s">
        <v>1446</v>
      </c>
      <c r="C3" s="212" t="s">
        <v>179</v>
      </c>
      <c r="D3" s="229">
        <f>VZaS!D3</f>
        <v>1299867</v>
      </c>
      <c r="E3" s="229">
        <f>VZaS!E3</f>
        <v>1508585</v>
      </c>
      <c r="F3" s="23"/>
      <c r="G3" s="23"/>
    </row>
    <row r="4" spans="1:7" ht="30.75" customHeight="1" x14ac:dyDescent="0.25">
      <c r="A4" s="221" t="s">
        <v>174</v>
      </c>
      <c r="B4" s="230" t="s">
        <v>1447</v>
      </c>
      <c r="C4" s="212" t="s">
        <v>180</v>
      </c>
      <c r="D4" s="123">
        <f>D5+D6+D7+D8+D9+D10+D11</f>
        <v>1738368</v>
      </c>
      <c r="E4" s="124">
        <f>E5+E6+E7+E8+E9+E10+E11</f>
        <v>1932485</v>
      </c>
      <c r="F4" s="24"/>
      <c r="G4" s="24"/>
    </row>
    <row r="5" spans="1:7" ht="26.25" customHeight="1" x14ac:dyDescent="0.25">
      <c r="A5" s="135" t="s">
        <v>1061</v>
      </c>
      <c r="B5" s="219" t="s">
        <v>1448</v>
      </c>
      <c r="C5" s="211" t="s">
        <v>181</v>
      </c>
      <c r="D5" s="229">
        <f>VZaS!D5</f>
        <v>0</v>
      </c>
      <c r="E5" s="229">
        <f>VZaS!E5</f>
        <v>0</v>
      </c>
      <c r="F5" s="24"/>
      <c r="G5" s="24"/>
    </row>
    <row r="6" spans="1:7" ht="26.25" customHeight="1" x14ac:dyDescent="0.25">
      <c r="A6" s="207" t="s">
        <v>153</v>
      </c>
      <c r="B6" s="219" t="s">
        <v>1449</v>
      </c>
      <c r="C6" s="211" t="s">
        <v>182</v>
      </c>
      <c r="D6" s="229">
        <f>VZaS!D6</f>
        <v>0</v>
      </c>
      <c r="E6" s="229">
        <f>VZaS!E6</f>
        <v>0</v>
      </c>
      <c r="F6" s="24"/>
      <c r="G6" s="24"/>
    </row>
    <row r="7" spans="1:7" ht="26.25" customHeight="1" x14ac:dyDescent="0.25">
      <c r="A7" s="135" t="s">
        <v>1064</v>
      </c>
      <c r="B7" s="219" t="s">
        <v>1450</v>
      </c>
      <c r="C7" s="211" t="s">
        <v>183</v>
      </c>
      <c r="D7" s="229">
        <f>VZaS!D7</f>
        <v>1299867</v>
      </c>
      <c r="E7" s="229">
        <f>VZaS!E7</f>
        <v>1508585</v>
      </c>
      <c r="F7" s="24"/>
      <c r="G7" s="24"/>
    </row>
    <row r="8" spans="1:7" ht="26.25" customHeight="1" x14ac:dyDescent="0.25">
      <c r="A8" s="220" t="s">
        <v>162</v>
      </c>
      <c r="B8" s="145" t="s">
        <v>1451</v>
      </c>
      <c r="C8" s="209" t="s">
        <v>184</v>
      </c>
      <c r="D8" s="229">
        <f>VZaS!D8</f>
        <v>0</v>
      </c>
      <c r="E8" s="229">
        <f>VZaS!E8</f>
        <v>0</v>
      </c>
      <c r="F8" s="24"/>
      <c r="G8" s="24"/>
    </row>
    <row r="9" spans="1:7" ht="26.25" customHeight="1" x14ac:dyDescent="0.25">
      <c r="A9" s="220" t="s">
        <v>496</v>
      </c>
      <c r="B9" s="145" t="s">
        <v>1452</v>
      </c>
      <c r="C9" s="209" t="s">
        <v>185</v>
      </c>
      <c r="D9" s="229">
        <f>VZaS!D9</f>
        <v>0</v>
      </c>
      <c r="E9" s="229">
        <f>VZaS!E9</f>
        <v>0</v>
      </c>
      <c r="F9" s="24"/>
      <c r="G9" s="24"/>
    </row>
    <row r="10" spans="1:7" ht="37.5" customHeight="1" x14ac:dyDescent="0.25">
      <c r="A10" s="220" t="s">
        <v>1068</v>
      </c>
      <c r="B10" s="216" t="s">
        <v>1453</v>
      </c>
      <c r="C10" s="209" t="s">
        <v>186</v>
      </c>
      <c r="D10" s="229">
        <f>VZaS!D10</f>
        <v>740</v>
      </c>
      <c r="E10" s="229">
        <f>VZaS!E10</f>
        <v>0</v>
      </c>
      <c r="F10" s="24"/>
      <c r="G10" s="24"/>
    </row>
    <row r="11" spans="1:7" ht="26.25" customHeight="1" x14ac:dyDescent="0.25">
      <c r="A11" s="223" t="s">
        <v>1070</v>
      </c>
      <c r="B11" s="222" t="s">
        <v>1454</v>
      </c>
      <c r="C11" s="211" t="s">
        <v>187</v>
      </c>
      <c r="D11" s="229">
        <f>VZaS!D11</f>
        <v>437761</v>
      </c>
      <c r="E11" s="229">
        <f>VZaS!E11</f>
        <v>423900</v>
      </c>
      <c r="F11" s="23"/>
      <c r="G11" s="23"/>
    </row>
    <row r="12" spans="1:7" ht="33" customHeight="1" x14ac:dyDescent="0.25">
      <c r="A12" s="235" t="s">
        <v>1072</v>
      </c>
      <c r="B12" s="233" t="s">
        <v>1455</v>
      </c>
      <c r="C12" s="210" t="s">
        <v>945</v>
      </c>
      <c r="D12" s="123">
        <f>D13+D14+D15+D16+D17+D22+D23+D26+D27+D30</f>
        <v>1864549</v>
      </c>
      <c r="E12" s="123">
        <f>E13+E14+E15+E16+E17+E22+E23+E26+E27+E30</f>
        <v>2426232</v>
      </c>
      <c r="F12" s="24"/>
      <c r="G12" s="24"/>
    </row>
    <row r="13" spans="1:7" ht="26.25" customHeight="1" x14ac:dyDescent="0.25">
      <c r="A13" s="134" t="s">
        <v>1074</v>
      </c>
      <c r="B13" s="121" t="s">
        <v>1456</v>
      </c>
      <c r="C13" s="209" t="s">
        <v>946</v>
      </c>
      <c r="D13" s="229">
        <f>VZaS!D13</f>
        <v>0</v>
      </c>
      <c r="E13" s="229">
        <f>VZaS!E13</f>
        <v>0</v>
      </c>
      <c r="F13" s="24"/>
      <c r="G13" s="24"/>
    </row>
    <row r="14" spans="1:7" ht="26.25" customHeight="1" x14ac:dyDescent="0.25">
      <c r="A14" s="224" t="s">
        <v>1075</v>
      </c>
      <c r="B14" s="222" t="s">
        <v>1457</v>
      </c>
      <c r="C14" s="211" t="s">
        <v>947</v>
      </c>
      <c r="D14" s="229">
        <f>VZaS!D14</f>
        <v>124874</v>
      </c>
      <c r="E14" s="229">
        <f>VZaS!E14</f>
        <v>133801</v>
      </c>
      <c r="F14" s="24"/>
      <c r="G14" s="24"/>
    </row>
    <row r="15" spans="1:7" ht="26.25" customHeight="1" x14ac:dyDescent="0.25">
      <c r="A15" s="122" t="s">
        <v>1078</v>
      </c>
      <c r="B15" s="121" t="s">
        <v>1458</v>
      </c>
      <c r="C15" s="209" t="s">
        <v>948</v>
      </c>
      <c r="D15" s="229">
        <f>VZaS!D15</f>
        <v>0</v>
      </c>
      <c r="E15" s="229">
        <f>VZaS!E15</f>
        <v>0</v>
      </c>
      <c r="F15" s="24"/>
      <c r="G15" s="24"/>
    </row>
    <row r="16" spans="1:7" ht="26.25" customHeight="1" x14ac:dyDescent="0.25">
      <c r="A16" s="122" t="s">
        <v>1080</v>
      </c>
      <c r="B16" s="121" t="s">
        <v>1459</v>
      </c>
      <c r="C16" s="209" t="s">
        <v>949</v>
      </c>
      <c r="D16" s="229">
        <f>VZaS!D16</f>
        <v>773382</v>
      </c>
      <c r="E16" s="229">
        <f>VZaS!E16</f>
        <v>839380</v>
      </c>
      <c r="F16" s="24"/>
      <c r="G16" s="24"/>
    </row>
    <row r="17" spans="1:7" ht="26.25" customHeight="1" x14ac:dyDescent="0.25">
      <c r="A17" s="134" t="s">
        <v>1082</v>
      </c>
      <c r="B17" s="121" t="s">
        <v>1460</v>
      </c>
      <c r="C17" s="209" t="s">
        <v>754</v>
      </c>
      <c r="D17" s="124">
        <f>D18+D19+D20+D21</f>
        <v>793536</v>
      </c>
      <c r="E17" s="124">
        <f>E18+E19+E20+E21</f>
        <v>754616</v>
      </c>
      <c r="F17" s="24"/>
      <c r="G17" s="24"/>
    </row>
    <row r="18" spans="1:7" ht="26.25" customHeight="1" x14ac:dyDescent="0.25">
      <c r="A18" s="134" t="s">
        <v>1083</v>
      </c>
      <c r="B18" s="121" t="s">
        <v>1461</v>
      </c>
      <c r="C18" s="209" t="s">
        <v>755</v>
      </c>
      <c r="D18" s="229">
        <f>VZaS!D18</f>
        <v>573779</v>
      </c>
      <c r="E18" s="229">
        <f>VZaS!E18</f>
        <v>542303</v>
      </c>
      <c r="F18" s="24"/>
      <c r="G18" s="24"/>
    </row>
    <row r="19" spans="1:7" ht="26.25" customHeight="1" x14ac:dyDescent="0.25">
      <c r="A19" s="134" t="s">
        <v>155</v>
      </c>
      <c r="B19" s="121" t="s">
        <v>1462</v>
      </c>
      <c r="C19" s="209" t="s">
        <v>756</v>
      </c>
      <c r="D19" s="229">
        <f>VZaS!D19</f>
        <v>0</v>
      </c>
      <c r="E19" s="229">
        <f>VZaS!E19</f>
        <v>0</v>
      </c>
      <c r="F19" s="24"/>
      <c r="G19" s="24"/>
    </row>
    <row r="20" spans="1:7" ht="30" customHeight="1" x14ac:dyDescent="0.25">
      <c r="A20" s="122" t="s">
        <v>136</v>
      </c>
      <c r="B20" s="121" t="s">
        <v>1463</v>
      </c>
      <c r="C20" s="209" t="s">
        <v>757</v>
      </c>
      <c r="D20" s="229">
        <f>VZaS!D20</f>
        <v>196267</v>
      </c>
      <c r="E20" s="229">
        <f>VZaS!E20</f>
        <v>189088</v>
      </c>
      <c r="F20" s="23"/>
      <c r="G20" s="23"/>
    </row>
    <row r="21" spans="1:7" ht="33" customHeight="1" x14ac:dyDescent="0.25">
      <c r="A21" s="122" t="s">
        <v>671</v>
      </c>
      <c r="B21" s="121" t="s">
        <v>1464</v>
      </c>
      <c r="C21" s="209" t="s">
        <v>758</v>
      </c>
      <c r="D21" s="229">
        <f>VZaS!D21</f>
        <v>23490</v>
      </c>
      <c r="E21" s="229">
        <f>VZaS!E21</f>
        <v>23225</v>
      </c>
      <c r="F21" s="24"/>
      <c r="G21" s="24"/>
    </row>
    <row r="22" spans="1:7" ht="26.25" customHeight="1" x14ac:dyDescent="0.25">
      <c r="A22" s="134" t="s">
        <v>1085</v>
      </c>
      <c r="B22" s="121" t="s">
        <v>1465</v>
      </c>
      <c r="C22" s="209" t="s">
        <v>759</v>
      </c>
      <c r="D22" s="229">
        <f>VZaS!D22</f>
        <v>12925</v>
      </c>
      <c r="E22" s="229">
        <f>VZaS!E22</f>
        <v>13074</v>
      </c>
      <c r="F22" s="24"/>
      <c r="G22" s="24"/>
    </row>
    <row r="23" spans="1:7" ht="33.75" customHeight="1" x14ac:dyDescent="0.25">
      <c r="A23" s="134" t="s">
        <v>1086</v>
      </c>
      <c r="B23" s="231" t="s">
        <v>1466</v>
      </c>
      <c r="C23" s="209" t="s">
        <v>46</v>
      </c>
      <c r="D23" s="124">
        <f>D24+D25</f>
        <v>152561</v>
      </c>
      <c r="E23" s="124">
        <f>E24+E25</f>
        <v>149957</v>
      </c>
      <c r="F23" s="24"/>
      <c r="G23" s="24"/>
    </row>
    <row r="24" spans="1:7" ht="26.25" customHeight="1" x14ac:dyDescent="0.25">
      <c r="A24" s="122" t="s">
        <v>1087</v>
      </c>
      <c r="B24" s="231" t="s">
        <v>1467</v>
      </c>
      <c r="C24" s="209" t="s">
        <v>47</v>
      </c>
      <c r="D24" s="229">
        <f>VZaS!D24</f>
        <v>152561</v>
      </c>
      <c r="E24" s="229">
        <f>VZaS!E24</f>
        <v>149957</v>
      </c>
      <c r="F24" s="24"/>
      <c r="G24" s="24"/>
    </row>
    <row r="25" spans="1:7" ht="26.25" customHeight="1" x14ac:dyDescent="0.25">
      <c r="A25" s="134" t="s">
        <v>155</v>
      </c>
      <c r="B25" s="231" t="s">
        <v>1468</v>
      </c>
      <c r="C25" s="209" t="s">
        <v>48</v>
      </c>
      <c r="D25" s="229">
        <f>VZaS!D25</f>
        <v>0</v>
      </c>
      <c r="E25" s="229">
        <f>VZaS!E25</f>
        <v>0</v>
      </c>
      <c r="F25" s="24"/>
      <c r="G25" s="24"/>
    </row>
    <row r="26" spans="1:7" ht="26.25" customHeight="1" x14ac:dyDescent="0.25">
      <c r="A26" s="134" t="s">
        <v>1091</v>
      </c>
      <c r="B26" s="121" t="s">
        <v>1469</v>
      </c>
      <c r="C26" s="209" t="s">
        <v>49</v>
      </c>
      <c r="D26" s="229">
        <f>VZaS!D26</f>
        <v>0</v>
      </c>
      <c r="E26" s="229">
        <f>VZaS!E26</f>
        <v>0</v>
      </c>
      <c r="F26" s="24"/>
      <c r="G26" s="24"/>
    </row>
    <row r="27" spans="1:7" ht="26.25" customHeight="1" x14ac:dyDescent="0.25">
      <c r="A27" s="134" t="s">
        <v>178</v>
      </c>
      <c r="B27" s="121" t="s">
        <v>1470</v>
      </c>
      <c r="C27" s="209" t="s">
        <v>50</v>
      </c>
      <c r="D27" s="229">
        <f>VZaS!D27</f>
        <v>0</v>
      </c>
      <c r="E27" s="229">
        <f>VZaS!E27</f>
        <v>0</v>
      </c>
      <c r="F27" s="23"/>
      <c r="G27" s="23"/>
    </row>
    <row r="28" spans="1:7" ht="26.25" customHeight="1" x14ac:dyDescent="0.25">
      <c r="A28" s="400" t="s">
        <v>1274</v>
      </c>
      <c r="B28" s="527" t="s">
        <v>632</v>
      </c>
      <c r="C28" s="527" t="s">
        <v>390</v>
      </c>
      <c r="D28" s="530" t="s">
        <v>391</v>
      </c>
      <c r="E28" s="531"/>
      <c r="F28" s="23"/>
      <c r="G28" s="23"/>
    </row>
    <row r="29" spans="1:7" ht="26.25" customHeight="1" x14ac:dyDescent="0.25">
      <c r="A29" s="402"/>
      <c r="B29" s="529"/>
      <c r="C29" s="529"/>
      <c r="D29" s="203" t="s">
        <v>392</v>
      </c>
      <c r="E29" s="203" t="s">
        <v>394</v>
      </c>
      <c r="F29" s="23"/>
      <c r="G29" s="23"/>
    </row>
    <row r="30" spans="1:7" ht="26.25" customHeight="1" x14ac:dyDescent="0.25">
      <c r="A30" s="134" t="s">
        <v>1092</v>
      </c>
      <c r="B30" s="121" t="s">
        <v>1471</v>
      </c>
      <c r="C30" s="209" t="s">
        <v>51</v>
      </c>
      <c r="D30" s="229">
        <f>VZaS!D28</f>
        <v>7271</v>
      </c>
      <c r="E30" s="229">
        <f>VZaS!E30</f>
        <v>535404</v>
      </c>
      <c r="F30" s="24"/>
      <c r="G30" s="24"/>
    </row>
    <row r="31" spans="1:7" x14ac:dyDescent="0.25">
      <c r="A31" s="135" t="s">
        <v>177</v>
      </c>
      <c r="B31" s="120" t="s">
        <v>1472</v>
      </c>
      <c r="C31" s="210" t="s">
        <v>52</v>
      </c>
      <c r="D31" s="123">
        <f>D4-D12</f>
        <v>-126181</v>
      </c>
      <c r="E31" s="123">
        <f>E4-E12</f>
        <v>-493747</v>
      </c>
      <c r="F31" s="24"/>
      <c r="G31" s="24"/>
    </row>
    <row r="32" spans="1:7" ht="31.5" customHeight="1" x14ac:dyDescent="0.25">
      <c r="A32" s="135" t="s">
        <v>172</v>
      </c>
      <c r="B32" s="120" t="s">
        <v>1473</v>
      </c>
      <c r="C32" s="210" t="s">
        <v>53</v>
      </c>
      <c r="D32" s="123">
        <f>D5+D6+D7+D8+D9-(D13+D14+D15+D16)</f>
        <v>401611</v>
      </c>
      <c r="E32" s="123">
        <f>E5+E6+E7+E8+E9-(E13+E14+E15+E16)</f>
        <v>535404</v>
      </c>
      <c r="F32" s="23"/>
      <c r="G32" s="23"/>
    </row>
    <row r="33" spans="1:20" ht="28.5" customHeight="1" x14ac:dyDescent="0.25">
      <c r="A33" s="119" t="s">
        <v>1112</v>
      </c>
      <c r="B33" s="120" t="s">
        <v>1478</v>
      </c>
      <c r="C33" s="210" t="s">
        <v>54</v>
      </c>
      <c r="D33" s="123">
        <f>D34+D35+D39+D43+D46+D47+D48</f>
        <v>0</v>
      </c>
      <c r="E33" s="123">
        <f>E34+E35+E39+E43+E46+E47+E48</f>
        <v>1</v>
      </c>
      <c r="F33" s="24"/>
      <c r="G33" s="24"/>
    </row>
    <row r="34" spans="1:20" ht="26.25" customHeight="1" x14ac:dyDescent="0.25">
      <c r="A34" s="134" t="s">
        <v>487</v>
      </c>
      <c r="B34" s="121" t="s">
        <v>1475</v>
      </c>
      <c r="C34" s="209" t="s">
        <v>55</v>
      </c>
      <c r="D34" s="229">
        <f>VZaS!D34</f>
        <v>0</v>
      </c>
      <c r="E34" s="229">
        <f>VZaS!E34</f>
        <v>0</v>
      </c>
      <c r="F34" s="24"/>
      <c r="G34" s="24"/>
    </row>
    <row r="35" spans="1:20" ht="30.6" customHeight="1" x14ac:dyDescent="0.25">
      <c r="A35" s="134" t="s">
        <v>166</v>
      </c>
      <c r="B35" s="121" t="s">
        <v>1476</v>
      </c>
      <c r="C35" s="209" t="s">
        <v>56</v>
      </c>
      <c r="D35" s="123">
        <f>D36+D37+D38</f>
        <v>0</v>
      </c>
      <c r="E35" s="123">
        <f>E36+E37+E38</f>
        <v>0</v>
      </c>
      <c r="F35" s="24"/>
      <c r="G35" s="24"/>
    </row>
    <row r="36" spans="1:20" ht="26.25" customHeight="1" x14ac:dyDescent="0.25">
      <c r="A36" s="134" t="s">
        <v>1096</v>
      </c>
      <c r="B36" s="121" t="s">
        <v>1479</v>
      </c>
      <c r="C36" s="209" t="s">
        <v>57</v>
      </c>
      <c r="D36" s="229">
        <f>VZaS!D36</f>
        <v>0</v>
      </c>
      <c r="E36" s="229">
        <f>VZaS!E36</f>
        <v>0</v>
      </c>
      <c r="F36" s="24"/>
      <c r="G36" s="24"/>
    </row>
    <row r="37" spans="1:20" ht="26.25" customHeight="1" x14ac:dyDescent="0.25">
      <c r="A37" s="134" t="s">
        <v>155</v>
      </c>
      <c r="B37" s="121" t="s">
        <v>1480</v>
      </c>
      <c r="C37" s="209" t="s">
        <v>58</v>
      </c>
      <c r="D37" s="229">
        <f>VZaS!D37</f>
        <v>0</v>
      </c>
      <c r="E37" s="229">
        <f>VZaS!E37</f>
        <v>0</v>
      </c>
      <c r="F37" s="24"/>
      <c r="G37" s="24"/>
    </row>
    <row r="38" spans="1:20" ht="25.95" customHeight="1" x14ac:dyDescent="0.25">
      <c r="A38" s="122" t="s">
        <v>136</v>
      </c>
      <c r="B38" s="121" t="s">
        <v>1481</v>
      </c>
      <c r="C38" s="209" t="s">
        <v>59</v>
      </c>
      <c r="D38" s="229">
        <f>VZaS!D38</f>
        <v>0</v>
      </c>
      <c r="E38" s="229">
        <f>VZaS!E38</f>
        <v>0</v>
      </c>
      <c r="F38" s="24"/>
      <c r="G38" s="24"/>
    </row>
    <row r="39" spans="1:20" ht="26.25" customHeight="1" x14ac:dyDescent="0.25">
      <c r="A39" s="122" t="s">
        <v>1098</v>
      </c>
      <c r="B39" s="121" t="s">
        <v>1482</v>
      </c>
      <c r="C39" s="209" t="s">
        <v>60</v>
      </c>
      <c r="D39" s="123">
        <f>D40+D41+D42</f>
        <v>0</v>
      </c>
      <c r="E39" s="123">
        <f>E40+E41+E42</f>
        <v>0</v>
      </c>
      <c r="F39" s="24"/>
      <c r="G39" s="24"/>
    </row>
    <row r="40" spans="1:20" ht="26.25" customHeight="1" x14ac:dyDescent="0.25">
      <c r="A40" s="74" t="s">
        <v>1099</v>
      </c>
      <c r="B40" s="121" t="s">
        <v>1483</v>
      </c>
      <c r="C40" s="209" t="s">
        <v>61</v>
      </c>
      <c r="D40" s="229">
        <f>VZaS!D40</f>
        <v>0</v>
      </c>
      <c r="E40" s="229">
        <f>VZaS!E40</f>
        <v>0</v>
      </c>
      <c r="F40" s="24"/>
      <c r="G40" s="24"/>
    </row>
    <row r="41" spans="1:20" ht="26.25" customHeight="1" x14ac:dyDescent="0.25">
      <c r="A41" s="134" t="s">
        <v>155</v>
      </c>
      <c r="B41" s="121" t="s">
        <v>1484</v>
      </c>
      <c r="C41" s="209" t="s">
        <v>62</v>
      </c>
      <c r="D41" s="229">
        <f>VZaS!D41</f>
        <v>0</v>
      </c>
      <c r="E41" s="229">
        <f>VZaS!E41</f>
        <v>0</v>
      </c>
      <c r="F41" s="24"/>
      <c r="G41" s="24"/>
    </row>
    <row r="42" spans="1:20" ht="25.35" customHeight="1" x14ac:dyDescent="0.25">
      <c r="A42" s="122" t="s">
        <v>136</v>
      </c>
      <c r="B42" s="205" t="s">
        <v>1485</v>
      </c>
      <c r="C42" s="209" t="s">
        <v>63</v>
      </c>
      <c r="D42" s="229">
        <f>VZaS!D42</f>
        <v>0</v>
      </c>
      <c r="E42" s="229">
        <f>VZaS!E42</f>
        <v>0</v>
      </c>
      <c r="F42" s="24"/>
      <c r="G42" s="24"/>
      <c r="S42" s="31"/>
      <c r="T42" s="31"/>
    </row>
    <row r="43" spans="1:20" ht="25.95" customHeight="1" x14ac:dyDescent="0.25">
      <c r="A43" s="74" t="s">
        <v>1102</v>
      </c>
      <c r="B43" s="121" t="s">
        <v>1486</v>
      </c>
      <c r="C43" s="209" t="s">
        <v>64</v>
      </c>
      <c r="D43" s="123">
        <f>D44+D45</f>
        <v>0</v>
      </c>
      <c r="E43" s="123">
        <f>E44+E45</f>
        <v>0</v>
      </c>
      <c r="F43" s="24"/>
      <c r="G43" s="24"/>
    </row>
    <row r="44" spans="1:20" ht="26.25" customHeight="1" x14ac:dyDescent="0.25">
      <c r="A44" s="122" t="s">
        <v>1106</v>
      </c>
      <c r="B44" s="121" t="s">
        <v>1487</v>
      </c>
      <c r="C44" s="209" t="s">
        <v>65</v>
      </c>
      <c r="D44" s="229">
        <f>VZaS!D44</f>
        <v>0</v>
      </c>
      <c r="E44" s="229">
        <f>VZaS!E44</f>
        <v>0</v>
      </c>
      <c r="F44" s="24"/>
      <c r="G44" s="24"/>
    </row>
    <row r="45" spans="1:20" ht="26.25" customHeight="1" x14ac:dyDescent="0.25">
      <c r="A45" s="134" t="s">
        <v>155</v>
      </c>
      <c r="B45" s="121" t="s">
        <v>1488</v>
      </c>
      <c r="C45" s="209" t="s">
        <v>66</v>
      </c>
      <c r="D45" s="229">
        <f>VZaS!D45</f>
        <v>0</v>
      </c>
      <c r="E45" s="229">
        <f>VZaS!E45</f>
        <v>0</v>
      </c>
      <c r="F45" s="24"/>
      <c r="G45" s="24"/>
    </row>
    <row r="46" spans="1:20" ht="26.25" customHeight="1" x14ac:dyDescent="0.25">
      <c r="A46" s="122" t="s">
        <v>1105</v>
      </c>
      <c r="B46" s="121" t="s">
        <v>1489</v>
      </c>
      <c r="C46" s="209" t="s">
        <v>67</v>
      </c>
      <c r="D46" s="229">
        <f>VZaS!D46</f>
        <v>0</v>
      </c>
      <c r="E46" s="229">
        <f>VZaS!E46</f>
        <v>1</v>
      </c>
      <c r="F46" s="24"/>
      <c r="G46" s="24"/>
    </row>
    <row r="47" spans="1:20" ht="26.25" customHeight="1" x14ac:dyDescent="0.25">
      <c r="A47" s="208" t="s">
        <v>1108</v>
      </c>
      <c r="B47" s="121" t="s">
        <v>1490</v>
      </c>
      <c r="C47" s="209" t="s">
        <v>68</v>
      </c>
      <c r="D47" s="229">
        <f>VZaS!D47</f>
        <v>0</v>
      </c>
      <c r="E47" s="229">
        <f>VZaS!E47</f>
        <v>0</v>
      </c>
      <c r="F47" s="24"/>
      <c r="G47" s="24"/>
    </row>
    <row r="48" spans="1:20" ht="26.25" customHeight="1" x14ac:dyDescent="0.25">
      <c r="A48" s="122" t="s">
        <v>1110</v>
      </c>
      <c r="B48" s="121" t="s">
        <v>22</v>
      </c>
      <c r="C48" s="209" t="s">
        <v>69</v>
      </c>
      <c r="D48" s="229">
        <f>VZaS!D48</f>
        <v>0</v>
      </c>
      <c r="E48" s="229">
        <f>VZaS!E48</f>
        <v>0</v>
      </c>
      <c r="F48" s="24"/>
      <c r="G48" s="24"/>
    </row>
    <row r="49" spans="1:7" ht="32.25" customHeight="1" x14ac:dyDescent="0.25">
      <c r="A49" s="119" t="s">
        <v>1111</v>
      </c>
      <c r="B49" s="233" t="s">
        <v>1491</v>
      </c>
      <c r="C49" s="210" t="s">
        <v>70</v>
      </c>
      <c r="D49" s="124">
        <f>D50+D51+D52+D53+D58+D59+D60</f>
        <v>11046</v>
      </c>
      <c r="E49" s="124">
        <f>E50+E51+E52+E53+E58+E59+E60</f>
        <v>13421</v>
      </c>
      <c r="F49" s="24"/>
      <c r="G49" s="24"/>
    </row>
    <row r="50" spans="1:7" ht="30.9" customHeight="1" x14ac:dyDescent="0.25">
      <c r="A50" s="122" t="s">
        <v>1113</v>
      </c>
      <c r="B50" s="121" t="s">
        <v>1492</v>
      </c>
      <c r="C50" s="209" t="s">
        <v>75</v>
      </c>
      <c r="D50" s="229">
        <f>VZaS!D50</f>
        <v>0</v>
      </c>
      <c r="E50" s="229">
        <f>VZaS!E50</f>
        <v>0</v>
      </c>
      <c r="F50" s="24"/>
      <c r="G50" s="26"/>
    </row>
    <row r="51" spans="1:7" ht="45.75" customHeight="1" x14ac:dyDescent="0.25">
      <c r="A51" s="122" t="s">
        <v>1114</v>
      </c>
      <c r="B51" s="222" t="s">
        <v>1493</v>
      </c>
      <c r="C51" s="211" t="s">
        <v>76</v>
      </c>
      <c r="D51" s="229">
        <f>VZaS!D51</f>
        <v>0</v>
      </c>
      <c r="E51" s="229">
        <f>VZaS!E51</f>
        <v>0</v>
      </c>
      <c r="F51" s="24"/>
      <c r="G51" s="26"/>
    </row>
    <row r="52" spans="1:7" ht="30" customHeight="1" x14ac:dyDescent="0.25">
      <c r="A52" s="224" t="s">
        <v>1115</v>
      </c>
      <c r="B52" s="222" t="s">
        <v>1494</v>
      </c>
      <c r="C52" s="211" t="s">
        <v>77</v>
      </c>
      <c r="D52" s="229">
        <f>VZaS!D52</f>
        <v>0</v>
      </c>
      <c r="E52" s="229">
        <f>VZaS!E52</f>
        <v>0</v>
      </c>
      <c r="F52" s="24"/>
      <c r="G52" s="26"/>
    </row>
    <row r="53" spans="1:7" ht="28.5" customHeight="1" x14ac:dyDescent="0.25">
      <c r="A53" s="224" t="s">
        <v>1117</v>
      </c>
      <c r="B53" s="121" t="s">
        <v>1495</v>
      </c>
      <c r="C53" s="209" t="s">
        <v>78</v>
      </c>
      <c r="D53" s="124">
        <f>D54+D57</f>
        <v>9541</v>
      </c>
      <c r="E53" s="124">
        <f>E54+E57</f>
        <v>11717</v>
      </c>
      <c r="F53" s="24"/>
      <c r="G53" s="32"/>
    </row>
    <row r="54" spans="1:7" ht="26.25" customHeight="1" x14ac:dyDescent="0.25">
      <c r="A54" s="122" t="s">
        <v>1118</v>
      </c>
      <c r="B54" s="121" t="s">
        <v>1496</v>
      </c>
      <c r="C54" s="209" t="s">
        <v>300</v>
      </c>
      <c r="D54" s="229">
        <f>VZaS!D54</f>
        <v>9541</v>
      </c>
      <c r="E54" s="229">
        <f>VZaS!E54</f>
        <v>11717</v>
      </c>
      <c r="F54" s="24"/>
      <c r="G54" s="32"/>
    </row>
    <row r="55" spans="1:7" ht="26.25" customHeight="1" x14ac:dyDescent="0.25">
      <c r="A55" s="400" t="s">
        <v>1274</v>
      </c>
      <c r="B55" s="527" t="s">
        <v>632</v>
      </c>
      <c r="C55" s="527" t="s">
        <v>390</v>
      </c>
      <c r="D55" s="530" t="s">
        <v>391</v>
      </c>
      <c r="E55" s="531"/>
      <c r="F55" s="24"/>
      <c r="G55" s="32"/>
    </row>
    <row r="56" spans="1:7" ht="26.25" customHeight="1" x14ac:dyDescent="0.25">
      <c r="A56" s="402"/>
      <c r="B56" s="529"/>
      <c r="C56" s="529"/>
      <c r="D56" s="203" t="s">
        <v>392</v>
      </c>
      <c r="E56" s="203" t="s">
        <v>394</v>
      </c>
      <c r="F56" s="24"/>
      <c r="G56" s="32"/>
    </row>
    <row r="57" spans="1:7" ht="26.25" customHeight="1" x14ac:dyDescent="0.25">
      <c r="A57" s="134" t="s">
        <v>155</v>
      </c>
      <c r="B57" s="121" t="s">
        <v>1497</v>
      </c>
      <c r="C57" s="209" t="s">
        <v>301</v>
      </c>
      <c r="D57" s="229">
        <f>VZaS!D55</f>
        <v>0</v>
      </c>
      <c r="E57" s="229">
        <f>VZaS!E55</f>
        <v>0</v>
      </c>
      <c r="F57" s="24"/>
      <c r="G57" s="32"/>
    </row>
    <row r="58" spans="1:7" ht="32.25" customHeight="1" x14ac:dyDescent="0.25">
      <c r="A58" s="122" t="s">
        <v>1120</v>
      </c>
      <c r="B58" s="222" t="s">
        <v>1498</v>
      </c>
      <c r="C58" s="211" t="s">
        <v>302</v>
      </c>
      <c r="D58" s="123"/>
      <c r="E58" s="229">
        <f>VZaS!E56</f>
        <v>8</v>
      </c>
      <c r="F58" s="24"/>
      <c r="G58" s="24"/>
    </row>
    <row r="59" spans="1:7" ht="26.25" customHeight="1" x14ac:dyDescent="0.25">
      <c r="A59" s="122" t="s">
        <v>1122</v>
      </c>
      <c r="B59" s="136" t="s">
        <v>1499</v>
      </c>
      <c r="C59" s="209" t="s">
        <v>303</v>
      </c>
      <c r="D59" s="229">
        <f>VZaS!D57</f>
        <v>0</v>
      </c>
      <c r="E59" s="229">
        <f>VZaS!E57</f>
        <v>0</v>
      </c>
      <c r="F59" s="24"/>
      <c r="G59" s="24"/>
    </row>
    <row r="60" spans="1:7" ht="26.25" customHeight="1" x14ac:dyDescent="0.25">
      <c r="A60" s="122" t="s">
        <v>1123</v>
      </c>
      <c r="B60" s="137" t="s">
        <v>1500</v>
      </c>
      <c r="C60" s="209" t="s">
        <v>304</v>
      </c>
      <c r="D60" s="229">
        <f>VZaS!D58</f>
        <v>1505</v>
      </c>
      <c r="E60" s="229">
        <f>VZaS!E58</f>
        <v>1696</v>
      </c>
      <c r="F60" s="24"/>
      <c r="G60" s="24"/>
    </row>
    <row r="61" spans="1:7" ht="26.25" customHeight="1" x14ac:dyDescent="0.25">
      <c r="A61" s="135" t="s">
        <v>177</v>
      </c>
      <c r="B61" s="120" t="s">
        <v>1501</v>
      </c>
      <c r="C61" s="210" t="s">
        <v>305</v>
      </c>
      <c r="D61" s="123">
        <f>D33-D49</f>
        <v>-11046</v>
      </c>
      <c r="E61" s="123">
        <f>E33-E49</f>
        <v>-13420</v>
      </c>
      <c r="F61" s="24"/>
      <c r="G61" s="24"/>
    </row>
    <row r="62" spans="1:7" ht="26.25" customHeight="1" x14ac:dyDescent="0.25">
      <c r="A62" s="232" t="s">
        <v>1126</v>
      </c>
      <c r="B62" s="233" t="s">
        <v>1502</v>
      </c>
      <c r="C62" s="209" t="s">
        <v>306</v>
      </c>
      <c r="D62" s="124">
        <f>D31+D61</f>
        <v>-137227</v>
      </c>
      <c r="E62" s="124">
        <f>E31+E61</f>
        <v>-507167</v>
      </c>
      <c r="F62" s="24"/>
      <c r="G62" s="24"/>
    </row>
    <row r="63" spans="1:7" ht="26.25" customHeight="1" x14ac:dyDescent="0.25">
      <c r="A63" s="122" t="s">
        <v>1127</v>
      </c>
      <c r="B63" s="136" t="s">
        <v>1503</v>
      </c>
      <c r="C63" s="209" t="s">
        <v>307</v>
      </c>
      <c r="D63" s="124">
        <f>D64+D65</f>
        <v>-27357</v>
      </c>
      <c r="E63" s="124">
        <f>E64+E65</f>
        <v>7403</v>
      </c>
      <c r="F63" s="24"/>
      <c r="G63" s="24"/>
    </row>
    <row r="64" spans="1:7" ht="26.25" customHeight="1" x14ac:dyDescent="0.25">
      <c r="A64" s="122" t="s">
        <v>1129</v>
      </c>
      <c r="B64" s="138" t="s">
        <v>1504</v>
      </c>
      <c r="C64" s="209" t="s">
        <v>80</v>
      </c>
      <c r="D64" s="229">
        <f>VZaS!D64</f>
        <v>993</v>
      </c>
      <c r="E64" s="229">
        <f>VZaS!E64</f>
        <v>8348</v>
      </c>
      <c r="F64" s="24"/>
      <c r="G64" s="24"/>
    </row>
    <row r="65" spans="1:7" ht="25.5" customHeight="1" x14ac:dyDescent="0.25">
      <c r="A65" s="134" t="s">
        <v>155</v>
      </c>
      <c r="B65" s="222" t="s">
        <v>1505</v>
      </c>
      <c r="C65" s="211" t="s">
        <v>81</v>
      </c>
      <c r="D65" s="229">
        <f>VZaS!D65</f>
        <v>-28350</v>
      </c>
      <c r="E65" s="229">
        <f>VZaS!E65</f>
        <v>-945</v>
      </c>
      <c r="F65" s="24"/>
      <c r="G65" s="24"/>
    </row>
    <row r="66" spans="1:7" ht="25.5" customHeight="1" x14ac:dyDescent="0.25">
      <c r="A66" s="122" t="s">
        <v>1132</v>
      </c>
      <c r="B66" s="234" t="s">
        <v>1506</v>
      </c>
      <c r="C66" s="211" t="s">
        <v>82</v>
      </c>
      <c r="D66" s="229">
        <f>VZaS!D66</f>
        <v>0</v>
      </c>
      <c r="E66" s="229">
        <f>VZaS!E66</f>
        <v>0</v>
      </c>
      <c r="F66" s="24"/>
      <c r="G66" s="24"/>
    </row>
    <row r="67" spans="1:7" ht="42.75" customHeight="1" x14ac:dyDescent="0.25">
      <c r="A67" s="218" t="s">
        <v>1134</v>
      </c>
      <c r="B67" s="225" t="s">
        <v>1507</v>
      </c>
      <c r="C67" s="212" t="s">
        <v>83</v>
      </c>
      <c r="D67" s="123">
        <f>D62-D63-D66</f>
        <v>-109870</v>
      </c>
      <c r="E67" s="123">
        <f>E62-E63-E66</f>
        <v>-514570</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20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09375" defaultRowHeight="13.2" x14ac:dyDescent="0.25"/>
  <cols>
    <col min="1" max="1" width="7.109375" style="30" customWidth="1"/>
    <col min="2" max="2" width="44.88671875" style="9" customWidth="1"/>
    <col min="3" max="3" width="6.33203125" style="30" customWidth="1"/>
    <col min="4" max="4" width="24.88671875" style="30" customWidth="1"/>
    <col min="5" max="5" width="27" style="30" customWidth="1"/>
    <col min="6" max="6" width="39.44140625" style="30" customWidth="1"/>
    <col min="7" max="16384" width="9.109375" style="30"/>
  </cols>
  <sheetData>
    <row r="1" spans="1:6" s="129" customFormat="1" ht="16.5" customHeight="1" x14ac:dyDescent="0.2">
      <c r="A1" s="410" t="str">
        <f>A_en_neplatne!A1</f>
        <v xml:space="preserve">Ident. a </v>
      </c>
      <c r="B1" s="527" t="s">
        <v>632</v>
      </c>
      <c r="C1" s="449" t="s">
        <v>773</v>
      </c>
      <c r="D1" s="410" t="s">
        <v>774</v>
      </c>
      <c r="E1" s="410"/>
      <c r="F1" s="151"/>
    </row>
    <row r="2" spans="1:6" s="129" customFormat="1" ht="30.6" x14ac:dyDescent="0.2">
      <c r="A2" s="448"/>
      <c r="B2" s="529"/>
      <c r="C2" s="450"/>
      <c r="D2" s="117" t="s">
        <v>0</v>
      </c>
      <c r="E2" s="117" t="s">
        <v>1</v>
      </c>
      <c r="F2" s="151"/>
    </row>
    <row r="3" spans="1:6" ht="26.25" customHeight="1" x14ac:dyDescent="0.25">
      <c r="A3" s="134" t="s">
        <v>178</v>
      </c>
      <c r="B3" s="121" t="s">
        <v>865</v>
      </c>
      <c r="C3" s="107" t="s">
        <v>179</v>
      </c>
      <c r="D3" s="124">
        <f>VZaS!D3</f>
        <v>1299867</v>
      </c>
      <c r="E3" s="124">
        <f>VZaS!E3</f>
        <v>1508585</v>
      </c>
      <c r="F3" s="23"/>
    </row>
    <row r="4" spans="1:6" ht="26.25" customHeight="1" x14ac:dyDescent="0.25">
      <c r="A4" s="122" t="s">
        <v>112</v>
      </c>
      <c r="B4" s="121" t="s">
        <v>866</v>
      </c>
      <c r="C4" s="107" t="s">
        <v>180</v>
      </c>
      <c r="D4" s="124">
        <f>VZaS!D4</f>
        <v>1738368</v>
      </c>
      <c r="E4" s="124">
        <f>VZaS!E4</f>
        <v>1932485</v>
      </c>
      <c r="F4" s="24"/>
    </row>
    <row r="5" spans="1:6" ht="26.25" customHeight="1" x14ac:dyDescent="0.25">
      <c r="A5" s="135" t="s">
        <v>152</v>
      </c>
      <c r="B5" s="120" t="s">
        <v>2</v>
      </c>
      <c r="C5" s="110" t="s">
        <v>181</v>
      </c>
      <c r="D5" s="123">
        <f>D3-D4</f>
        <v>-438501</v>
      </c>
      <c r="E5" s="123">
        <f>E3-E4</f>
        <v>-423900</v>
      </c>
      <c r="F5" s="24"/>
    </row>
    <row r="6" spans="1:6" ht="26.25" customHeight="1" x14ac:dyDescent="0.25">
      <c r="A6" s="135" t="s">
        <v>153</v>
      </c>
      <c r="B6" s="120" t="s">
        <v>3</v>
      </c>
      <c r="C6" s="110" t="s">
        <v>182</v>
      </c>
      <c r="D6" s="123">
        <f>D7+D8+D9</f>
        <v>740</v>
      </c>
      <c r="E6" s="123">
        <f>E7+E8+E9</f>
        <v>0</v>
      </c>
      <c r="F6" s="24"/>
    </row>
    <row r="7" spans="1:6" ht="26.25" customHeight="1" x14ac:dyDescent="0.25">
      <c r="A7" s="134" t="s">
        <v>154</v>
      </c>
      <c r="B7" s="121" t="s">
        <v>734</v>
      </c>
      <c r="C7" s="107" t="s">
        <v>183</v>
      </c>
      <c r="D7" s="124">
        <f>VZaS!D8</f>
        <v>0</v>
      </c>
      <c r="E7" s="124">
        <f>VZaS!E8</f>
        <v>0</v>
      </c>
      <c r="F7" s="24"/>
    </row>
    <row r="8" spans="1:6" ht="26.25" customHeight="1" x14ac:dyDescent="0.25">
      <c r="A8" s="134" t="s">
        <v>135</v>
      </c>
      <c r="B8" s="121" t="s">
        <v>867</v>
      </c>
      <c r="C8" s="107" t="s">
        <v>184</v>
      </c>
      <c r="D8" s="124">
        <f>VZaS!D9</f>
        <v>0</v>
      </c>
      <c r="E8" s="124">
        <f>VZaS!E9</f>
        <v>0</v>
      </c>
      <c r="F8" s="24"/>
    </row>
    <row r="9" spans="1:6" ht="26.25" customHeight="1" x14ac:dyDescent="0.25">
      <c r="A9" s="134" t="s">
        <v>136</v>
      </c>
      <c r="B9" s="121" t="s">
        <v>868</v>
      </c>
      <c r="C9" s="107" t="s">
        <v>185</v>
      </c>
      <c r="D9" s="124">
        <f>VZaS!D10</f>
        <v>740</v>
      </c>
      <c r="E9" s="124">
        <f>VZaS!E10</f>
        <v>0</v>
      </c>
      <c r="F9" s="24"/>
    </row>
    <row r="10" spans="1:6" ht="26.25" customHeight="1" x14ac:dyDescent="0.25">
      <c r="A10" s="119" t="s">
        <v>113</v>
      </c>
      <c r="B10" s="120" t="s">
        <v>4</v>
      </c>
      <c r="C10" s="110" t="s">
        <v>186</v>
      </c>
      <c r="D10" s="123">
        <f>D11+D12</f>
        <v>1864549</v>
      </c>
      <c r="E10" s="123">
        <f>E11+E12</f>
        <v>1897207</v>
      </c>
      <c r="F10" s="23"/>
    </row>
    <row r="11" spans="1:6" ht="33" customHeight="1" x14ac:dyDescent="0.25">
      <c r="A11" s="122" t="s">
        <v>325</v>
      </c>
      <c r="B11" s="121" t="s">
        <v>869</v>
      </c>
      <c r="C11" s="107" t="s">
        <v>187</v>
      </c>
      <c r="D11" s="124">
        <f>VZaS!D12</f>
        <v>1864549</v>
      </c>
      <c r="E11" s="124">
        <f>VZaS!E12</f>
        <v>1897207</v>
      </c>
      <c r="F11" s="24"/>
    </row>
    <row r="12" spans="1:6" ht="26.25" customHeight="1" x14ac:dyDescent="0.25">
      <c r="A12" s="134" t="s">
        <v>326</v>
      </c>
      <c r="B12" s="121" t="s">
        <v>5</v>
      </c>
      <c r="C12" s="107">
        <v>10</v>
      </c>
      <c r="D12" s="124">
        <f>VZaS!D13</f>
        <v>0</v>
      </c>
      <c r="E12" s="124">
        <f>VZaS!E13</f>
        <v>0</v>
      </c>
      <c r="F12" s="24"/>
    </row>
    <row r="13" spans="1:6" ht="26.25" customHeight="1" x14ac:dyDescent="0.25">
      <c r="A13" s="135" t="s">
        <v>152</v>
      </c>
      <c r="B13" s="120" t="s">
        <v>6</v>
      </c>
      <c r="C13" s="110">
        <v>11</v>
      </c>
      <c r="D13" s="123">
        <f>D5+D6-D10</f>
        <v>-2302310</v>
      </c>
      <c r="E13" s="123">
        <f>E5+E6-E10</f>
        <v>-2321107</v>
      </c>
      <c r="F13" s="24"/>
    </row>
    <row r="14" spans="1:6" ht="26.25" customHeight="1" x14ac:dyDescent="0.25">
      <c r="A14" s="122" t="s">
        <v>129</v>
      </c>
      <c r="B14" s="121" t="s">
        <v>7</v>
      </c>
      <c r="C14" s="107">
        <v>12</v>
      </c>
      <c r="D14" s="124">
        <f>SUM(D15:D18)</f>
        <v>2140697</v>
      </c>
      <c r="E14" s="124">
        <f>SUM(E15:E18)</f>
        <v>2136299</v>
      </c>
      <c r="F14" s="24"/>
    </row>
    <row r="15" spans="1:6" ht="26.25" customHeight="1" x14ac:dyDescent="0.25">
      <c r="A15" s="122" t="s">
        <v>156</v>
      </c>
      <c r="B15" s="121" t="s">
        <v>8</v>
      </c>
      <c r="C15" s="107">
        <v>13</v>
      </c>
      <c r="D15" s="124">
        <f>VZaS!D16</f>
        <v>773382</v>
      </c>
      <c r="E15" s="124">
        <f>VZaS!E16</f>
        <v>839380</v>
      </c>
      <c r="F15" s="24"/>
    </row>
    <row r="16" spans="1:6" ht="26.25" customHeight="1" x14ac:dyDescent="0.25">
      <c r="A16" s="134" t="s">
        <v>155</v>
      </c>
      <c r="B16" s="121" t="s">
        <v>9</v>
      </c>
      <c r="C16" s="107">
        <v>14</v>
      </c>
      <c r="D16" s="124">
        <f>VZaS!D17</f>
        <v>793536</v>
      </c>
      <c r="E16" s="124">
        <f>VZaS!E17</f>
        <v>754616</v>
      </c>
      <c r="F16" s="24"/>
    </row>
    <row r="17" spans="1:6" ht="26.25" customHeight="1" x14ac:dyDescent="0.25">
      <c r="A17" s="134" t="s">
        <v>157</v>
      </c>
      <c r="B17" s="121" t="s">
        <v>10</v>
      </c>
      <c r="C17" s="107">
        <v>15</v>
      </c>
      <c r="D17" s="124">
        <f>VZaS!D18</f>
        <v>573779</v>
      </c>
      <c r="E17" s="124">
        <f>VZaS!E18</f>
        <v>542303</v>
      </c>
      <c r="F17" s="24"/>
    </row>
    <row r="18" spans="1:6" ht="26.25" customHeight="1" x14ac:dyDescent="0.25">
      <c r="A18" s="134" t="s">
        <v>158</v>
      </c>
      <c r="B18" s="121" t="s">
        <v>870</v>
      </c>
      <c r="C18" s="107">
        <v>16</v>
      </c>
      <c r="D18" s="124">
        <f>VZaS!D19</f>
        <v>0</v>
      </c>
      <c r="E18" s="124">
        <f>VZaS!E19</f>
        <v>0</v>
      </c>
      <c r="F18" s="24"/>
    </row>
    <row r="19" spans="1:6" ht="30" customHeight="1" x14ac:dyDescent="0.25">
      <c r="A19" s="122" t="s">
        <v>132</v>
      </c>
      <c r="B19" s="121" t="s">
        <v>11</v>
      </c>
      <c r="C19" s="107">
        <v>17</v>
      </c>
      <c r="D19" s="124">
        <f>VZaS!D20</f>
        <v>196267</v>
      </c>
      <c r="E19" s="124">
        <f>VZaS!E20</f>
        <v>189088</v>
      </c>
      <c r="F19" s="23"/>
    </row>
    <row r="20" spans="1:6" ht="33" customHeight="1" x14ac:dyDescent="0.25">
      <c r="A20" s="122" t="s">
        <v>159</v>
      </c>
      <c r="B20" s="145" t="s">
        <v>871</v>
      </c>
      <c r="C20" s="107">
        <v>18</v>
      </c>
      <c r="D20" s="124">
        <f>VZaS!D21</f>
        <v>23490</v>
      </c>
      <c r="E20" s="124">
        <f>VZaS!E21</f>
        <v>23225</v>
      </c>
      <c r="F20" s="24"/>
    </row>
    <row r="21" spans="1:6" ht="26.25" customHeight="1" x14ac:dyDescent="0.25">
      <c r="A21" s="134" t="s">
        <v>160</v>
      </c>
      <c r="B21" s="121" t="s">
        <v>872</v>
      </c>
      <c r="C21" s="107">
        <v>19</v>
      </c>
      <c r="D21" s="124">
        <f>VZaS!D22</f>
        <v>12925</v>
      </c>
      <c r="E21" s="124">
        <f>VZaS!E22</f>
        <v>13074</v>
      </c>
      <c r="F21" s="24"/>
    </row>
    <row r="22" spans="1:6" ht="26.25" customHeight="1" x14ac:dyDescent="0.25">
      <c r="A22" s="122" t="s">
        <v>161</v>
      </c>
      <c r="B22" s="121" t="s">
        <v>873</v>
      </c>
      <c r="C22" s="107">
        <v>20</v>
      </c>
      <c r="D22" s="124">
        <f>VZaS!D23</f>
        <v>152561</v>
      </c>
      <c r="E22" s="124">
        <f>VZaS!E23</f>
        <v>149957</v>
      </c>
      <c r="F22" s="24"/>
    </row>
    <row r="23" spans="1:6" ht="26.25" customHeight="1" x14ac:dyDescent="0.25">
      <c r="A23" s="122" t="s">
        <v>163</v>
      </c>
      <c r="B23" s="121" t="s">
        <v>874</v>
      </c>
      <c r="C23" s="107" t="s">
        <v>46</v>
      </c>
      <c r="D23" s="124">
        <f>VZaS!D24</f>
        <v>152561</v>
      </c>
      <c r="E23" s="124">
        <f>VZaS!E24</f>
        <v>149957</v>
      </c>
    </row>
    <row r="24" spans="1:6" ht="26.25" customHeight="1" x14ac:dyDescent="0.25">
      <c r="A24" s="134" t="s">
        <v>73</v>
      </c>
      <c r="B24" s="121" t="s">
        <v>484</v>
      </c>
      <c r="C24" s="107" t="s">
        <v>47</v>
      </c>
      <c r="D24" s="124">
        <f>VZaS!D25</f>
        <v>0</v>
      </c>
      <c r="E24" s="124">
        <f>VZaS!E25</f>
        <v>0</v>
      </c>
      <c r="F24" s="24"/>
    </row>
    <row r="25" spans="1:6" ht="26.25" customHeight="1" x14ac:dyDescent="0.25">
      <c r="A25" s="122" t="s">
        <v>164</v>
      </c>
      <c r="B25" s="121" t="s">
        <v>485</v>
      </c>
      <c r="C25" s="107" t="s">
        <v>48</v>
      </c>
      <c r="D25" s="124">
        <f>VZaS!D26</f>
        <v>0</v>
      </c>
      <c r="E25" s="124">
        <f>VZaS!E26</f>
        <v>0</v>
      </c>
      <c r="F25" s="24"/>
    </row>
    <row r="26" spans="1:6" ht="26.25" customHeight="1" x14ac:dyDescent="0.25">
      <c r="A26" s="134" t="s">
        <v>72</v>
      </c>
      <c r="B26" s="121" t="s">
        <v>12</v>
      </c>
      <c r="C26" s="107" t="s">
        <v>49</v>
      </c>
      <c r="D26" s="124">
        <f>VZaS!D27</f>
        <v>0</v>
      </c>
      <c r="E26" s="124">
        <f>VZaS!E27</f>
        <v>0</v>
      </c>
      <c r="F26" s="23"/>
    </row>
    <row r="27" spans="1:6" ht="26.25" customHeight="1" x14ac:dyDescent="0.25">
      <c r="A27" s="122" t="s">
        <v>151</v>
      </c>
      <c r="B27" s="121" t="s">
        <v>13</v>
      </c>
      <c r="C27" s="107" t="s">
        <v>50</v>
      </c>
      <c r="D27" s="124">
        <f>VZaS!D28</f>
        <v>7271</v>
      </c>
      <c r="E27" s="124">
        <f>VZaS!E28</f>
        <v>6379</v>
      </c>
      <c r="F27" s="24"/>
    </row>
    <row r="28" spans="1:6" ht="30.6" x14ac:dyDescent="0.25">
      <c r="A28" s="135" t="s">
        <v>172</v>
      </c>
      <c r="B28" s="120" t="s">
        <v>875</v>
      </c>
      <c r="C28" s="110" t="s">
        <v>51</v>
      </c>
      <c r="D28" s="123">
        <f>D13-D14-D19-D20+D21-D22-D23+D24-D25+(-D26)-(-D27)</f>
        <v>-4947690</v>
      </c>
      <c r="E28" s="123">
        <f>E13-E14-E19-E20+E21-E22-E23+E24-E25+(-E26)-(-E27)</f>
        <v>-4950180</v>
      </c>
      <c r="F28" s="24"/>
    </row>
    <row r="29" spans="1:6" ht="31.5" customHeight="1" x14ac:dyDescent="0.25">
      <c r="A29" s="134" t="s">
        <v>466</v>
      </c>
      <c r="B29" s="121" t="s">
        <v>876</v>
      </c>
      <c r="C29" s="107" t="s">
        <v>52</v>
      </c>
      <c r="D29" s="124">
        <f>VZaS!D30</f>
        <v>401611</v>
      </c>
      <c r="E29" s="124">
        <f>VZaS!E30</f>
        <v>535404</v>
      </c>
      <c r="F29" s="23"/>
    </row>
    <row r="30" spans="1:6" s="129" customFormat="1" ht="16.5" customHeight="1" x14ac:dyDescent="0.2">
      <c r="A30" s="410" t="str">
        <f>A1</f>
        <v xml:space="preserve">Ident. a </v>
      </c>
      <c r="B30" s="527" t="s">
        <v>632</v>
      </c>
      <c r="C30" s="449" t="s">
        <v>773</v>
      </c>
      <c r="D30" s="410" t="s">
        <v>774</v>
      </c>
      <c r="E30" s="410"/>
      <c r="F30" s="151"/>
    </row>
    <row r="31" spans="1:6" s="129" customFormat="1" ht="30.6" x14ac:dyDescent="0.2">
      <c r="A31" s="448"/>
      <c r="B31" s="529"/>
      <c r="C31" s="450"/>
      <c r="D31" s="117" t="s">
        <v>0</v>
      </c>
      <c r="E31" s="117" t="s">
        <v>1</v>
      </c>
      <c r="F31" s="151"/>
    </row>
    <row r="32" spans="1:6" ht="28.5" customHeight="1" x14ac:dyDescent="0.25">
      <c r="A32" s="122" t="s">
        <v>45</v>
      </c>
      <c r="B32" s="121" t="s">
        <v>877</v>
      </c>
      <c r="C32" s="107" t="s">
        <v>53</v>
      </c>
      <c r="D32" s="124">
        <f>VZaS!D33</f>
        <v>0</v>
      </c>
      <c r="E32" s="124">
        <f>VZaS!E33</f>
        <v>1</v>
      </c>
      <c r="F32" s="24"/>
    </row>
    <row r="33" spans="1:19" ht="26.25" customHeight="1" x14ac:dyDescent="0.25">
      <c r="A33" s="134" t="s">
        <v>467</v>
      </c>
      <c r="B33" s="121" t="s">
        <v>24</v>
      </c>
      <c r="C33" s="107" t="s">
        <v>54</v>
      </c>
      <c r="D33" s="124">
        <f>D34+D35+D36</f>
        <v>0</v>
      </c>
      <c r="E33" s="124">
        <f>E34+E35+E36</f>
        <v>0</v>
      </c>
      <c r="F33" s="24"/>
    </row>
    <row r="34" spans="1:19" ht="26.25" customHeight="1" x14ac:dyDescent="0.25">
      <c r="A34" s="134" t="s">
        <v>486</v>
      </c>
      <c r="B34" s="121" t="s">
        <v>878</v>
      </c>
      <c r="C34" s="107" t="s">
        <v>55</v>
      </c>
      <c r="D34" s="124">
        <f>VZaS!D35</f>
        <v>0</v>
      </c>
      <c r="E34" s="124">
        <f>VZaS!E35</f>
        <v>0</v>
      </c>
      <c r="F34" s="24"/>
    </row>
    <row r="35" spans="1:19" ht="26.25" customHeight="1" x14ac:dyDescent="0.25">
      <c r="A35" s="134" t="s">
        <v>135</v>
      </c>
      <c r="B35" s="121" t="s">
        <v>14</v>
      </c>
      <c r="C35" s="107" t="s">
        <v>56</v>
      </c>
      <c r="D35" s="124">
        <f>VZaS!D36</f>
        <v>0</v>
      </c>
      <c r="E35" s="124">
        <f>VZaS!E36</f>
        <v>0</v>
      </c>
      <c r="F35" s="24"/>
    </row>
    <row r="36" spans="1:19" ht="26.25" customHeight="1" x14ac:dyDescent="0.25">
      <c r="A36" s="134" t="s">
        <v>136</v>
      </c>
      <c r="B36" s="121" t="s">
        <v>15</v>
      </c>
      <c r="C36" s="107" t="s">
        <v>57</v>
      </c>
      <c r="D36" s="124">
        <f>VZaS!D37</f>
        <v>0</v>
      </c>
      <c r="E36" s="124">
        <f>VZaS!E37</f>
        <v>0</v>
      </c>
      <c r="F36" s="24"/>
    </row>
    <row r="37" spans="1:19" ht="26.25" customHeight="1" x14ac:dyDescent="0.25">
      <c r="A37" s="134" t="s">
        <v>487</v>
      </c>
      <c r="B37" s="121" t="s">
        <v>16</v>
      </c>
      <c r="C37" s="107" t="s">
        <v>58</v>
      </c>
      <c r="D37" s="124">
        <f>VZaS!D38</f>
        <v>0</v>
      </c>
      <c r="E37" s="124">
        <f>VZaS!E38</f>
        <v>0</v>
      </c>
      <c r="F37" s="24"/>
    </row>
    <row r="38" spans="1:19" ht="26.25" customHeight="1" x14ac:dyDescent="0.25">
      <c r="A38" s="122" t="s">
        <v>71</v>
      </c>
      <c r="B38" s="121" t="s">
        <v>17</v>
      </c>
      <c r="C38" s="107" t="s">
        <v>59</v>
      </c>
      <c r="D38" s="124">
        <f>VZaS!D39</f>
        <v>0</v>
      </c>
      <c r="E38" s="124">
        <f>VZaS!E39</f>
        <v>0</v>
      </c>
      <c r="F38" s="24"/>
    </row>
    <row r="39" spans="1:19" ht="26.25" customHeight="1" x14ac:dyDescent="0.25">
      <c r="A39" s="74" t="s">
        <v>166</v>
      </c>
      <c r="B39" s="121" t="s">
        <v>879</v>
      </c>
      <c r="C39" s="107" t="s">
        <v>60</v>
      </c>
      <c r="D39" s="124">
        <f>VZaS!D40</f>
        <v>0</v>
      </c>
      <c r="E39" s="124">
        <f>VZaS!E40</f>
        <v>0</v>
      </c>
      <c r="F39" s="24"/>
    </row>
    <row r="40" spans="1:19" ht="26.25" customHeight="1" x14ac:dyDescent="0.25">
      <c r="A40" s="122" t="s">
        <v>167</v>
      </c>
      <c r="B40" s="121" t="s">
        <v>880</v>
      </c>
      <c r="C40" s="107" t="s">
        <v>61</v>
      </c>
      <c r="D40" s="124">
        <f>VZaS!D41</f>
        <v>0</v>
      </c>
      <c r="E40" s="124">
        <f>VZaS!E41</f>
        <v>0</v>
      </c>
      <c r="F40" s="24"/>
    </row>
    <row r="41" spans="1:19" ht="26.25" customHeight="1" x14ac:dyDescent="0.25">
      <c r="A41" s="122" t="s">
        <v>168</v>
      </c>
      <c r="B41" s="62" t="s">
        <v>881</v>
      </c>
      <c r="C41" s="107" t="s">
        <v>62</v>
      </c>
      <c r="D41" s="124">
        <f>VZaS!D42</f>
        <v>0</v>
      </c>
      <c r="E41" s="124">
        <f>VZaS!E42</f>
        <v>0</v>
      </c>
      <c r="F41" s="24"/>
      <c r="R41" s="31"/>
      <c r="S41" s="31"/>
    </row>
    <row r="42" spans="1:19" ht="26.25" customHeight="1" x14ac:dyDescent="0.25">
      <c r="A42" s="74" t="s">
        <v>489</v>
      </c>
      <c r="B42" s="121" t="s">
        <v>18</v>
      </c>
      <c r="C42" s="107" t="s">
        <v>63</v>
      </c>
      <c r="D42" s="124">
        <f>VZaS!D43</f>
        <v>0</v>
      </c>
      <c r="E42" s="124">
        <f>VZaS!E43</f>
        <v>0</v>
      </c>
      <c r="F42" s="24"/>
    </row>
    <row r="43" spans="1:19" ht="26.25" customHeight="1" x14ac:dyDescent="0.25">
      <c r="A43" s="122" t="s">
        <v>169</v>
      </c>
      <c r="B43" s="121" t="s">
        <v>19</v>
      </c>
      <c r="C43" s="107" t="s">
        <v>64</v>
      </c>
      <c r="D43" s="124">
        <f>VZaS!D44</f>
        <v>0</v>
      </c>
      <c r="E43" s="124">
        <f>VZaS!E44</f>
        <v>0</v>
      </c>
      <c r="F43" s="24"/>
    </row>
    <row r="44" spans="1:19" ht="26.25" customHeight="1" x14ac:dyDescent="0.25">
      <c r="A44" s="134" t="s">
        <v>490</v>
      </c>
      <c r="B44" s="121" t="s">
        <v>20</v>
      </c>
      <c r="C44" s="107" t="s">
        <v>65</v>
      </c>
      <c r="D44" s="124">
        <f>VZaS!D45</f>
        <v>0</v>
      </c>
      <c r="E44" s="124">
        <f>VZaS!E45</f>
        <v>0</v>
      </c>
      <c r="F44" s="24"/>
    </row>
    <row r="45" spans="1:19" ht="26.25" customHeight="1" x14ac:dyDescent="0.25">
      <c r="A45" s="122" t="s">
        <v>170</v>
      </c>
      <c r="B45" s="121" t="s">
        <v>21</v>
      </c>
      <c r="C45" s="107" t="s">
        <v>66</v>
      </c>
      <c r="D45" s="124">
        <f>VZaS!D46</f>
        <v>0</v>
      </c>
      <c r="E45" s="124">
        <f>VZaS!E46</f>
        <v>1</v>
      </c>
      <c r="F45" s="24"/>
    </row>
    <row r="46" spans="1:19" ht="26.25" customHeight="1" x14ac:dyDescent="0.25">
      <c r="A46" s="106" t="s">
        <v>491</v>
      </c>
      <c r="B46" s="121" t="s">
        <v>22</v>
      </c>
      <c r="C46" s="107" t="s">
        <v>67</v>
      </c>
      <c r="D46" s="124">
        <f>VZaS!D47</f>
        <v>0</v>
      </c>
      <c r="E46" s="124">
        <f>VZaS!E47</f>
        <v>0</v>
      </c>
      <c r="F46" s="24"/>
    </row>
    <row r="47" spans="1:19" ht="26.25" customHeight="1" x14ac:dyDescent="0.25">
      <c r="A47" s="122" t="s">
        <v>171</v>
      </c>
      <c r="B47" s="121" t="s">
        <v>25</v>
      </c>
      <c r="C47" s="107" t="s">
        <v>68</v>
      </c>
      <c r="D47" s="124">
        <f>VZaS!D48</f>
        <v>0</v>
      </c>
      <c r="E47" s="124">
        <f>VZaS!E48</f>
        <v>0</v>
      </c>
      <c r="F47" s="24"/>
    </row>
    <row r="48" spans="1:19" ht="26.25" customHeight="1" x14ac:dyDescent="0.25">
      <c r="A48" s="106" t="s">
        <v>492</v>
      </c>
      <c r="B48" s="121" t="s">
        <v>26</v>
      </c>
      <c r="C48" s="107" t="s">
        <v>69</v>
      </c>
      <c r="D48" s="124">
        <f>VZaS!D49</f>
        <v>11059</v>
      </c>
      <c r="E48" s="124">
        <f>VZaS!E49</f>
        <v>13421</v>
      </c>
      <c r="F48" s="24"/>
    </row>
    <row r="49" spans="1:6" ht="30.9" customHeight="1" x14ac:dyDescent="0.25">
      <c r="A49" s="122" t="s">
        <v>493</v>
      </c>
      <c r="B49" s="121" t="s">
        <v>27</v>
      </c>
      <c r="C49" s="107" t="s">
        <v>70</v>
      </c>
      <c r="D49" s="124">
        <f>VZaS!D50</f>
        <v>0</v>
      </c>
      <c r="E49" s="124">
        <f>VZaS!E50</f>
        <v>0</v>
      </c>
      <c r="F49" s="26"/>
    </row>
    <row r="50" spans="1:6" ht="44.25" customHeight="1" x14ac:dyDescent="0.25">
      <c r="A50" s="135" t="s">
        <v>172</v>
      </c>
      <c r="B50" s="120" t="s">
        <v>584</v>
      </c>
      <c r="C50" s="110" t="s">
        <v>75</v>
      </c>
      <c r="D50" s="123">
        <f>D29-D32+D33+D37-D38+D39-D40-D41+D42-D43+D44-D45+D46-D47+(-D48)-(-D49)</f>
        <v>390552</v>
      </c>
      <c r="E50" s="123">
        <f>E29-E32+E33+E37-E38+E39-E40-E41+E42-E43+E44-E45+E46-E47+(-E48)-(-E49)</f>
        <v>521981</v>
      </c>
      <c r="F50" s="26"/>
    </row>
    <row r="51" spans="1:6" ht="30" customHeight="1" x14ac:dyDescent="0.25">
      <c r="A51" s="135" t="s">
        <v>174</v>
      </c>
      <c r="B51" s="147" t="s">
        <v>585</v>
      </c>
      <c r="C51" s="110" t="s">
        <v>76</v>
      </c>
      <c r="D51" s="123">
        <f>D28+D50</f>
        <v>-4557138</v>
      </c>
      <c r="E51" s="123">
        <f>E28+E50</f>
        <v>-4428199</v>
      </c>
      <c r="F51" s="26"/>
    </row>
    <row r="52" spans="1:6" ht="28.5" customHeight="1" x14ac:dyDescent="0.25">
      <c r="A52" s="122" t="s">
        <v>173</v>
      </c>
      <c r="B52" s="121" t="s">
        <v>586</v>
      </c>
      <c r="C52" s="107" t="s">
        <v>77</v>
      </c>
      <c r="D52" s="124">
        <f>SUM(D53:D54)</f>
        <v>9541</v>
      </c>
      <c r="E52" s="124">
        <f>SUM(E53:E54)</f>
        <v>11717</v>
      </c>
      <c r="F52" s="32"/>
    </row>
    <row r="53" spans="1:6" ht="26.25" customHeight="1" x14ac:dyDescent="0.25">
      <c r="A53" s="122" t="s">
        <v>74</v>
      </c>
      <c r="B53" s="121" t="s">
        <v>28</v>
      </c>
      <c r="C53" s="107" t="s">
        <v>78</v>
      </c>
      <c r="D53" s="124">
        <f>VZaS!D54</f>
        <v>9541</v>
      </c>
      <c r="E53" s="124">
        <f>VZaS!E54</f>
        <v>11717</v>
      </c>
      <c r="F53" s="32"/>
    </row>
    <row r="54" spans="1:6" ht="26.25" customHeight="1" x14ac:dyDescent="0.25">
      <c r="A54" s="134" t="s">
        <v>155</v>
      </c>
      <c r="B54" s="121" t="s">
        <v>29</v>
      </c>
      <c r="C54" s="107" t="s">
        <v>300</v>
      </c>
      <c r="D54" s="124">
        <f>VZaS!D55</f>
        <v>0</v>
      </c>
      <c r="E54" s="124">
        <f>VZaS!E55</f>
        <v>0</v>
      </c>
      <c r="F54" s="32"/>
    </row>
    <row r="55" spans="1:6" ht="26.25" customHeight="1" x14ac:dyDescent="0.25">
      <c r="A55" s="135" t="s">
        <v>174</v>
      </c>
      <c r="B55" s="147" t="s">
        <v>587</v>
      </c>
      <c r="C55" s="110" t="s">
        <v>301</v>
      </c>
      <c r="D55" s="123">
        <f>D51-D52</f>
        <v>-4566679</v>
      </c>
      <c r="E55" s="123">
        <f>E51-E52</f>
        <v>-4439916</v>
      </c>
      <c r="F55" s="24"/>
    </row>
    <row r="56" spans="1:6" ht="26.25" customHeight="1" x14ac:dyDescent="0.25">
      <c r="A56" s="106" t="s">
        <v>494</v>
      </c>
      <c r="B56" s="136" t="s">
        <v>30</v>
      </c>
      <c r="C56" s="107" t="s">
        <v>302</v>
      </c>
      <c r="D56" s="124">
        <f>VZaS!D57</f>
        <v>0</v>
      </c>
      <c r="E56" s="124">
        <f>VZaS!E57</f>
        <v>0</v>
      </c>
      <c r="F56" s="24"/>
    </row>
    <row r="57" spans="1:6" ht="26.25" customHeight="1" x14ac:dyDescent="0.25">
      <c r="A57" s="122" t="s">
        <v>175</v>
      </c>
      <c r="B57" s="137" t="s">
        <v>31</v>
      </c>
      <c r="C57" s="107" t="s">
        <v>303</v>
      </c>
      <c r="D57" s="124">
        <f>VZaS!D58</f>
        <v>1505</v>
      </c>
      <c r="E57" s="124">
        <f>VZaS!E58</f>
        <v>1696</v>
      </c>
      <c r="F57" s="24"/>
    </row>
    <row r="58" spans="1:6" ht="26.25" customHeight="1" x14ac:dyDescent="0.25">
      <c r="A58" s="135" t="s">
        <v>172</v>
      </c>
      <c r="B58" s="120" t="s">
        <v>590</v>
      </c>
      <c r="C58" s="110" t="s">
        <v>304</v>
      </c>
      <c r="D58" s="123">
        <f>D56-D57</f>
        <v>-1505</v>
      </c>
      <c r="E58" s="123">
        <f>E56-E57</f>
        <v>-1696</v>
      </c>
      <c r="F58" s="24"/>
    </row>
    <row r="59" spans="1:6" s="129" customFormat="1" ht="16.5" customHeight="1" x14ac:dyDescent="0.2">
      <c r="A59" s="410" t="str">
        <f>A30</f>
        <v xml:space="preserve">Ident. a </v>
      </c>
      <c r="B59" s="527" t="s">
        <v>632</v>
      </c>
      <c r="C59" s="449" t="s">
        <v>773</v>
      </c>
      <c r="D59" s="410" t="s">
        <v>774</v>
      </c>
      <c r="E59" s="410"/>
      <c r="F59" s="151"/>
    </row>
    <row r="60" spans="1:6" s="129" customFormat="1" ht="30.6" x14ac:dyDescent="0.2">
      <c r="A60" s="448"/>
      <c r="B60" s="529"/>
      <c r="C60" s="450"/>
      <c r="D60" s="117" t="s">
        <v>0</v>
      </c>
      <c r="E60" s="117" t="s">
        <v>1</v>
      </c>
      <c r="F60" s="151"/>
    </row>
    <row r="61" spans="1:6" ht="26.25" customHeight="1" x14ac:dyDescent="0.25">
      <c r="A61" s="122" t="s">
        <v>176</v>
      </c>
      <c r="B61" s="121" t="s">
        <v>588</v>
      </c>
      <c r="C61" s="107" t="s">
        <v>305</v>
      </c>
      <c r="D61" s="124">
        <f>D62+D63</f>
        <v>-26364</v>
      </c>
      <c r="E61" s="124">
        <f>E62+E63</f>
        <v>15751</v>
      </c>
      <c r="F61" s="24"/>
    </row>
    <row r="62" spans="1:6" ht="26.25" customHeight="1" x14ac:dyDescent="0.25">
      <c r="A62" s="122" t="s">
        <v>79</v>
      </c>
      <c r="B62" s="136" t="s">
        <v>32</v>
      </c>
      <c r="C62" s="107" t="s">
        <v>306</v>
      </c>
      <c r="D62" s="124">
        <f>VZaS!D63</f>
        <v>-27357</v>
      </c>
      <c r="E62" s="124">
        <f>VZaS!E63</f>
        <v>7403</v>
      </c>
      <c r="F62" s="24"/>
    </row>
    <row r="63" spans="1:6" ht="26.25" customHeight="1" x14ac:dyDescent="0.25">
      <c r="A63" s="134" t="s">
        <v>606</v>
      </c>
      <c r="B63" s="121" t="s">
        <v>33</v>
      </c>
      <c r="C63" s="107" t="s">
        <v>307</v>
      </c>
      <c r="D63" s="124">
        <f>VZaS!D64</f>
        <v>993</v>
      </c>
      <c r="E63" s="124">
        <f>VZaS!E64</f>
        <v>8348</v>
      </c>
      <c r="F63" s="24"/>
    </row>
    <row r="64" spans="1:6" ht="25.5" customHeight="1" x14ac:dyDescent="0.25">
      <c r="A64" s="135" t="s">
        <v>172</v>
      </c>
      <c r="B64" s="120" t="s">
        <v>589</v>
      </c>
      <c r="C64" s="110" t="s">
        <v>80</v>
      </c>
      <c r="D64" s="123">
        <f>D58-D61</f>
        <v>24859</v>
      </c>
      <c r="E64" s="123">
        <f>E58-E61</f>
        <v>-17447</v>
      </c>
      <c r="F64" s="24"/>
    </row>
    <row r="65" spans="1:6" ht="25.5" customHeight="1" x14ac:dyDescent="0.25">
      <c r="A65" s="135" t="s">
        <v>177</v>
      </c>
      <c r="B65" s="120" t="s">
        <v>592</v>
      </c>
      <c r="C65" s="110" t="s">
        <v>81</v>
      </c>
      <c r="D65" s="123">
        <f>D51+D58</f>
        <v>-4558643</v>
      </c>
      <c r="E65" s="123">
        <f>E51+E58</f>
        <v>-4429895</v>
      </c>
      <c r="F65" s="24"/>
    </row>
    <row r="66" spans="1:6" ht="25.5" customHeight="1" x14ac:dyDescent="0.25">
      <c r="A66" s="122" t="s">
        <v>72</v>
      </c>
      <c r="B66" s="121" t="s">
        <v>34</v>
      </c>
      <c r="C66" s="107" t="s">
        <v>82</v>
      </c>
      <c r="D66" s="124">
        <f>VZaS!D67</f>
        <v>-109883</v>
      </c>
      <c r="E66" s="124">
        <f>VZaS!E67</f>
        <v>14455</v>
      </c>
      <c r="F66" s="24"/>
    </row>
    <row r="67" spans="1:6" ht="25.5" customHeight="1" x14ac:dyDescent="0.25">
      <c r="A67" s="135" t="s">
        <v>177</v>
      </c>
      <c r="B67" s="120" t="s">
        <v>591</v>
      </c>
      <c r="C67" s="110" t="s">
        <v>83</v>
      </c>
      <c r="D67" s="123">
        <f>D55+D64-D66</f>
        <v>-4431937</v>
      </c>
      <c r="E67" s="123">
        <f>E55+E64-E66</f>
        <v>-4471818</v>
      </c>
      <c r="F67" s="24"/>
    </row>
    <row r="68" spans="1:6" ht="20.100000000000001" customHeight="1" x14ac:dyDescent="0.25">
      <c r="C68" s="27"/>
      <c r="D68" s="28"/>
      <c r="F68" s="24"/>
    </row>
    <row r="69" spans="1:6" x14ac:dyDescent="0.25">
      <c r="C69" s="27"/>
      <c r="D69" s="28"/>
      <c r="E69" s="29"/>
      <c r="F69" s="24"/>
    </row>
    <row r="70" spans="1:6" ht="20.100000000000001" customHeight="1" x14ac:dyDescent="0.25">
      <c r="C70" s="27"/>
      <c r="D70" s="31"/>
      <c r="F70" s="24"/>
    </row>
    <row r="71" spans="1:6" ht="20.100000000000001" customHeight="1" x14ac:dyDescent="0.25">
      <c r="C71" s="27"/>
      <c r="D71" s="31"/>
      <c r="F71" s="24"/>
    </row>
    <row r="72" spans="1:6" x14ac:dyDescent="0.25">
      <c r="C72" s="33"/>
      <c r="D72" s="28"/>
      <c r="E72" s="29"/>
      <c r="F72" s="24"/>
    </row>
    <row r="73" spans="1:6" ht="20.100000000000001" customHeight="1" x14ac:dyDescent="0.25">
      <c r="C73" s="27"/>
      <c r="D73" s="31"/>
      <c r="F73" s="24"/>
    </row>
    <row r="74" spans="1:6" x14ac:dyDescent="0.25">
      <c r="C74" s="33"/>
      <c r="D74" s="28"/>
      <c r="E74" s="29"/>
      <c r="F74" s="24"/>
    </row>
    <row r="75" spans="1:6" ht="20.100000000000001" customHeight="1" x14ac:dyDescent="0.25">
      <c r="A75" s="34"/>
      <c r="B75" s="35"/>
      <c r="C75" s="33"/>
      <c r="D75" s="28"/>
      <c r="E75" s="29"/>
      <c r="F75" s="24"/>
    </row>
    <row r="76" spans="1:6" x14ac:dyDescent="0.25">
      <c r="A76" s="8"/>
      <c r="B76" s="36"/>
      <c r="C76" s="37"/>
      <c r="D76" s="31"/>
      <c r="F76" s="24"/>
    </row>
    <row r="77" spans="1:6" x14ac:dyDescent="0.25">
      <c r="A77" s="31"/>
      <c r="B77" s="36"/>
      <c r="C77" s="31"/>
      <c r="D77" s="31"/>
      <c r="F77" s="24"/>
    </row>
    <row r="78" spans="1:6" x14ac:dyDescent="0.25">
      <c r="A78" s="31"/>
      <c r="B78" s="36"/>
      <c r="C78" s="31"/>
      <c r="D78" s="31"/>
      <c r="F78" s="24"/>
    </row>
    <row r="79" spans="1:6" x14ac:dyDescent="0.25">
      <c r="A79" s="31"/>
      <c r="B79" s="36"/>
      <c r="C79" s="31"/>
      <c r="D79" s="31"/>
      <c r="F79" s="24"/>
    </row>
    <row r="80" spans="1:6" x14ac:dyDescent="0.25">
      <c r="A80" s="31"/>
      <c r="B80" s="36"/>
      <c r="C80" s="31"/>
      <c r="D80" s="31"/>
      <c r="F80" s="24"/>
    </row>
    <row r="81" spans="1:6" x14ac:dyDescent="0.25">
      <c r="A81" s="31"/>
      <c r="B81" s="36"/>
      <c r="C81" s="31"/>
      <c r="D81" s="31"/>
      <c r="F81" s="24"/>
    </row>
    <row r="82" spans="1:6" x14ac:dyDescent="0.25">
      <c r="A82" s="31"/>
      <c r="B82" s="36"/>
      <c r="C82" s="31"/>
      <c r="D82" s="31"/>
      <c r="F82" s="24"/>
    </row>
    <row r="83" spans="1:6" x14ac:dyDescent="0.25">
      <c r="A83" s="31"/>
      <c r="B83" s="36"/>
      <c r="C83" s="31"/>
      <c r="D83" s="31"/>
      <c r="F83" s="24"/>
    </row>
    <row r="84" spans="1:6" x14ac:dyDescent="0.25">
      <c r="A84" s="31"/>
      <c r="B84" s="36"/>
      <c r="C84" s="31"/>
      <c r="D84" s="31"/>
      <c r="F84" s="24"/>
    </row>
    <row r="85" spans="1:6" x14ac:dyDescent="0.25">
      <c r="A85" s="31"/>
      <c r="B85" s="36"/>
      <c r="C85" s="31"/>
      <c r="D85" s="31"/>
      <c r="F85" s="24"/>
    </row>
    <row r="86" spans="1:6" x14ac:dyDescent="0.25">
      <c r="A86" s="31"/>
      <c r="B86" s="36"/>
      <c r="C86" s="31"/>
      <c r="D86" s="31"/>
      <c r="F86" s="24"/>
    </row>
    <row r="87" spans="1:6" x14ac:dyDescent="0.25">
      <c r="A87" s="31"/>
      <c r="B87" s="36"/>
      <c r="C87" s="31"/>
      <c r="D87" s="31"/>
      <c r="F87" s="24"/>
    </row>
    <row r="88" spans="1:6" x14ac:dyDescent="0.25">
      <c r="A88" s="31"/>
      <c r="B88" s="36"/>
      <c r="C88" s="31"/>
      <c r="D88" s="31"/>
      <c r="F88" s="24"/>
    </row>
    <row r="89" spans="1:6" x14ac:dyDescent="0.25">
      <c r="A89" s="31"/>
      <c r="B89" s="36"/>
      <c r="C89" s="31"/>
      <c r="D89" s="31"/>
      <c r="F89" s="24"/>
    </row>
    <row r="90" spans="1:6" x14ac:dyDescent="0.25">
      <c r="A90" s="31"/>
      <c r="B90" s="36"/>
      <c r="C90" s="31"/>
      <c r="D90" s="31"/>
      <c r="F90" s="24"/>
    </row>
    <row r="91" spans="1:6" x14ac:dyDescent="0.25">
      <c r="A91" s="31"/>
      <c r="B91" s="36"/>
      <c r="C91" s="31"/>
      <c r="D91" s="31"/>
      <c r="F91" s="24"/>
    </row>
    <row r="92" spans="1:6" x14ac:dyDescent="0.25">
      <c r="A92" s="31"/>
      <c r="B92" s="36"/>
      <c r="C92" s="31"/>
      <c r="D92" s="31"/>
      <c r="F92" s="24"/>
    </row>
    <row r="93" spans="1:6" x14ac:dyDescent="0.25">
      <c r="A93" s="31"/>
      <c r="B93" s="36"/>
      <c r="C93" s="31"/>
      <c r="D93" s="31"/>
      <c r="F93" s="24"/>
    </row>
    <row r="94" spans="1:6" x14ac:dyDescent="0.25">
      <c r="A94" s="31"/>
      <c r="B94" s="36"/>
      <c r="C94" s="31"/>
      <c r="D94" s="31"/>
      <c r="F94" s="24"/>
    </row>
    <row r="95" spans="1:6" x14ac:dyDescent="0.25">
      <c r="A95" s="31"/>
      <c r="B95" s="36"/>
      <c r="C95" s="31"/>
      <c r="D95" s="31"/>
      <c r="F95" s="24"/>
    </row>
    <row r="96" spans="1:6" x14ac:dyDescent="0.25">
      <c r="A96" s="31"/>
      <c r="B96" s="36"/>
      <c r="C96" s="31"/>
      <c r="D96" s="31"/>
      <c r="F96" s="24"/>
    </row>
    <row r="97" spans="1:6" x14ac:dyDescent="0.25">
      <c r="A97" s="31"/>
      <c r="B97" s="36"/>
      <c r="C97" s="31"/>
      <c r="D97" s="31"/>
      <c r="F97" s="24"/>
    </row>
    <row r="98" spans="1:6" x14ac:dyDescent="0.25">
      <c r="A98" s="31"/>
      <c r="B98" s="36"/>
      <c r="C98" s="31"/>
      <c r="D98" s="31"/>
      <c r="F98" s="24"/>
    </row>
    <row r="99" spans="1:6" x14ac:dyDescent="0.25">
      <c r="A99" s="31"/>
      <c r="B99" s="36"/>
      <c r="C99" s="31"/>
      <c r="D99" s="31"/>
      <c r="F99" s="24"/>
    </row>
    <row r="100" spans="1:6" x14ac:dyDescent="0.25">
      <c r="A100" s="31"/>
      <c r="B100" s="36"/>
      <c r="C100" s="31"/>
      <c r="D100" s="31"/>
      <c r="F100" s="24"/>
    </row>
    <row r="101" spans="1:6" x14ac:dyDescent="0.25">
      <c r="A101" s="31"/>
      <c r="B101" s="36"/>
      <c r="C101" s="31"/>
      <c r="D101" s="31"/>
      <c r="F101" s="24"/>
    </row>
    <row r="102" spans="1:6" x14ac:dyDescent="0.25">
      <c r="A102" s="31"/>
      <c r="B102" s="36"/>
      <c r="C102" s="31"/>
      <c r="D102" s="31"/>
      <c r="F102" s="24"/>
    </row>
    <row r="103" spans="1:6" x14ac:dyDescent="0.25">
      <c r="A103" s="31"/>
      <c r="B103" s="36"/>
      <c r="C103" s="31"/>
      <c r="D103" s="31"/>
      <c r="F103" s="24"/>
    </row>
    <row r="104" spans="1:6" x14ac:dyDescent="0.25">
      <c r="A104" s="31"/>
      <c r="B104" s="36"/>
      <c r="C104" s="31"/>
      <c r="D104" s="31"/>
      <c r="F104" s="24"/>
    </row>
    <row r="105" spans="1:6" x14ac:dyDescent="0.25">
      <c r="A105" s="31"/>
      <c r="B105" s="36"/>
      <c r="C105" s="31"/>
      <c r="D105" s="31"/>
      <c r="F105" s="24"/>
    </row>
    <row r="106" spans="1:6" x14ac:dyDescent="0.25">
      <c r="A106" s="31"/>
      <c r="B106" s="36"/>
      <c r="C106" s="31"/>
      <c r="D106" s="31"/>
      <c r="F106" s="24"/>
    </row>
    <row r="107" spans="1:6" x14ac:dyDescent="0.25">
      <c r="A107" s="31"/>
      <c r="B107" s="36"/>
      <c r="C107" s="31"/>
      <c r="D107" s="31"/>
      <c r="F107" s="24"/>
    </row>
    <row r="108" spans="1:6" x14ac:dyDescent="0.25">
      <c r="A108" s="31"/>
      <c r="B108" s="36"/>
      <c r="C108" s="31"/>
      <c r="D108" s="31"/>
      <c r="F108" s="24"/>
    </row>
    <row r="109" spans="1:6" x14ac:dyDescent="0.25">
      <c r="A109" s="31"/>
      <c r="B109" s="36"/>
      <c r="C109" s="31"/>
      <c r="D109" s="31"/>
      <c r="F109" s="24"/>
    </row>
    <row r="110" spans="1:6" x14ac:dyDescent="0.25">
      <c r="A110" s="31"/>
      <c r="B110" s="36"/>
      <c r="C110" s="31"/>
      <c r="D110" s="31"/>
      <c r="F110" s="24"/>
    </row>
    <row r="111" spans="1:6" x14ac:dyDescent="0.25">
      <c r="A111" s="31"/>
      <c r="B111" s="36"/>
      <c r="C111" s="31"/>
      <c r="D111" s="31"/>
      <c r="F111" s="24"/>
    </row>
    <row r="112" spans="1:6" x14ac:dyDescent="0.25">
      <c r="A112" s="31"/>
      <c r="B112" s="36"/>
      <c r="C112" s="31"/>
      <c r="D112" s="31"/>
      <c r="F112" s="24"/>
    </row>
    <row r="113" spans="1:6" x14ac:dyDescent="0.25">
      <c r="A113" s="31"/>
      <c r="B113" s="36"/>
      <c r="C113" s="31"/>
      <c r="D113" s="31"/>
      <c r="F113" s="24"/>
    </row>
    <row r="114" spans="1:6" x14ac:dyDescent="0.25">
      <c r="A114" s="31"/>
      <c r="B114" s="36"/>
      <c r="C114" s="31"/>
      <c r="D114" s="31"/>
      <c r="F114" s="24"/>
    </row>
    <row r="115" spans="1:6" x14ac:dyDescent="0.25">
      <c r="A115" s="31"/>
      <c r="B115" s="36"/>
      <c r="C115" s="31"/>
      <c r="D115" s="31"/>
      <c r="F115" s="24"/>
    </row>
    <row r="116" spans="1:6" x14ac:dyDescent="0.25">
      <c r="A116" s="31"/>
      <c r="B116" s="36"/>
      <c r="C116" s="31"/>
      <c r="D116" s="31"/>
      <c r="F116" s="24"/>
    </row>
    <row r="117" spans="1:6" x14ac:dyDescent="0.25">
      <c r="A117" s="31"/>
      <c r="B117" s="36"/>
      <c r="C117" s="31"/>
      <c r="D117" s="31"/>
      <c r="F117" s="24"/>
    </row>
    <row r="118" spans="1:6" x14ac:dyDescent="0.25">
      <c r="A118" s="31"/>
      <c r="B118" s="36"/>
      <c r="C118" s="31"/>
      <c r="D118" s="31"/>
      <c r="F118" s="24"/>
    </row>
    <row r="119" spans="1:6" x14ac:dyDescent="0.25">
      <c r="A119" s="31"/>
      <c r="B119" s="36"/>
      <c r="C119" s="31"/>
      <c r="D119" s="31"/>
      <c r="F119" s="24"/>
    </row>
    <row r="120" spans="1:6" x14ac:dyDescent="0.25">
      <c r="A120" s="31"/>
      <c r="B120" s="36"/>
      <c r="C120" s="31"/>
      <c r="D120" s="31"/>
      <c r="F120" s="24"/>
    </row>
    <row r="121" spans="1:6" x14ac:dyDescent="0.25">
      <c r="A121" s="31"/>
      <c r="B121" s="36"/>
      <c r="C121" s="31"/>
      <c r="D121" s="31"/>
      <c r="F121" s="24"/>
    </row>
    <row r="122" spans="1:6" x14ac:dyDescent="0.25">
      <c r="A122" s="31"/>
      <c r="B122" s="36"/>
      <c r="C122" s="31"/>
      <c r="D122" s="31"/>
      <c r="F122" s="24"/>
    </row>
    <row r="123" spans="1:6" x14ac:dyDescent="0.25">
      <c r="A123" s="31"/>
      <c r="B123" s="36"/>
      <c r="C123" s="31"/>
      <c r="D123" s="31"/>
      <c r="F123" s="24"/>
    </row>
    <row r="124" spans="1:6" x14ac:dyDescent="0.25">
      <c r="A124" s="31"/>
      <c r="B124" s="36"/>
      <c r="C124" s="31"/>
      <c r="D124" s="31"/>
      <c r="F124" s="24"/>
    </row>
    <row r="125" spans="1:6" x14ac:dyDescent="0.25">
      <c r="A125" s="31"/>
      <c r="B125" s="36"/>
      <c r="C125" s="31"/>
      <c r="D125" s="31"/>
      <c r="F125" s="24"/>
    </row>
    <row r="126" spans="1:6" x14ac:dyDescent="0.25">
      <c r="A126" s="31"/>
      <c r="B126" s="36"/>
      <c r="C126" s="31"/>
      <c r="D126" s="31"/>
      <c r="F126" s="24"/>
    </row>
    <row r="127" spans="1:6" x14ac:dyDescent="0.25">
      <c r="A127" s="31"/>
      <c r="B127" s="36"/>
      <c r="C127" s="31"/>
      <c r="D127" s="31"/>
      <c r="F127" s="24"/>
    </row>
    <row r="128" spans="1:6" x14ac:dyDescent="0.25">
      <c r="A128" s="31"/>
      <c r="B128" s="36"/>
      <c r="C128" s="31"/>
      <c r="D128" s="31"/>
      <c r="F128" s="24"/>
    </row>
    <row r="129" spans="1:6" x14ac:dyDescent="0.25">
      <c r="A129" s="31"/>
      <c r="B129" s="36"/>
      <c r="C129" s="31"/>
      <c r="D129" s="31"/>
      <c r="F129" s="24"/>
    </row>
    <row r="130" spans="1:6" x14ac:dyDescent="0.25">
      <c r="A130" s="31"/>
      <c r="B130" s="36"/>
      <c r="C130" s="31"/>
      <c r="D130" s="31"/>
      <c r="F130" s="24"/>
    </row>
    <row r="131" spans="1:6" x14ac:dyDescent="0.25">
      <c r="A131" s="31"/>
      <c r="B131" s="36"/>
      <c r="C131" s="31"/>
      <c r="D131" s="31"/>
      <c r="F131" s="24"/>
    </row>
    <row r="132" spans="1:6" x14ac:dyDescent="0.25">
      <c r="A132" s="31"/>
      <c r="B132" s="36"/>
      <c r="C132" s="31"/>
      <c r="D132" s="31"/>
      <c r="F132" s="24"/>
    </row>
    <row r="133" spans="1:6" x14ac:dyDescent="0.25">
      <c r="A133" s="31"/>
      <c r="B133" s="36"/>
      <c r="C133" s="31"/>
      <c r="D133" s="31"/>
      <c r="F133" s="24"/>
    </row>
    <row r="134" spans="1:6" x14ac:dyDescent="0.25">
      <c r="A134" s="31"/>
      <c r="B134" s="36"/>
      <c r="C134" s="31"/>
      <c r="D134" s="31"/>
      <c r="F134" s="24"/>
    </row>
    <row r="135" spans="1:6" x14ac:dyDescent="0.25">
      <c r="A135" s="38"/>
      <c r="B135" s="11"/>
      <c r="C135" s="38"/>
      <c r="D135" s="38"/>
      <c r="F135" s="24"/>
    </row>
    <row r="136" spans="1:6" x14ac:dyDescent="0.25">
      <c r="A136" s="38"/>
      <c r="B136" s="11"/>
      <c r="C136" s="38"/>
      <c r="D136" s="38"/>
      <c r="F136" s="24"/>
    </row>
    <row r="137" spans="1:6" x14ac:dyDescent="0.25">
      <c r="A137" s="38"/>
      <c r="B137" s="11"/>
      <c r="C137" s="38"/>
      <c r="D137" s="38"/>
      <c r="F137" s="24"/>
    </row>
    <row r="138" spans="1:6" x14ac:dyDescent="0.25">
      <c r="A138" s="38"/>
      <c r="B138" s="11"/>
      <c r="C138" s="38"/>
      <c r="D138" s="38"/>
      <c r="F138" s="24"/>
    </row>
    <row r="139" spans="1:6" x14ac:dyDescent="0.25">
      <c r="A139" s="38"/>
      <c r="B139" s="11"/>
      <c r="C139" s="38"/>
      <c r="D139" s="38"/>
      <c r="F139" s="24"/>
    </row>
    <row r="140" spans="1:6" x14ac:dyDescent="0.25">
      <c r="A140" s="38"/>
      <c r="B140" s="11"/>
      <c r="C140" s="38"/>
      <c r="D140" s="38"/>
      <c r="F140" s="24"/>
    </row>
    <row r="141" spans="1:6" x14ac:dyDescent="0.25">
      <c r="A141" s="38"/>
      <c r="B141" s="11"/>
      <c r="C141" s="38"/>
      <c r="D141" s="38"/>
      <c r="F141" s="24"/>
    </row>
    <row r="142" spans="1:6" x14ac:dyDescent="0.25">
      <c r="A142" s="38"/>
      <c r="B142" s="11"/>
      <c r="C142" s="38"/>
      <c r="D142" s="38"/>
      <c r="F142" s="24"/>
    </row>
    <row r="143" spans="1:6" x14ac:dyDescent="0.25">
      <c r="A143" s="38"/>
      <c r="B143" s="11"/>
      <c r="C143" s="38"/>
      <c r="D143" s="38"/>
      <c r="F143" s="24"/>
    </row>
    <row r="144" spans="1:6" x14ac:dyDescent="0.25">
      <c r="A144" s="38"/>
      <c r="B144" s="11"/>
      <c r="C144" s="38"/>
      <c r="D144" s="38"/>
      <c r="F144" s="24"/>
    </row>
    <row r="145" spans="1:6" x14ac:dyDescent="0.25">
      <c r="A145" s="38"/>
      <c r="B145" s="11"/>
      <c r="C145" s="38"/>
      <c r="D145" s="38"/>
      <c r="F145" s="24"/>
    </row>
    <row r="146" spans="1:6" x14ac:dyDescent="0.25">
      <c r="A146" s="38"/>
      <c r="B146" s="11"/>
      <c r="C146" s="38"/>
      <c r="D146" s="38"/>
      <c r="F146" s="24"/>
    </row>
    <row r="147" spans="1:6" x14ac:dyDescent="0.25">
      <c r="A147" s="38"/>
      <c r="B147" s="11"/>
      <c r="C147" s="38"/>
      <c r="D147" s="38"/>
      <c r="F147" s="24"/>
    </row>
    <row r="148" spans="1:6" x14ac:dyDescent="0.25">
      <c r="A148" s="38"/>
      <c r="B148" s="11"/>
      <c r="C148" s="38"/>
      <c r="D148" s="38"/>
      <c r="F148" s="24"/>
    </row>
    <row r="149" spans="1:6" x14ac:dyDescent="0.25">
      <c r="A149" s="38"/>
      <c r="B149" s="11"/>
      <c r="C149" s="38"/>
      <c r="D149" s="38"/>
      <c r="F149" s="24"/>
    </row>
    <row r="150" spans="1:6" x14ac:dyDescent="0.25">
      <c r="A150" s="38"/>
      <c r="B150" s="11"/>
      <c r="C150" s="38"/>
      <c r="D150" s="38"/>
      <c r="F150" s="24"/>
    </row>
    <row r="151" spans="1:6" x14ac:dyDescent="0.25">
      <c r="A151" s="38"/>
      <c r="B151" s="11"/>
      <c r="C151" s="38"/>
      <c r="D151" s="38"/>
      <c r="F151" s="24"/>
    </row>
    <row r="152" spans="1:6" x14ac:dyDescent="0.25">
      <c r="A152" s="38"/>
      <c r="B152" s="11"/>
      <c r="C152" s="38"/>
      <c r="D152" s="38"/>
      <c r="F152" s="24"/>
    </row>
    <row r="153" spans="1:6" x14ac:dyDescent="0.25">
      <c r="A153" s="38"/>
      <c r="B153" s="11"/>
      <c r="C153" s="38"/>
      <c r="D153" s="38"/>
      <c r="F153" s="24"/>
    </row>
    <row r="154" spans="1:6" x14ac:dyDescent="0.25">
      <c r="A154" s="38"/>
      <c r="B154" s="11"/>
      <c r="C154" s="38"/>
      <c r="D154" s="38"/>
      <c r="F154" s="24"/>
    </row>
    <row r="155" spans="1:6" x14ac:dyDescent="0.25">
      <c r="A155" s="38"/>
      <c r="B155" s="11"/>
      <c r="C155" s="38"/>
      <c r="D155" s="38"/>
      <c r="F155" s="24"/>
    </row>
    <row r="156" spans="1:6" x14ac:dyDescent="0.25">
      <c r="A156" s="38"/>
      <c r="B156" s="11"/>
      <c r="C156" s="38"/>
      <c r="D156" s="38"/>
      <c r="F156" s="24"/>
    </row>
    <row r="157" spans="1:6" x14ac:dyDescent="0.25">
      <c r="A157" s="38"/>
      <c r="B157" s="11"/>
      <c r="C157" s="38"/>
      <c r="D157" s="38"/>
      <c r="F157" s="24"/>
    </row>
    <row r="158" spans="1:6" x14ac:dyDescent="0.25">
      <c r="A158" s="38"/>
      <c r="B158" s="11"/>
      <c r="C158" s="38"/>
      <c r="D158" s="38"/>
      <c r="F158" s="24"/>
    </row>
    <row r="159" spans="1:6" x14ac:dyDescent="0.25">
      <c r="A159" s="38"/>
      <c r="B159" s="11"/>
      <c r="C159" s="38"/>
      <c r="D159" s="38"/>
      <c r="F159" s="24"/>
    </row>
    <row r="160" spans="1:6" x14ac:dyDescent="0.25">
      <c r="A160" s="38"/>
      <c r="B160" s="11"/>
      <c r="C160" s="38"/>
      <c r="D160" s="38"/>
      <c r="F160" s="24"/>
    </row>
    <row r="161" spans="1:6" x14ac:dyDescent="0.25">
      <c r="A161" s="38"/>
      <c r="B161" s="11"/>
      <c r="C161" s="38"/>
      <c r="D161" s="38"/>
      <c r="F161" s="24"/>
    </row>
    <row r="162" spans="1:6" x14ac:dyDescent="0.25">
      <c r="A162" s="38"/>
      <c r="B162" s="11"/>
      <c r="C162" s="38"/>
      <c r="D162" s="38"/>
      <c r="F162" s="24"/>
    </row>
    <row r="163" spans="1:6" x14ac:dyDescent="0.25">
      <c r="A163" s="38"/>
      <c r="B163" s="11"/>
      <c r="C163" s="38"/>
      <c r="D163" s="38"/>
      <c r="F163" s="24"/>
    </row>
    <row r="164" spans="1:6" x14ac:dyDescent="0.25">
      <c r="A164" s="38"/>
      <c r="B164" s="11"/>
      <c r="C164" s="38"/>
      <c r="D164" s="38"/>
      <c r="F164" s="24"/>
    </row>
    <row r="165" spans="1:6" x14ac:dyDescent="0.25">
      <c r="A165" s="38"/>
      <c r="B165" s="11"/>
      <c r="C165" s="38"/>
      <c r="D165" s="38"/>
      <c r="F165" s="24"/>
    </row>
    <row r="166" spans="1:6" x14ac:dyDescent="0.25">
      <c r="A166" s="38"/>
      <c r="B166" s="11"/>
      <c r="C166" s="38"/>
      <c r="D166" s="38"/>
      <c r="F166" s="24"/>
    </row>
    <row r="167" spans="1:6" x14ac:dyDescent="0.25">
      <c r="A167" s="38"/>
      <c r="B167" s="11"/>
      <c r="C167" s="38"/>
      <c r="D167" s="38"/>
      <c r="F167" s="24"/>
    </row>
    <row r="168" spans="1:6" x14ac:dyDescent="0.25">
      <c r="A168" s="38"/>
      <c r="B168" s="11"/>
      <c r="C168" s="38"/>
      <c r="D168" s="38"/>
      <c r="F168" s="24"/>
    </row>
    <row r="169" spans="1:6" x14ac:dyDescent="0.25">
      <c r="A169" s="38"/>
      <c r="B169" s="11"/>
      <c r="C169" s="38"/>
      <c r="D169" s="38"/>
      <c r="F169" s="24"/>
    </row>
    <row r="170" spans="1:6" x14ac:dyDescent="0.25">
      <c r="A170" s="38"/>
      <c r="B170" s="11"/>
      <c r="C170" s="38"/>
      <c r="D170" s="38"/>
      <c r="F170" s="24"/>
    </row>
    <row r="171" spans="1:6" x14ac:dyDescent="0.25">
      <c r="A171" s="38"/>
      <c r="B171" s="11"/>
      <c r="C171" s="38"/>
      <c r="D171" s="38"/>
      <c r="F171" s="24"/>
    </row>
    <row r="172" spans="1:6" x14ac:dyDescent="0.25">
      <c r="A172" s="38"/>
      <c r="B172" s="11"/>
      <c r="C172" s="38"/>
      <c r="D172" s="38"/>
      <c r="F172" s="24"/>
    </row>
    <row r="173" spans="1:6" x14ac:dyDescent="0.25">
      <c r="A173" s="38"/>
      <c r="B173" s="11"/>
      <c r="C173" s="38"/>
      <c r="D173" s="38"/>
      <c r="F173" s="24"/>
    </row>
    <row r="174" spans="1:6" x14ac:dyDescent="0.25">
      <c r="A174" s="38"/>
      <c r="B174" s="11"/>
      <c r="C174" s="38"/>
      <c r="D174" s="38"/>
      <c r="F174" s="24"/>
    </row>
    <row r="175" spans="1:6" x14ac:dyDescent="0.25">
      <c r="A175" s="38"/>
      <c r="B175" s="11"/>
      <c r="C175" s="38"/>
      <c r="D175" s="38"/>
      <c r="F175" s="24"/>
    </row>
    <row r="176" spans="1:6" x14ac:dyDescent="0.25">
      <c r="A176" s="38"/>
      <c r="B176" s="11"/>
      <c r="C176" s="38"/>
      <c r="D176" s="38"/>
      <c r="F176" s="24"/>
    </row>
    <row r="177" spans="1:6" x14ac:dyDescent="0.25">
      <c r="A177" s="38"/>
      <c r="B177" s="11"/>
      <c r="C177" s="38"/>
      <c r="D177" s="38"/>
      <c r="F177" s="24"/>
    </row>
    <row r="178" spans="1:6" x14ac:dyDescent="0.25">
      <c r="A178" s="38"/>
      <c r="B178" s="11"/>
      <c r="C178" s="38"/>
      <c r="D178" s="38"/>
      <c r="F178" s="24"/>
    </row>
    <row r="179" spans="1:6" x14ac:dyDescent="0.25">
      <c r="A179" s="38"/>
      <c r="B179" s="11"/>
      <c r="C179" s="38"/>
      <c r="D179" s="38"/>
      <c r="F179" s="24"/>
    </row>
    <row r="180" spans="1:6" x14ac:dyDescent="0.25">
      <c r="A180" s="38"/>
      <c r="B180" s="11"/>
      <c r="C180" s="38"/>
      <c r="D180" s="38"/>
      <c r="F180" s="24"/>
    </row>
    <row r="181" spans="1:6" x14ac:dyDescent="0.25">
      <c r="A181" s="38"/>
      <c r="B181" s="11"/>
      <c r="C181" s="38"/>
      <c r="D181" s="38"/>
      <c r="F181" s="24"/>
    </row>
    <row r="182" spans="1:6" x14ac:dyDescent="0.25">
      <c r="A182" s="38"/>
      <c r="B182" s="11"/>
      <c r="C182" s="38"/>
      <c r="D182" s="38"/>
      <c r="F182" s="24"/>
    </row>
    <row r="183" spans="1:6" x14ac:dyDescent="0.25">
      <c r="A183" s="38"/>
      <c r="B183" s="11"/>
      <c r="C183" s="38"/>
      <c r="D183" s="38"/>
      <c r="F183" s="24"/>
    </row>
    <row r="184" spans="1:6" x14ac:dyDescent="0.25">
      <c r="A184" s="38"/>
      <c r="B184" s="11"/>
      <c r="C184" s="38"/>
      <c r="D184" s="38"/>
      <c r="F184" s="24"/>
    </row>
    <row r="185" spans="1:6" x14ac:dyDescent="0.25">
      <c r="A185" s="38"/>
      <c r="B185" s="11"/>
      <c r="C185" s="38"/>
      <c r="D185" s="38"/>
      <c r="F185" s="24"/>
    </row>
    <row r="186" spans="1:6" x14ac:dyDescent="0.25">
      <c r="A186" s="38"/>
      <c r="B186" s="11"/>
      <c r="C186" s="38"/>
      <c r="D186" s="38"/>
      <c r="F186" s="24"/>
    </row>
    <row r="187" spans="1:6" x14ac:dyDescent="0.25">
      <c r="A187" s="38"/>
      <c r="B187" s="11"/>
      <c r="C187" s="38"/>
      <c r="D187" s="38"/>
      <c r="F187" s="24"/>
    </row>
    <row r="188" spans="1:6" x14ac:dyDescent="0.25">
      <c r="A188" s="38"/>
      <c r="B188" s="11"/>
      <c r="C188" s="38"/>
      <c r="D188" s="38"/>
      <c r="F188" s="24"/>
    </row>
    <row r="189" spans="1:6" x14ac:dyDescent="0.25">
      <c r="A189" s="38"/>
      <c r="B189" s="11"/>
      <c r="C189" s="38"/>
      <c r="D189" s="38"/>
      <c r="F189" s="24"/>
    </row>
    <row r="190" spans="1:6" x14ac:dyDescent="0.25">
      <c r="A190" s="38"/>
      <c r="B190" s="11"/>
      <c r="C190" s="38"/>
      <c r="D190" s="38"/>
      <c r="F190" s="24"/>
    </row>
    <row r="191" spans="1:6" x14ac:dyDescent="0.25">
      <c r="A191" s="38"/>
      <c r="B191" s="11"/>
      <c r="C191" s="38"/>
      <c r="D191" s="38"/>
      <c r="F191" s="24"/>
    </row>
    <row r="192" spans="1:6" x14ac:dyDescent="0.25">
      <c r="A192" s="38"/>
      <c r="B192" s="11"/>
      <c r="C192" s="38"/>
      <c r="D192" s="38"/>
      <c r="F192" s="24"/>
    </row>
    <row r="193" spans="1:6" x14ac:dyDescent="0.25">
      <c r="A193" s="38"/>
      <c r="B193" s="11"/>
      <c r="C193" s="38"/>
      <c r="D193" s="38"/>
      <c r="F193" s="24"/>
    </row>
    <row r="194" spans="1:6" x14ac:dyDescent="0.25">
      <c r="A194" s="38"/>
      <c r="B194" s="11"/>
      <c r="C194" s="38"/>
      <c r="D194" s="38"/>
      <c r="F194" s="24"/>
    </row>
    <row r="195" spans="1:6" x14ac:dyDescent="0.25">
      <c r="A195" s="38"/>
      <c r="B195" s="11"/>
      <c r="C195" s="38"/>
      <c r="D195" s="38"/>
      <c r="F195" s="24"/>
    </row>
    <row r="196" spans="1:6" x14ac:dyDescent="0.25">
      <c r="A196" s="38"/>
      <c r="B196" s="11"/>
      <c r="C196" s="38"/>
      <c r="D196" s="38"/>
      <c r="F196" s="24"/>
    </row>
    <row r="197" spans="1:6" x14ac:dyDescent="0.25">
      <c r="A197" s="38"/>
      <c r="B197" s="11"/>
      <c r="C197" s="38"/>
      <c r="D197" s="38"/>
      <c r="F197" s="24"/>
    </row>
    <row r="198" spans="1:6" x14ac:dyDescent="0.25">
      <c r="A198" s="38"/>
      <c r="B198" s="11"/>
      <c r="C198" s="38"/>
      <c r="D198" s="38"/>
      <c r="F198" s="24"/>
    </row>
    <row r="199" spans="1:6" x14ac:dyDescent="0.25">
      <c r="A199" s="38"/>
      <c r="B199" s="11"/>
      <c r="C199" s="38"/>
      <c r="D199" s="38"/>
      <c r="F199" s="24"/>
    </row>
    <row r="200" spans="1:6" x14ac:dyDescent="0.25">
      <c r="A200" s="38"/>
      <c r="B200" s="11"/>
      <c r="C200" s="38"/>
      <c r="D200" s="38"/>
      <c r="F200" s="24"/>
    </row>
    <row r="201" spans="1:6" x14ac:dyDescent="0.25">
      <c r="A201" s="38"/>
      <c r="B201" s="11"/>
      <c r="C201" s="38"/>
      <c r="D201" s="38"/>
      <c r="F201" s="24"/>
    </row>
    <row r="202" spans="1:6" x14ac:dyDescent="0.25">
      <c r="A202" s="38"/>
      <c r="B202" s="11"/>
      <c r="C202" s="38"/>
      <c r="D202" s="38"/>
      <c r="F202" s="24"/>
    </row>
    <row r="203" spans="1:6" x14ac:dyDescent="0.25">
      <c r="A203" s="38"/>
      <c r="B203" s="11"/>
      <c r="C203" s="38"/>
      <c r="D203" s="38"/>
      <c r="F203" s="24"/>
    </row>
    <row r="204" spans="1:6" x14ac:dyDescent="0.25">
      <c r="A204" s="38"/>
      <c r="B204" s="11"/>
      <c r="C204" s="38"/>
      <c r="D204" s="38"/>
      <c r="F204" s="24"/>
    </row>
    <row r="205" spans="1:6" x14ac:dyDescent="0.25">
      <c r="A205" s="38"/>
      <c r="B205" s="11"/>
      <c r="C205" s="38"/>
      <c r="D205" s="38"/>
      <c r="F205" s="24"/>
    </row>
    <row r="206" spans="1:6" x14ac:dyDescent="0.25">
      <c r="A206" s="38"/>
      <c r="B206" s="11"/>
      <c r="C206" s="38"/>
      <c r="D206" s="38"/>
      <c r="F206" s="24"/>
    </row>
    <row r="207" spans="1:6" x14ac:dyDescent="0.25">
      <c r="A207" s="38"/>
      <c r="B207" s="11"/>
      <c r="C207" s="38"/>
      <c r="D207" s="38"/>
      <c r="F207" s="24"/>
    </row>
    <row r="208" spans="1:6" x14ac:dyDescent="0.25">
      <c r="A208" s="38"/>
      <c r="B208" s="11"/>
      <c r="C208" s="38"/>
      <c r="D208" s="38"/>
      <c r="F208" s="24"/>
    </row>
    <row r="209" spans="1:6" x14ac:dyDescent="0.25">
      <c r="A209" s="38"/>
      <c r="B209" s="11"/>
      <c r="C209" s="38"/>
      <c r="D209" s="38"/>
      <c r="F209" s="24"/>
    </row>
    <row r="210" spans="1:6" x14ac:dyDescent="0.25">
      <c r="A210" s="38"/>
      <c r="B210" s="11"/>
      <c r="C210" s="38"/>
      <c r="D210" s="38"/>
      <c r="F210" s="24"/>
    </row>
    <row r="211" spans="1:6" x14ac:dyDescent="0.25">
      <c r="A211" s="38"/>
      <c r="B211" s="11"/>
      <c r="C211" s="38"/>
      <c r="D211" s="38"/>
      <c r="F211" s="24"/>
    </row>
    <row r="212" spans="1:6" x14ac:dyDescent="0.25">
      <c r="A212" s="38"/>
      <c r="B212" s="11"/>
      <c r="C212" s="38"/>
      <c r="D212" s="38"/>
      <c r="F212" s="24"/>
    </row>
    <row r="213" spans="1:6" x14ac:dyDescent="0.25">
      <c r="A213" s="38"/>
      <c r="B213" s="11"/>
      <c r="C213" s="38"/>
      <c r="D213" s="38"/>
      <c r="F213" s="24"/>
    </row>
    <row r="214" spans="1:6" x14ac:dyDescent="0.25">
      <c r="A214" s="38"/>
      <c r="B214" s="11"/>
      <c r="C214" s="38"/>
      <c r="D214" s="38"/>
      <c r="F214" s="24"/>
    </row>
    <row r="215" spans="1:6" x14ac:dyDescent="0.25">
      <c r="A215" s="38"/>
      <c r="B215" s="11"/>
      <c r="C215" s="38"/>
      <c r="D215" s="38"/>
      <c r="F215" s="24"/>
    </row>
    <row r="216" spans="1:6" x14ac:dyDescent="0.25">
      <c r="A216" s="38"/>
      <c r="B216" s="11"/>
      <c r="C216" s="38"/>
      <c r="D216" s="38"/>
      <c r="F216" s="24"/>
    </row>
    <row r="217" spans="1:6" x14ac:dyDescent="0.25">
      <c r="A217" s="38"/>
      <c r="B217" s="11"/>
      <c r="C217" s="38"/>
      <c r="D217" s="38"/>
      <c r="F217" s="24"/>
    </row>
    <row r="218" spans="1:6" x14ac:dyDescent="0.25">
      <c r="A218" s="38"/>
      <c r="B218" s="11"/>
      <c r="C218" s="38"/>
      <c r="D218" s="38"/>
      <c r="F218" s="24"/>
    </row>
    <row r="219" spans="1:6" x14ac:dyDescent="0.25">
      <c r="A219" s="38"/>
      <c r="B219" s="11"/>
      <c r="C219" s="38"/>
      <c r="D219" s="38"/>
      <c r="F219" s="24"/>
    </row>
    <row r="220" spans="1:6" x14ac:dyDescent="0.25">
      <c r="A220" s="38"/>
      <c r="B220" s="11"/>
      <c r="C220" s="38"/>
      <c r="D220" s="38"/>
      <c r="F220" s="24"/>
    </row>
    <row r="221" spans="1:6" x14ac:dyDescent="0.25">
      <c r="A221" s="38"/>
      <c r="B221" s="11"/>
      <c r="C221" s="38"/>
      <c r="D221" s="38"/>
      <c r="F221" s="24"/>
    </row>
    <row r="222" spans="1:6" x14ac:dyDescent="0.25">
      <c r="A222" s="38"/>
      <c r="B222" s="11"/>
      <c r="C222" s="38"/>
      <c r="D222" s="38"/>
      <c r="F222" s="24"/>
    </row>
    <row r="223" spans="1:6" x14ac:dyDescent="0.25">
      <c r="A223" s="38"/>
      <c r="B223" s="11"/>
      <c r="C223" s="38"/>
      <c r="D223" s="38"/>
      <c r="F223" s="24"/>
    </row>
    <row r="224" spans="1:6" x14ac:dyDescent="0.25">
      <c r="A224" s="38"/>
      <c r="B224" s="11"/>
      <c r="C224" s="38"/>
      <c r="D224" s="38"/>
      <c r="F224" s="24"/>
    </row>
    <row r="225" spans="1:6" x14ac:dyDescent="0.25">
      <c r="A225" s="38"/>
      <c r="B225" s="11"/>
      <c r="C225" s="38"/>
      <c r="D225" s="38"/>
      <c r="F225" s="24"/>
    </row>
    <row r="226" spans="1:6" x14ac:dyDescent="0.25">
      <c r="A226" s="38"/>
      <c r="B226" s="11"/>
      <c r="C226" s="38"/>
      <c r="D226" s="38"/>
      <c r="F226" s="24"/>
    </row>
    <row r="227" spans="1:6" x14ac:dyDescent="0.25">
      <c r="A227" s="38"/>
      <c r="B227" s="11"/>
      <c r="C227" s="38"/>
      <c r="D227" s="38"/>
      <c r="F227" s="24"/>
    </row>
    <row r="228" spans="1:6" x14ac:dyDescent="0.25">
      <c r="A228" s="38"/>
      <c r="B228" s="11"/>
      <c r="C228" s="38"/>
      <c r="D228" s="38"/>
      <c r="F228" s="24"/>
    </row>
    <row r="229" spans="1:6" x14ac:dyDescent="0.25">
      <c r="A229" s="38"/>
      <c r="B229" s="11"/>
      <c r="C229" s="38"/>
      <c r="D229" s="38"/>
      <c r="F229" s="24"/>
    </row>
    <row r="230" spans="1:6" x14ac:dyDescent="0.25">
      <c r="A230" s="38"/>
      <c r="B230" s="11"/>
      <c r="C230" s="38"/>
      <c r="D230" s="38"/>
      <c r="F230" s="24"/>
    </row>
    <row r="231" spans="1:6" x14ac:dyDescent="0.25">
      <c r="A231" s="38"/>
      <c r="B231" s="11"/>
      <c r="C231" s="38"/>
      <c r="D231" s="38"/>
      <c r="F231" s="24"/>
    </row>
    <row r="232" spans="1:6" x14ac:dyDescent="0.25">
      <c r="A232" s="38"/>
      <c r="B232" s="11"/>
      <c r="C232" s="38"/>
      <c r="D232" s="38"/>
      <c r="F232" s="24"/>
    </row>
    <row r="233" spans="1:6" x14ac:dyDescent="0.25">
      <c r="A233" s="38"/>
      <c r="B233" s="11"/>
      <c r="C233" s="38"/>
      <c r="D233" s="38"/>
      <c r="F233" s="24"/>
    </row>
    <row r="234" spans="1:6" x14ac:dyDescent="0.25">
      <c r="A234" s="38"/>
      <c r="B234" s="11"/>
      <c r="C234" s="38"/>
      <c r="D234" s="38"/>
      <c r="F234" s="24"/>
    </row>
    <row r="235" spans="1:6" x14ac:dyDescent="0.25">
      <c r="A235" s="38"/>
      <c r="B235" s="11"/>
      <c r="C235" s="38"/>
      <c r="D235" s="38"/>
      <c r="F235" s="24"/>
    </row>
    <row r="236" spans="1:6" x14ac:dyDescent="0.25">
      <c r="A236" s="38"/>
      <c r="B236" s="11"/>
      <c r="C236" s="38"/>
      <c r="D236" s="38"/>
      <c r="F236" s="24"/>
    </row>
    <row r="237" spans="1:6" x14ac:dyDescent="0.25">
      <c r="A237" s="38"/>
      <c r="B237" s="11"/>
      <c r="C237" s="38"/>
      <c r="D237" s="38"/>
      <c r="F237" s="24"/>
    </row>
    <row r="238" spans="1:6" x14ac:dyDescent="0.25">
      <c r="A238" s="38"/>
      <c r="B238" s="11"/>
      <c r="C238" s="38"/>
      <c r="D238" s="38"/>
      <c r="F238" s="24"/>
    </row>
    <row r="239" spans="1:6" x14ac:dyDescent="0.25">
      <c r="A239" s="38"/>
      <c r="B239" s="11"/>
      <c r="C239" s="38"/>
      <c r="D239" s="38"/>
      <c r="F239" s="24"/>
    </row>
    <row r="240" spans="1:6" x14ac:dyDescent="0.25">
      <c r="A240" s="38"/>
      <c r="B240" s="11"/>
      <c r="C240" s="38"/>
      <c r="D240" s="38"/>
      <c r="F240" s="24"/>
    </row>
    <row r="241" spans="1:6" x14ac:dyDescent="0.25">
      <c r="A241" s="38"/>
      <c r="B241" s="11"/>
      <c r="C241" s="38"/>
      <c r="D241" s="38"/>
      <c r="F241" s="24"/>
    </row>
    <row r="242" spans="1:6" x14ac:dyDescent="0.25">
      <c r="A242" s="38"/>
      <c r="B242" s="11"/>
      <c r="C242" s="38"/>
      <c r="D242" s="38"/>
      <c r="F242" s="24"/>
    </row>
    <row r="243" spans="1:6" x14ac:dyDescent="0.25">
      <c r="A243" s="38"/>
      <c r="B243" s="11"/>
      <c r="C243" s="38"/>
      <c r="D243" s="38"/>
      <c r="F243" s="24"/>
    </row>
    <row r="244" spans="1:6" x14ac:dyDescent="0.25">
      <c r="A244" s="38"/>
      <c r="B244" s="11"/>
      <c r="C244" s="38"/>
      <c r="D244" s="38"/>
      <c r="F244" s="24"/>
    </row>
    <row r="245" spans="1:6" x14ac:dyDescent="0.25">
      <c r="A245" s="38"/>
      <c r="B245" s="11"/>
      <c r="C245" s="38"/>
      <c r="D245" s="38"/>
      <c r="F245" s="24"/>
    </row>
    <row r="246" spans="1:6" x14ac:dyDescent="0.25">
      <c r="A246" s="38"/>
      <c r="B246" s="11"/>
      <c r="C246" s="38"/>
      <c r="D246" s="38"/>
      <c r="F246" s="24"/>
    </row>
    <row r="247" spans="1:6" x14ac:dyDescent="0.25">
      <c r="A247" s="38"/>
      <c r="B247" s="11"/>
      <c r="C247" s="38"/>
      <c r="D247" s="38"/>
      <c r="F247" s="24"/>
    </row>
    <row r="248" spans="1:6" x14ac:dyDescent="0.25">
      <c r="A248" s="38"/>
      <c r="B248" s="11"/>
      <c r="C248" s="38"/>
      <c r="D248" s="38"/>
      <c r="F248" s="24"/>
    </row>
    <row r="249" spans="1:6" x14ac:dyDescent="0.25">
      <c r="A249" s="38"/>
      <c r="B249" s="11"/>
      <c r="C249" s="38"/>
      <c r="D249" s="38"/>
      <c r="F249" s="24"/>
    </row>
    <row r="250" spans="1:6" x14ac:dyDescent="0.25">
      <c r="A250" s="38"/>
      <c r="B250" s="11"/>
      <c r="C250" s="38"/>
      <c r="D250" s="38"/>
      <c r="F250" s="24"/>
    </row>
    <row r="251" spans="1:6" x14ac:dyDescent="0.25">
      <c r="A251" s="38"/>
      <c r="B251" s="11"/>
      <c r="C251" s="38"/>
      <c r="D251" s="38"/>
      <c r="F251" s="24"/>
    </row>
    <row r="252" spans="1:6" x14ac:dyDescent="0.25">
      <c r="A252" s="38"/>
      <c r="B252" s="11"/>
      <c r="C252" s="38"/>
      <c r="D252" s="38"/>
      <c r="F252" s="24"/>
    </row>
    <row r="253" spans="1:6" x14ac:dyDescent="0.25">
      <c r="A253" s="38"/>
      <c r="B253" s="11"/>
      <c r="C253" s="38"/>
      <c r="D253" s="38"/>
      <c r="F253" s="24"/>
    </row>
    <row r="254" spans="1:6" x14ac:dyDescent="0.25">
      <c r="A254" s="38"/>
      <c r="B254" s="11"/>
      <c r="C254" s="38"/>
      <c r="D254" s="38"/>
      <c r="F254" s="24"/>
    </row>
    <row r="255" spans="1:6" x14ac:dyDescent="0.25">
      <c r="A255" s="38"/>
      <c r="B255" s="11"/>
      <c r="C255" s="38"/>
      <c r="D255" s="38"/>
      <c r="F255" s="24"/>
    </row>
    <row r="256" spans="1:6" x14ac:dyDescent="0.25">
      <c r="A256" s="38"/>
      <c r="B256" s="11"/>
      <c r="C256" s="38"/>
      <c r="D256" s="38"/>
      <c r="F256" s="24"/>
    </row>
    <row r="257" spans="1:6" x14ac:dyDescent="0.25">
      <c r="A257" s="38"/>
      <c r="B257" s="11"/>
      <c r="C257" s="38"/>
      <c r="D257" s="38"/>
      <c r="F257" s="24"/>
    </row>
    <row r="258" spans="1:6" x14ac:dyDescent="0.25">
      <c r="A258" s="38"/>
      <c r="B258" s="11"/>
      <c r="C258" s="38"/>
      <c r="D258" s="38"/>
      <c r="F258" s="24"/>
    </row>
    <row r="259" spans="1:6" x14ac:dyDescent="0.25">
      <c r="A259" s="38"/>
      <c r="B259" s="11"/>
      <c r="C259" s="38"/>
      <c r="D259" s="38"/>
      <c r="F259" s="24"/>
    </row>
    <row r="260" spans="1:6" x14ac:dyDescent="0.25">
      <c r="A260" s="38"/>
      <c r="B260" s="11"/>
      <c r="C260" s="38"/>
      <c r="D260" s="38"/>
      <c r="F260" s="24"/>
    </row>
    <row r="261" spans="1:6" x14ac:dyDescent="0.25">
      <c r="A261" s="38"/>
      <c r="B261" s="11"/>
      <c r="C261" s="38"/>
      <c r="D261" s="38"/>
      <c r="F261" s="24"/>
    </row>
    <row r="262" spans="1:6" x14ac:dyDescent="0.25">
      <c r="A262" s="38"/>
      <c r="B262" s="11"/>
      <c r="C262" s="38"/>
      <c r="D262" s="38"/>
      <c r="F262" s="24"/>
    </row>
    <row r="263" spans="1:6" x14ac:dyDescent="0.25">
      <c r="A263" s="38"/>
      <c r="B263" s="11"/>
      <c r="C263" s="38"/>
      <c r="D263" s="38"/>
      <c r="F263" s="24"/>
    </row>
    <row r="264" spans="1:6" x14ac:dyDescent="0.25">
      <c r="A264" s="38"/>
      <c r="B264" s="11"/>
      <c r="C264" s="38"/>
      <c r="D264" s="38"/>
      <c r="F264" s="24"/>
    </row>
    <row r="265" spans="1:6" x14ac:dyDescent="0.25">
      <c r="A265" s="38"/>
      <c r="B265" s="11"/>
      <c r="C265" s="38"/>
      <c r="D265" s="38"/>
      <c r="F265" s="24"/>
    </row>
    <row r="266" spans="1:6" x14ac:dyDescent="0.25">
      <c r="A266" s="38"/>
      <c r="B266" s="11"/>
      <c r="C266" s="38"/>
      <c r="D266" s="38"/>
      <c r="F266" s="24"/>
    </row>
    <row r="267" spans="1:6" x14ac:dyDescent="0.25">
      <c r="A267" s="38"/>
      <c r="B267" s="11"/>
      <c r="C267" s="38"/>
      <c r="D267" s="38"/>
      <c r="F267" s="24"/>
    </row>
    <row r="268" spans="1:6" x14ac:dyDescent="0.25">
      <c r="A268" s="38"/>
      <c r="B268" s="11"/>
      <c r="C268" s="38"/>
      <c r="D268" s="38"/>
      <c r="F268" s="24"/>
    </row>
    <row r="269" spans="1:6" x14ac:dyDescent="0.25">
      <c r="A269" s="38"/>
      <c r="B269" s="11"/>
      <c r="C269" s="38"/>
      <c r="D269" s="38"/>
      <c r="F269" s="24"/>
    </row>
    <row r="270" spans="1:6" x14ac:dyDescent="0.25">
      <c r="A270" s="38"/>
      <c r="B270" s="11"/>
      <c r="C270" s="38"/>
      <c r="D270" s="38"/>
      <c r="F270" s="24"/>
    </row>
    <row r="271" spans="1:6" x14ac:dyDescent="0.25">
      <c r="A271" s="38"/>
      <c r="B271" s="11"/>
      <c r="C271" s="38"/>
      <c r="D271" s="38"/>
      <c r="F271" s="24"/>
    </row>
    <row r="272" spans="1:6" x14ac:dyDescent="0.25">
      <c r="A272" s="38"/>
      <c r="B272" s="11"/>
      <c r="C272" s="38"/>
      <c r="D272" s="38"/>
      <c r="F272" s="24"/>
    </row>
    <row r="273" spans="1:6" x14ac:dyDescent="0.25">
      <c r="A273" s="38"/>
      <c r="B273" s="11"/>
      <c r="C273" s="38"/>
      <c r="D273" s="38"/>
      <c r="F273" s="24"/>
    </row>
    <row r="274" spans="1:6" x14ac:dyDescent="0.25">
      <c r="A274" s="38"/>
      <c r="B274" s="11"/>
      <c r="C274" s="38"/>
      <c r="D274" s="38"/>
      <c r="F274" s="24"/>
    </row>
    <row r="275" spans="1:6" x14ac:dyDescent="0.25">
      <c r="A275" s="38"/>
      <c r="B275" s="11"/>
      <c r="C275" s="38"/>
      <c r="D275" s="38"/>
      <c r="F275" s="24"/>
    </row>
    <row r="276" spans="1:6" x14ac:dyDescent="0.25">
      <c r="A276" s="38"/>
      <c r="B276" s="11"/>
      <c r="C276" s="38"/>
      <c r="D276" s="38"/>
      <c r="F276" s="24"/>
    </row>
    <row r="277" spans="1:6" x14ac:dyDescent="0.25">
      <c r="A277" s="38"/>
      <c r="B277" s="11"/>
      <c r="C277" s="38"/>
      <c r="D277" s="38"/>
      <c r="F277" s="24"/>
    </row>
    <row r="278" spans="1:6" x14ac:dyDescent="0.25">
      <c r="A278" s="38"/>
      <c r="B278" s="11"/>
      <c r="C278" s="38"/>
      <c r="D278" s="38"/>
      <c r="F278" s="24"/>
    </row>
    <row r="279" spans="1:6" x14ac:dyDescent="0.25">
      <c r="A279" s="38"/>
      <c r="B279" s="11"/>
      <c r="C279" s="38"/>
      <c r="D279" s="38"/>
      <c r="F279" s="24"/>
    </row>
    <row r="280" spans="1:6" x14ac:dyDescent="0.25">
      <c r="A280" s="38"/>
      <c r="B280" s="11"/>
      <c r="C280" s="38"/>
      <c r="D280" s="38"/>
      <c r="F280" s="24"/>
    </row>
    <row r="281" spans="1:6" x14ac:dyDescent="0.25">
      <c r="A281" s="38"/>
      <c r="B281" s="11"/>
      <c r="C281" s="38"/>
      <c r="D281" s="38"/>
      <c r="F281" s="24"/>
    </row>
    <row r="282" spans="1:6" x14ac:dyDescent="0.25">
      <c r="A282" s="38"/>
      <c r="B282" s="11"/>
      <c r="C282" s="38"/>
      <c r="D282" s="38"/>
      <c r="F282" s="24"/>
    </row>
    <row r="283" spans="1:6" x14ac:dyDescent="0.25">
      <c r="A283" s="38"/>
      <c r="B283" s="11"/>
      <c r="C283" s="38"/>
      <c r="D283" s="38"/>
      <c r="F283" s="24"/>
    </row>
    <row r="284" spans="1:6" x14ac:dyDescent="0.25">
      <c r="A284" s="38"/>
      <c r="B284" s="11"/>
      <c r="C284" s="38"/>
      <c r="D284" s="38"/>
      <c r="F284" s="24"/>
    </row>
    <row r="285" spans="1:6" x14ac:dyDescent="0.25">
      <c r="A285" s="38"/>
      <c r="B285" s="11"/>
      <c r="C285" s="38"/>
      <c r="D285" s="38"/>
      <c r="F285" s="24"/>
    </row>
    <row r="286" spans="1:6" x14ac:dyDescent="0.25">
      <c r="A286" s="38"/>
      <c r="B286" s="11"/>
      <c r="C286" s="38"/>
      <c r="D286" s="38"/>
      <c r="F286" s="24"/>
    </row>
    <row r="287" spans="1:6" x14ac:dyDescent="0.25">
      <c r="A287" s="38"/>
      <c r="B287" s="11"/>
      <c r="C287" s="38"/>
      <c r="D287" s="38"/>
      <c r="F287" s="24"/>
    </row>
    <row r="288" spans="1:6" x14ac:dyDescent="0.25">
      <c r="A288" s="38"/>
      <c r="B288" s="11"/>
      <c r="C288" s="38"/>
      <c r="D288" s="38"/>
      <c r="F288" s="24"/>
    </row>
    <row r="289" spans="1:6" x14ac:dyDescent="0.25">
      <c r="A289" s="38"/>
      <c r="B289" s="11"/>
      <c r="C289" s="38"/>
      <c r="D289" s="38"/>
      <c r="F289" s="24"/>
    </row>
    <row r="290" spans="1:6" x14ac:dyDescent="0.25">
      <c r="A290" s="38"/>
      <c r="B290" s="11"/>
      <c r="C290" s="38"/>
      <c r="D290" s="38"/>
      <c r="F290" s="24"/>
    </row>
    <row r="291" spans="1:6" x14ac:dyDescent="0.25">
      <c r="A291" s="38"/>
      <c r="B291" s="11"/>
      <c r="C291" s="38"/>
      <c r="D291" s="38"/>
      <c r="F291" s="24"/>
    </row>
    <row r="292" spans="1:6" x14ac:dyDescent="0.25">
      <c r="A292" s="38"/>
      <c r="B292" s="11"/>
      <c r="C292" s="38"/>
      <c r="D292" s="38"/>
      <c r="F292" s="24"/>
    </row>
    <row r="293" spans="1:6" x14ac:dyDescent="0.25">
      <c r="A293" s="38"/>
      <c r="B293" s="11"/>
      <c r="C293" s="38"/>
      <c r="D293" s="38"/>
      <c r="F293" s="24"/>
    </row>
    <row r="294" spans="1:6" x14ac:dyDescent="0.25">
      <c r="A294" s="38"/>
      <c r="B294" s="11"/>
      <c r="C294" s="38"/>
      <c r="D294" s="38"/>
      <c r="F294" s="24"/>
    </row>
    <row r="295" spans="1:6" x14ac:dyDescent="0.25">
      <c r="A295" s="38"/>
      <c r="B295" s="11"/>
      <c r="C295" s="38"/>
      <c r="D295" s="38"/>
      <c r="F295" s="24"/>
    </row>
    <row r="296" spans="1:6" x14ac:dyDescent="0.25">
      <c r="A296" s="38"/>
      <c r="B296" s="11"/>
      <c r="C296" s="38"/>
      <c r="D296" s="38"/>
      <c r="F296" s="24"/>
    </row>
    <row r="297" spans="1:6" x14ac:dyDescent="0.25">
      <c r="A297" s="38"/>
      <c r="B297" s="11"/>
      <c r="C297" s="38"/>
      <c r="D297" s="38"/>
      <c r="F297" s="24"/>
    </row>
    <row r="298" spans="1:6" x14ac:dyDescent="0.25">
      <c r="A298" s="38"/>
      <c r="B298" s="11"/>
      <c r="C298" s="38"/>
      <c r="D298" s="38"/>
      <c r="F298" s="24"/>
    </row>
    <row r="299" spans="1:6" x14ac:dyDescent="0.25">
      <c r="A299" s="38"/>
      <c r="B299" s="11"/>
      <c r="C299" s="38"/>
      <c r="D299" s="38"/>
      <c r="F299" s="24"/>
    </row>
    <row r="300" spans="1:6" x14ac:dyDescent="0.25">
      <c r="A300" s="38"/>
      <c r="B300" s="11"/>
      <c r="C300" s="38"/>
      <c r="D300" s="38"/>
      <c r="F300" s="24"/>
    </row>
    <row r="301" spans="1:6" x14ac:dyDescent="0.25">
      <c r="A301" s="38"/>
      <c r="B301" s="11"/>
      <c r="C301" s="38"/>
      <c r="D301" s="38"/>
      <c r="F301" s="24"/>
    </row>
    <row r="302" spans="1:6" x14ac:dyDescent="0.25">
      <c r="A302" s="38"/>
      <c r="B302" s="11"/>
      <c r="C302" s="38"/>
      <c r="D302" s="38"/>
      <c r="F302" s="24"/>
    </row>
    <row r="303" spans="1:6" x14ac:dyDescent="0.25">
      <c r="A303" s="38"/>
      <c r="B303" s="11"/>
      <c r="C303" s="38"/>
      <c r="D303" s="38"/>
      <c r="F303" s="24"/>
    </row>
    <row r="304" spans="1:6" x14ac:dyDescent="0.25">
      <c r="A304" s="38"/>
      <c r="B304" s="11"/>
      <c r="C304" s="38"/>
      <c r="D304" s="38"/>
      <c r="F304" s="24"/>
    </row>
    <row r="305" spans="1:6" x14ac:dyDescent="0.25">
      <c r="A305" s="38"/>
      <c r="B305" s="11"/>
      <c r="C305" s="38"/>
      <c r="D305" s="38"/>
      <c r="F305" s="24"/>
    </row>
    <row r="306" spans="1:6" x14ac:dyDescent="0.25">
      <c r="A306" s="38"/>
      <c r="B306" s="11"/>
      <c r="C306" s="38"/>
      <c r="D306" s="38"/>
      <c r="F306" s="24"/>
    </row>
    <row r="307" spans="1:6" x14ac:dyDescent="0.25">
      <c r="A307" s="38"/>
      <c r="B307" s="11"/>
      <c r="C307" s="38"/>
      <c r="D307" s="38"/>
      <c r="F307" s="24"/>
    </row>
    <row r="308" spans="1:6" x14ac:dyDescent="0.25">
      <c r="A308" s="38"/>
      <c r="B308" s="11"/>
      <c r="C308" s="38"/>
      <c r="D308" s="38"/>
      <c r="F308" s="24"/>
    </row>
    <row r="309" spans="1:6" x14ac:dyDescent="0.25">
      <c r="A309" s="38"/>
      <c r="B309" s="11"/>
      <c r="C309" s="38"/>
      <c r="D309" s="38"/>
      <c r="F309" s="24"/>
    </row>
    <row r="310" spans="1:6" x14ac:dyDescent="0.25">
      <c r="A310" s="38"/>
      <c r="B310" s="11"/>
      <c r="C310" s="38"/>
      <c r="D310" s="38"/>
      <c r="F310" s="24"/>
    </row>
    <row r="311" spans="1:6" x14ac:dyDescent="0.25">
      <c r="A311" s="38"/>
      <c r="B311" s="11"/>
      <c r="C311" s="38"/>
      <c r="D311" s="38"/>
      <c r="F311" s="24"/>
    </row>
    <row r="312" spans="1:6" x14ac:dyDescent="0.25">
      <c r="A312" s="38"/>
      <c r="B312" s="11"/>
      <c r="C312" s="38"/>
      <c r="D312" s="38"/>
      <c r="F312" s="24"/>
    </row>
    <row r="313" spans="1:6" x14ac:dyDescent="0.25">
      <c r="A313" s="38"/>
      <c r="B313" s="11"/>
      <c r="C313" s="38"/>
      <c r="D313" s="38"/>
      <c r="F313" s="24"/>
    </row>
    <row r="314" spans="1:6" x14ac:dyDescent="0.25">
      <c r="A314" s="38"/>
      <c r="B314" s="11"/>
      <c r="C314" s="38"/>
      <c r="D314" s="38"/>
      <c r="F314" s="24"/>
    </row>
    <row r="315" spans="1:6" x14ac:dyDescent="0.25">
      <c r="A315" s="38"/>
      <c r="B315" s="11"/>
      <c r="C315" s="38"/>
      <c r="D315" s="38"/>
      <c r="F315" s="24"/>
    </row>
    <row r="316" spans="1:6" x14ac:dyDescent="0.25">
      <c r="A316" s="38"/>
      <c r="B316" s="11"/>
      <c r="C316" s="38"/>
      <c r="D316" s="38"/>
      <c r="F316" s="24"/>
    </row>
    <row r="317" spans="1:6" x14ac:dyDescent="0.25">
      <c r="A317" s="38"/>
      <c r="B317" s="11"/>
      <c r="C317" s="38"/>
      <c r="D317" s="38"/>
      <c r="F317" s="24"/>
    </row>
    <row r="318" spans="1:6" x14ac:dyDescent="0.25">
      <c r="A318" s="38"/>
      <c r="B318" s="11"/>
      <c r="C318" s="38"/>
      <c r="D318" s="38"/>
      <c r="F318" s="24"/>
    </row>
    <row r="319" spans="1:6" x14ac:dyDescent="0.25">
      <c r="A319" s="38"/>
      <c r="B319" s="11"/>
      <c r="C319" s="38"/>
      <c r="D319" s="38"/>
      <c r="F319" s="24"/>
    </row>
    <row r="320" spans="1:6" x14ac:dyDescent="0.25">
      <c r="A320" s="38"/>
      <c r="B320" s="11"/>
      <c r="C320" s="38"/>
      <c r="D320" s="38"/>
      <c r="F320" s="24"/>
    </row>
    <row r="321" spans="6:6" x14ac:dyDescent="0.25">
      <c r="F321" s="24"/>
    </row>
    <row r="322" spans="6:6" x14ac:dyDescent="0.25">
      <c r="F322" s="24"/>
    </row>
    <row r="323" spans="6:6" x14ac:dyDescent="0.25">
      <c r="F323" s="24"/>
    </row>
    <row r="324" spans="6:6" x14ac:dyDescent="0.25">
      <c r="F324" s="24"/>
    </row>
    <row r="325" spans="6:6" x14ac:dyDescent="0.25">
      <c r="F325" s="24"/>
    </row>
    <row r="326" spans="6:6" x14ac:dyDescent="0.25">
      <c r="F326" s="24"/>
    </row>
    <row r="327" spans="6:6" x14ac:dyDescent="0.25">
      <c r="F327" s="24"/>
    </row>
    <row r="328" spans="6:6" x14ac:dyDescent="0.25">
      <c r="F328" s="24"/>
    </row>
    <row r="329" spans="6:6" x14ac:dyDescent="0.25">
      <c r="F329" s="24"/>
    </row>
    <row r="330" spans="6:6" x14ac:dyDescent="0.25">
      <c r="F330" s="24"/>
    </row>
    <row r="331" spans="6:6" x14ac:dyDescent="0.25">
      <c r="F331" s="24"/>
    </row>
    <row r="332" spans="6:6" x14ac:dyDescent="0.25">
      <c r="F332" s="24"/>
    </row>
    <row r="333" spans="6:6" x14ac:dyDescent="0.25">
      <c r="F333" s="24"/>
    </row>
    <row r="334" spans="6:6" x14ac:dyDescent="0.25">
      <c r="F334" s="24"/>
    </row>
    <row r="335" spans="6:6" x14ac:dyDescent="0.25">
      <c r="F335" s="24"/>
    </row>
    <row r="336" spans="6:6" x14ac:dyDescent="0.25">
      <c r="F336" s="24"/>
    </row>
    <row r="337" spans="6:6" x14ac:dyDescent="0.25">
      <c r="F337" s="24"/>
    </row>
    <row r="338" spans="6:6" x14ac:dyDescent="0.25">
      <c r="F338" s="24"/>
    </row>
    <row r="339" spans="6:6" x14ac:dyDescent="0.25">
      <c r="F339" s="24"/>
    </row>
    <row r="340" spans="6:6" x14ac:dyDescent="0.25">
      <c r="F340" s="24"/>
    </row>
    <row r="341" spans="6:6" x14ac:dyDescent="0.25">
      <c r="F341" s="24"/>
    </row>
    <row r="342" spans="6:6" x14ac:dyDescent="0.25">
      <c r="F342" s="24"/>
    </row>
    <row r="343" spans="6:6" x14ac:dyDescent="0.25">
      <c r="F343" s="24"/>
    </row>
    <row r="344" spans="6:6" x14ac:dyDescent="0.25">
      <c r="F344" s="24"/>
    </row>
    <row r="345" spans="6:6" x14ac:dyDescent="0.25">
      <c r="F345" s="24"/>
    </row>
    <row r="346" spans="6:6" x14ac:dyDescent="0.25">
      <c r="F346" s="24"/>
    </row>
    <row r="347" spans="6:6" x14ac:dyDescent="0.25">
      <c r="F347" s="24"/>
    </row>
    <row r="348" spans="6:6" x14ac:dyDescent="0.25">
      <c r="F348" s="24"/>
    </row>
    <row r="349" spans="6:6" x14ac:dyDescent="0.25">
      <c r="F349" s="24"/>
    </row>
    <row r="350" spans="6:6" x14ac:dyDescent="0.25">
      <c r="F350" s="24"/>
    </row>
    <row r="351" spans="6:6" x14ac:dyDescent="0.25">
      <c r="F351" s="24"/>
    </row>
    <row r="352" spans="6:6" x14ac:dyDescent="0.25">
      <c r="F352" s="24"/>
    </row>
    <row r="353" spans="6:6" x14ac:dyDescent="0.25">
      <c r="F353" s="24"/>
    </row>
    <row r="354" spans="6:6" x14ac:dyDescent="0.25">
      <c r="F354" s="24"/>
    </row>
    <row r="355" spans="6:6" x14ac:dyDescent="0.25">
      <c r="F355" s="24"/>
    </row>
    <row r="356" spans="6:6" x14ac:dyDescent="0.25">
      <c r="F356" s="24"/>
    </row>
    <row r="357" spans="6:6" x14ac:dyDescent="0.25">
      <c r="F357" s="24"/>
    </row>
    <row r="358" spans="6:6" x14ac:dyDescent="0.25">
      <c r="F358" s="24"/>
    </row>
    <row r="359" spans="6:6" x14ac:dyDescent="0.25">
      <c r="F359" s="24"/>
    </row>
    <row r="360" spans="6:6" x14ac:dyDescent="0.25">
      <c r="F360" s="24"/>
    </row>
    <row r="361" spans="6:6" x14ac:dyDescent="0.25">
      <c r="F361" s="24"/>
    </row>
    <row r="362" spans="6:6" x14ac:dyDescent="0.25">
      <c r="F362" s="24"/>
    </row>
    <row r="363" spans="6:6" x14ac:dyDescent="0.25">
      <c r="F363" s="24"/>
    </row>
    <row r="364" spans="6:6" x14ac:dyDescent="0.25">
      <c r="F364" s="24"/>
    </row>
    <row r="365" spans="6:6" x14ac:dyDescent="0.25">
      <c r="F365" s="24"/>
    </row>
    <row r="366" spans="6:6" x14ac:dyDescent="0.25">
      <c r="F366" s="24"/>
    </row>
    <row r="367" spans="6:6" x14ac:dyDescent="0.25">
      <c r="F367" s="24"/>
    </row>
    <row r="368" spans="6:6" x14ac:dyDescent="0.25">
      <c r="F368" s="24"/>
    </row>
    <row r="369" spans="6:6" x14ac:dyDescent="0.25">
      <c r="F369" s="24"/>
    </row>
    <row r="370" spans="6:6" x14ac:dyDescent="0.25">
      <c r="F370" s="24"/>
    </row>
    <row r="371" spans="6:6" x14ac:dyDescent="0.25">
      <c r="F371" s="24"/>
    </row>
    <row r="372" spans="6:6" x14ac:dyDescent="0.25">
      <c r="F372" s="24"/>
    </row>
    <row r="373" spans="6:6" x14ac:dyDescent="0.25">
      <c r="F373" s="24"/>
    </row>
    <row r="374" spans="6:6" x14ac:dyDescent="0.25">
      <c r="F374" s="24"/>
    </row>
    <row r="375" spans="6:6" x14ac:dyDescent="0.25">
      <c r="F375" s="24"/>
    </row>
    <row r="376" spans="6:6" x14ac:dyDescent="0.25">
      <c r="F376" s="24"/>
    </row>
    <row r="377" spans="6:6" x14ac:dyDescent="0.25">
      <c r="F377" s="24"/>
    </row>
    <row r="378" spans="6:6" x14ac:dyDescent="0.25">
      <c r="F378" s="24"/>
    </row>
    <row r="379" spans="6:6" x14ac:dyDescent="0.25">
      <c r="F379" s="24"/>
    </row>
    <row r="380" spans="6:6" x14ac:dyDescent="0.25">
      <c r="F380" s="24"/>
    </row>
    <row r="381" spans="6:6" x14ac:dyDescent="0.25">
      <c r="F381" s="24"/>
    </row>
    <row r="382" spans="6:6" x14ac:dyDescent="0.25">
      <c r="F382" s="24"/>
    </row>
    <row r="383" spans="6:6" x14ac:dyDescent="0.25">
      <c r="F383" s="24"/>
    </row>
    <row r="384" spans="6:6" x14ac:dyDescent="0.25">
      <c r="F384" s="24"/>
    </row>
    <row r="385" spans="6:6" x14ac:dyDescent="0.25">
      <c r="F385" s="24"/>
    </row>
    <row r="386" spans="6:6" x14ac:dyDescent="0.25">
      <c r="F386" s="24"/>
    </row>
    <row r="387" spans="6:6" x14ac:dyDescent="0.25">
      <c r="F387" s="24"/>
    </row>
    <row r="388" spans="6:6" x14ac:dyDescent="0.25">
      <c r="F388" s="24"/>
    </row>
    <row r="389" spans="6:6" x14ac:dyDescent="0.25">
      <c r="F389" s="24"/>
    </row>
    <row r="390" spans="6:6" x14ac:dyDescent="0.25">
      <c r="F390" s="24"/>
    </row>
    <row r="391" spans="6:6" x14ac:dyDescent="0.25">
      <c r="F391" s="24"/>
    </row>
    <row r="392" spans="6:6" x14ac:dyDescent="0.25">
      <c r="F392" s="24"/>
    </row>
    <row r="393" spans="6:6" x14ac:dyDescent="0.25">
      <c r="F393" s="24"/>
    </row>
    <row r="394" spans="6:6" x14ac:dyDescent="0.25">
      <c r="F394" s="24"/>
    </row>
    <row r="395" spans="6:6" x14ac:dyDescent="0.25">
      <c r="F395" s="24"/>
    </row>
    <row r="396" spans="6:6" x14ac:dyDescent="0.25">
      <c r="F396" s="24"/>
    </row>
    <row r="397" spans="6:6" x14ac:dyDescent="0.25">
      <c r="F397" s="24"/>
    </row>
    <row r="398" spans="6:6" x14ac:dyDescent="0.25">
      <c r="F398" s="24"/>
    </row>
    <row r="399" spans="6:6" x14ac:dyDescent="0.25">
      <c r="F399" s="24"/>
    </row>
    <row r="400" spans="6:6" x14ac:dyDescent="0.25">
      <c r="F400" s="24"/>
    </row>
    <row r="401" spans="6:6" x14ac:dyDescent="0.25">
      <c r="F401" s="24"/>
    </row>
    <row r="402" spans="6:6" x14ac:dyDescent="0.25">
      <c r="F402" s="24"/>
    </row>
    <row r="403" spans="6:6" x14ac:dyDescent="0.25">
      <c r="F403" s="24"/>
    </row>
    <row r="404" spans="6:6" x14ac:dyDescent="0.25">
      <c r="F404" s="24"/>
    </row>
    <row r="405" spans="6:6" x14ac:dyDescent="0.25">
      <c r="F405" s="24"/>
    </row>
    <row r="406" spans="6:6" x14ac:dyDescent="0.25">
      <c r="F406" s="24"/>
    </row>
    <row r="407" spans="6:6" x14ac:dyDescent="0.25">
      <c r="F407" s="24"/>
    </row>
    <row r="408" spans="6:6" x14ac:dyDescent="0.25">
      <c r="F408" s="24"/>
    </row>
    <row r="409" spans="6:6" x14ac:dyDescent="0.25">
      <c r="F409" s="24"/>
    </row>
    <row r="410" spans="6:6" x14ac:dyDescent="0.25">
      <c r="F410" s="24"/>
    </row>
    <row r="411" spans="6:6" x14ac:dyDescent="0.25">
      <c r="F411" s="24"/>
    </row>
    <row r="412" spans="6:6" x14ac:dyDescent="0.25">
      <c r="F412" s="24"/>
    </row>
    <row r="413" spans="6:6" x14ac:dyDescent="0.25">
      <c r="F413" s="24"/>
    </row>
    <row r="414" spans="6:6" x14ac:dyDescent="0.25">
      <c r="F414" s="24"/>
    </row>
    <row r="415" spans="6:6" x14ac:dyDescent="0.25">
      <c r="F415" s="24"/>
    </row>
    <row r="416" spans="6:6" x14ac:dyDescent="0.25">
      <c r="F416" s="24"/>
    </row>
    <row r="417" spans="6:6" x14ac:dyDescent="0.25">
      <c r="F417" s="24"/>
    </row>
    <row r="418" spans="6:6" x14ac:dyDescent="0.25">
      <c r="F418" s="24"/>
    </row>
    <row r="419" spans="6:6" x14ac:dyDescent="0.25">
      <c r="F419" s="24"/>
    </row>
    <row r="420" spans="6:6" x14ac:dyDescent="0.25">
      <c r="F420" s="24"/>
    </row>
    <row r="421" spans="6:6" x14ac:dyDescent="0.25">
      <c r="F421" s="24"/>
    </row>
    <row r="422" spans="6:6" x14ac:dyDescent="0.25">
      <c r="F422" s="24"/>
    </row>
    <row r="423" spans="6:6" x14ac:dyDescent="0.25">
      <c r="F423" s="24"/>
    </row>
    <row r="424" spans="6:6" x14ac:dyDescent="0.25">
      <c r="F424" s="24"/>
    </row>
    <row r="425" spans="6:6" x14ac:dyDescent="0.25">
      <c r="F425" s="24"/>
    </row>
    <row r="426" spans="6:6" x14ac:dyDescent="0.25">
      <c r="F426" s="24"/>
    </row>
    <row r="427" spans="6:6" x14ac:dyDescent="0.25">
      <c r="F427" s="24"/>
    </row>
    <row r="428" spans="6:6" x14ac:dyDescent="0.25">
      <c r="F428" s="24"/>
    </row>
    <row r="429" spans="6:6" x14ac:dyDescent="0.25">
      <c r="F429" s="24"/>
    </row>
    <row r="430" spans="6:6" x14ac:dyDescent="0.25">
      <c r="F430" s="24"/>
    </row>
    <row r="431" spans="6:6" x14ac:dyDescent="0.25">
      <c r="F431" s="24"/>
    </row>
    <row r="432" spans="6:6" x14ac:dyDescent="0.25">
      <c r="F432" s="24"/>
    </row>
    <row r="433" spans="6:6" x14ac:dyDescent="0.25">
      <c r="F433" s="24"/>
    </row>
    <row r="434" spans="6:6" x14ac:dyDescent="0.25">
      <c r="F434" s="24"/>
    </row>
    <row r="435" spans="6:6" x14ac:dyDescent="0.25">
      <c r="F435" s="24"/>
    </row>
    <row r="436" spans="6:6" x14ac:dyDescent="0.25">
      <c r="F436" s="24"/>
    </row>
    <row r="437" spans="6:6" x14ac:dyDescent="0.25">
      <c r="F437" s="24"/>
    </row>
    <row r="438" spans="6:6" x14ac:dyDescent="0.25">
      <c r="F438" s="24"/>
    </row>
    <row r="439" spans="6:6" x14ac:dyDescent="0.25">
      <c r="F439" s="24"/>
    </row>
    <row r="440" spans="6:6" x14ac:dyDescent="0.25">
      <c r="F440" s="24"/>
    </row>
    <row r="441" spans="6:6" x14ac:dyDescent="0.25">
      <c r="F441" s="24"/>
    </row>
    <row r="442" spans="6:6" x14ac:dyDescent="0.25">
      <c r="F442" s="24"/>
    </row>
    <row r="443" spans="6:6" x14ac:dyDescent="0.25">
      <c r="F443" s="24"/>
    </row>
    <row r="444" spans="6:6" x14ac:dyDescent="0.25">
      <c r="F444" s="24"/>
    </row>
    <row r="445" spans="6:6" x14ac:dyDescent="0.25">
      <c r="F445" s="24"/>
    </row>
    <row r="446" spans="6:6" x14ac:dyDescent="0.25">
      <c r="F446" s="24"/>
    </row>
    <row r="447" spans="6:6" x14ac:dyDescent="0.25">
      <c r="F447" s="24"/>
    </row>
    <row r="448" spans="6:6" x14ac:dyDescent="0.25">
      <c r="F448" s="24"/>
    </row>
    <row r="449" spans="6:6" x14ac:dyDescent="0.25">
      <c r="F449" s="24"/>
    </row>
    <row r="450" spans="6:6" x14ac:dyDescent="0.25">
      <c r="F450" s="24"/>
    </row>
    <row r="451" spans="6:6" x14ac:dyDescent="0.25">
      <c r="F451" s="24"/>
    </row>
    <row r="452" spans="6:6" x14ac:dyDescent="0.25">
      <c r="F452" s="24"/>
    </row>
    <row r="453" spans="6:6" x14ac:dyDescent="0.25">
      <c r="F453" s="24"/>
    </row>
    <row r="454" spans="6:6" x14ac:dyDescent="0.25">
      <c r="F454" s="24"/>
    </row>
    <row r="455" spans="6:6" x14ac:dyDescent="0.25">
      <c r="F455" s="24"/>
    </row>
    <row r="456" spans="6:6" x14ac:dyDescent="0.25">
      <c r="F456" s="24"/>
    </row>
    <row r="457" spans="6:6" x14ac:dyDescent="0.25">
      <c r="F457" s="24"/>
    </row>
    <row r="458" spans="6:6" x14ac:dyDescent="0.25">
      <c r="F458" s="24"/>
    </row>
    <row r="459" spans="6:6" x14ac:dyDescent="0.25">
      <c r="F459" s="24"/>
    </row>
    <row r="460" spans="6:6" x14ac:dyDescent="0.25">
      <c r="F460" s="24"/>
    </row>
    <row r="461" spans="6:6" x14ac:dyDescent="0.25">
      <c r="F461" s="24"/>
    </row>
    <row r="462" spans="6:6" x14ac:dyDescent="0.25">
      <c r="F462" s="24"/>
    </row>
    <row r="463" spans="6:6" x14ac:dyDescent="0.25">
      <c r="F463" s="24"/>
    </row>
    <row r="464" spans="6:6" x14ac:dyDescent="0.25">
      <c r="F464" s="24"/>
    </row>
    <row r="465" spans="6:6" x14ac:dyDescent="0.25">
      <c r="F465" s="24"/>
    </row>
    <row r="466" spans="6:6" x14ac:dyDescent="0.25">
      <c r="F466" s="24"/>
    </row>
    <row r="467" spans="6:6" x14ac:dyDescent="0.25">
      <c r="F467" s="24"/>
    </row>
    <row r="468" spans="6:6" x14ac:dyDescent="0.25">
      <c r="F468" s="24"/>
    </row>
    <row r="469" spans="6:6" x14ac:dyDescent="0.25">
      <c r="F469" s="24"/>
    </row>
    <row r="470" spans="6:6" x14ac:dyDescent="0.25">
      <c r="F470" s="24"/>
    </row>
    <row r="471" spans="6:6" x14ac:dyDescent="0.25">
      <c r="F471" s="24"/>
    </row>
    <row r="472" spans="6:6" x14ac:dyDescent="0.25">
      <c r="F472" s="24"/>
    </row>
    <row r="473" spans="6:6" x14ac:dyDescent="0.25">
      <c r="F473" s="24"/>
    </row>
    <row r="474" spans="6:6" x14ac:dyDescent="0.25">
      <c r="F474" s="24"/>
    </row>
    <row r="475" spans="6:6" x14ac:dyDescent="0.25">
      <c r="F475" s="24"/>
    </row>
    <row r="476" spans="6:6" x14ac:dyDescent="0.25">
      <c r="F476" s="24"/>
    </row>
    <row r="477" spans="6:6" x14ac:dyDescent="0.25">
      <c r="F477" s="24"/>
    </row>
    <row r="478" spans="6:6" x14ac:dyDescent="0.25">
      <c r="F478" s="24"/>
    </row>
    <row r="479" spans="6:6" x14ac:dyDescent="0.25">
      <c r="F479" s="24"/>
    </row>
    <row r="480" spans="6:6" x14ac:dyDescent="0.25">
      <c r="F480" s="24"/>
    </row>
    <row r="481" spans="6:6" x14ac:dyDescent="0.25">
      <c r="F481" s="24"/>
    </row>
    <row r="482" spans="6:6" x14ac:dyDescent="0.25">
      <c r="F482" s="24"/>
    </row>
    <row r="483" spans="6:6" x14ac:dyDescent="0.25">
      <c r="F483" s="24"/>
    </row>
    <row r="484" spans="6:6" x14ac:dyDescent="0.25">
      <c r="F484" s="24"/>
    </row>
    <row r="485" spans="6:6" x14ac:dyDescent="0.25">
      <c r="F485" s="24"/>
    </row>
    <row r="486" spans="6:6" x14ac:dyDescent="0.25">
      <c r="F486" s="24"/>
    </row>
    <row r="487" spans="6:6" x14ac:dyDescent="0.25">
      <c r="F487" s="24"/>
    </row>
    <row r="488" spans="6:6" x14ac:dyDescent="0.25">
      <c r="F488" s="24"/>
    </row>
    <row r="489" spans="6:6" x14ac:dyDescent="0.25">
      <c r="F489" s="24"/>
    </row>
    <row r="490" spans="6:6" x14ac:dyDescent="0.25">
      <c r="F490" s="24"/>
    </row>
    <row r="491" spans="6:6" x14ac:dyDescent="0.25">
      <c r="F491" s="24"/>
    </row>
    <row r="492" spans="6:6" x14ac:dyDescent="0.25">
      <c r="F492" s="24"/>
    </row>
    <row r="493" spans="6:6" x14ac:dyDescent="0.25">
      <c r="F493" s="24"/>
    </row>
    <row r="494" spans="6:6" x14ac:dyDescent="0.25">
      <c r="F494" s="24"/>
    </row>
    <row r="495" spans="6:6" x14ac:dyDescent="0.25">
      <c r="F495" s="24"/>
    </row>
    <row r="496" spans="6:6" x14ac:dyDescent="0.25">
      <c r="F496" s="24"/>
    </row>
    <row r="497" spans="6:6" x14ac:dyDescent="0.25">
      <c r="F497" s="24"/>
    </row>
    <row r="498" spans="6:6" x14ac:dyDescent="0.25">
      <c r="F498" s="24"/>
    </row>
    <row r="499" spans="6:6" x14ac:dyDescent="0.25">
      <c r="F499" s="24"/>
    </row>
    <row r="500" spans="6:6" x14ac:dyDescent="0.25">
      <c r="F500" s="24"/>
    </row>
    <row r="501" spans="6:6" x14ac:dyDescent="0.25">
      <c r="F501" s="24"/>
    </row>
    <row r="502" spans="6:6" x14ac:dyDescent="0.25">
      <c r="F502" s="24"/>
    </row>
    <row r="503" spans="6:6" x14ac:dyDescent="0.25">
      <c r="F503" s="24"/>
    </row>
    <row r="504" spans="6:6" x14ac:dyDescent="0.25">
      <c r="F504" s="24"/>
    </row>
    <row r="505" spans="6:6" x14ac:dyDescent="0.25">
      <c r="F505" s="24"/>
    </row>
    <row r="506" spans="6:6" x14ac:dyDescent="0.25">
      <c r="F506" s="24"/>
    </row>
    <row r="507" spans="6:6" x14ac:dyDescent="0.25">
      <c r="F507" s="24"/>
    </row>
    <row r="508" spans="6:6" x14ac:dyDescent="0.25">
      <c r="F508" s="24"/>
    </row>
    <row r="509" spans="6:6" x14ac:dyDescent="0.25">
      <c r="F509" s="24"/>
    </row>
    <row r="510" spans="6:6" x14ac:dyDescent="0.25">
      <c r="F510" s="24"/>
    </row>
    <row r="511" spans="6:6" x14ac:dyDescent="0.25">
      <c r="F511" s="24"/>
    </row>
    <row r="512" spans="6:6" x14ac:dyDescent="0.25">
      <c r="F512" s="24"/>
    </row>
    <row r="513" spans="6:6" x14ac:dyDescent="0.25">
      <c r="F513" s="24"/>
    </row>
    <row r="514" spans="6:6" x14ac:dyDescent="0.25">
      <c r="F514" s="24"/>
    </row>
    <row r="515" spans="6:6" x14ac:dyDescent="0.25">
      <c r="F515" s="24"/>
    </row>
    <row r="516" spans="6:6" x14ac:dyDescent="0.25">
      <c r="F516" s="24"/>
    </row>
    <row r="517" spans="6:6" x14ac:dyDescent="0.25">
      <c r="F517" s="24"/>
    </row>
    <row r="518" spans="6:6" x14ac:dyDescent="0.25">
      <c r="F518" s="24"/>
    </row>
    <row r="519" spans="6:6" x14ac:dyDescent="0.25">
      <c r="F519" s="24"/>
    </row>
    <row r="520" spans="6:6" x14ac:dyDescent="0.25">
      <c r="F520" s="24"/>
    </row>
    <row r="521" spans="6:6" x14ac:dyDescent="0.25">
      <c r="F521" s="24"/>
    </row>
    <row r="522" spans="6:6" x14ac:dyDescent="0.25">
      <c r="F522" s="24"/>
    </row>
    <row r="523" spans="6:6" x14ac:dyDescent="0.25">
      <c r="F523" s="24"/>
    </row>
    <row r="524" spans="6:6" x14ac:dyDescent="0.25">
      <c r="F524" s="24"/>
    </row>
    <row r="525" spans="6:6" x14ac:dyDescent="0.25">
      <c r="F525" s="24"/>
    </row>
    <row r="526" spans="6:6" x14ac:dyDescent="0.25">
      <c r="F526" s="24"/>
    </row>
    <row r="527" spans="6:6" x14ac:dyDescent="0.25">
      <c r="F527" s="24"/>
    </row>
    <row r="528" spans="6:6" x14ac:dyDescent="0.25">
      <c r="F528" s="24"/>
    </row>
    <row r="529" spans="6:6" x14ac:dyDescent="0.25">
      <c r="F529" s="24"/>
    </row>
    <row r="530" spans="6:6" x14ac:dyDescent="0.25">
      <c r="F530" s="24"/>
    </row>
    <row r="531" spans="6:6" x14ac:dyDescent="0.25">
      <c r="F531" s="24"/>
    </row>
    <row r="532" spans="6:6" x14ac:dyDescent="0.25">
      <c r="F532" s="24"/>
    </row>
    <row r="533" spans="6:6" x14ac:dyDescent="0.25">
      <c r="F533" s="24"/>
    </row>
    <row r="534" spans="6:6" x14ac:dyDescent="0.25">
      <c r="F534" s="24"/>
    </row>
    <row r="535" spans="6:6" x14ac:dyDescent="0.25">
      <c r="F535" s="24"/>
    </row>
    <row r="536" spans="6:6" x14ac:dyDescent="0.25">
      <c r="F536" s="24"/>
    </row>
    <row r="537" spans="6:6" x14ac:dyDescent="0.25">
      <c r="F537" s="24"/>
    </row>
    <row r="538" spans="6:6" x14ac:dyDescent="0.25">
      <c r="F538" s="24"/>
    </row>
    <row r="539" spans="6:6" x14ac:dyDescent="0.25">
      <c r="F539" s="24"/>
    </row>
    <row r="540" spans="6:6" x14ac:dyDescent="0.25">
      <c r="F540" s="24"/>
    </row>
    <row r="541" spans="6:6" x14ac:dyDescent="0.25">
      <c r="F541" s="24"/>
    </row>
    <row r="542" spans="6:6" x14ac:dyDescent="0.25">
      <c r="F542" s="24"/>
    </row>
    <row r="543" spans="6:6" x14ac:dyDescent="0.25">
      <c r="F543" s="24"/>
    </row>
    <row r="544" spans="6:6" x14ac:dyDescent="0.25">
      <c r="F544" s="24"/>
    </row>
    <row r="545" spans="6:6" x14ac:dyDescent="0.25">
      <c r="F545" s="24"/>
    </row>
    <row r="546" spans="6:6" x14ac:dyDescent="0.25">
      <c r="F546" s="24"/>
    </row>
    <row r="547" spans="6:6" x14ac:dyDescent="0.25">
      <c r="F547" s="24"/>
    </row>
    <row r="548" spans="6:6" x14ac:dyDescent="0.25">
      <c r="F548" s="24"/>
    </row>
    <row r="549" spans="6:6" x14ac:dyDescent="0.25">
      <c r="F549" s="24"/>
    </row>
    <row r="550" spans="6:6" x14ac:dyDescent="0.25">
      <c r="F550" s="24"/>
    </row>
    <row r="551" spans="6:6" x14ac:dyDescent="0.25">
      <c r="F551" s="24"/>
    </row>
    <row r="552" spans="6:6" x14ac:dyDescent="0.25">
      <c r="F552" s="24"/>
    </row>
    <row r="553" spans="6:6" x14ac:dyDescent="0.25">
      <c r="F553" s="24"/>
    </row>
    <row r="554" spans="6:6" x14ac:dyDescent="0.25">
      <c r="F554" s="24"/>
    </row>
    <row r="555" spans="6:6" x14ac:dyDescent="0.25">
      <c r="F555" s="24"/>
    </row>
    <row r="556" spans="6:6" x14ac:dyDescent="0.25">
      <c r="F556" s="24"/>
    </row>
    <row r="557" spans="6:6" x14ac:dyDescent="0.25">
      <c r="F557" s="24"/>
    </row>
    <row r="558" spans="6:6" x14ac:dyDescent="0.25">
      <c r="F558" s="24"/>
    </row>
    <row r="559" spans="6:6" x14ac:dyDescent="0.25">
      <c r="F559" s="24"/>
    </row>
    <row r="560" spans="6:6" x14ac:dyDescent="0.25">
      <c r="F560" s="24"/>
    </row>
    <row r="561" spans="6:6" x14ac:dyDescent="0.25">
      <c r="F561" s="24"/>
    </row>
    <row r="562" spans="6:6" x14ac:dyDescent="0.25">
      <c r="F562" s="24"/>
    </row>
    <row r="563" spans="6:6" x14ac:dyDescent="0.25">
      <c r="F563" s="24"/>
    </row>
    <row r="564" spans="6:6" x14ac:dyDescent="0.25">
      <c r="F564" s="24"/>
    </row>
    <row r="565" spans="6:6" x14ac:dyDescent="0.25">
      <c r="F565" s="24"/>
    </row>
    <row r="566" spans="6:6" x14ac:dyDescent="0.25">
      <c r="F566" s="24"/>
    </row>
    <row r="567" spans="6:6" x14ac:dyDescent="0.25">
      <c r="F567" s="24"/>
    </row>
    <row r="568" spans="6:6" x14ac:dyDescent="0.25">
      <c r="F568" s="24"/>
    </row>
    <row r="569" spans="6:6" x14ac:dyDescent="0.25">
      <c r="F569" s="24"/>
    </row>
    <row r="570" spans="6:6" x14ac:dyDescent="0.25">
      <c r="F570" s="24"/>
    </row>
    <row r="571" spans="6:6" x14ac:dyDescent="0.25">
      <c r="F571" s="24"/>
    </row>
    <row r="572" spans="6:6" x14ac:dyDescent="0.25">
      <c r="F572" s="24"/>
    </row>
    <row r="573" spans="6:6" x14ac:dyDescent="0.25">
      <c r="F573" s="24"/>
    </row>
    <row r="574" spans="6:6" x14ac:dyDescent="0.25">
      <c r="F574" s="24"/>
    </row>
    <row r="575" spans="6:6" x14ac:dyDescent="0.25">
      <c r="F575" s="24"/>
    </row>
    <row r="576" spans="6:6" x14ac:dyDescent="0.25">
      <c r="F576" s="24"/>
    </row>
    <row r="577" spans="6:6" x14ac:dyDescent="0.25">
      <c r="F577" s="24"/>
    </row>
    <row r="578" spans="6:6" x14ac:dyDescent="0.25">
      <c r="F578" s="24"/>
    </row>
    <row r="579" spans="6:6" x14ac:dyDescent="0.25">
      <c r="F579" s="24"/>
    </row>
    <row r="580" spans="6:6" x14ac:dyDescent="0.25">
      <c r="F580" s="24"/>
    </row>
    <row r="581" spans="6:6" x14ac:dyDescent="0.25">
      <c r="F581" s="24"/>
    </row>
    <row r="582" spans="6:6" x14ac:dyDescent="0.25">
      <c r="F582" s="24"/>
    </row>
    <row r="583" spans="6:6" x14ac:dyDescent="0.25">
      <c r="F583" s="24"/>
    </row>
    <row r="584" spans="6:6" x14ac:dyDescent="0.25">
      <c r="F584" s="24"/>
    </row>
    <row r="585" spans="6:6" x14ac:dyDescent="0.25">
      <c r="F585" s="24"/>
    </row>
    <row r="586" spans="6:6" x14ac:dyDescent="0.25">
      <c r="F586" s="24"/>
    </row>
    <row r="587" spans="6:6" x14ac:dyDescent="0.25">
      <c r="F587" s="24"/>
    </row>
    <row r="588" spans="6:6" x14ac:dyDescent="0.25">
      <c r="F588" s="24"/>
    </row>
    <row r="589" spans="6:6" x14ac:dyDescent="0.25">
      <c r="F589" s="24"/>
    </row>
    <row r="590" spans="6:6" x14ac:dyDescent="0.25">
      <c r="F590" s="24"/>
    </row>
    <row r="591" spans="6:6" x14ac:dyDescent="0.25">
      <c r="F591" s="24"/>
    </row>
    <row r="592" spans="6:6" x14ac:dyDescent="0.25">
      <c r="F592" s="24"/>
    </row>
    <row r="593" spans="6:6" x14ac:dyDescent="0.25">
      <c r="F593" s="24"/>
    </row>
    <row r="594" spans="6:6" x14ac:dyDescent="0.25">
      <c r="F594" s="24"/>
    </row>
    <row r="595" spans="6:6" x14ac:dyDescent="0.25">
      <c r="F595" s="24"/>
    </row>
    <row r="596" spans="6:6" x14ac:dyDescent="0.25">
      <c r="F596" s="24"/>
    </row>
    <row r="597" spans="6:6" x14ac:dyDescent="0.25">
      <c r="F597" s="24"/>
    </row>
    <row r="598" spans="6:6" x14ac:dyDescent="0.25">
      <c r="F598" s="24"/>
    </row>
    <row r="599" spans="6:6" x14ac:dyDescent="0.25">
      <c r="F599" s="24"/>
    </row>
    <row r="600" spans="6:6" x14ac:dyDescent="0.25">
      <c r="F600" s="24"/>
    </row>
    <row r="601" spans="6:6" x14ac:dyDescent="0.25">
      <c r="F601" s="24"/>
    </row>
    <row r="602" spans="6:6" x14ac:dyDescent="0.25">
      <c r="F602" s="24"/>
    </row>
    <row r="603" spans="6:6" x14ac:dyDescent="0.25">
      <c r="F603" s="24"/>
    </row>
    <row r="604" spans="6:6" x14ac:dyDescent="0.25">
      <c r="F604" s="24"/>
    </row>
    <row r="605" spans="6:6" x14ac:dyDescent="0.25">
      <c r="F605" s="24"/>
    </row>
    <row r="606" spans="6:6" x14ac:dyDescent="0.25">
      <c r="F606" s="24"/>
    </row>
    <row r="607" spans="6:6" x14ac:dyDescent="0.25">
      <c r="F607" s="24"/>
    </row>
    <row r="608" spans="6:6" x14ac:dyDescent="0.25">
      <c r="F608" s="24"/>
    </row>
    <row r="609" spans="6:6" x14ac:dyDescent="0.25">
      <c r="F609" s="24"/>
    </row>
    <row r="610" spans="6:6" x14ac:dyDescent="0.25">
      <c r="F610" s="24"/>
    </row>
    <row r="611" spans="6:6" x14ac:dyDescent="0.25">
      <c r="F611" s="24"/>
    </row>
    <row r="612" spans="6:6" x14ac:dyDescent="0.25">
      <c r="F612" s="24"/>
    </row>
    <row r="613" spans="6:6" x14ac:dyDescent="0.25">
      <c r="F613" s="24"/>
    </row>
    <row r="614" spans="6:6" x14ac:dyDescent="0.25">
      <c r="F614" s="24"/>
    </row>
    <row r="615" spans="6:6" x14ac:dyDescent="0.25">
      <c r="F615" s="24"/>
    </row>
    <row r="616" spans="6:6" x14ac:dyDescent="0.25">
      <c r="F616" s="24"/>
    </row>
    <row r="617" spans="6:6" x14ac:dyDescent="0.25">
      <c r="F617" s="24"/>
    </row>
    <row r="618" spans="6:6" x14ac:dyDescent="0.25">
      <c r="F618" s="24"/>
    </row>
    <row r="619" spans="6:6" x14ac:dyDescent="0.25">
      <c r="F619" s="24"/>
    </row>
    <row r="620" spans="6:6" x14ac:dyDescent="0.25">
      <c r="F620" s="24"/>
    </row>
    <row r="621" spans="6:6" x14ac:dyDescent="0.25">
      <c r="F621" s="24"/>
    </row>
    <row r="622" spans="6:6" x14ac:dyDescent="0.25">
      <c r="F622" s="24"/>
    </row>
    <row r="623" spans="6:6" x14ac:dyDescent="0.25">
      <c r="F623" s="24"/>
    </row>
    <row r="624" spans="6:6" x14ac:dyDescent="0.25">
      <c r="F624" s="24"/>
    </row>
    <row r="625" spans="6:6" x14ac:dyDescent="0.25">
      <c r="F625" s="24"/>
    </row>
    <row r="626" spans="6:6" x14ac:dyDescent="0.25">
      <c r="F626" s="24"/>
    </row>
    <row r="627" spans="6:6" x14ac:dyDescent="0.25">
      <c r="F627" s="24"/>
    </row>
    <row r="628" spans="6:6" x14ac:dyDescent="0.25">
      <c r="F628" s="24"/>
    </row>
    <row r="629" spans="6:6" x14ac:dyDescent="0.25">
      <c r="F629" s="24"/>
    </row>
    <row r="630" spans="6:6" x14ac:dyDescent="0.25">
      <c r="F630" s="24"/>
    </row>
    <row r="631" spans="6:6" x14ac:dyDescent="0.25">
      <c r="F631" s="24"/>
    </row>
    <row r="632" spans="6:6" x14ac:dyDescent="0.25">
      <c r="F632" s="24"/>
    </row>
    <row r="633" spans="6:6" x14ac:dyDescent="0.25">
      <c r="F633" s="24"/>
    </row>
    <row r="634" spans="6:6" x14ac:dyDescent="0.25">
      <c r="F634" s="24"/>
    </row>
    <row r="635" spans="6:6" x14ac:dyDescent="0.25">
      <c r="F635" s="24"/>
    </row>
    <row r="636" spans="6:6" x14ac:dyDescent="0.25">
      <c r="F636" s="24"/>
    </row>
    <row r="637" spans="6:6" x14ac:dyDescent="0.25">
      <c r="F637" s="24"/>
    </row>
    <row r="638" spans="6:6" x14ac:dyDescent="0.25">
      <c r="F638" s="24"/>
    </row>
    <row r="639" spans="6:6" x14ac:dyDescent="0.25">
      <c r="F639" s="24"/>
    </row>
    <row r="640" spans="6:6" x14ac:dyDescent="0.25">
      <c r="F640" s="24"/>
    </row>
    <row r="641" spans="6:6" x14ac:dyDescent="0.25">
      <c r="F641" s="24"/>
    </row>
    <row r="642" spans="6:6" x14ac:dyDescent="0.25">
      <c r="F642" s="24"/>
    </row>
    <row r="643" spans="6:6" x14ac:dyDescent="0.25">
      <c r="F643" s="24"/>
    </row>
    <row r="644" spans="6:6" x14ac:dyDescent="0.25">
      <c r="F644" s="24"/>
    </row>
    <row r="645" spans="6:6" x14ac:dyDescent="0.25">
      <c r="F645" s="24"/>
    </row>
    <row r="646" spans="6:6" x14ac:dyDescent="0.25">
      <c r="F646" s="24"/>
    </row>
    <row r="647" spans="6:6" x14ac:dyDescent="0.25">
      <c r="F647" s="24"/>
    </row>
    <row r="648" spans="6:6" x14ac:dyDescent="0.25">
      <c r="F648" s="24"/>
    </row>
    <row r="649" spans="6:6" x14ac:dyDescent="0.25">
      <c r="F649" s="24"/>
    </row>
    <row r="650" spans="6:6" x14ac:dyDescent="0.25">
      <c r="F650" s="24"/>
    </row>
    <row r="651" spans="6:6" x14ac:dyDescent="0.25">
      <c r="F651" s="24"/>
    </row>
    <row r="652" spans="6:6" x14ac:dyDescent="0.25">
      <c r="F652" s="24"/>
    </row>
    <row r="653" spans="6:6" x14ac:dyDescent="0.25">
      <c r="F653" s="24"/>
    </row>
    <row r="654" spans="6:6" x14ac:dyDescent="0.25">
      <c r="F654" s="24"/>
    </row>
    <row r="655" spans="6:6" x14ac:dyDescent="0.25">
      <c r="F655" s="24"/>
    </row>
    <row r="656" spans="6:6" x14ac:dyDescent="0.25">
      <c r="F656" s="24"/>
    </row>
    <row r="657" spans="6:6" x14ac:dyDescent="0.25">
      <c r="F657" s="24"/>
    </row>
    <row r="658" spans="6:6" x14ac:dyDescent="0.25">
      <c r="F658" s="24"/>
    </row>
    <row r="659" spans="6:6" x14ac:dyDescent="0.25">
      <c r="F659" s="24"/>
    </row>
    <row r="660" spans="6:6" x14ac:dyDescent="0.25">
      <c r="F660" s="24"/>
    </row>
    <row r="661" spans="6:6" x14ac:dyDescent="0.25">
      <c r="F661" s="24"/>
    </row>
    <row r="662" spans="6:6" x14ac:dyDescent="0.25">
      <c r="F662" s="24"/>
    </row>
    <row r="663" spans="6:6" x14ac:dyDescent="0.25">
      <c r="F663" s="24"/>
    </row>
    <row r="664" spans="6:6" x14ac:dyDescent="0.25">
      <c r="F664" s="24"/>
    </row>
    <row r="665" spans="6:6" x14ac:dyDescent="0.25">
      <c r="F665" s="24"/>
    </row>
    <row r="666" spans="6:6" x14ac:dyDescent="0.25">
      <c r="F666" s="24"/>
    </row>
    <row r="667" spans="6:6" x14ac:dyDescent="0.25">
      <c r="F667" s="24"/>
    </row>
    <row r="668" spans="6:6" x14ac:dyDescent="0.25">
      <c r="F668" s="24"/>
    </row>
    <row r="669" spans="6:6" x14ac:dyDescent="0.25">
      <c r="F669" s="24"/>
    </row>
    <row r="670" spans="6:6" x14ac:dyDescent="0.25">
      <c r="F670" s="24"/>
    </row>
    <row r="671" spans="6:6" x14ac:dyDescent="0.25">
      <c r="F671" s="24"/>
    </row>
    <row r="672" spans="6:6" x14ac:dyDescent="0.25">
      <c r="F672" s="24"/>
    </row>
    <row r="673" spans="6:6" x14ac:dyDescent="0.25">
      <c r="F673" s="24"/>
    </row>
    <row r="674" spans="6:6" x14ac:dyDescent="0.25">
      <c r="F674" s="24"/>
    </row>
    <row r="675" spans="6:6" x14ac:dyDescent="0.25">
      <c r="F675" s="24"/>
    </row>
    <row r="676" spans="6:6" x14ac:dyDescent="0.25">
      <c r="F676" s="24"/>
    </row>
    <row r="677" spans="6:6" x14ac:dyDescent="0.25">
      <c r="F677" s="24"/>
    </row>
    <row r="678" spans="6:6" x14ac:dyDescent="0.25">
      <c r="F678" s="24"/>
    </row>
    <row r="679" spans="6:6" x14ac:dyDescent="0.25">
      <c r="F679" s="24"/>
    </row>
    <row r="680" spans="6:6" x14ac:dyDescent="0.25">
      <c r="F680" s="24"/>
    </row>
    <row r="681" spans="6:6" x14ac:dyDescent="0.25">
      <c r="F681" s="24"/>
    </row>
    <row r="682" spans="6:6" x14ac:dyDescent="0.25">
      <c r="F682" s="24"/>
    </row>
    <row r="683" spans="6:6" x14ac:dyDescent="0.25">
      <c r="F683" s="24"/>
    </row>
    <row r="684" spans="6:6" x14ac:dyDescent="0.25">
      <c r="F684" s="24"/>
    </row>
    <row r="685" spans="6:6" x14ac:dyDescent="0.25">
      <c r="F685" s="24"/>
    </row>
    <row r="686" spans="6:6" x14ac:dyDescent="0.25">
      <c r="F686" s="24"/>
    </row>
    <row r="687" spans="6:6" x14ac:dyDescent="0.25">
      <c r="F687" s="24"/>
    </row>
    <row r="688" spans="6:6" x14ac:dyDescent="0.25">
      <c r="F688" s="24"/>
    </row>
    <row r="689" spans="6:6" x14ac:dyDescent="0.25">
      <c r="F689" s="24"/>
    </row>
    <row r="690" spans="6:6" x14ac:dyDescent="0.25">
      <c r="F690" s="24"/>
    </row>
    <row r="691" spans="6:6" x14ac:dyDescent="0.25">
      <c r="F691" s="24"/>
    </row>
    <row r="692" spans="6:6" x14ac:dyDescent="0.25">
      <c r="F692" s="24"/>
    </row>
    <row r="693" spans="6:6" x14ac:dyDescent="0.25">
      <c r="F693" s="24"/>
    </row>
    <row r="694" spans="6:6" x14ac:dyDescent="0.25">
      <c r="F694" s="24"/>
    </row>
    <row r="695" spans="6:6" x14ac:dyDescent="0.25">
      <c r="F695" s="24"/>
    </row>
    <row r="696" spans="6:6" x14ac:dyDescent="0.25">
      <c r="F696" s="24"/>
    </row>
    <row r="697" spans="6:6" x14ac:dyDescent="0.25">
      <c r="F697" s="24"/>
    </row>
    <row r="698" spans="6:6" x14ac:dyDescent="0.25">
      <c r="F698" s="24"/>
    </row>
    <row r="699" spans="6:6" x14ac:dyDescent="0.25">
      <c r="F699" s="24"/>
    </row>
    <row r="700" spans="6:6" x14ac:dyDescent="0.25">
      <c r="F700" s="24"/>
    </row>
    <row r="701" spans="6:6" x14ac:dyDescent="0.25">
      <c r="F701" s="24"/>
    </row>
    <row r="702" spans="6:6" x14ac:dyDescent="0.25">
      <c r="F702" s="24"/>
    </row>
    <row r="703" spans="6:6" x14ac:dyDescent="0.25">
      <c r="F703" s="24"/>
    </row>
    <row r="704" spans="6:6" x14ac:dyDescent="0.25">
      <c r="F704" s="24"/>
    </row>
    <row r="705" spans="6:6" x14ac:dyDescent="0.25">
      <c r="F705" s="24"/>
    </row>
    <row r="706" spans="6:6" x14ac:dyDescent="0.25">
      <c r="F706" s="24"/>
    </row>
    <row r="707" spans="6:6" x14ac:dyDescent="0.25">
      <c r="F707" s="24"/>
    </row>
    <row r="708" spans="6:6" x14ac:dyDescent="0.25">
      <c r="F708" s="24"/>
    </row>
    <row r="709" spans="6:6" x14ac:dyDescent="0.25">
      <c r="F709" s="24"/>
    </row>
    <row r="710" spans="6:6" x14ac:dyDescent="0.25">
      <c r="F710" s="24"/>
    </row>
    <row r="711" spans="6:6" x14ac:dyDescent="0.25">
      <c r="F711" s="24"/>
    </row>
    <row r="712" spans="6:6" x14ac:dyDescent="0.25">
      <c r="F712" s="24"/>
    </row>
    <row r="713" spans="6:6" x14ac:dyDescent="0.25">
      <c r="F713" s="24"/>
    </row>
    <row r="714" spans="6:6" x14ac:dyDescent="0.25">
      <c r="F714" s="24"/>
    </row>
    <row r="715" spans="6:6" x14ac:dyDescent="0.25">
      <c r="F715" s="24"/>
    </row>
    <row r="716" spans="6:6" x14ac:dyDescent="0.25">
      <c r="F716" s="24"/>
    </row>
    <row r="717" spans="6:6" x14ac:dyDescent="0.25">
      <c r="F717" s="24"/>
    </row>
    <row r="718" spans="6:6" x14ac:dyDescent="0.25">
      <c r="F718" s="24"/>
    </row>
    <row r="719" spans="6:6" x14ac:dyDescent="0.25">
      <c r="F719" s="24"/>
    </row>
    <row r="720" spans="6:6" x14ac:dyDescent="0.25">
      <c r="F720" s="24"/>
    </row>
    <row r="721" spans="6:6" x14ac:dyDescent="0.25">
      <c r="F721" s="24"/>
    </row>
    <row r="722" spans="6:6" x14ac:dyDescent="0.25">
      <c r="F722" s="24"/>
    </row>
    <row r="723" spans="6:6" x14ac:dyDescent="0.25">
      <c r="F723" s="24"/>
    </row>
    <row r="724" spans="6:6" x14ac:dyDescent="0.25">
      <c r="F724" s="24"/>
    </row>
    <row r="725" spans="6:6" x14ac:dyDescent="0.25">
      <c r="F725" s="24"/>
    </row>
    <row r="726" spans="6:6" x14ac:dyDescent="0.25">
      <c r="F726" s="24"/>
    </row>
    <row r="727" spans="6:6" x14ac:dyDescent="0.25">
      <c r="F727" s="24"/>
    </row>
    <row r="728" spans="6:6" x14ac:dyDescent="0.25">
      <c r="F728" s="24"/>
    </row>
    <row r="729" spans="6:6" x14ac:dyDescent="0.25">
      <c r="F729" s="24"/>
    </row>
    <row r="730" spans="6:6" x14ac:dyDescent="0.25">
      <c r="F730" s="24"/>
    </row>
    <row r="731" spans="6:6" x14ac:dyDescent="0.25">
      <c r="F731" s="24"/>
    </row>
    <row r="732" spans="6:6" x14ac:dyDescent="0.25">
      <c r="F732" s="24"/>
    </row>
    <row r="733" spans="6:6" x14ac:dyDescent="0.25">
      <c r="F733" s="24"/>
    </row>
    <row r="734" spans="6:6" x14ac:dyDescent="0.25">
      <c r="F734" s="24"/>
    </row>
    <row r="735" spans="6:6" x14ac:dyDescent="0.25">
      <c r="F735" s="24"/>
    </row>
    <row r="736" spans="6:6" x14ac:dyDescent="0.25">
      <c r="F736" s="24"/>
    </row>
    <row r="737" spans="6:6" x14ac:dyDescent="0.25">
      <c r="F737" s="24"/>
    </row>
    <row r="738" spans="6:6" x14ac:dyDescent="0.25">
      <c r="F738" s="24"/>
    </row>
    <row r="739" spans="6:6" x14ac:dyDescent="0.25">
      <c r="F739" s="24"/>
    </row>
    <row r="740" spans="6:6" x14ac:dyDescent="0.25">
      <c r="F740" s="24"/>
    </row>
    <row r="741" spans="6:6" x14ac:dyDescent="0.25">
      <c r="F741" s="24"/>
    </row>
    <row r="742" spans="6:6" x14ac:dyDescent="0.25">
      <c r="F742" s="24"/>
    </row>
    <row r="743" spans="6:6" x14ac:dyDescent="0.25">
      <c r="F743" s="24"/>
    </row>
    <row r="744" spans="6:6" x14ac:dyDescent="0.25">
      <c r="F744" s="24"/>
    </row>
    <row r="745" spans="6:6" x14ac:dyDescent="0.25">
      <c r="F745" s="24"/>
    </row>
    <row r="746" spans="6:6" x14ac:dyDescent="0.25">
      <c r="F746" s="24"/>
    </row>
    <row r="747" spans="6:6" x14ac:dyDescent="0.25">
      <c r="F747" s="24"/>
    </row>
    <row r="748" spans="6:6" x14ac:dyDescent="0.25">
      <c r="F748" s="24"/>
    </row>
    <row r="749" spans="6:6" x14ac:dyDescent="0.25">
      <c r="F749" s="24"/>
    </row>
    <row r="750" spans="6:6" x14ac:dyDescent="0.25">
      <c r="F750" s="24"/>
    </row>
    <row r="751" spans="6:6" x14ac:dyDescent="0.25">
      <c r="F751" s="24"/>
    </row>
    <row r="752" spans="6:6" x14ac:dyDescent="0.25">
      <c r="F752" s="24"/>
    </row>
    <row r="753" spans="6:6" x14ac:dyDescent="0.25">
      <c r="F753" s="24"/>
    </row>
    <row r="754" spans="6:6" x14ac:dyDescent="0.25">
      <c r="F754" s="24"/>
    </row>
    <row r="755" spans="6:6" x14ac:dyDescent="0.25">
      <c r="F755" s="24"/>
    </row>
    <row r="756" spans="6:6" x14ac:dyDescent="0.25">
      <c r="F756" s="24"/>
    </row>
    <row r="757" spans="6:6" x14ac:dyDescent="0.25">
      <c r="F757" s="24"/>
    </row>
    <row r="758" spans="6:6" x14ac:dyDescent="0.25">
      <c r="F758" s="24"/>
    </row>
    <row r="759" spans="6:6" x14ac:dyDescent="0.25">
      <c r="F759" s="24"/>
    </row>
    <row r="760" spans="6:6" x14ac:dyDescent="0.25">
      <c r="F760" s="24"/>
    </row>
    <row r="761" spans="6:6" x14ac:dyDescent="0.25">
      <c r="F761" s="24"/>
    </row>
    <row r="762" spans="6:6" x14ac:dyDescent="0.25">
      <c r="F762" s="24"/>
    </row>
    <row r="763" spans="6:6" x14ac:dyDescent="0.25">
      <c r="F763" s="24"/>
    </row>
    <row r="764" spans="6:6" x14ac:dyDescent="0.25">
      <c r="F764" s="24"/>
    </row>
    <row r="765" spans="6:6" x14ac:dyDescent="0.25">
      <c r="F765" s="24"/>
    </row>
    <row r="766" spans="6:6" x14ac:dyDescent="0.25">
      <c r="F766" s="24"/>
    </row>
    <row r="767" spans="6:6" x14ac:dyDescent="0.25">
      <c r="F767" s="24"/>
    </row>
    <row r="768" spans="6:6" x14ac:dyDescent="0.25">
      <c r="F768" s="24"/>
    </row>
    <row r="769" spans="6:6" x14ac:dyDescent="0.25">
      <c r="F769" s="24"/>
    </row>
    <row r="770" spans="6:6" x14ac:dyDescent="0.25">
      <c r="F770" s="24"/>
    </row>
    <row r="771" spans="6:6" x14ac:dyDescent="0.25">
      <c r="F771" s="24"/>
    </row>
    <row r="772" spans="6:6" x14ac:dyDescent="0.25">
      <c r="F772" s="24"/>
    </row>
    <row r="773" spans="6:6" x14ac:dyDescent="0.25">
      <c r="F773" s="24"/>
    </row>
    <row r="774" spans="6:6" x14ac:dyDescent="0.25">
      <c r="F774" s="24"/>
    </row>
    <row r="775" spans="6:6" x14ac:dyDescent="0.25">
      <c r="F775" s="24"/>
    </row>
    <row r="776" spans="6:6" x14ac:dyDescent="0.25">
      <c r="F776" s="24"/>
    </row>
    <row r="777" spans="6:6" x14ac:dyDescent="0.25">
      <c r="F777" s="24"/>
    </row>
    <row r="778" spans="6:6" x14ac:dyDescent="0.25">
      <c r="F778" s="24"/>
    </row>
    <row r="779" spans="6:6" x14ac:dyDescent="0.25">
      <c r="F779" s="24"/>
    </row>
    <row r="780" spans="6:6" x14ac:dyDescent="0.25">
      <c r="F780" s="24"/>
    </row>
    <row r="781" spans="6:6" x14ac:dyDescent="0.25">
      <c r="F781" s="24"/>
    </row>
    <row r="782" spans="6:6" x14ac:dyDescent="0.25">
      <c r="F782" s="24"/>
    </row>
    <row r="783" spans="6:6" x14ac:dyDescent="0.25">
      <c r="F783" s="24"/>
    </row>
    <row r="784" spans="6:6" x14ac:dyDescent="0.25">
      <c r="F784" s="24"/>
    </row>
    <row r="785" spans="6:6" x14ac:dyDescent="0.25">
      <c r="F785" s="24"/>
    </row>
    <row r="786" spans="6:6" x14ac:dyDescent="0.25">
      <c r="F786" s="24"/>
    </row>
    <row r="787" spans="6:6" x14ac:dyDescent="0.25">
      <c r="F787" s="24"/>
    </row>
    <row r="788" spans="6:6" x14ac:dyDescent="0.25">
      <c r="F788" s="24"/>
    </row>
    <row r="789" spans="6:6" x14ac:dyDescent="0.25">
      <c r="F789" s="24"/>
    </row>
    <row r="790" spans="6:6" x14ac:dyDescent="0.25">
      <c r="F790" s="24"/>
    </row>
    <row r="791" spans="6:6" x14ac:dyDescent="0.25">
      <c r="F791" s="24"/>
    </row>
    <row r="792" spans="6:6" x14ac:dyDescent="0.25">
      <c r="F792" s="24"/>
    </row>
    <row r="793" spans="6:6" x14ac:dyDescent="0.25">
      <c r="F793" s="24"/>
    </row>
    <row r="794" spans="6:6" x14ac:dyDescent="0.25">
      <c r="F794" s="24"/>
    </row>
    <row r="795" spans="6:6" x14ac:dyDescent="0.25">
      <c r="F795" s="24"/>
    </row>
    <row r="796" spans="6:6" x14ac:dyDescent="0.25">
      <c r="F796" s="24"/>
    </row>
    <row r="797" spans="6:6" x14ac:dyDescent="0.25">
      <c r="F797" s="24"/>
    </row>
    <row r="798" spans="6:6" x14ac:dyDescent="0.25">
      <c r="F798" s="24"/>
    </row>
    <row r="799" spans="6:6" x14ac:dyDescent="0.25">
      <c r="F799" s="24"/>
    </row>
    <row r="800" spans="6:6" x14ac:dyDescent="0.25">
      <c r="F800" s="24"/>
    </row>
    <row r="801" spans="6:6" x14ac:dyDescent="0.25">
      <c r="F801" s="24"/>
    </row>
    <row r="802" spans="6:6" x14ac:dyDescent="0.25">
      <c r="F802" s="24"/>
    </row>
    <row r="803" spans="6:6" x14ac:dyDescent="0.25">
      <c r="F803" s="24"/>
    </row>
    <row r="804" spans="6:6" x14ac:dyDescent="0.25">
      <c r="F804" s="24"/>
    </row>
    <row r="805" spans="6:6" x14ac:dyDescent="0.25">
      <c r="F805" s="24"/>
    </row>
    <row r="806" spans="6:6" x14ac:dyDescent="0.25">
      <c r="F806" s="24"/>
    </row>
    <row r="807" spans="6:6" x14ac:dyDescent="0.25">
      <c r="F807" s="24"/>
    </row>
    <row r="808" spans="6:6" x14ac:dyDescent="0.25">
      <c r="F808" s="24"/>
    </row>
    <row r="809" spans="6:6" x14ac:dyDescent="0.25">
      <c r="F809" s="24"/>
    </row>
    <row r="810" spans="6:6" x14ac:dyDescent="0.25">
      <c r="F810" s="24"/>
    </row>
    <row r="811" spans="6:6" x14ac:dyDescent="0.25">
      <c r="F811" s="24"/>
    </row>
    <row r="812" spans="6:6" x14ac:dyDescent="0.25">
      <c r="F812" s="24"/>
    </row>
    <row r="813" spans="6:6" x14ac:dyDescent="0.25">
      <c r="F813" s="24"/>
    </row>
    <row r="814" spans="6:6" x14ac:dyDescent="0.25">
      <c r="F814" s="24"/>
    </row>
    <row r="815" spans="6:6" x14ac:dyDescent="0.25">
      <c r="F815" s="24"/>
    </row>
    <row r="816" spans="6:6" x14ac:dyDescent="0.25">
      <c r="F816" s="24"/>
    </row>
    <row r="817" spans="6:6" x14ac:dyDescent="0.25">
      <c r="F817" s="24"/>
    </row>
    <row r="818" spans="6:6" x14ac:dyDescent="0.25">
      <c r="F818" s="24"/>
    </row>
    <row r="819" spans="6:6" x14ac:dyDescent="0.25">
      <c r="F819" s="24"/>
    </row>
    <row r="820" spans="6:6" x14ac:dyDescent="0.25">
      <c r="F820" s="24"/>
    </row>
    <row r="821" spans="6:6" x14ac:dyDescent="0.25">
      <c r="F821" s="24"/>
    </row>
    <row r="822" spans="6:6" x14ac:dyDescent="0.25">
      <c r="F822" s="24"/>
    </row>
    <row r="823" spans="6:6" x14ac:dyDescent="0.25">
      <c r="F823" s="24"/>
    </row>
    <row r="824" spans="6:6" x14ac:dyDescent="0.25">
      <c r="F824" s="24"/>
    </row>
    <row r="825" spans="6:6" x14ac:dyDescent="0.25">
      <c r="F825" s="24"/>
    </row>
    <row r="826" spans="6:6" x14ac:dyDescent="0.25">
      <c r="F826" s="24"/>
    </row>
    <row r="827" spans="6:6" x14ac:dyDescent="0.25">
      <c r="F827" s="24"/>
    </row>
    <row r="828" spans="6:6" x14ac:dyDescent="0.25">
      <c r="F828" s="24"/>
    </row>
    <row r="829" spans="6:6" x14ac:dyDescent="0.25">
      <c r="F829" s="24"/>
    </row>
    <row r="830" spans="6:6" x14ac:dyDescent="0.25">
      <c r="F830" s="24"/>
    </row>
    <row r="831" spans="6:6" x14ac:dyDescent="0.25">
      <c r="F831" s="24"/>
    </row>
    <row r="832" spans="6:6" x14ac:dyDescent="0.25">
      <c r="F832" s="24"/>
    </row>
    <row r="833" spans="6:6" x14ac:dyDescent="0.25">
      <c r="F833" s="24"/>
    </row>
    <row r="834" spans="6:6" x14ac:dyDescent="0.25">
      <c r="F834" s="24"/>
    </row>
    <row r="835" spans="6:6" x14ac:dyDescent="0.25">
      <c r="F835" s="24"/>
    </row>
    <row r="836" spans="6:6" x14ac:dyDescent="0.25">
      <c r="F836" s="24"/>
    </row>
    <row r="837" spans="6:6" x14ac:dyDescent="0.25">
      <c r="F837" s="24"/>
    </row>
    <row r="838" spans="6:6" x14ac:dyDescent="0.25">
      <c r="F838" s="24"/>
    </row>
    <row r="839" spans="6:6" x14ac:dyDescent="0.25">
      <c r="F839" s="24"/>
    </row>
    <row r="840" spans="6:6" x14ac:dyDescent="0.25">
      <c r="F840" s="24"/>
    </row>
    <row r="841" spans="6:6" x14ac:dyDescent="0.25">
      <c r="F841" s="24"/>
    </row>
    <row r="842" spans="6:6" x14ac:dyDescent="0.25">
      <c r="F842" s="24"/>
    </row>
    <row r="843" spans="6:6" x14ac:dyDescent="0.25">
      <c r="F843" s="24"/>
    </row>
    <row r="844" spans="6:6" x14ac:dyDescent="0.25">
      <c r="F844" s="24"/>
    </row>
    <row r="845" spans="6:6" x14ac:dyDescent="0.25">
      <c r="F845" s="24"/>
    </row>
    <row r="846" spans="6:6" x14ac:dyDescent="0.25">
      <c r="F846" s="24"/>
    </row>
    <row r="847" spans="6:6" x14ac:dyDescent="0.25">
      <c r="F847" s="24"/>
    </row>
    <row r="848" spans="6:6" x14ac:dyDescent="0.25">
      <c r="F848" s="24"/>
    </row>
    <row r="849" spans="6:6" x14ac:dyDescent="0.25">
      <c r="F849" s="24"/>
    </row>
    <row r="850" spans="6:6" x14ac:dyDescent="0.25">
      <c r="F850" s="24"/>
    </row>
    <row r="851" spans="6:6" x14ac:dyDescent="0.25">
      <c r="F851" s="24"/>
    </row>
    <row r="852" spans="6:6" x14ac:dyDescent="0.25">
      <c r="F852" s="24"/>
    </row>
    <row r="853" spans="6:6" x14ac:dyDescent="0.25">
      <c r="F853" s="24"/>
    </row>
    <row r="854" spans="6:6" x14ac:dyDescent="0.25">
      <c r="F854" s="24"/>
    </row>
    <row r="855" spans="6:6" x14ac:dyDescent="0.25">
      <c r="F855" s="24"/>
    </row>
    <row r="856" spans="6:6" x14ac:dyDescent="0.25">
      <c r="F856" s="24"/>
    </row>
    <row r="857" spans="6:6" x14ac:dyDescent="0.25">
      <c r="F857" s="24"/>
    </row>
    <row r="858" spans="6:6" x14ac:dyDescent="0.25">
      <c r="F858" s="24"/>
    </row>
    <row r="859" spans="6:6" x14ac:dyDescent="0.25">
      <c r="F859" s="24"/>
    </row>
    <row r="860" spans="6:6" x14ac:dyDescent="0.25">
      <c r="F860" s="24"/>
    </row>
    <row r="861" spans="6:6" x14ac:dyDescent="0.25">
      <c r="F861" s="24"/>
    </row>
    <row r="862" spans="6:6" x14ac:dyDescent="0.25">
      <c r="F862" s="24"/>
    </row>
    <row r="863" spans="6:6" x14ac:dyDescent="0.25">
      <c r="F863" s="24"/>
    </row>
    <row r="864" spans="6:6" x14ac:dyDescent="0.25">
      <c r="F864" s="24"/>
    </row>
    <row r="865" spans="6:6" x14ac:dyDescent="0.25">
      <c r="F865" s="24"/>
    </row>
    <row r="866" spans="6:6" x14ac:dyDescent="0.25">
      <c r="F866" s="24"/>
    </row>
    <row r="867" spans="6:6" x14ac:dyDescent="0.25">
      <c r="F867" s="24"/>
    </row>
    <row r="868" spans="6:6" x14ac:dyDescent="0.25">
      <c r="F868" s="24"/>
    </row>
    <row r="869" spans="6:6" x14ac:dyDescent="0.25">
      <c r="F869" s="24"/>
    </row>
    <row r="870" spans="6:6" x14ac:dyDescent="0.25">
      <c r="F870" s="24"/>
    </row>
    <row r="871" spans="6:6" x14ac:dyDescent="0.25">
      <c r="F871" s="24"/>
    </row>
    <row r="872" spans="6:6" x14ac:dyDescent="0.25">
      <c r="F872" s="24"/>
    </row>
    <row r="873" spans="6:6" x14ac:dyDescent="0.25">
      <c r="F873" s="24"/>
    </row>
    <row r="874" spans="6:6" x14ac:dyDescent="0.25">
      <c r="F874" s="24"/>
    </row>
    <row r="875" spans="6:6" x14ac:dyDescent="0.25">
      <c r="F875" s="24"/>
    </row>
    <row r="876" spans="6:6" x14ac:dyDescent="0.25">
      <c r="F876" s="24"/>
    </row>
    <row r="877" spans="6:6" x14ac:dyDescent="0.25">
      <c r="F877" s="24"/>
    </row>
    <row r="878" spans="6:6" x14ac:dyDescent="0.25">
      <c r="F878" s="24"/>
    </row>
    <row r="879" spans="6:6" x14ac:dyDescent="0.25">
      <c r="F879" s="24"/>
    </row>
    <row r="880" spans="6:6" x14ac:dyDescent="0.25">
      <c r="F880" s="24"/>
    </row>
    <row r="881" spans="6:6" x14ac:dyDescent="0.25">
      <c r="F881" s="24"/>
    </row>
    <row r="882" spans="6:6" x14ac:dyDescent="0.25">
      <c r="F882" s="24"/>
    </row>
    <row r="883" spans="6:6" x14ac:dyDescent="0.25">
      <c r="F883" s="24"/>
    </row>
    <row r="884" spans="6:6" x14ac:dyDescent="0.25">
      <c r="F884" s="24"/>
    </row>
    <row r="885" spans="6:6" x14ac:dyDescent="0.25">
      <c r="F885" s="24"/>
    </row>
    <row r="886" spans="6:6" x14ac:dyDescent="0.25">
      <c r="F886" s="24"/>
    </row>
    <row r="887" spans="6:6" x14ac:dyDescent="0.25">
      <c r="F887" s="24"/>
    </row>
    <row r="888" spans="6:6" x14ac:dyDescent="0.25">
      <c r="F888" s="24"/>
    </row>
    <row r="889" spans="6:6" x14ac:dyDescent="0.25">
      <c r="F889" s="24"/>
    </row>
    <row r="890" spans="6:6" x14ac:dyDescent="0.25">
      <c r="F890" s="24"/>
    </row>
    <row r="891" spans="6:6" x14ac:dyDescent="0.25">
      <c r="F891" s="24"/>
    </row>
    <row r="892" spans="6:6" x14ac:dyDescent="0.25">
      <c r="F892" s="24"/>
    </row>
    <row r="893" spans="6:6" x14ac:dyDescent="0.25">
      <c r="F893" s="24"/>
    </row>
    <row r="894" spans="6:6" x14ac:dyDescent="0.25">
      <c r="F894" s="24"/>
    </row>
    <row r="895" spans="6:6" x14ac:dyDescent="0.25">
      <c r="F895" s="24"/>
    </row>
    <row r="896" spans="6:6" x14ac:dyDescent="0.25">
      <c r="F896" s="24"/>
    </row>
    <row r="897" spans="6:6" x14ac:dyDescent="0.25">
      <c r="F897" s="24"/>
    </row>
    <row r="898" spans="6:6" x14ac:dyDescent="0.25">
      <c r="F898" s="24"/>
    </row>
    <row r="899" spans="6:6" x14ac:dyDescent="0.25">
      <c r="F899" s="24"/>
    </row>
    <row r="900" spans="6:6" x14ac:dyDescent="0.25">
      <c r="F900" s="24"/>
    </row>
    <row r="901" spans="6:6" x14ac:dyDescent="0.25">
      <c r="F901" s="24"/>
    </row>
    <row r="902" spans="6:6" x14ac:dyDescent="0.25">
      <c r="F902" s="24"/>
    </row>
    <row r="903" spans="6:6" x14ac:dyDescent="0.25">
      <c r="F903" s="24"/>
    </row>
    <row r="904" spans="6:6" x14ac:dyDescent="0.25">
      <c r="F904" s="24"/>
    </row>
    <row r="905" spans="6:6" x14ac:dyDescent="0.25">
      <c r="F905" s="24"/>
    </row>
    <row r="906" spans="6:6" x14ac:dyDescent="0.25">
      <c r="F906" s="24"/>
    </row>
    <row r="907" spans="6:6" x14ac:dyDescent="0.25">
      <c r="F907" s="24"/>
    </row>
    <row r="908" spans="6:6" x14ac:dyDescent="0.25">
      <c r="F908" s="24"/>
    </row>
    <row r="909" spans="6:6" x14ac:dyDescent="0.25">
      <c r="F909" s="24"/>
    </row>
    <row r="910" spans="6:6" x14ac:dyDescent="0.25">
      <c r="F910" s="24"/>
    </row>
    <row r="911" spans="6:6" x14ac:dyDescent="0.25">
      <c r="F911" s="24"/>
    </row>
    <row r="912" spans="6:6" x14ac:dyDescent="0.25">
      <c r="F912" s="24"/>
    </row>
    <row r="913" spans="6:6" x14ac:dyDescent="0.25">
      <c r="F913" s="24"/>
    </row>
    <row r="914" spans="6:6" x14ac:dyDescent="0.25">
      <c r="F914" s="24"/>
    </row>
    <row r="915" spans="6:6" x14ac:dyDescent="0.25">
      <c r="F915" s="24"/>
    </row>
    <row r="916" spans="6:6" x14ac:dyDescent="0.25">
      <c r="F916" s="24"/>
    </row>
    <row r="917" spans="6:6" x14ac:dyDescent="0.25">
      <c r="F917" s="24"/>
    </row>
    <row r="918" spans="6:6" x14ac:dyDescent="0.25">
      <c r="F918" s="24"/>
    </row>
    <row r="919" spans="6:6" x14ac:dyDescent="0.25">
      <c r="F919" s="24"/>
    </row>
    <row r="920" spans="6:6" x14ac:dyDescent="0.25">
      <c r="F920" s="24"/>
    </row>
    <row r="921" spans="6:6" x14ac:dyDescent="0.25">
      <c r="F921" s="24"/>
    </row>
    <row r="922" spans="6:6" x14ac:dyDescent="0.25">
      <c r="F922" s="24"/>
    </row>
    <row r="923" spans="6:6" x14ac:dyDescent="0.25">
      <c r="F923" s="24"/>
    </row>
    <row r="924" spans="6:6" x14ac:dyDescent="0.25">
      <c r="F924" s="24"/>
    </row>
    <row r="925" spans="6:6" x14ac:dyDescent="0.25">
      <c r="F925" s="24"/>
    </row>
    <row r="926" spans="6:6" x14ac:dyDescent="0.25">
      <c r="F926" s="24"/>
    </row>
    <row r="927" spans="6:6" x14ac:dyDescent="0.25">
      <c r="F927" s="24"/>
    </row>
    <row r="928" spans="6:6" x14ac:dyDescent="0.25">
      <c r="F928" s="24"/>
    </row>
    <row r="929" spans="6:6" x14ac:dyDescent="0.25">
      <c r="F929" s="24"/>
    </row>
    <row r="930" spans="6:6" x14ac:dyDescent="0.25">
      <c r="F930" s="24"/>
    </row>
    <row r="931" spans="6:6" x14ac:dyDescent="0.25">
      <c r="F931" s="24"/>
    </row>
    <row r="932" spans="6:6" x14ac:dyDescent="0.25">
      <c r="F932" s="24"/>
    </row>
    <row r="933" spans="6:6" x14ac:dyDescent="0.25">
      <c r="F933" s="24"/>
    </row>
    <row r="934" spans="6:6" x14ac:dyDescent="0.25">
      <c r="F934" s="24"/>
    </row>
    <row r="935" spans="6:6" x14ac:dyDescent="0.25">
      <c r="F935" s="24"/>
    </row>
    <row r="936" spans="6:6" x14ac:dyDescent="0.25">
      <c r="F936" s="24"/>
    </row>
    <row r="937" spans="6:6" x14ac:dyDescent="0.25">
      <c r="F937" s="24"/>
    </row>
    <row r="938" spans="6:6" x14ac:dyDescent="0.25">
      <c r="F938" s="24"/>
    </row>
    <row r="939" spans="6:6" x14ac:dyDescent="0.25">
      <c r="F939" s="24"/>
    </row>
    <row r="940" spans="6:6" x14ac:dyDescent="0.25">
      <c r="F940" s="24"/>
    </row>
    <row r="941" spans="6:6" x14ac:dyDescent="0.25">
      <c r="F941" s="24"/>
    </row>
    <row r="942" spans="6:6" x14ac:dyDescent="0.25">
      <c r="F942" s="24"/>
    </row>
    <row r="943" spans="6:6" x14ac:dyDescent="0.25">
      <c r="F943" s="24"/>
    </row>
    <row r="944" spans="6:6" x14ac:dyDescent="0.25">
      <c r="F944" s="24"/>
    </row>
    <row r="945" spans="6:6" x14ac:dyDescent="0.25">
      <c r="F945" s="24"/>
    </row>
    <row r="946" spans="6:6" x14ac:dyDescent="0.25">
      <c r="F946" s="24"/>
    </row>
    <row r="947" spans="6:6" x14ac:dyDescent="0.25">
      <c r="F947" s="24"/>
    </row>
    <row r="948" spans="6:6" x14ac:dyDescent="0.25">
      <c r="F948" s="24"/>
    </row>
    <row r="949" spans="6:6" x14ac:dyDescent="0.25">
      <c r="F949" s="24"/>
    </row>
    <row r="950" spans="6:6" x14ac:dyDescent="0.25">
      <c r="F950" s="24"/>
    </row>
    <row r="951" spans="6:6" x14ac:dyDescent="0.25">
      <c r="F951" s="24"/>
    </row>
    <row r="952" spans="6:6" x14ac:dyDescent="0.25">
      <c r="F952" s="24"/>
    </row>
    <row r="953" spans="6:6" x14ac:dyDescent="0.25">
      <c r="F953" s="24"/>
    </row>
    <row r="954" spans="6:6" x14ac:dyDescent="0.25">
      <c r="F954" s="24"/>
    </row>
    <row r="955" spans="6:6" x14ac:dyDescent="0.25">
      <c r="F955" s="24"/>
    </row>
    <row r="956" spans="6:6" x14ac:dyDescent="0.25">
      <c r="F956" s="24"/>
    </row>
    <row r="957" spans="6:6" x14ac:dyDescent="0.25">
      <c r="F957" s="24"/>
    </row>
    <row r="958" spans="6:6" x14ac:dyDescent="0.25">
      <c r="F958" s="24"/>
    </row>
    <row r="959" spans="6:6" x14ac:dyDescent="0.25">
      <c r="F959" s="24"/>
    </row>
    <row r="960" spans="6:6" x14ac:dyDescent="0.25">
      <c r="F960" s="24"/>
    </row>
    <row r="961" spans="6:6" x14ac:dyDescent="0.25">
      <c r="F961" s="24"/>
    </row>
    <row r="962" spans="6:6" x14ac:dyDescent="0.25">
      <c r="F962" s="24"/>
    </row>
    <row r="963" spans="6:6" x14ac:dyDescent="0.25">
      <c r="F963" s="24"/>
    </row>
    <row r="964" spans="6:6" x14ac:dyDescent="0.25">
      <c r="F964" s="24"/>
    </row>
    <row r="965" spans="6:6" x14ac:dyDescent="0.25">
      <c r="F965" s="24"/>
    </row>
    <row r="966" spans="6:6" x14ac:dyDescent="0.25">
      <c r="F966" s="24"/>
    </row>
    <row r="967" spans="6:6" x14ac:dyDescent="0.25">
      <c r="F967" s="24"/>
    </row>
    <row r="968" spans="6:6" x14ac:dyDescent="0.25">
      <c r="F968" s="24"/>
    </row>
    <row r="969" spans="6:6" x14ac:dyDescent="0.25">
      <c r="F969" s="24"/>
    </row>
    <row r="970" spans="6:6" x14ac:dyDescent="0.25">
      <c r="F970" s="24"/>
    </row>
    <row r="971" spans="6:6" x14ac:dyDescent="0.25">
      <c r="F971" s="24"/>
    </row>
    <row r="972" spans="6:6" x14ac:dyDescent="0.25">
      <c r="F972" s="24"/>
    </row>
    <row r="973" spans="6:6" x14ac:dyDescent="0.25">
      <c r="F973" s="24"/>
    </row>
    <row r="974" spans="6:6" x14ac:dyDescent="0.25">
      <c r="F974" s="24"/>
    </row>
    <row r="975" spans="6:6" x14ac:dyDescent="0.25">
      <c r="F975" s="24"/>
    </row>
    <row r="976" spans="6:6" x14ac:dyDescent="0.25">
      <c r="F976" s="24"/>
    </row>
    <row r="977" spans="6:6" x14ac:dyDescent="0.25">
      <c r="F977" s="24"/>
    </row>
    <row r="978" spans="6:6" x14ac:dyDescent="0.25">
      <c r="F978" s="24"/>
    </row>
    <row r="979" spans="6:6" x14ac:dyDescent="0.25">
      <c r="F979" s="24"/>
    </row>
    <row r="980" spans="6:6" x14ac:dyDescent="0.25">
      <c r="F980" s="24"/>
    </row>
    <row r="981" spans="6:6" x14ac:dyDescent="0.25">
      <c r="F981" s="24"/>
    </row>
    <row r="982" spans="6:6" x14ac:dyDescent="0.25">
      <c r="F982" s="24"/>
    </row>
    <row r="983" spans="6:6" x14ac:dyDescent="0.25">
      <c r="F983" s="24"/>
    </row>
    <row r="984" spans="6:6" x14ac:dyDescent="0.25">
      <c r="F984" s="24"/>
    </row>
    <row r="985" spans="6:6" x14ac:dyDescent="0.25">
      <c r="F985" s="24"/>
    </row>
    <row r="986" spans="6:6" x14ac:dyDescent="0.25">
      <c r="F986" s="24"/>
    </row>
    <row r="987" spans="6:6" x14ac:dyDescent="0.25">
      <c r="F987" s="24"/>
    </row>
    <row r="988" spans="6:6" x14ac:dyDescent="0.25">
      <c r="F988" s="24"/>
    </row>
    <row r="989" spans="6:6" x14ac:dyDescent="0.25">
      <c r="F989" s="24"/>
    </row>
    <row r="990" spans="6:6" x14ac:dyDescent="0.25">
      <c r="F990" s="24"/>
    </row>
    <row r="991" spans="6:6" x14ac:dyDescent="0.25">
      <c r="F991" s="24"/>
    </row>
    <row r="992" spans="6:6" x14ac:dyDescent="0.25">
      <c r="F992" s="24"/>
    </row>
    <row r="993" spans="6:6" x14ac:dyDescent="0.25">
      <c r="F993" s="24"/>
    </row>
    <row r="994" spans="6:6" x14ac:dyDescent="0.25">
      <c r="F994" s="24"/>
    </row>
    <row r="995" spans="6:6" x14ac:dyDescent="0.25">
      <c r="F995" s="24"/>
    </row>
    <row r="996" spans="6:6" x14ac:dyDescent="0.25">
      <c r="F996" s="24"/>
    </row>
    <row r="997" spans="6:6" x14ac:dyDescent="0.25">
      <c r="F997" s="24"/>
    </row>
    <row r="998" spans="6:6" x14ac:dyDescent="0.25">
      <c r="F998" s="24"/>
    </row>
    <row r="999" spans="6:6" x14ac:dyDescent="0.25">
      <c r="F999" s="24"/>
    </row>
    <row r="1000" spans="6:6" x14ac:dyDescent="0.25">
      <c r="F1000" s="24"/>
    </row>
    <row r="1001" spans="6:6" x14ac:dyDescent="0.25">
      <c r="F1001" s="24"/>
    </row>
    <row r="1002" spans="6:6" x14ac:dyDescent="0.25">
      <c r="F1002" s="24"/>
    </row>
    <row r="1003" spans="6:6" x14ac:dyDescent="0.25">
      <c r="F1003" s="24"/>
    </row>
    <row r="1004" spans="6:6" x14ac:dyDescent="0.25">
      <c r="F1004" s="24"/>
    </row>
    <row r="1005" spans="6:6" x14ac:dyDescent="0.25">
      <c r="F1005" s="24"/>
    </row>
    <row r="1006" spans="6:6" x14ac:dyDescent="0.25">
      <c r="F1006" s="24"/>
    </row>
    <row r="1007" spans="6:6" x14ac:dyDescent="0.25">
      <c r="F1007" s="24"/>
    </row>
    <row r="1008" spans="6:6" x14ac:dyDescent="0.25">
      <c r="F1008" s="24"/>
    </row>
    <row r="1009" spans="6:6" x14ac:dyDescent="0.25">
      <c r="F1009" s="24"/>
    </row>
    <row r="1010" spans="6:6" x14ac:dyDescent="0.25">
      <c r="F1010" s="24"/>
    </row>
    <row r="1011" spans="6:6" x14ac:dyDescent="0.25">
      <c r="F1011" s="24"/>
    </row>
    <row r="1012" spans="6:6" x14ac:dyDescent="0.25">
      <c r="F1012" s="24"/>
    </row>
    <row r="1013" spans="6:6" x14ac:dyDescent="0.25">
      <c r="F1013" s="24"/>
    </row>
    <row r="1014" spans="6:6" x14ac:dyDescent="0.25">
      <c r="F1014" s="24"/>
    </row>
    <row r="1015" spans="6:6" x14ac:dyDescent="0.25">
      <c r="F1015" s="24"/>
    </row>
    <row r="1016" spans="6:6" x14ac:dyDescent="0.25">
      <c r="F1016" s="24"/>
    </row>
    <row r="1017" spans="6:6" x14ac:dyDescent="0.25">
      <c r="F1017" s="24"/>
    </row>
    <row r="1018" spans="6:6" x14ac:dyDescent="0.25">
      <c r="F1018" s="24"/>
    </row>
    <row r="1019" spans="6:6" x14ac:dyDescent="0.25">
      <c r="F1019" s="24"/>
    </row>
    <row r="1020" spans="6:6" x14ac:dyDescent="0.25">
      <c r="F1020" s="24"/>
    </row>
    <row r="1021" spans="6:6" x14ac:dyDescent="0.25">
      <c r="F1021" s="24"/>
    </row>
    <row r="1022" spans="6:6" x14ac:dyDescent="0.25">
      <c r="F1022" s="24"/>
    </row>
    <row r="1023" spans="6:6" x14ac:dyDescent="0.25">
      <c r="F1023" s="24"/>
    </row>
    <row r="1024" spans="6:6" x14ac:dyDescent="0.25">
      <c r="F1024" s="24"/>
    </row>
    <row r="1025" spans="6:6" x14ac:dyDescent="0.25">
      <c r="F1025" s="24"/>
    </row>
    <row r="1026" spans="6:6" x14ac:dyDescent="0.25">
      <c r="F1026" s="24"/>
    </row>
    <row r="1027" spans="6:6" x14ac:dyDescent="0.25">
      <c r="F1027" s="24"/>
    </row>
    <row r="1028" spans="6:6" x14ac:dyDescent="0.25">
      <c r="F1028" s="24"/>
    </row>
    <row r="1029" spans="6:6" x14ac:dyDescent="0.25">
      <c r="F1029" s="24"/>
    </row>
    <row r="1030" spans="6:6" x14ac:dyDescent="0.25">
      <c r="F1030" s="24"/>
    </row>
    <row r="1031" spans="6:6" x14ac:dyDescent="0.25">
      <c r="F1031" s="24"/>
    </row>
    <row r="1032" spans="6:6" x14ac:dyDescent="0.25">
      <c r="F1032" s="24"/>
    </row>
    <row r="1033" spans="6:6" x14ac:dyDescent="0.25">
      <c r="F1033" s="24"/>
    </row>
    <row r="1034" spans="6:6" x14ac:dyDescent="0.25">
      <c r="F1034" s="24"/>
    </row>
    <row r="1035" spans="6:6" x14ac:dyDescent="0.25">
      <c r="F1035" s="24"/>
    </row>
    <row r="1036" spans="6:6" x14ac:dyDescent="0.25">
      <c r="F1036" s="24"/>
    </row>
    <row r="1037" spans="6:6" x14ac:dyDescent="0.25">
      <c r="F1037" s="24"/>
    </row>
    <row r="1038" spans="6:6" x14ac:dyDescent="0.25">
      <c r="F1038" s="24"/>
    </row>
    <row r="1039" spans="6:6" x14ac:dyDescent="0.25">
      <c r="F1039" s="24"/>
    </row>
    <row r="1040" spans="6:6" x14ac:dyDescent="0.25">
      <c r="F1040" s="24"/>
    </row>
    <row r="1041" spans="6:6" x14ac:dyDescent="0.25">
      <c r="F1041" s="24"/>
    </row>
    <row r="1042" spans="6:6" x14ac:dyDescent="0.25">
      <c r="F1042" s="24"/>
    </row>
    <row r="1043" spans="6:6" x14ac:dyDescent="0.25">
      <c r="F1043" s="24"/>
    </row>
    <row r="1044" spans="6:6" x14ac:dyDescent="0.25">
      <c r="F1044" s="24"/>
    </row>
    <row r="1045" spans="6:6" x14ac:dyDescent="0.25">
      <c r="F1045" s="24"/>
    </row>
    <row r="1046" spans="6:6" x14ac:dyDescent="0.25">
      <c r="F1046" s="24"/>
    </row>
    <row r="1047" spans="6:6" x14ac:dyDescent="0.25">
      <c r="F1047" s="24"/>
    </row>
    <row r="1048" spans="6:6" x14ac:dyDescent="0.25">
      <c r="F1048" s="24"/>
    </row>
    <row r="1049" spans="6:6" x14ac:dyDescent="0.25">
      <c r="F1049" s="24"/>
    </row>
    <row r="1050" spans="6:6" x14ac:dyDescent="0.25">
      <c r="F1050" s="24"/>
    </row>
    <row r="1051" spans="6:6" x14ac:dyDescent="0.25">
      <c r="F1051" s="24"/>
    </row>
    <row r="1052" spans="6:6" x14ac:dyDescent="0.25">
      <c r="F1052" s="24"/>
    </row>
    <row r="1053" spans="6:6" x14ac:dyDescent="0.25">
      <c r="F1053" s="24"/>
    </row>
    <row r="1054" spans="6:6" x14ac:dyDescent="0.25">
      <c r="F1054" s="24"/>
    </row>
    <row r="1055" spans="6:6" x14ac:dyDescent="0.25">
      <c r="F1055" s="24"/>
    </row>
    <row r="1056" spans="6:6" x14ac:dyDescent="0.25">
      <c r="F1056" s="24"/>
    </row>
    <row r="1057" spans="6:6" x14ac:dyDescent="0.25">
      <c r="F1057" s="24"/>
    </row>
    <row r="1058" spans="6:6" x14ac:dyDescent="0.25">
      <c r="F1058" s="24"/>
    </row>
    <row r="1059" spans="6:6" x14ac:dyDescent="0.25">
      <c r="F1059" s="24"/>
    </row>
    <row r="1060" spans="6:6" x14ac:dyDescent="0.25">
      <c r="F1060" s="24"/>
    </row>
    <row r="1061" spans="6:6" x14ac:dyDescent="0.25">
      <c r="F1061" s="24"/>
    </row>
    <row r="1062" spans="6:6" x14ac:dyDescent="0.25">
      <c r="F1062" s="24"/>
    </row>
    <row r="1063" spans="6:6" x14ac:dyDescent="0.25">
      <c r="F1063" s="24"/>
    </row>
    <row r="1064" spans="6:6" x14ac:dyDescent="0.25">
      <c r="F1064" s="24"/>
    </row>
    <row r="1065" spans="6:6" x14ac:dyDescent="0.25">
      <c r="F1065" s="24"/>
    </row>
    <row r="1066" spans="6:6" x14ac:dyDescent="0.25">
      <c r="F1066" s="24"/>
    </row>
    <row r="1067" spans="6:6" x14ac:dyDescent="0.25">
      <c r="F1067" s="24"/>
    </row>
    <row r="1068" spans="6:6" x14ac:dyDescent="0.25">
      <c r="F1068" s="24"/>
    </row>
    <row r="1069" spans="6:6" x14ac:dyDescent="0.25">
      <c r="F1069" s="24"/>
    </row>
    <row r="1070" spans="6:6" x14ac:dyDescent="0.25">
      <c r="F1070" s="24"/>
    </row>
    <row r="1071" spans="6:6" x14ac:dyDescent="0.25">
      <c r="F1071" s="24"/>
    </row>
    <row r="1072" spans="6:6" x14ac:dyDescent="0.25">
      <c r="F1072" s="24"/>
    </row>
    <row r="1073" spans="6:6" x14ac:dyDescent="0.25">
      <c r="F1073" s="24"/>
    </row>
    <row r="1074" spans="6:6" x14ac:dyDescent="0.25">
      <c r="F1074" s="24"/>
    </row>
    <row r="1075" spans="6:6" x14ac:dyDescent="0.25">
      <c r="F1075" s="24"/>
    </row>
    <row r="1076" spans="6:6" x14ac:dyDescent="0.25">
      <c r="F1076" s="24"/>
    </row>
    <row r="1077" spans="6:6" x14ac:dyDescent="0.25">
      <c r="F1077" s="24"/>
    </row>
    <row r="1078" spans="6:6" x14ac:dyDescent="0.25">
      <c r="F1078" s="24"/>
    </row>
    <row r="1079" spans="6:6" x14ac:dyDescent="0.25">
      <c r="F1079" s="24"/>
    </row>
    <row r="1080" spans="6:6" x14ac:dyDescent="0.25">
      <c r="F1080" s="24"/>
    </row>
    <row r="1081" spans="6:6" x14ac:dyDescent="0.25">
      <c r="F1081" s="24"/>
    </row>
    <row r="1082" spans="6:6" x14ac:dyDescent="0.25">
      <c r="F1082" s="24"/>
    </row>
    <row r="1083" spans="6:6" x14ac:dyDescent="0.25">
      <c r="F1083" s="24"/>
    </row>
    <row r="1084" spans="6:6" x14ac:dyDescent="0.25">
      <c r="F1084" s="24"/>
    </row>
    <row r="1085" spans="6:6" x14ac:dyDescent="0.25">
      <c r="F1085" s="24"/>
    </row>
    <row r="1086" spans="6:6" x14ac:dyDescent="0.25">
      <c r="F1086" s="24"/>
    </row>
    <row r="1087" spans="6:6" x14ac:dyDescent="0.25">
      <c r="F1087" s="24"/>
    </row>
    <row r="1088" spans="6:6" x14ac:dyDescent="0.25">
      <c r="F1088" s="24"/>
    </row>
    <row r="1089" spans="6:6" x14ac:dyDescent="0.25">
      <c r="F1089" s="24"/>
    </row>
    <row r="1090" spans="6:6" x14ac:dyDescent="0.25">
      <c r="F1090" s="24"/>
    </row>
    <row r="1091" spans="6:6" x14ac:dyDescent="0.25">
      <c r="F1091" s="24"/>
    </row>
    <row r="1092" spans="6:6" x14ac:dyDescent="0.25">
      <c r="F1092" s="24"/>
    </row>
    <row r="1093" spans="6:6" x14ac:dyDescent="0.25">
      <c r="F1093" s="24"/>
    </row>
    <row r="1094" spans="6:6" x14ac:dyDescent="0.25">
      <c r="F1094" s="24"/>
    </row>
    <row r="1095" spans="6:6" x14ac:dyDescent="0.25">
      <c r="F1095" s="24"/>
    </row>
    <row r="1096" spans="6:6" x14ac:dyDescent="0.25">
      <c r="F1096" s="24"/>
    </row>
    <row r="1097" spans="6:6" x14ac:dyDescent="0.25">
      <c r="F1097" s="24"/>
    </row>
    <row r="1098" spans="6:6" x14ac:dyDescent="0.25">
      <c r="F1098" s="24"/>
    </row>
    <row r="1099" spans="6:6" x14ac:dyDescent="0.25">
      <c r="F1099" s="24"/>
    </row>
    <row r="1100" spans="6:6" x14ac:dyDescent="0.25">
      <c r="F1100" s="24"/>
    </row>
    <row r="1101" spans="6:6" x14ac:dyDescent="0.25">
      <c r="F1101" s="24"/>
    </row>
    <row r="1102" spans="6:6" x14ac:dyDescent="0.25">
      <c r="F1102" s="24"/>
    </row>
    <row r="1103" spans="6:6" x14ac:dyDescent="0.25">
      <c r="F1103" s="24"/>
    </row>
    <row r="1104" spans="6:6" x14ac:dyDescent="0.25">
      <c r="F1104" s="24"/>
    </row>
    <row r="1105" spans="6:6" x14ac:dyDescent="0.25">
      <c r="F1105" s="24"/>
    </row>
    <row r="1106" spans="6:6" x14ac:dyDescent="0.25">
      <c r="F1106" s="24"/>
    </row>
    <row r="1107" spans="6:6" x14ac:dyDescent="0.25">
      <c r="F1107" s="24"/>
    </row>
    <row r="1108" spans="6:6" x14ac:dyDescent="0.25">
      <c r="F1108" s="24"/>
    </row>
    <row r="1109" spans="6:6" x14ac:dyDescent="0.25">
      <c r="F1109" s="24"/>
    </row>
    <row r="1110" spans="6:6" x14ac:dyDescent="0.25">
      <c r="F1110" s="24"/>
    </row>
    <row r="1111" spans="6:6" x14ac:dyDescent="0.25">
      <c r="F1111" s="24"/>
    </row>
    <row r="1112" spans="6:6" x14ac:dyDescent="0.25">
      <c r="F1112" s="24"/>
    </row>
    <row r="1113" spans="6:6" x14ac:dyDescent="0.25">
      <c r="F1113" s="24"/>
    </row>
    <row r="1114" spans="6:6" x14ac:dyDescent="0.25">
      <c r="F1114" s="24"/>
    </row>
    <row r="1115" spans="6:6" x14ac:dyDescent="0.25">
      <c r="F1115" s="24"/>
    </row>
    <row r="1116" spans="6:6" x14ac:dyDescent="0.25">
      <c r="F1116" s="24"/>
    </row>
    <row r="1117" spans="6:6" x14ac:dyDescent="0.25">
      <c r="F1117" s="24"/>
    </row>
    <row r="1118" spans="6:6" x14ac:dyDescent="0.25">
      <c r="F1118" s="24"/>
    </row>
    <row r="1119" spans="6:6" x14ac:dyDescent="0.25">
      <c r="F1119" s="24"/>
    </row>
    <row r="1120" spans="6:6" x14ac:dyDescent="0.25">
      <c r="F1120" s="24"/>
    </row>
    <row r="1121" spans="6:6" x14ac:dyDescent="0.25">
      <c r="F1121" s="24"/>
    </row>
    <row r="1122" spans="6:6" x14ac:dyDescent="0.25">
      <c r="F1122" s="24"/>
    </row>
    <row r="1123" spans="6:6" x14ac:dyDescent="0.25">
      <c r="F1123" s="24"/>
    </row>
    <row r="1124" spans="6:6" x14ac:dyDescent="0.25">
      <c r="F1124" s="24"/>
    </row>
    <row r="1125" spans="6:6" x14ac:dyDescent="0.25">
      <c r="F1125" s="24"/>
    </row>
    <row r="1126" spans="6:6" x14ac:dyDescent="0.25">
      <c r="F1126" s="24"/>
    </row>
    <row r="1127" spans="6:6" x14ac:dyDescent="0.25">
      <c r="F1127" s="24"/>
    </row>
    <row r="1128" spans="6:6" x14ac:dyDescent="0.25">
      <c r="F1128" s="24"/>
    </row>
    <row r="1129" spans="6:6" x14ac:dyDescent="0.25">
      <c r="F1129" s="24"/>
    </row>
    <row r="1130" spans="6:6" x14ac:dyDescent="0.25">
      <c r="F1130" s="24"/>
    </row>
    <row r="1131" spans="6:6" x14ac:dyDescent="0.25">
      <c r="F1131" s="24"/>
    </row>
    <row r="1132" spans="6:6" x14ac:dyDescent="0.25">
      <c r="F1132" s="24"/>
    </row>
    <row r="1133" spans="6:6" x14ac:dyDescent="0.25">
      <c r="F1133" s="24"/>
    </row>
    <row r="1134" spans="6:6" x14ac:dyDescent="0.25">
      <c r="F1134" s="24"/>
    </row>
    <row r="1135" spans="6:6" x14ac:dyDescent="0.25">
      <c r="F1135" s="24"/>
    </row>
    <row r="1136" spans="6:6" x14ac:dyDescent="0.25">
      <c r="F1136" s="24"/>
    </row>
    <row r="1137" spans="6:6" x14ac:dyDescent="0.25">
      <c r="F1137" s="24"/>
    </row>
    <row r="1138" spans="6:6" x14ac:dyDescent="0.25">
      <c r="F1138" s="24"/>
    </row>
    <row r="1139" spans="6:6" x14ac:dyDescent="0.25">
      <c r="F1139" s="24"/>
    </row>
    <row r="1140" spans="6:6" x14ac:dyDescent="0.25">
      <c r="F1140" s="24"/>
    </row>
    <row r="1141" spans="6:6" x14ac:dyDescent="0.25">
      <c r="F1141" s="24"/>
    </row>
    <row r="1142" spans="6:6" x14ac:dyDescent="0.25">
      <c r="F1142" s="24"/>
    </row>
    <row r="1143" spans="6:6" x14ac:dyDescent="0.25">
      <c r="F1143" s="24"/>
    </row>
    <row r="1144" spans="6:6" x14ac:dyDescent="0.25">
      <c r="F1144" s="24"/>
    </row>
    <row r="1145" spans="6:6" x14ac:dyDescent="0.25">
      <c r="F1145" s="24"/>
    </row>
    <row r="1146" spans="6:6" x14ac:dyDescent="0.25">
      <c r="F1146" s="24"/>
    </row>
    <row r="1147" spans="6:6" x14ac:dyDescent="0.25">
      <c r="F1147" s="24"/>
    </row>
    <row r="1148" spans="6:6" x14ac:dyDescent="0.25">
      <c r="F1148" s="24"/>
    </row>
    <row r="1149" spans="6:6" x14ac:dyDescent="0.25">
      <c r="F1149" s="24"/>
    </row>
    <row r="1150" spans="6:6" x14ac:dyDescent="0.25">
      <c r="F1150" s="24"/>
    </row>
    <row r="1151" spans="6:6" x14ac:dyDescent="0.25">
      <c r="F1151" s="24"/>
    </row>
    <row r="1152" spans="6:6" x14ac:dyDescent="0.25">
      <c r="F1152" s="24"/>
    </row>
    <row r="1153" spans="6:6" x14ac:dyDescent="0.25">
      <c r="F1153" s="24"/>
    </row>
    <row r="1154" spans="6:6" x14ac:dyDescent="0.25">
      <c r="F1154" s="24"/>
    </row>
    <row r="1155" spans="6:6" x14ac:dyDescent="0.25">
      <c r="F1155" s="24"/>
    </row>
    <row r="1156" spans="6:6" x14ac:dyDescent="0.25">
      <c r="F1156" s="24"/>
    </row>
    <row r="1157" spans="6:6" x14ac:dyDescent="0.25">
      <c r="F1157" s="24"/>
    </row>
    <row r="1158" spans="6:6" x14ac:dyDescent="0.25">
      <c r="F1158" s="24"/>
    </row>
    <row r="1159" spans="6:6" x14ac:dyDescent="0.25">
      <c r="F1159" s="24"/>
    </row>
    <row r="1160" spans="6:6" x14ac:dyDescent="0.25">
      <c r="F1160" s="24"/>
    </row>
    <row r="1161" spans="6:6" x14ac:dyDescent="0.25">
      <c r="F1161" s="24"/>
    </row>
    <row r="1162" spans="6:6" x14ac:dyDescent="0.25">
      <c r="F1162" s="24"/>
    </row>
    <row r="1163" spans="6:6" x14ac:dyDescent="0.25">
      <c r="F1163" s="24"/>
    </row>
    <row r="1164" spans="6:6" x14ac:dyDescent="0.25">
      <c r="F1164" s="24"/>
    </row>
    <row r="1165" spans="6:6" x14ac:dyDescent="0.25">
      <c r="F1165" s="24"/>
    </row>
    <row r="1166" spans="6:6" x14ac:dyDescent="0.25">
      <c r="F1166" s="24"/>
    </row>
    <row r="1167" spans="6:6" x14ac:dyDescent="0.25">
      <c r="F1167" s="24"/>
    </row>
    <row r="1168" spans="6:6" x14ac:dyDescent="0.25">
      <c r="F1168" s="24"/>
    </row>
    <row r="1169" spans="6:6" x14ac:dyDescent="0.25">
      <c r="F1169" s="24"/>
    </row>
    <row r="1170" spans="6:6" x14ac:dyDescent="0.25">
      <c r="F1170" s="24"/>
    </row>
    <row r="1171" spans="6:6" x14ac:dyDescent="0.25">
      <c r="F1171" s="24"/>
    </row>
    <row r="1172" spans="6:6" x14ac:dyDescent="0.25">
      <c r="F1172" s="24"/>
    </row>
    <row r="1173" spans="6:6" x14ac:dyDescent="0.25">
      <c r="F1173" s="24"/>
    </row>
    <row r="1174" spans="6:6" x14ac:dyDescent="0.25">
      <c r="F1174" s="24"/>
    </row>
    <row r="1175" spans="6:6" x14ac:dyDescent="0.25">
      <c r="F1175" s="24"/>
    </row>
    <row r="1176" spans="6:6" x14ac:dyDescent="0.25">
      <c r="F1176" s="24"/>
    </row>
    <row r="1177" spans="6:6" x14ac:dyDescent="0.25">
      <c r="F1177" s="24"/>
    </row>
    <row r="1178" spans="6:6" x14ac:dyDescent="0.25">
      <c r="F1178" s="24"/>
    </row>
    <row r="1179" spans="6:6" x14ac:dyDescent="0.25">
      <c r="F1179" s="24"/>
    </row>
    <row r="1180" spans="6:6" x14ac:dyDescent="0.25">
      <c r="F1180" s="24"/>
    </row>
    <row r="1181" spans="6:6" x14ac:dyDescent="0.25">
      <c r="F1181" s="24"/>
    </row>
    <row r="1182" spans="6:6" x14ac:dyDescent="0.25">
      <c r="F1182" s="24"/>
    </row>
    <row r="1183" spans="6:6" x14ac:dyDescent="0.25">
      <c r="F1183" s="24"/>
    </row>
    <row r="1184" spans="6:6" x14ac:dyDescent="0.25">
      <c r="F1184" s="24"/>
    </row>
    <row r="1185" spans="6:6" x14ac:dyDescent="0.25">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7"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69"/>
  <sheetViews>
    <sheetView showGridLines="0" tabSelected="1" view="pageLayout" zoomScaleNormal="100" zoomScaleSheetLayoutView="100" workbookViewId="0">
      <selection activeCell="A369" sqref="A369:AH369"/>
    </sheetView>
  </sheetViews>
  <sheetFormatPr defaultColWidth="9.109375" defaultRowHeight="14.4" x14ac:dyDescent="0.3"/>
  <cols>
    <col min="1" max="34" width="3" style="251" customWidth="1"/>
    <col min="35" max="35" width="9.44140625" style="251" bestFit="1" customWidth="1"/>
    <col min="36" max="36" width="9.109375" style="251" customWidth="1"/>
    <col min="37" max="256" width="9.109375" style="251"/>
    <col min="257" max="290" width="3" style="251" customWidth="1"/>
    <col min="291" max="291" width="9.109375" style="251"/>
    <col min="292" max="292" width="9.109375" style="251" customWidth="1"/>
    <col min="293" max="512" width="9.109375" style="251"/>
    <col min="513" max="546" width="3" style="251" customWidth="1"/>
    <col min="547" max="547" width="9.109375" style="251"/>
    <col min="548" max="548" width="9.109375" style="251" customWidth="1"/>
    <col min="549" max="768" width="9.109375" style="251"/>
    <col min="769" max="802" width="3" style="251" customWidth="1"/>
    <col min="803" max="803" width="9.109375" style="251"/>
    <col min="804" max="804" width="9.109375" style="251" customWidth="1"/>
    <col min="805" max="1024" width="9.109375" style="251"/>
    <col min="1025" max="1058" width="3" style="251" customWidth="1"/>
    <col min="1059" max="1059" width="9.109375" style="251"/>
    <col min="1060" max="1060" width="9.109375" style="251" customWidth="1"/>
    <col min="1061" max="1280" width="9.109375" style="251"/>
    <col min="1281" max="1314" width="3" style="251" customWidth="1"/>
    <col min="1315" max="1315" width="9.109375" style="251"/>
    <col min="1316" max="1316" width="9.109375" style="251" customWidth="1"/>
    <col min="1317" max="1536" width="9.109375" style="251"/>
    <col min="1537" max="1570" width="3" style="251" customWidth="1"/>
    <col min="1571" max="1571" width="9.109375" style="251"/>
    <col min="1572" max="1572" width="9.109375" style="251" customWidth="1"/>
    <col min="1573" max="1792" width="9.109375" style="251"/>
    <col min="1793" max="1826" width="3" style="251" customWidth="1"/>
    <col min="1827" max="1827" width="9.109375" style="251"/>
    <col min="1828" max="1828" width="9.109375" style="251" customWidth="1"/>
    <col min="1829" max="2048" width="9.109375" style="251"/>
    <col min="2049" max="2082" width="3" style="251" customWidth="1"/>
    <col min="2083" max="2083" width="9.109375" style="251"/>
    <col min="2084" max="2084" width="9.109375" style="251" customWidth="1"/>
    <col min="2085" max="2304" width="9.109375" style="251"/>
    <col min="2305" max="2338" width="3" style="251" customWidth="1"/>
    <col min="2339" max="2339" width="9.109375" style="251"/>
    <col min="2340" max="2340" width="9.109375" style="251" customWidth="1"/>
    <col min="2341" max="2560" width="9.109375" style="251"/>
    <col min="2561" max="2594" width="3" style="251" customWidth="1"/>
    <col min="2595" max="2595" width="9.109375" style="251"/>
    <col min="2596" max="2596" width="9.109375" style="251" customWidth="1"/>
    <col min="2597" max="2816" width="9.109375" style="251"/>
    <col min="2817" max="2850" width="3" style="251" customWidth="1"/>
    <col min="2851" max="2851" width="9.109375" style="251"/>
    <col min="2852" max="2852" width="9.109375" style="251" customWidth="1"/>
    <col min="2853" max="3072" width="9.109375" style="251"/>
    <col min="3073" max="3106" width="3" style="251" customWidth="1"/>
    <col min="3107" max="3107" width="9.109375" style="251"/>
    <col min="3108" max="3108" width="9.109375" style="251" customWidth="1"/>
    <col min="3109" max="3328" width="9.109375" style="251"/>
    <col min="3329" max="3362" width="3" style="251" customWidth="1"/>
    <col min="3363" max="3363" width="9.109375" style="251"/>
    <col min="3364" max="3364" width="9.109375" style="251" customWidth="1"/>
    <col min="3365" max="3584" width="9.109375" style="251"/>
    <col min="3585" max="3618" width="3" style="251" customWidth="1"/>
    <col min="3619" max="3619" width="9.109375" style="251"/>
    <col min="3620" max="3620" width="9.109375" style="251" customWidth="1"/>
    <col min="3621" max="3840" width="9.109375" style="251"/>
    <col min="3841" max="3874" width="3" style="251" customWidth="1"/>
    <col min="3875" max="3875" width="9.109375" style="251"/>
    <col min="3876" max="3876" width="9.109375" style="251" customWidth="1"/>
    <col min="3877" max="4096" width="9.109375" style="251"/>
    <col min="4097" max="4130" width="3" style="251" customWidth="1"/>
    <col min="4131" max="4131" width="9.109375" style="251"/>
    <col min="4132" max="4132" width="9.109375" style="251" customWidth="1"/>
    <col min="4133" max="4352" width="9.109375" style="251"/>
    <col min="4353" max="4386" width="3" style="251" customWidth="1"/>
    <col min="4387" max="4387" width="9.109375" style="251"/>
    <col min="4388" max="4388" width="9.109375" style="251" customWidth="1"/>
    <col min="4389" max="4608" width="9.109375" style="251"/>
    <col min="4609" max="4642" width="3" style="251" customWidth="1"/>
    <col min="4643" max="4643" width="9.109375" style="251"/>
    <col min="4644" max="4644" width="9.109375" style="251" customWidth="1"/>
    <col min="4645" max="4864" width="9.109375" style="251"/>
    <col min="4865" max="4898" width="3" style="251" customWidth="1"/>
    <col min="4899" max="4899" width="9.109375" style="251"/>
    <col min="4900" max="4900" width="9.109375" style="251" customWidth="1"/>
    <col min="4901" max="5120" width="9.109375" style="251"/>
    <col min="5121" max="5154" width="3" style="251" customWidth="1"/>
    <col min="5155" max="5155" width="9.109375" style="251"/>
    <col min="5156" max="5156" width="9.109375" style="251" customWidth="1"/>
    <col min="5157" max="5376" width="9.109375" style="251"/>
    <col min="5377" max="5410" width="3" style="251" customWidth="1"/>
    <col min="5411" max="5411" width="9.109375" style="251"/>
    <col min="5412" max="5412" width="9.109375" style="251" customWidth="1"/>
    <col min="5413" max="5632" width="9.109375" style="251"/>
    <col min="5633" max="5666" width="3" style="251" customWidth="1"/>
    <col min="5667" max="5667" width="9.109375" style="251"/>
    <col min="5668" max="5668" width="9.109375" style="251" customWidth="1"/>
    <col min="5669" max="5888" width="9.109375" style="251"/>
    <col min="5889" max="5922" width="3" style="251" customWidth="1"/>
    <col min="5923" max="5923" width="9.109375" style="251"/>
    <col min="5924" max="5924" width="9.109375" style="251" customWidth="1"/>
    <col min="5925" max="6144" width="9.109375" style="251"/>
    <col min="6145" max="6178" width="3" style="251" customWidth="1"/>
    <col min="6179" max="6179" width="9.109375" style="251"/>
    <col min="6180" max="6180" width="9.109375" style="251" customWidth="1"/>
    <col min="6181" max="6400" width="9.109375" style="251"/>
    <col min="6401" max="6434" width="3" style="251" customWidth="1"/>
    <col min="6435" max="6435" width="9.109375" style="251"/>
    <col min="6436" max="6436" width="9.109375" style="251" customWidth="1"/>
    <col min="6437" max="6656" width="9.109375" style="251"/>
    <col min="6657" max="6690" width="3" style="251" customWidth="1"/>
    <col min="6691" max="6691" width="9.109375" style="251"/>
    <col min="6692" max="6692" width="9.109375" style="251" customWidth="1"/>
    <col min="6693" max="6912" width="9.109375" style="251"/>
    <col min="6913" max="6946" width="3" style="251" customWidth="1"/>
    <col min="6947" max="6947" width="9.109375" style="251"/>
    <col min="6948" max="6948" width="9.109375" style="251" customWidth="1"/>
    <col min="6949" max="7168" width="9.109375" style="251"/>
    <col min="7169" max="7202" width="3" style="251" customWidth="1"/>
    <col min="7203" max="7203" width="9.109375" style="251"/>
    <col min="7204" max="7204" width="9.109375" style="251" customWidth="1"/>
    <col min="7205" max="7424" width="9.109375" style="251"/>
    <col min="7425" max="7458" width="3" style="251" customWidth="1"/>
    <col min="7459" max="7459" width="9.109375" style="251"/>
    <col min="7460" max="7460" width="9.109375" style="251" customWidth="1"/>
    <col min="7461" max="7680" width="9.109375" style="251"/>
    <col min="7681" max="7714" width="3" style="251" customWidth="1"/>
    <col min="7715" max="7715" width="9.109375" style="251"/>
    <col min="7716" max="7716" width="9.109375" style="251" customWidth="1"/>
    <col min="7717" max="7936" width="9.109375" style="251"/>
    <col min="7937" max="7970" width="3" style="251" customWidth="1"/>
    <col min="7971" max="7971" width="9.109375" style="251"/>
    <col min="7972" max="7972" width="9.109375" style="251" customWidth="1"/>
    <col min="7973" max="8192" width="9.109375" style="251"/>
    <col min="8193" max="8226" width="3" style="251" customWidth="1"/>
    <col min="8227" max="8227" width="9.109375" style="251"/>
    <col min="8228" max="8228" width="9.109375" style="251" customWidth="1"/>
    <col min="8229" max="8448" width="9.109375" style="251"/>
    <col min="8449" max="8482" width="3" style="251" customWidth="1"/>
    <col min="8483" max="8483" width="9.109375" style="251"/>
    <col min="8484" max="8484" width="9.109375" style="251" customWidth="1"/>
    <col min="8485" max="8704" width="9.109375" style="251"/>
    <col min="8705" max="8738" width="3" style="251" customWidth="1"/>
    <col min="8739" max="8739" width="9.109375" style="251"/>
    <col min="8740" max="8740" width="9.109375" style="251" customWidth="1"/>
    <col min="8741" max="8960" width="9.109375" style="251"/>
    <col min="8961" max="8994" width="3" style="251" customWidth="1"/>
    <col min="8995" max="8995" width="9.109375" style="251"/>
    <col min="8996" max="8996" width="9.109375" style="251" customWidth="1"/>
    <col min="8997" max="9216" width="9.109375" style="251"/>
    <col min="9217" max="9250" width="3" style="251" customWidth="1"/>
    <col min="9251" max="9251" width="9.109375" style="251"/>
    <col min="9252" max="9252" width="9.109375" style="251" customWidth="1"/>
    <col min="9253" max="9472" width="9.109375" style="251"/>
    <col min="9473" max="9506" width="3" style="251" customWidth="1"/>
    <col min="9507" max="9507" width="9.109375" style="251"/>
    <col min="9508" max="9508" width="9.109375" style="251" customWidth="1"/>
    <col min="9509" max="9728" width="9.109375" style="251"/>
    <col min="9729" max="9762" width="3" style="251" customWidth="1"/>
    <col min="9763" max="9763" width="9.109375" style="251"/>
    <col min="9764" max="9764" width="9.109375" style="251" customWidth="1"/>
    <col min="9765" max="9984" width="9.109375" style="251"/>
    <col min="9985" max="10018" width="3" style="251" customWidth="1"/>
    <col min="10019" max="10019" width="9.109375" style="251"/>
    <col min="10020" max="10020" width="9.109375" style="251" customWidth="1"/>
    <col min="10021" max="10240" width="9.109375" style="251"/>
    <col min="10241" max="10274" width="3" style="251" customWidth="1"/>
    <col min="10275" max="10275" width="9.109375" style="251"/>
    <col min="10276" max="10276" width="9.109375" style="251" customWidth="1"/>
    <col min="10277" max="10496" width="9.109375" style="251"/>
    <col min="10497" max="10530" width="3" style="251" customWidth="1"/>
    <col min="10531" max="10531" width="9.109375" style="251"/>
    <col min="10532" max="10532" width="9.109375" style="251" customWidth="1"/>
    <col min="10533" max="10752" width="9.109375" style="251"/>
    <col min="10753" max="10786" width="3" style="251" customWidth="1"/>
    <col min="10787" max="10787" width="9.109375" style="251"/>
    <col min="10788" max="10788" width="9.109375" style="251" customWidth="1"/>
    <col min="10789" max="11008" width="9.109375" style="251"/>
    <col min="11009" max="11042" width="3" style="251" customWidth="1"/>
    <col min="11043" max="11043" width="9.109375" style="251"/>
    <col min="11044" max="11044" width="9.109375" style="251" customWidth="1"/>
    <col min="11045" max="11264" width="9.109375" style="251"/>
    <col min="11265" max="11298" width="3" style="251" customWidth="1"/>
    <col min="11299" max="11299" width="9.109375" style="251"/>
    <col min="11300" max="11300" width="9.109375" style="251" customWidth="1"/>
    <col min="11301" max="11520" width="9.109375" style="251"/>
    <col min="11521" max="11554" width="3" style="251" customWidth="1"/>
    <col min="11555" max="11555" width="9.109375" style="251"/>
    <col min="11556" max="11556" width="9.109375" style="251" customWidth="1"/>
    <col min="11557" max="11776" width="9.109375" style="251"/>
    <col min="11777" max="11810" width="3" style="251" customWidth="1"/>
    <col min="11811" max="11811" width="9.109375" style="251"/>
    <col min="11812" max="11812" width="9.109375" style="251" customWidth="1"/>
    <col min="11813" max="12032" width="9.109375" style="251"/>
    <col min="12033" max="12066" width="3" style="251" customWidth="1"/>
    <col min="12067" max="12067" width="9.109375" style="251"/>
    <col min="12068" max="12068" width="9.109375" style="251" customWidth="1"/>
    <col min="12069" max="12288" width="9.109375" style="251"/>
    <col min="12289" max="12322" width="3" style="251" customWidth="1"/>
    <col min="12323" max="12323" width="9.109375" style="251"/>
    <col min="12324" max="12324" width="9.109375" style="251" customWidth="1"/>
    <col min="12325" max="12544" width="9.109375" style="251"/>
    <col min="12545" max="12578" width="3" style="251" customWidth="1"/>
    <col min="12579" max="12579" width="9.109375" style="251"/>
    <col min="12580" max="12580" width="9.109375" style="251" customWidth="1"/>
    <col min="12581" max="12800" width="9.109375" style="251"/>
    <col min="12801" max="12834" width="3" style="251" customWidth="1"/>
    <col min="12835" max="12835" width="9.109375" style="251"/>
    <col min="12836" max="12836" width="9.109375" style="251" customWidth="1"/>
    <col min="12837" max="13056" width="9.109375" style="251"/>
    <col min="13057" max="13090" width="3" style="251" customWidth="1"/>
    <col min="13091" max="13091" width="9.109375" style="251"/>
    <col min="13092" max="13092" width="9.109375" style="251" customWidth="1"/>
    <col min="13093" max="13312" width="9.109375" style="251"/>
    <col min="13313" max="13346" width="3" style="251" customWidth="1"/>
    <col min="13347" max="13347" width="9.109375" style="251"/>
    <col min="13348" max="13348" width="9.109375" style="251" customWidth="1"/>
    <col min="13349" max="13568" width="9.109375" style="251"/>
    <col min="13569" max="13602" width="3" style="251" customWidth="1"/>
    <col min="13603" max="13603" width="9.109375" style="251"/>
    <col min="13604" max="13604" width="9.109375" style="251" customWidth="1"/>
    <col min="13605" max="13824" width="9.109375" style="251"/>
    <col min="13825" max="13858" width="3" style="251" customWidth="1"/>
    <col min="13859" max="13859" width="9.109375" style="251"/>
    <col min="13860" max="13860" width="9.109375" style="251" customWidth="1"/>
    <col min="13861" max="14080" width="9.109375" style="251"/>
    <col min="14081" max="14114" width="3" style="251" customWidth="1"/>
    <col min="14115" max="14115" width="9.109375" style="251"/>
    <col min="14116" max="14116" width="9.109375" style="251" customWidth="1"/>
    <col min="14117" max="14336" width="9.109375" style="251"/>
    <col min="14337" max="14370" width="3" style="251" customWidth="1"/>
    <col min="14371" max="14371" width="9.109375" style="251"/>
    <col min="14372" max="14372" width="9.109375" style="251" customWidth="1"/>
    <col min="14373" max="14592" width="9.109375" style="251"/>
    <col min="14593" max="14626" width="3" style="251" customWidth="1"/>
    <col min="14627" max="14627" width="9.109375" style="251"/>
    <col min="14628" max="14628" width="9.109375" style="251" customWidth="1"/>
    <col min="14629" max="14848" width="9.109375" style="251"/>
    <col min="14849" max="14882" width="3" style="251" customWidth="1"/>
    <col min="14883" max="14883" width="9.109375" style="251"/>
    <col min="14884" max="14884" width="9.109375" style="251" customWidth="1"/>
    <col min="14885" max="15104" width="9.109375" style="251"/>
    <col min="15105" max="15138" width="3" style="251" customWidth="1"/>
    <col min="15139" max="15139" width="9.109375" style="251"/>
    <col min="15140" max="15140" width="9.109375" style="251" customWidth="1"/>
    <col min="15141" max="15360" width="9.109375" style="251"/>
    <col min="15361" max="15394" width="3" style="251" customWidth="1"/>
    <col min="15395" max="15395" width="9.109375" style="251"/>
    <col min="15396" max="15396" width="9.109375" style="251" customWidth="1"/>
    <col min="15397" max="15616" width="9.109375" style="251"/>
    <col min="15617" max="15650" width="3" style="251" customWidth="1"/>
    <col min="15651" max="15651" width="9.109375" style="251"/>
    <col min="15652" max="15652" width="9.109375" style="251" customWidth="1"/>
    <col min="15653" max="15872" width="9.109375" style="251"/>
    <col min="15873" max="15906" width="3" style="251" customWidth="1"/>
    <col min="15907" max="15907" width="9.109375" style="251"/>
    <col min="15908" max="15908" width="9.109375" style="251" customWidth="1"/>
    <col min="15909" max="16128" width="9.109375" style="251"/>
    <col min="16129" max="16162" width="3" style="251" customWidth="1"/>
    <col min="16163" max="16163" width="9.109375" style="251"/>
    <col min="16164" max="16164" width="9.109375" style="251" customWidth="1"/>
    <col min="16165" max="16384" width="9.109375" style="251"/>
  </cols>
  <sheetData>
    <row r="1" spans="1:36" x14ac:dyDescent="0.3">
      <c r="A1" s="250"/>
      <c r="B1" s="250"/>
      <c r="C1" s="250"/>
      <c r="D1" s="250"/>
      <c r="E1" s="250"/>
      <c r="F1" s="250"/>
      <c r="G1" s="250"/>
      <c r="H1" s="250"/>
      <c r="I1" s="250"/>
      <c r="AI1" s="252"/>
    </row>
    <row r="2" spans="1:36" x14ac:dyDescent="0.3">
      <c r="A2" s="254" t="s">
        <v>1765</v>
      </c>
      <c r="B2" s="255"/>
      <c r="C2" s="255"/>
      <c r="D2" s="255"/>
      <c r="E2" s="255"/>
      <c r="F2" s="255"/>
    </row>
    <row r="3" spans="1:36" x14ac:dyDescent="0.3">
      <c r="A3" s="254"/>
      <c r="B3" s="255"/>
      <c r="C3" s="255"/>
      <c r="D3" s="255"/>
      <c r="E3" s="255"/>
      <c r="F3" s="255"/>
    </row>
    <row r="4" spans="1:36" ht="55.8" customHeight="1" x14ac:dyDescent="0.3">
      <c r="A4" s="562" t="s">
        <v>1865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c r="AB4" s="562"/>
      <c r="AC4" s="562"/>
      <c r="AD4" s="562"/>
      <c r="AE4" s="562"/>
      <c r="AF4" s="562"/>
      <c r="AG4" s="562"/>
      <c r="AH4" s="562"/>
    </row>
    <row r="5" spans="1:36" x14ac:dyDescent="0.3">
      <c r="A5" s="250"/>
      <c r="B5" s="250"/>
      <c r="C5" s="250"/>
      <c r="D5" s="250"/>
      <c r="E5" s="250"/>
      <c r="F5" s="250"/>
      <c r="G5" s="250"/>
      <c r="H5" s="250"/>
      <c r="I5" s="250"/>
    </row>
    <row r="6" spans="1:36" ht="27.75" customHeight="1" x14ac:dyDescent="0.3">
      <c r="A6" s="562" t="s">
        <v>1815</v>
      </c>
      <c r="B6" s="562"/>
      <c r="C6" s="562"/>
      <c r="D6" s="562"/>
      <c r="E6" s="562"/>
      <c r="F6" s="562"/>
      <c r="G6" s="562"/>
      <c r="H6" s="562"/>
      <c r="I6" s="562"/>
      <c r="J6" s="562"/>
      <c r="K6" s="562"/>
      <c r="L6" s="562"/>
      <c r="M6" s="562"/>
      <c r="N6" s="562"/>
      <c r="O6" s="562"/>
      <c r="P6" s="562"/>
      <c r="Q6" s="562"/>
      <c r="R6" s="562"/>
      <c r="S6" s="562"/>
      <c r="T6" s="562"/>
      <c r="U6" s="562"/>
      <c r="V6" s="562"/>
      <c r="W6" s="562"/>
      <c r="X6" s="562"/>
      <c r="Y6" s="562"/>
      <c r="Z6" s="562"/>
      <c r="AA6" s="562"/>
      <c r="AB6" s="562"/>
      <c r="AC6" s="562"/>
      <c r="AD6" s="562"/>
      <c r="AE6" s="562"/>
      <c r="AF6" s="562"/>
      <c r="AG6" s="562"/>
      <c r="AH6" s="562"/>
      <c r="AJ6" s="334" t="s">
        <v>1678</v>
      </c>
    </row>
    <row r="7" spans="1:36" x14ac:dyDescent="0.3">
      <c r="A7" s="250"/>
      <c r="B7" s="250"/>
      <c r="C7" s="250"/>
      <c r="D7" s="250"/>
      <c r="E7" s="250"/>
      <c r="F7" s="250"/>
      <c r="G7" s="250"/>
      <c r="H7" s="250"/>
      <c r="I7" s="250"/>
    </row>
    <row r="8" spans="1:36" ht="15" customHeight="1" x14ac:dyDescent="0.3">
      <c r="A8" s="562" t="s">
        <v>1508</v>
      </c>
      <c r="B8" s="562"/>
      <c r="C8" s="562"/>
      <c r="D8" s="562"/>
      <c r="E8" s="562"/>
      <c r="F8" s="562"/>
      <c r="G8" s="562"/>
      <c r="H8" s="562"/>
      <c r="I8" s="562"/>
      <c r="J8" s="562"/>
      <c r="K8" s="562"/>
      <c r="L8" s="562"/>
      <c r="M8" s="562"/>
      <c r="N8" s="562"/>
      <c r="O8" s="562"/>
      <c r="P8" s="562"/>
      <c r="Q8" s="562"/>
      <c r="R8" s="562"/>
      <c r="S8" s="562"/>
      <c r="T8" s="562"/>
      <c r="U8" s="562"/>
      <c r="V8" s="562"/>
      <c r="W8" s="562"/>
      <c r="X8" s="562"/>
      <c r="Y8" s="562"/>
      <c r="Z8" s="562"/>
      <c r="AA8" s="562"/>
      <c r="AB8" s="562"/>
      <c r="AC8" s="562"/>
      <c r="AD8" s="562"/>
      <c r="AE8" s="562"/>
      <c r="AF8" s="562"/>
      <c r="AG8" s="562"/>
      <c r="AH8" s="562"/>
    </row>
    <row r="9" spans="1:36" x14ac:dyDescent="0.3">
      <c r="A9" s="250"/>
      <c r="B9" s="250"/>
      <c r="C9" s="250"/>
      <c r="D9" s="250"/>
      <c r="E9" s="250"/>
      <c r="F9" s="250"/>
      <c r="G9" s="250"/>
      <c r="H9" s="250"/>
      <c r="I9" s="250"/>
    </row>
    <row r="10" spans="1:36" x14ac:dyDescent="0.3">
      <c r="A10" s="562" t="s">
        <v>1857</v>
      </c>
      <c r="B10" s="562"/>
      <c r="C10" s="562"/>
      <c r="D10" s="562"/>
      <c r="E10" s="562"/>
      <c r="F10" s="562"/>
      <c r="G10" s="562"/>
      <c r="H10" s="562"/>
      <c r="I10" s="562"/>
      <c r="J10" s="562"/>
      <c r="K10" s="562"/>
      <c r="L10" s="562"/>
      <c r="M10" s="562"/>
      <c r="N10" s="562"/>
      <c r="O10" s="562"/>
      <c r="P10" s="562"/>
      <c r="Q10" s="562"/>
      <c r="R10" s="562"/>
      <c r="S10" s="562"/>
      <c r="T10" s="562"/>
      <c r="U10" s="562"/>
      <c r="V10" s="562"/>
      <c r="W10" s="562"/>
      <c r="X10" s="562"/>
      <c r="Y10" s="562"/>
      <c r="Z10" s="562"/>
      <c r="AA10" s="562"/>
      <c r="AB10" s="562"/>
      <c r="AC10" s="562"/>
      <c r="AD10" s="562"/>
      <c r="AE10" s="562"/>
      <c r="AF10" s="562"/>
      <c r="AG10" s="562"/>
      <c r="AH10" s="562"/>
    </row>
    <row r="11" spans="1:36" hidden="1" x14ac:dyDescent="0.3">
      <c r="A11" s="562" t="s">
        <v>606</v>
      </c>
      <c r="B11" s="562"/>
      <c r="C11" s="562"/>
      <c r="D11" s="562"/>
      <c r="E11" s="562"/>
      <c r="F11" s="562"/>
      <c r="G11" s="562"/>
      <c r="H11" s="562"/>
      <c r="I11" s="562"/>
      <c r="J11" s="562"/>
      <c r="K11" s="562"/>
      <c r="L11" s="562"/>
      <c r="M11" s="562"/>
      <c r="N11" s="562"/>
      <c r="O11" s="562"/>
      <c r="P11" s="562"/>
      <c r="Q11" s="562"/>
      <c r="R11" s="562"/>
      <c r="S11" s="562"/>
      <c r="T11" s="562"/>
      <c r="U11" s="562"/>
      <c r="V11" s="562"/>
      <c r="W11" s="562"/>
      <c r="X11" s="562"/>
      <c r="Y11" s="562"/>
      <c r="Z11" s="562"/>
      <c r="AA11" s="562"/>
      <c r="AB11" s="562"/>
      <c r="AC11" s="562"/>
      <c r="AD11" s="562"/>
      <c r="AE11" s="562"/>
      <c r="AF11" s="562"/>
      <c r="AG11" s="562"/>
      <c r="AH11" s="562"/>
    </row>
    <row r="12" spans="1:36" hidden="1" x14ac:dyDescent="0.3">
      <c r="A12" s="562" t="s">
        <v>329</v>
      </c>
      <c r="B12" s="562"/>
      <c r="C12" s="562"/>
      <c r="D12" s="562"/>
      <c r="E12" s="562"/>
      <c r="F12" s="562"/>
      <c r="G12" s="562"/>
      <c r="H12" s="562"/>
      <c r="I12" s="562"/>
      <c r="J12" s="562"/>
      <c r="K12" s="562"/>
      <c r="L12" s="562"/>
      <c r="M12" s="562"/>
      <c r="N12" s="562"/>
      <c r="O12" s="562"/>
      <c r="P12" s="562"/>
      <c r="Q12" s="562"/>
      <c r="R12" s="562"/>
      <c r="S12" s="562"/>
      <c r="T12" s="562"/>
      <c r="U12" s="562"/>
      <c r="V12" s="562"/>
      <c r="W12" s="562"/>
      <c r="X12" s="562"/>
      <c r="Y12" s="562"/>
      <c r="Z12" s="562"/>
      <c r="AA12" s="562"/>
      <c r="AB12" s="562"/>
      <c r="AC12" s="562"/>
      <c r="AD12" s="562"/>
      <c r="AE12" s="562"/>
      <c r="AF12" s="562"/>
      <c r="AG12" s="562"/>
      <c r="AH12" s="562"/>
    </row>
    <row r="13" spans="1:36" x14ac:dyDescent="0.3">
      <c r="A13" s="328"/>
      <c r="B13" s="328"/>
      <c r="C13" s="328"/>
      <c r="D13" s="328"/>
      <c r="E13" s="328"/>
      <c r="F13" s="328"/>
      <c r="G13" s="328"/>
      <c r="H13" s="328"/>
      <c r="I13" s="328"/>
      <c r="J13" s="328"/>
      <c r="K13" s="328"/>
      <c r="L13" s="328"/>
      <c r="M13" s="328"/>
      <c r="N13" s="328"/>
      <c r="O13" s="328"/>
      <c r="P13" s="328"/>
      <c r="Q13" s="328"/>
      <c r="R13" s="328"/>
      <c r="S13" s="328"/>
      <c r="T13" s="328"/>
      <c r="U13" s="328"/>
      <c r="V13" s="328"/>
      <c r="W13" s="328"/>
      <c r="X13" s="328"/>
      <c r="Y13" s="328"/>
      <c r="Z13" s="328"/>
      <c r="AA13" s="328"/>
      <c r="AB13" s="328"/>
      <c r="AC13" s="328"/>
      <c r="AD13" s="328"/>
      <c r="AE13" s="328"/>
      <c r="AF13" s="328"/>
      <c r="AG13" s="328"/>
      <c r="AH13" s="328"/>
    </row>
    <row r="14" spans="1:36" ht="27.75" customHeight="1" x14ac:dyDescent="0.3">
      <c r="A14" s="571" t="s">
        <v>1866</v>
      </c>
      <c r="B14" s="571"/>
      <c r="C14" s="571"/>
      <c r="D14" s="571"/>
      <c r="E14" s="571"/>
      <c r="F14" s="571"/>
      <c r="G14" s="571"/>
      <c r="H14" s="571"/>
      <c r="I14" s="571"/>
      <c r="J14" s="571"/>
      <c r="K14" s="571"/>
      <c r="L14" s="571"/>
      <c r="M14" s="571"/>
      <c r="N14" s="571"/>
      <c r="O14" s="571"/>
      <c r="P14" s="571"/>
      <c r="Q14" s="571"/>
      <c r="R14" s="571"/>
      <c r="S14" s="571"/>
      <c r="T14" s="571"/>
      <c r="U14" s="571"/>
      <c r="V14" s="571"/>
      <c r="W14" s="571"/>
      <c r="X14" s="571"/>
      <c r="Y14" s="571"/>
      <c r="Z14" s="571"/>
      <c r="AA14" s="571"/>
      <c r="AB14" s="571"/>
      <c r="AC14" s="571"/>
      <c r="AD14" s="571"/>
      <c r="AE14" s="571"/>
      <c r="AF14" s="571"/>
      <c r="AG14" s="571"/>
      <c r="AH14" s="571"/>
    </row>
    <row r="15" spans="1:36" x14ac:dyDescent="0.3">
      <c r="A15" s="328"/>
      <c r="B15" s="328"/>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row>
    <row r="16" spans="1:36" ht="27" customHeight="1" x14ac:dyDescent="0.3">
      <c r="A16" s="571" t="s">
        <v>1867</v>
      </c>
      <c r="B16" s="571"/>
      <c r="C16" s="571"/>
      <c r="D16" s="571"/>
      <c r="E16" s="571"/>
      <c r="F16" s="571"/>
      <c r="G16" s="571"/>
      <c r="H16" s="571"/>
      <c r="I16" s="571"/>
      <c r="J16" s="571"/>
      <c r="K16" s="571"/>
      <c r="L16" s="571"/>
      <c r="M16" s="571"/>
      <c r="N16" s="571"/>
      <c r="O16" s="571"/>
      <c r="P16" s="571"/>
      <c r="Q16" s="571"/>
      <c r="R16" s="571"/>
      <c r="S16" s="571"/>
      <c r="T16" s="571"/>
      <c r="U16" s="571"/>
      <c r="V16" s="571"/>
      <c r="W16" s="571"/>
      <c r="X16" s="571"/>
      <c r="Y16" s="571"/>
      <c r="Z16" s="571"/>
      <c r="AA16" s="571"/>
      <c r="AB16" s="571"/>
      <c r="AC16" s="571"/>
      <c r="AD16" s="571"/>
      <c r="AE16" s="571"/>
      <c r="AF16" s="571"/>
      <c r="AG16" s="571"/>
      <c r="AH16" s="571"/>
    </row>
    <row r="17" spans="1:36" x14ac:dyDescent="0.3">
      <c r="A17" s="250"/>
      <c r="B17" s="250"/>
      <c r="C17" s="250"/>
      <c r="D17" s="250"/>
      <c r="E17" s="250"/>
      <c r="F17" s="250"/>
      <c r="G17" s="250"/>
      <c r="H17" s="250"/>
      <c r="I17" s="250"/>
    </row>
    <row r="18" spans="1:36" ht="15" customHeight="1" x14ac:dyDescent="0.3">
      <c r="A18" s="562" t="s">
        <v>1509</v>
      </c>
      <c r="B18" s="562"/>
      <c r="C18" s="562"/>
      <c r="D18" s="562"/>
      <c r="E18" s="562"/>
      <c r="F18" s="562"/>
      <c r="G18" s="562"/>
      <c r="H18" s="562"/>
      <c r="I18" s="562"/>
      <c r="J18" s="562"/>
      <c r="K18" s="562"/>
      <c r="L18" s="562"/>
      <c r="M18" s="562"/>
      <c r="N18" s="562"/>
      <c r="O18" s="562"/>
      <c r="P18" s="562"/>
      <c r="Q18" s="562"/>
      <c r="R18" s="562"/>
      <c r="S18" s="562"/>
      <c r="T18" s="562"/>
      <c r="U18" s="562"/>
      <c r="V18" s="562"/>
      <c r="W18" s="562"/>
      <c r="X18" s="562"/>
      <c r="Y18" s="562"/>
      <c r="Z18" s="562"/>
      <c r="AA18" s="562"/>
      <c r="AB18" s="562"/>
      <c r="AC18" s="562"/>
      <c r="AD18" s="562"/>
      <c r="AE18" s="562"/>
      <c r="AF18" s="562"/>
      <c r="AG18" s="562"/>
      <c r="AH18" s="562"/>
    </row>
    <row r="19" spans="1:36" x14ac:dyDescent="0.3">
      <c r="A19" s="250"/>
      <c r="B19" s="250"/>
      <c r="C19" s="250"/>
      <c r="D19" s="250"/>
      <c r="E19" s="250"/>
      <c r="F19" s="250"/>
      <c r="G19" s="250"/>
      <c r="H19" s="250"/>
      <c r="I19" s="250"/>
      <c r="L19" s="252"/>
      <c r="M19" s="252"/>
      <c r="N19" s="252"/>
      <c r="O19" s="252"/>
      <c r="P19" s="252"/>
      <c r="Q19" s="252"/>
      <c r="R19" s="252"/>
      <c r="S19" s="252"/>
      <c r="T19" s="252"/>
      <c r="U19" s="252"/>
      <c r="V19" s="252"/>
      <c r="W19" s="252"/>
      <c r="X19" s="252"/>
      <c r="Y19" s="252"/>
      <c r="Z19" s="252"/>
      <c r="AA19" s="252"/>
      <c r="AB19" s="252"/>
      <c r="AC19" s="252"/>
      <c r="AD19" s="252"/>
      <c r="AE19" s="252"/>
      <c r="AF19" s="252"/>
      <c r="AG19" s="252"/>
      <c r="AH19" s="252"/>
    </row>
    <row r="20" spans="1:36" ht="15" customHeight="1" x14ac:dyDescent="0.3">
      <c r="A20" s="573" t="s">
        <v>1510</v>
      </c>
      <c r="B20" s="573"/>
      <c r="C20" s="573"/>
      <c r="D20" s="573"/>
      <c r="E20" s="573"/>
      <c r="F20" s="573"/>
      <c r="G20" s="573"/>
      <c r="H20" s="573"/>
      <c r="I20" s="573"/>
      <c r="J20" s="573"/>
      <c r="K20" s="573"/>
      <c r="L20" s="573" t="s">
        <v>510</v>
      </c>
      <c r="M20" s="573"/>
      <c r="N20" s="573"/>
      <c r="O20" s="573"/>
      <c r="P20" s="573"/>
      <c r="Q20" s="573"/>
      <c r="R20" s="573"/>
      <c r="S20" s="573"/>
      <c r="T20" s="573"/>
      <c r="U20" s="573"/>
      <c r="V20" s="573"/>
      <c r="W20" s="573"/>
      <c r="X20" s="573" t="s">
        <v>631</v>
      </c>
      <c r="Y20" s="573"/>
      <c r="Z20" s="573"/>
      <c r="AA20" s="573"/>
      <c r="AB20" s="573"/>
      <c r="AC20" s="573"/>
      <c r="AD20" s="573"/>
      <c r="AE20" s="573"/>
      <c r="AF20" s="573"/>
      <c r="AG20" s="573"/>
      <c r="AH20" s="573"/>
    </row>
    <row r="21" spans="1:36" x14ac:dyDescent="0.3">
      <c r="A21" s="573"/>
      <c r="B21" s="573"/>
      <c r="C21" s="573"/>
      <c r="D21" s="573"/>
      <c r="E21" s="573"/>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row>
    <row r="22" spans="1:36" x14ac:dyDescent="0.3">
      <c r="A22" s="573"/>
      <c r="B22" s="573"/>
      <c r="C22" s="573"/>
      <c r="D22" s="573"/>
      <c r="E22" s="573"/>
      <c r="F22" s="573"/>
      <c r="G22" s="573"/>
      <c r="H22" s="573"/>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3"/>
      <c r="AF22" s="573"/>
      <c r="AG22" s="573"/>
      <c r="AH22" s="573"/>
    </row>
    <row r="23" spans="1:36" ht="15" customHeight="1" x14ac:dyDescent="0.3">
      <c r="A23" s="574" t="s">
        <v>1511</v>
      </c>
      <c r="B23" s="574"/>
      <c r="C23" s="574"/>
      <c r="D23" s="574"/>
      <c r="E23" s="574"/>
      <c r="F23" s="574"/>
      <c r="G23" s="574"/>
      <c r="H23" s="574"/>
      <c r="I23" s="574"/>
      <c r="J23" s="574"/>
      <c r="K23" s="574"/>
      <c r="L23" s="575">
        <v>0</v>
      </c>
      <c r="M23" s="575"/>
      <c r="N23" s="575"/>
      <c r="O23" s="575"/>
      <c r="P23" s="575"/>
      <c r="Q23" s="575"/>
      <c r="R23" s="575"/>
      <c r="S23" s="575"/>
      <c r="T23" s="575"/>
      <c r="U23" s="575"/>
      <c r="V23" s="575"/>
      <c r="W23" s="575"/>
      <c r="X23" s="575">
        <v>0</v>
      </c>
      <c r="Y23" s="575"/>
      <c r="Z23" s="575"/>
      <c r="AA23" s="575"/>
      <c r="AB23" s="575"/>
      <c r="AC23" s="575"/>
      <c r="AD23" s="575"/>
      <c r="AE23" s="575"/>
      <c r="AF23" s="575"/>
      <c r="AG23" s="575"/>
      <c r="AH23" s="575"/>
    </row>
    <row r="24" spans="1:36" x14ac:dyDescent="0.3">
      <c r="A24" s="574"/>
      <c r="B24" s="574"/>
      <c r="C24" s="574"/>
      <c r="D24" s="574"/>
      <c r="E24" s="574"/>
      <c r="F24" s="574"/>
      <c r="G24" s="574"/>
      <c r="H24" s="574"/>
      <c r="I24" s="574"/>
      <c r="J24" s="574"/>
      <c r="K24" s="574"/>
      <c r="L24" s="575"/>
      <c r="M24" s="575"/>
      <c r="N24" s="575"/>
      <c r="O24" s="575"/>
      <c r="P24" s="575"/>
      <c r="Q24" s="575"/>
      <c r="R24" s="575"/>
      <c r="S24" s="575"/>
      <c r="T24" s="575"/>
      <c r="U24" s="575"/>
      <c r="V24" s="575"/>
      <c r="W24" s="575"/>
      <c r="X24" s="575"/>
      <c r="Y24" s="575"/>
      <c r="Z24" s="575"/>
      <c r="AA24" s="575"/>
      <c r="AB24" s="575"/>
      <c r="AC24" s="575"/>
      <c r="AD24" s="575"/>
      <c r="AE24" s="575"/>
      <c r="AF24" s="575"/>
      <c r="AG24" s="575"/>
      <c r="AH24" s="575"/>
    </row>
    <row r="25" spans="1:36" x14ac:dyDescent="0.3">
      <c r="A25" s="250"/>
      <c r="B25" s="250"/>
      <c r="C25" s="250"/>
      <c r="D25" s="250"/>
      <c r="E25" s="250"/>
      <c r="F25" s="250"/>
      <c r="G25" s="250"/>
      <c r="H25" s="250"/>
      <c r="I25" s="250"/>
    </row>
    <row r="26" spans="1:36" ht="15" hidden="1" customHeight="1" x14ac:dyDescent="0.3">
      <c r="A26" s="586" t="s">
        <v>1763</v>
      </c>
      <c r="B26" s="586"/>
      <c r="C26" s="586"/>
      <c r="D26" s="586"/>
      <c r="E26" s="586"/>
      <c r="F26" s="586"/>
      <c r="G26" s="586"/>
      <c r="H26" s="586"/>
      <c r="I26" s="586"/>
      <c r="J26" s="586"/>
      <c r="K26" s="586"/>
      <c r="L26" s="586"/>
      <c r="M26" s="586"/>
      <c r="N26" s="586"/>
      <c r="O26" s="586"/>
      <c r="P26" s="586"/>
      <c r="Q26" s="586"/>
      <c r="R26" s="586"/>
      <c r="S26" s="586"/>
      <c r="T26" s="586"/>
      <c r="U26" s="586"/>
      <c r="V26" s="586"/>
      <c r="W26" s="586"/>
      <c r="X26" s="586"/>
      <c r="Y26" s="586"/>
      <c r="Z26" s="586"/>
      <c r="AA26" s="586"/>
      <c r="AB26" s="586"/>
      <c r="AC26" s="586"/>
      <c r="AD26" s="586"/>
      <c r="AE26" s="586"/>
      <c r="AF26" s="586"/>
      <c r="AG26" s="586"/>
      <c r="AH26" s="586"/>
      <c r="AJ26" s="262" t="s">
        <v>1678</v>
      </c>
    </row>
    <row r="27" spans="1:36" hidden="1" x14ac:dyDescent="0.3">
      <c r="A27" s="250"/>
      <c r="B27" s="250"/>
      <c r="C27" s="250"/>
      <c r="D27" s="250"/>
      <c r="E27" s="250"/>
      <c r="F27" s="250"/>
      <c r="G27" s="250"/>
      <c r="H27" s="250"/>
      <c r="I27" s="250"/>
    </row>
    <row r="28" spans="1:36" ht="15" hidden="1" customHeight="1" x14ac:dyDescent="0.3">
      <c r="A28" s="593" t="s">
        <v>1764</v>
      </c>
      <c r="B28" s="594"/>
      <c r="C28" s="594"/>
      <c r="D28" s="594"/>
      <c r="E28" s="594"/>
      <c r="F28" s="594"/>
      <c r="G28" s="594"/>
      <c r="H28" s="594"/>
      <c r="I28" s="594"/>
      <c r="J28" s="594"/>
      <c r="K28" s="594"/>
      <c r="L28" s="594"/>
      <c r="M28" s="594"/>
      <c r="N28" s="594"/>
      <c r="O28" s="594"/>
      <c r="P28" s="594"/>
      <c r="Q28" s="594"/>
    </row>
    <row r="29" spans="1:36" ht="15" hidden="1" customHeight="1" x14ac:dyDescent="0.3">
      <c r="A29" s="587" t="s">
        <v>1758</v>
      </c>
      <c r="B29" s="588"/>
      <c r="C29" s="588"/>
      <c r="D29" s="588"/>
      <c r="E29" s="589"/>
      <c r="F29" s="590"/>
      <c r="G29" s="590"/>
      <c r="H29" s="590"/>
      <c r="I29" s="590"/>
      <c r="J29" s="590"/>
      <c r="K29" s="590"/>
      <c r="L29" s="590"/>
      <c r="M29" s="590"/>
      <c r="N29" s="590"/>
      <c r="O29" s="590"/>
      <c r="P29" s="590"/>
      <c r="Q29" s="590"/>
    </row>
    <row r="30" spans="1:36" ht="15" hidden="1" customHeight="1" x14ac:dyDescent="0.3">
      <c r="A30" s="587" t="s">
        <v>1759</v>
      </c>
      <c r="B30" s="588"/>
      <c r="C30" s="588"/>
      <c r="D30" s="588"/>
      <c r="E30" s="589"/>
      <c r="F30" s="590"/>
      <c r="G30" s="590"/>
      <c r="H30" s="590"/>
      <c r="I30" s="590"/>
      <c r="J30" s="590"/>
      <c r="K30" s="590"/>
      <c r="L30" s="590"/>
      <c r="M30" s="590"/>
      <c r="N30" s="590"/>
      <c r="O30" s="590"/>
      <c r="P30" s="590"/>
      <c r="Q30" s="590"/>
    </row>
    <row r="31" spans="1:36" ht="15" hidden="1" customHeight="1" x14ac:dyDescent="0.3">
      <c r="A31" s="587" t="s">
        <v>1760</v>
      </c>
      <c r="B31" s="588"/>
      <c r="C31" s="588"/>
      <c r="D31" s="588"/>
      <c r="E31" s="589"/>
      <c r="F31" s="590"/>
      <c r="G31" s="590"/>
      <c r="H31" s="590"/>
      <c r="I31" s="590"/>
      <c r="J31" s="590"/>
      <c r="K31" s="590"/>
      <c r="L31" s="590"/>
      <c r="M31" s="590"/>
      <c r="N31" s="590"/>
      <c r="O31" s="590"/>
      <c r="P31" s="590"/>
      <c r="Q31" s="590"/>
    </row>
    <row r="32" spans="1:36" ht="15" hidden="1" customHeight="1" x14ac:dyDescent="0.3">
      <c r="A32" s="587" t="s">
        <v>1761</v>
      </c>
      <c r="B32" s="588"/>
      <c r="C32" s="588"/>
      <c r="D32" s="588"/>
      <c r="E32" s="589"/>
      <c r="F32" s="590"/>
      <c r="G32" s="590"/>
      <c r="H32" s="590"/>
      <c r="I32" s="590"/>
      <c r="J32" s="590"/>
      <c r="K32" s="590"/>
      <c r="L32" s="590"/>
      <c r="M32" s="590"/>
      <c r="N32" s="590"/>
      <c r="O32" s="590"/>
      <c r="P32" s="590"/>
      <c r="Q32" s="590"/>
    </row>
    <row r="33" spans="1:36" hidden="1" x14ac:dyDescent="0.3">
      <c r="A33" s="335"/>
      <c r="B33" s="335"/>
      <c r="C33" s="336"/>
      <c r="D33" s="336"/>
      <c r="E33" s="336"/>
      <c r="F33" s="250"/>
      <c r="G33" s="250"/>
      <c r="H33" s="250"/>
      <c r="I33" s="250"/>
    </row>
    <row r="34" spans="1:36" ht="15" hidden="1" customHeight="1" x14ac:dyDescent="0.3">
      <c r="A34" s="593" t="s">
        <v>1762</v>
      </c>
      <c r="B34" s="594"/>
      <c r="C34" s="594"/>
      <c r="D34" s="594"/>
      <c r="E34" s="594"/>
      <c r="F34" s="594"/>
      <c r="G34" s="594"/>
      <c r="H34" s="594"/>
      <c r="I34" s="594"/>
      <c r="J34" s="594"/>
      <c r="K34" s="594"/>
      <c r="L34" s="594"/>
      <c r="M34" s="594"/>
      <c r="N34" s="594"/>
      <c r="O34" s="594"/>
      <c r="P34" s="594"/>
      <c r="Q34" s="594"/>
    </row>
    <row r="35" spans="1:36" ht="15" hidden="1" customHeight="1" x14ac:dyDescent="0.3">
      <c r="A35" s="587" t="s">
        <v>1758</v>
      </c>
      <c r="B35" s="588"/>
      <c r="C35" s="588"/>
      <c r="D35" s="588"/>
      <c r="E35" s="589"/>
      <c r="F35" s="590"/>
      <c r="G35" s="590"/>
      <c r="H35" s="590"/>
      <c r="I35" s="590"/>
      <c r="J35" s="590"/>
      <c r="K35" s="590"/>
      <c r="L35" s="590"/>
      <c r="M35" s="590"/>
      <c r="N35" s="590"/>
      <c r="O35" s="590"/>
      <c r="P35" s="590"/>
      <c r="Q35" s="590"/>
    </row>
    <row r="36" spans="1:36" ht="15" hidden="1" customHeight="1" x14ac:dyDescent="0.3">
      <c r="A36" s="587" t="s">
        <v>1759</v>
      </c>
      <c r="B36" s="588"/>
      <c r="C36" s="588"/>
      <c r="D36" s="588"/>
      <c r="E36" s="589"/>
      <c r="F36" s="590"/>
      <c r="G36" s="590"/>
      <c r="H36" s="590"/>
      <c r="I36" s="590"/>
      <c r="J36" s="590"/>
      <c r="K36" s="590"/>
      <c r="L36" s="590"/>
      <c r="M36" s="590"/>
      <c r="N36" s="590"/>
      <c r="O36" s="590"/>
      <c r="P36" s="590"/>
      <c r="Q36" s="590"/>
    </row>
    <row r="37" spans="1:36" ht="15" hidden="1" customHeight="1" x14ac:dyDescent="0.3">
      <c r="A37" s="587" t="s">
        <v>1760</v>
      </c>
      <c r="B37" s="588"/>
      <c r="C37" s="588"/>
      <c r="D37" s="588"/>
      <c r="E37" s="589"/>
      <c r="F37" s="590"/>
      <c r="G37" s="590"/>
      <c r="H37" s="590"/>
      <c r="I37" s="590"/>
      <c r="J37" s="590"/>
      <c r="K37" s="590"/>
      <c r="L37" s="590"/>
      <c r="M37" s="590"/>
      <c r="N37" s="590"/>
      <c r="O37" s="590"/>
      <c r="P37" s="590"/>
      <c r="Q37" s="590"/>
    </row>
    <row r="38" spans="1:36" ht="15" hidden="1" customHeight="1" x14ac:dyDescent="0.3">
      <c r="A38" s="587" t="s">
        <v>1761</v>
      </c>
      <c r="B38" s="588"/>
      <c r="C38" s="588"/>
      <c r="D38" s="588"/>
      <c r="E38" s="589"/>
      <c r="F38" s="590"/>
      <c r="G38" s="590"/>
      <c r="H38" s="590"/>
      <c r="I38" s="590"/>
      <c r="J38" s="590"/>
      <c r="K38" s="590"/>
      <c r="L38" s="590"/>
      <c r="M38" s="590"/>
      <c r="N38" s="590"/>
      <c r="O38" s="590"/>
      <c r="P38" s="590"/>
      <c r="Q38" s="590"/>
    </row>
    <row r="39" spans="1:36" x14ac:dyDescent="0.3">
      <c r="A39" s="250"/>
      <c r="B39" s="250"/>
      <c r="C39" s="250"/>
      <c r="D39" s="250"/>
      <c r="E39" s="250"/>
      <c r="F39" s="250"/>
      <c r="G39" s="250"/>
      <c r="H39" s="250"/>
      <c r="I39" s="250"/>
    </row>
    <row r="40" spans="1:36" ht="41.25" customHeight="1" x14ac:dyDescent="0.3">
      <c r="A40" s="571" t="s">
        <v>1868</v>
      </c>
      <c r="B40" s="571"/>
      <c r="C40" s="571"/>
      <c r="D40" s="571"/>
      <c r="E40" s="571"/>
      <c r="F40" s="571"/>
      <c r="G40" s="571"/>
      <c r="H40" s="571"/>
      <c r="I40" s="571"/>
      <c r="J40" s="571"/>
      <c r="K40" s="571"/>
      <c r="L40" s="571"/>
      <c r="M40" s="571"/>
      <c r="N40" s="571"/>
      <c r="O40" s="571"/>
      <c r="P40" s="571"/>
      <c r="Q40" s="571"/>
      <c r="R40" s="571"/>
      <c r="S40" s="571"/>
      <c r="T40" s="571"/>
      <c r="U40" s="571"/>
      <c r="V40" s="571"/>
      <c r="W40" s="571"/>
      <c r="X40" s="571"/>
      <c r="Y40" s="571"/>
      <c r="Z40" s="571"/>
      <c r="AA40" s="571"/>
      <c r="AB40" s="571"/>
      <c r="AC40" s="571"/>
      <c r="AD40" s="571"/>
      <c r="AE40" s="571"/>
      <c r="AF40" s="571"/>
      <c r="AG40" s="571"/>
      <c r="AH40" s="571"/>
      <c r="AJ40" s="338"/>
    </row>
    <row r="41" spans="1:36" x14ac:dyDescent="0.3">
      <c r="A41" s="250"/>
      <c r="B41" s="250"/>
      <c r="C41" s="250"/>
      <c r="D41" s="250"/>
      <c r="E41" s="250"/>
      <c r="F41" s="250"/>
      <c r="G41" s="250"/>
      <c r="H41" s="250"/>
      <c r="I41" s="250"/>
    </row>
    <row r="42" spans="1:36" s="341" customFormat="1" ht="30" customHeight="1" x14ac:dyDescent="0.3">
      <c r="A42" s="562" t="s">
        <v>1817</v>
      </c>
      <c r="B42" s="562"/>
      <c r="C42" s="562"/>
      <c r="D42" s="562"/>
      <c r="E42" s="562"/>
      <c r="F42" s="562"/>
      <c r="G42" s="562"/>
      <c r="H42" s="562"/>
      <c r="I42" s="562"/>
      <c r="J42" s="562"/>
      <c r="K42" s="562"/>
      <c r="L42" s="562"/>
      <c r="M42" s="562"/>
      <c r="N42" s="562"/>
      <c r="O42" s="562"/>
      <c r="P42" s="562"/>
      <c r="Q42" s="562"/>
      <c r="R42" s="562"/>
      <c r="S42" s="562"/>
      <c r="T42" s="562"/>
      <c r="U42" s="562"/>
      <c r="V42" s="562"/>
      <c r="W42" s="562"/>
      <c r="X42" s="562"/>
      <c r="Y42" s="562"/>
      <c r="Z42" s="562"/>
      <c r="AA42" s="562"/>
      <c r="AB42" s="562"/>
      <c r="AC42" s="562"/>
      <c r="AD42" s="562"/>
      <c r="AE42" s="562"/>
      <c r="AF42" s="562"/>
      <c r="AG42" s="562"/>
      <c r="AH42" s="562"/>
      <c r="AJ42" s="262" t="s">
        <v>1678</v>
      </c>
    </row>
    <row r="43" spans="1:36" ht="9" customHeight="1" x14ac:dyDescent="0.3">
      <c r="A43" s="317"/>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J43" s="262"/>
    </row>
    <row r="44" spans="1:36" x14ac:dyDescent="0.3">
      <c r="A44" s="582" t="s">
        <v>1816</v>
      </c>
      <c r="B44" s="582"/>
      <c r="C44" s="582"/>
      <c r="D44" s="582"/>
      <c r="E44" s="582"/>
      <c r="F44" s="582"/>
      <c r="G44" s="582"/>
      <c r="H44" s="582"/>
      <c r="I44" s="582"/>
      <c r="J44" s="582"/>
      <c r="K44" s="578" t="s">
        <v>1513</v>
      </c>
      <c r="L44" s="578"/>
      <c r="M44" s="578"/>
      <c r="N44" s="578"/>
      <c r="O44" s="578"/>
      <c r="P44" s="578"/>
      <c r="Q44" s="578"/>
      <c r="R44" s="578"/>
      <c r="S44" s="578" t="s">
        <v>1514</v>
      </c>
      <c r="T44" s="578"/>
      <c r="U44" s="578"/>
      <c r="V44" s="578"/>
      <c r="W44" s="578"/>
      <c r="X44" s="578"/>
      <c r="Y44" s="578"/>
      <c r="Z44" s="578"/>
      <c r="AA44" s="578" t="s">
        <v>1515</v>
      </c>
      <c r="AB44" s="578"/>
      <c r="AC44" s="578"/>
      <c r="AD44" s="578"/>
      <c r="AE44" s="578"/>
      <c r="AF44" s="578"/>
      <c r="AG44" s="578"/>
      <c r="AH44" s="578"/>
    </row>
    <row r="45" spans="1:36" ht="15" customHeight="1" x14ac:dyDescent="0.3">
      <c r="A45" s="582"/>
      <c r="B45" s="582"/>
      <c r="C45" s="582"/>
      <c r="D45" s="582"/>
      <c r="E45" s="582"/>
      <c r="F45" s="582"/>
      <c r="G45" s="582"/>
      <c r="H45" s="582"/>
      <c r="I45" s="582"/>
      <c r="J45" s="582"/>
      <c r="K45" s="578"/>
      <c r="L45" s="578"/>
      <c r="M45" s="578"/>
      <c r="N45" s="578"/>
      <c r="O45" s="578"/>
      <c r="P45" s="578"/>
      <c r="Q45" s="578"/>
      <c r="R45" s="578"/>
      <c r="S45" s="578"/>
      <c r="T45" s="578"/>
      <c r="U45" s="578"/>
      <c r="V45" s="578"/>
      <c r="W45" s="578"/>
      <c r="X45" s="578"/>
      <c r="Y45" s="578"/>
      <c r="Z45" s="578"/>
      <c r="AA45" s="578"/>
      <c r="AB45" s="578"/>
      <c r="AC45" s="578"/>
      <c r="AD45" s="578"/>
      <c r="AE45" s="578"/>
      <c r="AF45" s="578"/>
      <c r="AG45" s="578"/>
      <c r="AH45" s="578"/>
      <c r="AJ45" s="262" t="s">
        <v>1678</v>
      </c>
    </row>
    <row r="46" spans="1:36" x14ac:dyDescent="0.3">
      <c r="A46" s="582"/>
      <c r="B46" s="582"/>
      <c r="C46" s="582"/>
      <c r="D46" s="582"/>
      <c r="E46" s="582"/>
      <c r="F46" s="582"/>
      <c r="G46" s="582"/>
      <c r="H46" s="582"/>
      <c r="I46" s="582"/>
      <c r="J46" s="582"/>
      <c r="K46" s="583" t="s">
        <v>1516</v>
      </c>
      <c r="L46" s="583"/>
      <c r="M46" s="583"/>
      <c r="N46" s="583"/>
      <c r="O46" s="583" t="s">
        <v>1517</v>
      </c>
      <c r="P46" s="583"/>
      <c r="Q46" s="583"/>
      <c r="R46" s="583"/>
      <c r="S46" s="578"/>
      <c r="T46" s="578"/>
      <c r="U46" s="578"/>
      <c r="V46" s="578"/>
      <c r="W46" s="578"/>
      <c r="X46" s="578"/>
      <c r="Y46" s="578"/>
      <c r="Z46" s="578"/>
      <c r="AA46" s="578"/>
      <c r="AB46" s="578"/>
      <c r="AC46" s="578"/>
      <c r="AD46" s="578"/>
      <c r="AE46" s="578"/>
      <c r="AF46" s="578"/>
      <c r="AG46" s="578"/>
      <c r="AH46" s="578"/>
    </row>
    <row r="47" spans="1:36" x14ac:dyDescent="0.3">
      <c r="A47" s="582"/>
      <c r="B47" s="582"/>
      <c r="C47" s="582"/>
      <c r="D47" s="582"/>
      <c r="E47" s="582"/>
      <c r="F47" s="582"/>
      <c r="G47" s="582"/>
      <c r="H47" s="582"/>
      <c r="I47" s="582"/>
      <c r="J47" s="582"/>
      <c r="K47" s="583"/>
      <c r="L47" s="583"/>
      <c r="M47" s="583"/>
      <c r="N47" s="583"/>
      <c r="O47" s="583"/>
      <c r="P47" s="583"/>
      <c r="Q47" s="583"/>
      <c r="R47" s="583"/>
      <c r="S47" s="578"/>
      <c r="T47" s="578"/>
      <c r="U47" s="578"/>
      <c r="V47" s="578"/>
      <c r="W47" s="578"/>
      <c r="X47" s="578"/>
      <c r="Y47" s="578"/>
      <c r="Z47" s="578"/>
      <c r="AA47" s="578"/>
      <c r="AB47" s="578"/>
      <c r="AC47" s="578"/>
      <c r="AD47" s="578"/>
      <c r="AE47" s="578"/>
      <c r="AF47" s="578"/>
      <c r="AG47" s="578"/>
      <c r="AH47" s="578"/>
    </row>
    <row r="48" spans="1:36" x14ac:dyDescent="0.3">
      <c r="A48" s="574" t="s">
        <v>1858</v>
      </c>
      <c r="B48" s="574"/>
      <c r="C48" s="574"/>
      <c r="D48" s="574"/>
      <c r="E48" s="574"/>
      <c r="F48" s="574"/>
      <c r="G48" s="574"/>
      <c r="H48" s="574"/>
      <c r="I48" s="574"/>
      <c r="J48" s="574"/>
      <c r="K48" s="580">
        <v>5000</v>
      </c>
      <c r="L48" s="580"/>
      <c r="M48" s="580"/>
      <c r="N48" s="580"/>
      <c r="O48" s="581">
        <v>100</v>
      </c>
      <c r="P48" s="581"/>
      <c r="Q48" s="581"/>
      <c r="R48" s="581"/>
      <c r="S48" s="581">
        <f>O48</f>
        <v>100</v>
      </c>
      <c r="T48" s="581"/>
      <c r="U48" s="581"/>
      <c r="V48" s="581"/>
      <c r="W48" s="581"/>
      <c r="X48" s="581"/>
      <c r="Y48" s="581"/>
      <c r="Z48" s="581"/>
      <c r="AA48" s="576">
        <v>100</v>
      </c>
      <c r="AB48" s="576"/>
      <c r="AC48" s="576"/>
      <c r="AD48" s="576"/>
      <c r="AE48" s="576"/>
      <c r="AF48" s="576"/>
      <c r="AG48" s="576"/>
      <c r="AH48" s="576"/>
    </row>
    <row r="49" spans="1:36" x14ac:dyDescent="0.3">
      <c r="A49" s="574"/>
      <c r="B49" s="574"/>
      <c r="C49" s="574"/>
      <c r="D49" s="574"/>
      <c r="E49" s="574"/>
      <c r="F49" s="574"/>
      <c r="G49" s="574"/>
      <c r="H49" s="574"/>
      <c r="I49" s="574"/>
      <c r="J49" s="574"/>
      <c r="K49" s="580"/>
      <c r="L49" s="580"/>
      <c r="M49" s="580"/>
      <c r="N49" s="580"/>
      <c r="O49" s="581"/>
      <c r="P49" s="581"/>
      <c r="Q49" s="581"/>
      <c r="R49" s="581"/>
      <c r="S49" s="581"/>
      <c r="T49" s="581"/>
      <c r="U49" s="581"/>
      <c r="V49" s="581"/>
      <c r="W49" s="581"/>
      <c r="X49" s="581"/>
      <c r="Y49" s="581"/>
      <c r="Z49" s="581"/>
      <c r="AA49" s="576"/>
      <c r="AB49" s="576"/>
      <c r="AC49" s="576"/>
      <c r="AD49" s="576"/>
      <c r="AE49" s="576"/>
      <c r="AF49" s="576"/>
      <c r="AG49" s="576"/>
      <c r="AH49" s="576"/>
    </row>
    <row r="50" spans="1:36" x14ac:dyDescent="0.3">
      <c r="A50" s="250"/>
      <c r="B50" s="250"/>
      <c r="C50" s="250"/>
      <c r="D50" s="250"/>
      <c r="E50" s="250"/>
      <c r="F50" s="250"/>
      <c r="G50" s="250"/>
      <c r="H50" s="250"/>
      <c r="I50" s="250"/>
    </row>
    <row r="51" spans="1:36" x14ac:dyDescent="0.3">
      <c r="A51" s="250"/>
      <c r="B51" s="250"/>
      <c r="C51" s="250"/>
      <c r="D51" s="250"/>
      <c r="E51" s="250"/>
      <c r="F51" s="250"/>
      <c r="G51" s="250"/>
      <c r="H51" s="250"/>
      <c r="I51" s="250"/>
    </row>
    <row r="52" spans="1:36" hidden="1" x14ac:dyDescent="0.3">
      <c r="A52" s="577" t="s">
        <v>1519</v>
      </c>
      <c r="B52" s="577"/>
      <c r="C52" s="577"/>
      <c r="D52" s="577"/>
      <c r="E52" s="577"/>
      <c r="F52" s="577"/>
      <c r="G52" s="577"/>
      <c r="H52" s="577"/>
      <c r="I52" s="577"/>
      <c r="J52" s="577"/>
      <c r="K52" s="578" t="s">
        <v>1513</v>
      </c>
      <c r="L52" s="578"/>
      <c r="M52" s="578"/>
      <c r="N52" s="578"/>
      <c r="O52" s="578"/>
      <c r="P52" s="578"/>
      <c r="Q52" s="578"/>
      <c r="R52" s="578"/>
      <c r="S52" s="578" t="s">
        <v>1514</v>
      </c>
      <c r="T52" s="578"/>
      <c r="U52" s="578"/>
      <c r="V52" s="578"/>
      <c r="W52" s="578"/>
      <c r="X52" s="578"/>
      <c r="Y52" s="578"/>
      <c r="Z52" s="578"/>
      <c r="AA52" s="578" t="s">
        <v>1515</v>
      </c>
      <c r="AB52" s="578"/>
      <c r="AC52" s="578"/>
      <c r="AD52" s="578"/>
      <c r="AE52" s="578"/>
      <c r="AF52" s="578"/>
      <c r="AG52" s="578"/>
      <c r="AH52" s="578"/>
      <c r="AJ52" s="262" t="s">
        <v>1678</v>
      </c>
    </row>
    <row r="53" spans="1:36" hidden="1" x14ac:dyDescent="0.3">
      <c r="A53" s="577"/>
      <c r="B53" s="577"/>
      <c r="C53" s="577"/>
      <c r="D53" s="577"/>
      <c r="E53" s="577"/>
      <c r="F53" s="577"/>
      <c r="G53" s="577"/>
      <c r="H53" s="577"/>
      <c r="I53" s="577"/>
      <c r="J53" s="577"/>
      <c r="K53" s="578"/>
      <c r="L53" s="578"/>
      <c r="M53" s="578"/>
      <c r="N53" s="578"/>
      <c r="O53" s="578"/>
      <c r="P53" s="578"/>
      <c r="Q53" s="578"/>
      <c r="R53" s="578"/>
      <c r="S53" s="578"/>
      <c r="T53" s="578"/>
      <c r="U53" s="578"/>
      <c r="V53" s="578"/>
      <c r="W53" s="578"/>
      <c r="X53" s="578"/>
      <c r="Y53" s="578"/>
      <c r="Z53" s="578"/>
      <c r="AA53" s="578"/>
      <c r="AB53" s="578"/>
      <c r="AC53" s="578"/>
      <c r="AD53" s="578"/>
      <c r="AE53" s="578"/>
      <c r="AF53" s="578"/>
      <c r="AG53" s="578"/>
      <c r="AH53" s="578"/>
    </row>
    <row r="54" spans="1:36" hidden="1" x14ac:dyDescent="0.3">
      <c r="A54" s="577"/>
      <c r="B54" s="577"/>
      <c r="C54" s="577"/>
      <c r="D54" s="577"/>
      <c r="E54" s="577"/>
      <c r="F54" s="577"/>
      <c r="G54" s="577"/>
      <c r="H54" s="577"/>
      <c r="I54" s="577"/>
      <c r="J54" s="577"/>
      <c r="K54" s="578"/>
      <c r="L54" s="578"/>
      <c r="M54" s="578"/>
      <c r="N54" s="578"/>
      <c r="O54" s="578"/>
      <c r="P54" s="578"/>
      <c r="Q54" s="578"/>
      <c r="R54" s="578"/>
      <c r="S54" s="578"/>
      <c r="T54" s="578"/>
      <c r="U54" s="578"/>
      <c r="V54" s="578"/>
      <c r="W54" s="578"/>
      <c r="X54" s="578"/>
      <c r="Y54" s="578"/>
      <c r="Z54" s="578"/>
      <c r="AA54" s="578"/>
      <c r="AB54" s="578"/>
      <c r="AC54" s="578"/>
      <c r="AD54" s="578"/>
      <c r="AE54" s="578"/>
      <c r="AF54" s="578"/>
      <c r="AG54" s="578"/>
      <c r="AH54" s="578"/>
    </row>
    <row r="55" spans="1:36" hidden="1" x14ac:dyDescent="0.3">
      <c r="A55" s="579" t="s">
        <v>1512</v>
      </c>
      <c r="B55" s="579"/>
      <c r="C55" s="579"/>
      <c r="D55" s="579"/>
      <c r="E55" s="579"/>
      <c r="F55" s="579"/>
      <c r="G55" s="582" t="s">
        <v>1520</v>
      </c>
      <c r="H55" s="582"/>
      <c r="I55" s="582"/>
      <c r="J55" s="582"/>
      <c r="K55" s="583" t="s">
        <v>1516</v>
      </c>
      <c r="L55" s="583"/>
      <c r="M55" s="583"/>
      <c r="N55" s="583"/>
      <c r="O55" s="583" t="s">
        <v>1517</v>
      </c>
      <c r="P55" s="583"/>
      <c r="Q55" s="583"/>
      <c r="R55" s="583"/>
      <c r="S55" s="578"/>
      <c r="T55" s="578"/>
      <c r="U55" s="578"/>
      <c r="V55" s="578"/>
      <c r="W55" s="578"/>
      <c r="X55" s="578"/>
      <c r="Y55" s="578"/>
      <c r="Z55" s="578"/>
      <c r="AA55" s="578"/>
      <c r="AB55" s="578"/>
      <c r="AC55" s="578"/>
      <c r="AD55" s="578"/>
      <c r="AE55" s="578"/>
      <c r="AF55" s="578"/>
      <c r="AG55" s="578"/>
      <c r="AH55" s="578"/>
    </row>
    <row r="56" spans="1:36" hidden="1" x14ac:dyDescent="0.3">
      <c r="A56" s="579"/>
      <c r="B56" s="579"/>
      <c r="C56" s="579"/>
      <c r="D56" s="579"/>
      <c r="E56" s="579"/>
      <c r="F56" s="579"/>
      <c r="G56" s="582"/>
      <c r="H56" s="582"/>
      <c r="I56" s="582"/>
      <c r="J56" s="582"/>
      <c r="K56" s="583"/>
      <c r="L56" s="583"/>
      <c r="M56" s="583"/>
      <c r="N56" s="583"/>
      <c r="O56" s="583"/>
      <c r="P56" s="583"/>
      <c r="Q56" s="583"/>
      <c r="R56" s="583"/>
      <c r="S56" s="578"/>
      <c r="T56" s="578"/>
      <c r="U56" s="578"/>
      <c r="V56" s="578"/>
      <c r="W56" s="578"/>
      <c r="X56" s="578"/>
      <c r="Y56" s="578"/>
      <c r="Z56" s="578"/>
      <c r="AA56" s="578"/>
      <c r="AB56" s="578"/>
      <c r="AC56" s="578"/>
      <c r="AD56" s="578"/>
      <c r="AE56" s="578"/>
      <c r="AF56" s="578"/>
      <c r="AG56" s="578"/>
      <c r="AH56" s="578"/>
    </row>
    <row r="57" spans="1:36" hidden="1" x14ac:dyDescent="0.3">
      <c r="A57" s="574"/>
      <c r="B57" s="574"/>
      <c r="C57" s="574"/>
      <c r="D57" s="574"/>
      <c r="E57" s="574"/>
      <c r="F57" s="574"/>
      <c r="G57" s="591"/>
      <c r="H57" s="592"/>
      <c r="I57" s="592"/>
      <c r="J57" s="592"/>
      <c r="K57" s="580"/>
      <c r="L57" s="580"/>
      <c r="M57" s="580"/>
      <c r="N57" s="580"/>
      <c r="O57" s="576">
        <f>IF($K$63=0,0,(K57/$K$63)*100)</f>
        <v>0</v>
      </c>
      <c r="P57" s="576"/>
      <c r="Q57" s="576"/>
      <c r="R57" s="576"/>
      <c r="S57" s="576"/>
      <c r="T57" s="576"/>
      <c r="U57" s="576"/>
      <c r="V57" s="576"/>
      <c r="W57" s="576"/>
      <c r="X57" s="576"/>
      <c r="Y57" s="576"/>
      <c r="Z57" s="576"/>
      <c r="AA57" s="576"/>
      <c r="AB57" s="576"/>
      <c r="AC57" s="576"/>
      <c r="AD57" s="576"/>
      <c r="AE57" s="576"/>
      <c r="AF57" s="576"/>
      <c r="AG57" s="576"/>
      <c r="AH57" s="576"/>
    </row>
    <row r="58" spans="1:36" hidden="1" x14ac:dyDescent="0.3">
      <c r="A58" s="574"/>
      <c r="B58" s="574"/>
      <c r="C58" s="574"/>
      <c r="D58" s="574"/>
      <c r="E58" s="574"/>
      <c r="F58" s="574"/>
      <c r="G58" s="592"/>
      <c r="H58" s="592"/>
      <c r="I58" s="592"/>
      <c r="J58" s="592"/>
      <c r="K58" s="580"/>
      <c r="L58" s="580"/>
      <c r="M58" s="580"/>
      <c r="N58" s="580"/>
      <c r="O58" s="576"/>
      <c r="P58" s="576"/>
      <c r="Q58" s="576"/>
      <c r="R58" s="576"/>
      <c r="S58" s="576"/>
      <c r="T58" s="576"/>
      <c r="U58" s="576"/>
      <c r="V58" s="576"/>
      <c r="W58" s="576"/>
      <c r="X58" s="576"/>
      <c r="Y58" s="576"/>
      <c r="Z58" s="576"/>
      <c r="AA58" s="576"/>
      <c r="AB58" s="576"/>
      <c r="AC58" s="576"/>
      <c r="AD58" s="576"/>
      <c r="AE58" s="576"/>
      <c r="AF58" s="576"/>
      <c r="AG58" s="576"/>
      <c r="AH58" s="576"/>
    </row>
    <row r="59" spans="1:36" hidden="1" x14ac:dyDescent="0.3">
      <c r="A59" s="574"/>
      <c r="B59" s="574"/>
      <c r="C59" s="574"/>
      <c r="D59" s="574"/>
      <c r="E59" s="574"/>
      <c r="F59" s="574"/>
      <c r="G59" s="591"/>
      <c r="H59" s="592"/>
      <c r="I59" s="592"/>
      <c r="J59" s="592"/>
      <c r="K59" s="580"/>
      <c r="L59" s="580"/>
      <c r="M59" s="580"/>
      <c r="N59" s="580"/>
      <c r="O59" s="576">
        <f>IF($K$63=0,0,(K59/$K$63)*100)</f>
        <v>0</v>
      </c>
      <c r="P59" s="576"/>
      <c r="Q59" s="576"/>
      <c r="R59" s="576"/>
      <c r="S59" s="576"/>
      <c r="T59" s="576"/>
      <c r="U59" s="576"/>
      <c r="V59" s="576"/>
      <c r="W59" s="576"/>
      <c r="X59" s="576"/>
      <c r="Y59" s="576"/>
      <c r="Z59" s="576"/>
      <c r="AA59" s="576"/>
      <c r="AB59" s="576"/>
      <c r="AC59" s="576"/>
      <c r="AD59" s="576"/>
      <c r="AE59" s="576"/>
      <c r="AF59" s="576"/>
      <c r="AG59" s="576"/>
      <c r="AH59" s="576"/>
    </row>
    <row r="60" spans="1:36" hidden="1" x14ac:dyDescent="0.3">
      <c r="A60" s="574"/>
      <c r="B60" s="574"/>
      <c r="C60" s="574"/>
      <c r="D60" s="574"/>
      <c r="E60" s="574"/>
      <c r="F60" s="574"/>
      <c r="G60" s="592"/>
      <c r="H60" s="592"/>
      <c r="I60" s="592"/>
      <c r="J60" s="592"/>
      <c r="K60" s="580"/>
      <c r="L60" s="580"/>
      <c r="M60" s="580"/>
      <c r="N60" s="580"/>
      <c r="O60" s="576"/>
      <c r="P60" s="576"/>
      <c r="Q60" s="576"/>
      <c r="R60" s="576"/>
      <c r="S60" s="576"/>
      <c r="T60" s="576"/>
      <c r="U60" s="576"/>
      <c r="V60" s="576"/>
      <c r="W60" s="576"/>
      <c r="X60" s="576"/>
      <c r="Y60" s="576"/>
      <c r="Z60" s="576"/>
      <c r="AA60" s="576"/>
      <c r="AB60" s="576"/>
      <c r="AC60" s="576"/>
      <c r="AD60" s="576"/>
      <c r="AE60" s="576"/>
      <c r="AF60" s="576"/>
      <c r="AG60" s="576"/>
      <c r="AH60" s="576"/>
    </row>
    <row r="61" spans="1:36" hidden="1" x14ac:dyDescent="0.3">
      <c r="A61" s="574"/>
      <c r="B61" s="574"/>
      <c r="C61" s="574"/>
      <c r="D61" s="574"/>
      <c r="E61" s="574"/>
      <c r="F61" s="574"/>
      <c r="G61" s="591"/>
      <c r="H61" s="592"/>
      <c r="I61" s="592"/>
      <c r="J61" s="592"/>
      <c r="K61" s="580"/>
      <c r="L61" s="580"/>
      <c r="M61" s="580"/>
      <c r="N61" s="580"/>
      <c r="O61" s="576">
        <f>IF($K$63=0,0,(K61/$K$63)*100)</f>
        <v>0</v>
      </c>
      <c r="P61" s="576"/>
      <c r="Q61" s="576"/>
      <c r="R61" s="576"/>
      <c r="S61" s="576"/>
      <c r="T61" s="576"/>
      <c r="U61" s="576"/>
      <c r="V61" s="576"/>
      <c r="W61" s="576"/>
      <c r="X61" s="576"/>
      <c r="Y61" s="576"/>
      <c r="Z61" s="576"/>
      <c r="AA61" s="576"/>
      <c r="AB61" s="576"/>
      <c r="AC61" s="576"/>
      <c r="AD61" s="576"/>
      <c r="AE61" s="576"/>
      <c r="AF61" s="576"/>
      <c r="AG61" s="576"/>
      <c r="AH61" s="576"/>
    </row>
    <row r="62" spans="1:36" hidden="1" x14ac:dyDescent="0.3">
      <c r="A62" s="574"/>
      <c r="B62" s="574"/>
      <c r="C62" s="574"/>
      <c r="D62" s="574"/>
      <c r="E62" s="574"/>
      <c r="F62" s="574"/>
      <c r="G62" s="592"/>
      <c r="H62" s="592"/>
      <c r="I62" s="592"/>
      <c r="J62" s="592"/>
      <c r="K62" s="580"/>
      <c r="L62" s="580"/>
      <c r="M62" s="580"/>
      <c r="N62" s="580"/>
      <c r="O62" s="576"/>
      <c r="P62" s="576"/>
      <c r="Q62" s="576"/>
      <c r="R62" s="576"/>
      <c r="S62" s="576"/>
      <c r="T62" s="576"/>
      <c r="U62" s="576"/>
      <c r="V62" s="576"/>
      <c r="W62" s="576"/>
      <c r="X62" s="576"/>
      <c r="Y62" s="576"/>
      <c r="Z62" s="576"/>
      <c r="AA62" s="576"/>
      <c r="AB62" s="576"/>
      <c r="AC62" s="576"/>
      <c r="AD62" s="576"/>
      <c r="AE62" s="576"/>
      <c r="AF62" s="576"/>
      <c r="AG62" s="576"/>
      <c r="AH62" s="576"/>
    </row>
    <row r="63" spans="1:36" hidden="1" x14ac:dyDescent="0.3">
      <c r="A63" s="595" t="s">
        <v>1518</v>
      </c>
      <c r="B63" s="595"/>
      <c r="C63" s="595"/>
      <c r="D63" s="595"/>
      <c r="E63" s="595"/>
      <c r="F63" s="595"/>
      <c r="G63" s="596" t="s">
        <v>393</v>
      </c>
      <c r="H63" s="582"/>
      <c r="I63" s="582"/>
      <c r="J63" s="582"/>
      <c r="K63" s="597">
        <f>SUM(K57:N62)</f>
        <v>0</v>
      </c>
      <c r="L63" s="597"/>
      <c r="M63" s="597"/>
      <c r="N63" s="597"/>
      <c r="O63" s="583">
        <f>SUM(O57:R62)</f>
        <v>0</v>
      </c>
      <c r="P63" s="583"/>
      <c r="Q63" s="583"/>
      <c r="R63" s="583"/>
      <c r="S63" s="583">
        <f>SUM(S57:Z62)</f>
        <v>0</v>
      </c>
      <c r="T63" s="583"/>
      <c r="U63" s="583"/>
      <c r="V63" s="583"/>
      <c r="W63" s="583"/>
      <c r="X63" s="583"/>
      <c r="Y63" s="583"/>
      <c r="Z63" s="583"/>
      <c r="AA63" s="583">
        <f>SUM(AA57:AH62)</f>
        <v>0</v>
      </c>
      <c r="AB63" s="583"/>
      <c r="AC63" s="583"/>
      <c r="AD63" s="583"/>
      <c r="AE63" s="583"/>
      <c r="AF63" s="583"/>
      <c r="AG63" s="583"/>
      <c r="AH63" s="583"/>
    </row>
    <row r="64" spans="1:36" hidden="1" x14ac:dyDescent="0.3">
      <c r="A64" s="595"/>
      <c r="B64" s="595"/>
      <c r="C64" s="595"/>
      <c r="D64" s="595"/>
      <c r="E64" s="595"/>
      <c r="F64" s="595"/>
      <c r="G64" s="582"/>
      <c r="H64" s="582"/>
      <c r="I64" s="582"/>
      <c r="J64" s="582"/>
      <c r="K64" s="597"/>
      <c r="L64" s="597"/>
      <c r="M64" s="597"/>
      <c r="N64" s="597"/>
      <c r="O64" s="583"/>
      <c r="P64" s="583"/>
      <c r="Q64" s="583"/>
      <c r="R64" s="583"/>
      <c r="S64" s="583"/>
      <c r="T64" s="583"/>
      <c r="U64" s="583"/>
      <c r="V64" s="583"/>
      <c r="W64" s="583"/>
      <c r="X64" s="583"/>
      <c r="Y64" s="583"/>
      <c r="Z64" s="583"/>
      <c r="AA64" s="583"/>
      <c r="AB64" s="583"/>
      <c r="AC64" s="583"/>
      <c r="AD64" s="583"/>
      <c r="AE64" s="583"/>
      <c r="AF64" s="583"/>
      <c r="AG64" s="583"/>
      <c r="AH64" s="583"/>
    </row>
    <row r="65" spans="1:34" hidden="1" x14ac:dyDescent="0.3">
      <c r="A65" s="250"/>
      <c r="B65" s="250"/>
      <c r="C65" s="250"/>
      <c r="D65" s="250"/>
      <c r="E65" s="250"/>
      <c r="F65" s="250"/>
      <c r="G65" s="250"/>
      <c r="H65" s="250"/>
      <c r="I65" s="250"/>
    </row>
    <row r="66" spans="1:34" x14ac:dyDescent="0.3">
      <c r="A66" s="250"/>
      <c r="B66" s="250"/>
      <c r="C66" s="250"/>
      <c r="D66" s="250"/>
      <c r="E66" s="250"/>
      <c r="F66" s="250"/>
      <c r="G66" s="250"/>
      <c r="H66" s="250"/>
      <c r="I66" s="250"/>
    </row>
    <row r="67" spans="1:34" ht="26.25" hidden="1" customHeight="1" x14ac:dyDescent="0.3">
      <c r="A67" s="569" t="s">
        <v>1756</v>
      </c>
      <c r="B67" s="569"/>
      <c r="C67" s="569"/>
      <c r="D67" s="569"/>
      <c r="E67" s="569"/>
      <c r="F67" s="569"/>
      <c r="G67" s="569"/>
      <c r="H67" s="569"/>
      <c r="I67" s="569"/>
      <c r="J67" s="569"/>
      <c r="K67" s="569"/>
      <c r="L67" s="569"/>
      <c r="M67" s="569"/>
      <c r="N67" s="569"/>
      <c r="O67" s="569"/>
      <c r="P67" s="569"/>
      <c r="Q67" s="569"/>
      <c r="R67" s="569"/>
      <c r="S67" s="569"/>
      <c r="T67" s="569"/>
      <c r="U67" s="569"/>
      <c r="V67" s="569"/>
      <c r="W67" s="569"/>
      <c r="X67" s="569"/>
      <c r="Y67" s="569"/>
      <c r="Z67" s="569"/>
      <c r="AA67" s="569"/>
      <c r="AB67" s="569"/>
      <c r="AC67" s="569"/>
      <c r="AD67" s="569"/>
      <c r="AE67" s="569"/>
      <c r="AF67" s="569"/>
      <c r="AG67" s="569"/>
      <c r="AH67" s="569"/>
    </row>
    <row r="68" spans="1:34" hidden="1" x14ac:dyDescent="0.3">
      <c r="A68" s="250"/>
      <c r="B68" s="250"/>
      <c r="C68" s="250"/>
      <c r="D68" s="250"/>
      <c r="E68" s="250"/>
      <c r="F68" s="250"/>
      <c r="G68" s="250"/>
      <c r="H68" s="250"/>
      <c r="I68" s="250"/>
    </row>
    <row r="69" spans="1:34" ht="53.25" hidden="1" customHeight="1" x14ac:dyDescent="0.3">
      <c r="A69" s="584" t="s">
        <v>1757</v>
      </c>
      <c r="B69" s="562"/>
      <c r="C69" s="562"/>
      <c r="D69" s="562"/>
      <c r="E69" s="562"/>
      <c r="F69" s="562"/>
      <c r="G69" s="562"/>
      <c r="H69" s="562"/>
      <c r="I69" s="562"/>
      <c r="J69" s="562"/>
      <c r="K69" s="562"/>
      <c r="L69" s="562"/>
      <c r="M69" s="562"/>
      <c r="N69" s="562"/>
      <c r="O69" s="562"/>
      <c r="P69" s="562"/>
      <c r="Q69" s="562"/>
      <c r="R69" s="562"/>
      <c r="S69" s="562"/>
      <c r="T69" s="562"/>
      <c r="U69" s="562"/>
      <c r="V69" s="562"/>
      <c r="W69" s="562"/>
      <c r="X69" s="562"/>
      <c r="Y69" s="562"/>
      <c r="Z69" s="562"/>
      <c r="AA69" s="562"/>
      <c r="AB69" s="562"/>
      <c r="AC69" s="562"/>
      <c r="AD69" s="562"/>
      <c r="AE69" s="562"/>
      <c r="AF69" s="562"/>
      <c r="AG69" s="562"/>
      <c r="AH69" s="562"/>
    </row>
    <row r="70" spans="1:34" hidden="1" x14ac:dyDescent="0.3">
      <c r="A70" s="250"/>
      <c r="B70" s="250"/>
      <c r="C70" s="250"/>
      <c r="D70" s="250"/>
      <c r="E70" s="250"/>
      <c r="F70" s="250"/>
      <c r="G70" s="250"/>
      <c r="H70" s="250"/>
      <c r="I70" s="250"/>
    </row>
    <row r="71" spans="1:34" x14ac:dyDescent="0.3">
      <c r="A71" s="250" t="s">
        <v>1859</v>
      </c>
      <c r="B71" s="250"/>
      <c r="C71" s="250"/>
      <c r="D71" s="250"/>
      <c r="E71" s="250"/>
      <c r="F71" s="250"/>
      <c r="G71" s="250"/>
      <c r="H71" s="250"/>
      <c r="I71" s="250"/>
    </row>
    <row r="72" spans="1:34" x14ac:dyDescent="0.3">
      <c r="A72" s="250"/>
      <c r="B72" s="250"/>
      <c r="C72" s="250"/>
      <c r="D72" s="250"/>
      <c r="E72" s="250"/>
      <c r="F72" s="250"/>
      <c r="G72" s="250"/>
      <c r="H72" s="250"/>
      <c r="I72" s="250"/>
    </row>
    <row r="73" spans="1:34" x14ac:dyDescent="0.3">
      <c r="A73" s="254" t="s">
        <v>1766</v>
      </c>
      <c r="B73" s="256"/>
      <c r="C73" s="256"/>
      <c r="D73" s="256"/>
      <c r="E73" s="256"/>
      <c r="F73" s="256"/>
    </row>
    <row r="74" spans="1:34" x14ac:dyDescent="0.3">
      <c r="A74" s="253"/>
      <c r="B74" s="253"/>
      <c r="C74" s="253"/>
      <c r="D74" s="253"/>
      <c r="E74" s="253"/>
      <c r="F74" s="253"/>
      <c r="G74" s="253"/>
      <c r="H74" s="253"/>
      <c r="I74" s="253"/>
    </row>
    <row r="75" spans="1:34" x14ac:dyDescent="0.3">
      <c r="A75" s="572" t="s">
        <v>1767</v>
      </c>
      <c r="B75" s="572"/>
      <c r="C75" s="572"/>
      <c r="D75" s="572"/>
      <c r="E75" s="572"/>
      <c r="F75" s="572"/>
      <c r="G75" s="572"/>
      <c r="H75" s="572"/>
      <c r="I75" s="572"/>
      <c r="J75" s="572"/>
      <c r="K75" s="572"/>
      <c r="L75" s="572"/>
      <c r="M75" s="572"/>
      <c r="N75" s="572"/>
      <c r="O75" s="572"/>
      <c r="P75" s="572"/>
      <c r="Q75" s="572"/>
      <c r="R75" s="572"/>
      <c r="S75" s="572"/>
      <c r="T75" s="572"/>
      <c r="U75" s="572"/>
      <c r="V75" s="572"/>
      <c r="W75" s="572"/>
      <c r="X75" s="572"/>
      <c r="Y75" s="572"/>
      <c r="Z75" s="572"/>
      <c r="AA75" s="572"/>
      <c r="AB75" s="572"/>
      <c r="AC75" s="572"/>
      <c r="AD75" s="572"/>
      <c r="AE75" s="572"/>
      <c r="AF75" s="572"/>
      <c r="AG75" s="572"/>
      <c r="AH75" s="572"/>
    </row>
    <row r="76" spans="1:34" x14ac:dyDescent="0.3">
      <c r="A76" s="337"/>
      <c r="B76" s="337"/>
      <c r="C76" s="337"/>
      <c r="D76" s="337"/>
      <c r="E76" s="337"/>
      <c r="F76" s="337"/>
      <c r="G76" s="337"/>
      <c r="H76" s="337"/>
      <c r="I76" s="337"/>
      <c r="J76" s="337"/>
      <c r="K76" s="337"/>
      <c r="L76" s="337"/>
      <c r="M76" s="337"/>
      <c r="N76" s="337"/>
      <c r="O76" s="337"/>
      <c r="P76" s="337"/>
      <c r="Q76" s="337"/>
      <c r="R76" s="337"/>
      <c r="S76" s="337"/>
      <c r="T76" s="337"/>
      <c r="U76" s="337"/>
      <c r="V76" s="337"/>
      <c r="W76" s="337"/>
      <c r="X76" s="337"/>
      <c r="Y76" s="337"/>
      <c r="Z76" s="337"/>
      <c r="AA76" s="337"/>
      <c r="AB76" s="337"/>
      <c r="AC76" s="337"/>
      <c r="AD76" s="337"/>
      <c r="AE76" s="337"/>
      <c r="AF76" s="337"/>
      <c r="AG76" s="337"/>
      <c r="AH76" s="337"/>
    </row>
    <row r="77" spans="1:34" s="341" customFormat="1" ht="27" customHeight="1" x14ac:dyDescent="0.3">
      <c r="A77" s="562" t="s">
        <v>1768</v>
      </c>
      <c r="B77" s="562"/>
      <c r="C77" s="562"/>
      <c r="D77" s="562"/>
      <c r="E77" s="562"/>
      <c r="F77" s="562"/>
      <c r="G77" s="562"/>
      <c r="H77" s="562"/>
      <c r="I77" s="562"/>
      <c r="J77" s="562"/>
      <c r="K77" s="562"/>
      <c r="L77" s="562"/>
      <c r="M77" s="562"/>
      <c r="N77" s="562"/>
      <c r="O77" s="562"/>
      <c r="P77" s="562"/>
      <c r="Q77" s="562"/>
      <c r="R77" s="562"/>
      <c r="S77" s="562"/>
      <c r="T77" s="562"/>
      <c r="U77" s="562"/>
      <c r="V77" s="562"/>
      <c r="W77" s="562"/>
      <c r="X77" s="562"/>
      <c r="Y77" s="562"/>
      <c r="Z77" s="562"/>
      <c r="AA77" s="562"/>
      <c r="AB77" s="562"/>
      <c r="AC77" s="562"/>
      <c r="AD77" s="562"/>
      <c r="AE77" s="562"/>
      <c r="AF77" s="562"/>
      <c r="AG77" s="562"/>
      <c r="AH77" s="562"/>
    </row>
    <row r="78" spans="1:34" x14ac:dyDescent="0.3">
      <c r="A78" s="250"/>
      <c r="B78" s="250"/>
      <c r="C78" s="250"/>
      <c r="D78" s="250"/>
      <c r="E78" s="250"/>
      <c r="F78" s="250"/>
      <c r="G78" s="250"/>
      <c r="H78" s="250"/>
      <c r="I78" s="250"/>
    </row>
    <row r="79" spans="1:34" s="341" customFormat="1" ht="14.25" customHeight="1" x14ac:dyDescent="0.3">
      <c r="A79" s="563" t="s">
        <v>1682</v>
      </c>
      <c r="B79" s="563"/>
      <c r="C79" s="563"/>
      <c r="D79" s="563"/>
      <c r="E79" s="563"/>
      <c r="F79" s="563"/>
      <c r="G79" s="563"/>
      <c r="H79" s="563"/>
      <c r="I79" s="563"/>
      <c r="J79" s="563"/>
      <c r="K79" s="563"/>
      <c r="L79" s="563"/>
      <c r="M79" s="563"/>
      <c r="N79" s="563"/>
      <c r="O79" s="563"/>
      <c r="P79" s="563"/>
      <c r="Q79" s="563"/>
      <c r="R79" s="563"/>
      <c r="S79" s="563"/>
      <c r="T79" s="563"/>
      <c r="U79" s="563"/>
      <c r="V79" s="563"/>
      <c r="W79" s="563"/>
      <c r="X79" s="563"/>
      <c r="Y79" s="563"/>
      <c r="Z79" s="563"/>
      <c r="AA79" s="563"/>
      <c r="AB79" s="563"/>
      <c r="AC79" s="563"/>
      <c r="AD79" s="563"/>
      <c r="AE79" s="563"/>
      <c r="AF79" s="563"/>
      <c r="AG79" s="563"/>
      <c r="AH79" s="563"/>
    </row>
    <row r="80" spans="1:34" ht="15" hidden="1" customHeight="1" x14ac:dyDescent="0.3">
      <c r="A80" s="572" t="s">
        <v>1770</v>
      </c>
      <c r="B80" s="572"/>
      <c r="C80" s="572"/>
      <c r="D80" s="572"/>
      <c r="E80" s="572"/>
      <c r="F80" s="572"/>
      <c r="G80" s="572"/>
      <c r="H80" s="572"/>
      <c r="I80" s="572"/>
      <c r="J80" s="572"/>
      <c r="K80" s="572"/>
      <c r="L80" s="572"/>
      <c r="M80" s="572"/>
      <c r="N80" s="572"/>
      <c r="O80" s="572"/>
      <c r="P80" s="572"/>
      <c r="Q80" s="572"/>
      <c r="R80" s="572"/>
      <c r="S80" s="572"/>
      <c r="T80" s="572"/>
      <c r="U80" s="572"/>
      <c r="V80" s="572"/>
      <c r="W80" s="572"/>
      <c r="X80" s="572"/>
      <c r="Y80" s="572"/>
      <c r="Z80" s="572"/>
      <c r="AA80" s="572"/>
      <c r="AB80" s="572"/>
      <c r="AC80" s="572"/>
      <c r="AD80" s="572"/>
      <c r="AE80" s="572"/>
      <c r="AF80" s="572"/>
      <c r="AG80" s="572"/>
      <c r="AH80" s="572"/>
    </row>
    <row r="81" spans="1:36" ht="114" hidden="1" customHeight="1" x14ac:dyDescent="0.3">
      <c r="A81" s="569" t="s">
        <v>1771</v>
      </c>
      <c r="B81" s="569"/>
      <c r="C81" s="569"/>
      <c r="D81" s="569"/>
      <c r="E81" s="569"/>
      <c r="F81" s="569"/>
      <c r="G81" s="569"/>
      <c r="H81" s="569"/>
      <c r="I81" s="569"/>
      <c r="J81" s="569"/>
      <c r="K81" s="569"/>
      <c r="L81" s="569"/>
      <c r="M81" s="569"/>
      <c r="N81" s="569"/>
      <c r="O81" s="569"/>
      <c r="P81" s="569"/>
      <c r="Q81" s="569"/>
      <c r="R81" s="569"/>
      <c r="S81" s="569"/>
      <c r="T81" s="569"/>
      <c r="U81" s="569"/>
      <c r="V81" s="569"/>
      <c r="W81" s="569"/>
      <c r="X81" s="569"/>
      <c r="Y81" s="569"/>
      <c r="Z81" s="569"/>
      <c r="AA81" s="569"/>
      <c r="AB81" s="569"/>
      <c r="AC81" s="569"/>
      <c r="AD81" s="569"/>
      <c r="AE81" s="569"/>
      <c r="AF81" s="569"/>
      <c r="AG81" s="569"/>
      <c r="AH81" s="569"/>
    </row>
    <row r="82" spans="1:36" ht="14.25" hidden="1" customHeight="1" x14ac:dyDescent="0.3">
      <c r="A82" s="343"/>
      <c r="B82" s="343"/>
      <c r="C82" s="343"/>
      <c r="D82" s="343"/>
      <c r="E82" s="343"/>
      <c r="F82" s="343"/>
      <c r="G82" s="343"/>
      <c r="H82" s="343"/>
      <c r="I82" s="343"/>
      <c r="J82" s="343"/>
      <c r="K82" s="343"/>
      <c r="L82" s="343"/>
      <c r="M82" s="343"/>
      <c r="N82" s="343"/>
      <c r="O82" s="343"/>
      <c r="P82" s="343"/>
      <c r="Q82" s="343"/>
      <c r="R82" s="343"/>
      <c r="S82" s="343"/>
      <c r="T82" s="343"/>
      <c r="U82" s="343"/>
      <c r="V82" s="343"/>
      <c r="W82" s="343"/>
      <c r="X82" s="343"/>
      <c r="Y82" s="343"/>
      <c r="Z82" s="343"/>
      <c r="AA82" s="343"/>
      <c r="AB82" s="343"/>
      <c r="AC82" s="343"/>
      <c r="AD82" s="343"/>
      <c r="AE82" s="343"/>
      <c r="AF82" s="343"/>
      <c r="AG82" s="343"/>
      <c r="AH82" s="343"/>
    </row>
    <row r="83" spans="1:36" ht="14.25" hidden="1" customHeight="1" x14ac:dyDescent="0.3">
      <c r="A83" s="361"/>
      <c r="B83" s="361"/>
      <c r="C83" s="361"/>
      <c r="D83" s="361"/>
      <c r="E83" s="361"/>
      <c r="F83" s="361"/>
      <c r="G83" s="361"/>
      <c r="H83" s="361"/>
      <c r="I83" s="361"/>
      <c r="J83" s="361"/>
      <c r="K83" s="361"/>
      <c r="L83" s="361"/>
      <c r="M83" s="361"/>
      <c r="N83" s="361"/>
      <c r="O83" s="361"/>
      <c r="P83" s="361"/>
      <c r="Q83" s="361"/>
      <c r="R83" s="361"/>
      <c r="S83" s="361"/>
      <c r="T83" s="361"/>
      <c r="U83" s="361"/>
      <c r="V83" s="361"/>
      <c r="W83" s="361"/>
      <c r="X83" s="361"/>
      <c r="Y83" s="361"/>
      <c r="Z83" s="361"/>
      <c r="AA83" s="361"/>
      <c r="AB83" s="361"/>
      <c r="AC83" s="361"/>
      <c r="AD83" s="361"/>
      <c r="AE83" s="361"/>
      <c r="AF83" s="361"/>
      <c r="AG83" s="361"/>
      <c r="AH83" s="361"/>
    </row>
    <row r="84" spans="1:36" s="341" customFormat="1" ht="14.25" hidden="1" customHeight="1" x14ac:dyDescent="0.3">
      <c r="A84" s="563" t="s">
        <v>1847</v>
      </c>
      <c r="B84" s="563"/>
      <c r="C84" s="563"/>
      <c r="D84" s="563"/>
      <c r="E84" s="563"/>
      <c r="F84" s="563"/>
      <c r="G84" s="563"/>
      <c r="H84" s="563"/>
      <c r="I84" s="563"/>
      <c r="J84" s="563"/>
      <c r="K84" s="563"/>
      <c r="L84" s="563"/>
      <c r="M84" s="563"/>
      <c r="N84" s="563"/>
      <c r="O84" s="563"/>
      <c r="P84" s="563"/>
      <c r="Q84" s="563"/>
      <c r="R84" s="563"/>
      <c r="S84" s="563"/>
      <c r="T84" s="563"/>
      <c r="U84" s="563"/>
      <c r="V84" s="563"/>
      <c r="W84" s="563"/>
      <c r="X84" s="563"/>
      <c r="Y84" s="563"/>
      <c r="Z84" s="563"/>
      <c r="AA84" s="563"/>
      <c r="AB84" s="563"/>
      <c r="AC84" s="563"/>
      <c r="AD84" s="563"/>
      <c r="AE84" s="563"/>
      <c r="AF84" s="563"/>
      <c r="AG84" s="563"/>
      <c r="AH84" s="563"/>
    </row>
    <row r="85" spans="1:36" ht="14.25" hidden="1" customHeight="1" x14ac:dyDescent="0.3">
      <c r="A85" s="361"/>
      <c r="B85" s="361"/>
      <c r="C85" s="361"/>
      <c r="D85" s="361"/>
      <c r="E85" s="361"/>
      <c r="F85" s="361"/>
      <c r="G85" s="361"/>
      <c r="H85" s="361"/>
      <c r="I85" s="361"/>
      <c r="J85" s="361"/>
      <c r="K85" s="361"/>
      <c r="L85" s="361"/>
      <c r="M85" s="361"/>
      <c r="N85" s="361"/>
      <c r="O85" s="361"/>
      <c r="P85" s="361"/>
      <c r="Q85" s="361"/>
      <c r="R85" s="361"/>
      <c r="S85" s="361"/>
      <c r="T85" s="361"/>
      <c r="U85" s="361"/>
      <c r="V85" s="361"/>
      <c r="W85" s="361"/>
      <c r="X85" s="361"/>
      <c r="Y85" s="361"/>
      <c r="Z85" s="361"/>
      <c r="AA85" s="361"/>
      <c r="AB85" s="361"/>
      <c r="AC85" s="361"/>
      <c r="AD85" s="361"/>
      <c r="AE85" s="361"/>
      <c r="AF85" s="361"/>
      <c r="AG85" s="361"/>
      <c r="AH85" s="361"/>
    </row>
    <row r="86" spans="1:36" x14ac:dyDescent="0.3">
      <c r="A86" s="254" t="s">
        <v>1772</v>
      </c>
      <c r="B86" s="256"/>
      <c r="C86" s="256"/>
      <c r="D86" s="256"/>
      <c r="E86" s="256"/>
      <c r="F86" s="256"/>
    </row>
    <row r="87" spans="1:36" x14ac:dyDescent="0.3">
      <c r="A87" s="250"/>
      <c r="B87" s="250"/>
      <c r="C87" s="250"/>
      <c r="D87" s="250"/>
      <c r="E87" s="250"/>
      <c r="F87" s="250"/>
      <c r="G87" s="250"/>
      <c r="H87" s="250"/>
      <c r="I87" s="250"/>
      <c r="AJ87" s="262" t="s">
        <v>1687</v>
      </c>
    </row>
    <row r="88" spans="1:36" ht="15" hidden="1" customHeight="1" x14ac:dyDescent="0.3">
      <c r="A88" s="568" t="s">
        <v>1583</v>
      </c>
      <c r="B88" s="568"/>
      <c r="C88" s="568"/>
      <c r="D88" s="568"/>
      <c r="E88" s="568"/>
      <c r="F88" s="568"/>
      <c r="G88" s="568"/>
      <c r="H88" s="568"/>
      <c r="I88" s="568"/>
      <c r="J88" s="568"/>
      <c r="K88" s="568"/>
      <c r="L88" s="568"/>
      <c r="M88" s="568"/>
      <c r="N88" s="568"/>
      <c r="O88" s="568"/>
      <c r="P88" s="568"/>
      <c r="Q88" s="568"/>
      <c r="R88" s="568"/>
      <c r="S88" s="568"/>
      <c r="T88" s="568"/>
      <c r="U88" s="568"/>
      <c r="V88" s="568"/>
      <c r="W88" s="568"/>
      <c r="X88" s="568"/>
      <c r="Y88" s="568"/>
      <c r="Z88" s="568"/>
      <c r="AA88" s="568"/>
      <c r="AB88" s="568"/>
      <c r="AC88" s="568"/>
      <c r="AD88" s="568"/>
      <c r="AE88" s="568"/>
      <c r="AF88" s="568"/>
      <c r="AG88" s="568"/>
      <c r="AH88" s="568"/>
      <c r="AJ88" s="262" t="s">
        <v>1683</v>
      </c>
    </row>
    <row r="89" spans="1:36" hidden="1" x14ac:dyDescent="0.3">
      <c r="A89" s="250"/>
      <c r="B89" s="250"/>
      <c r="C89" s="250"/>
      <c r="D89" s="250"/>
      <c r="E89" s="250"/>
      <c r="F89" s="250"/>
      <c r="G89" s="250"/>
      <c r="H89" s="250"/>
      <c r="I89" s="250"/>
    </row>
    <row r="90" spans="1:36" ht="27" hidden="1" customHeight="1" x14ac:dyDescent="0.3">
      <c r="A90" s="562" t="s">
        <v>1521</v>
      </c>
      <c r="B90" s="562"/>
      <c r="C90" s="562"/>
      <c r="D90" s="562"/>
      <c r="E90" s="562"/>
      <c r="F90" s="562"/>
      <c r="G90" s="562"/>
      <c r="H90" s="562"/>
      <c r="I90" s="562"/>
      <c r="J90" s="562"/>
      <c r="K90" s="562"/>
      <c r="L90" s="562"/>
      <c r="M90" s="562"/>
      <c r="N90" s="562"/>
      <c r="O90" s="562"/>
      <c r="P90" s="562"/>
      <c r="Q90" s="562"/>
      <c r="R90" s="562"/>
      <c r="S90" s="562"/>
      <c r="T90" s="562"/>
      <c r="U90" s="562"/>
      <c r="V90" s="562"/>
      <c r="W90" s="562"/>
      <c r="X90" s="562"/>
      <c r="Y90" s="562"/>
      <c r="Z90" s="562"/>
      <c r="AA90" s="562"/>
      <c r="AB90" s="562"/>
      <c r="AC90" s="562"/>
      <c r="AD90" s="562"/>
      <c r="AE90" s="562"/>
      <c r="AF90" s="562"/>
      <c r="AG90" s="562"/>
      <c r="AH90" s="562"/>
    </row>
    <row r="91" spans="1:36" hidden="1" x14ac:dyDescent="0.3">
      <c r="A91" s="250"/>
      <c r="B91" s="250"/>
      <c r="C91" s="250"/>
      <c r="D91" s="250"/>
      <c r="E91" s="250"/>
      <c r="F91" s="250"/>
      <c r="G91" s="250"/>
      <c r="H91" s="250"/>
      <c r="I91" s="250"/>
    </row>
    <row r="92" spans="1:36" ht="29.25" hidden="1" customHeight="1" x14ac:dyDescent="0.3">
      <c r="A92" s="569" t="s">
        <v>1679</v>
      </c>
      <c r="B92" s="569"/>
      <c r="C92" s="569"/>
      <c r="D92" s="569"/>
      <c r="E92" s="569"/>
      <c r="F92" s="569"/>
      <c r="G92" s="569"/>
      <c r="H92" s="569"/>
      <c r="I92" s="569"/>
      <c r="J92" s="569"/>
      <c r="K92" s="569"/>
      <c r="L92" s="569"/>
      <c r="M92" s="569"/>
      <c r="N92" s="569"/>
      <c r="O92" s="569"/>
      <c r="P92" s="569"/>
      <c r="Q92" s="569"/>
      <c r="R92" s="569"/>
      <c r="S92" s="569"/>
      <c r="T92" s="569"/>
      <c r="U92" s="569"/>
      <c r="V92" s="569"/>
      <c r="W92" s="569"/>
      <c r="X92" s="569"/>
      <c r="Y92" s="569"/>
      <c r="Z92" s="569"/>
      <c r="AA92" s="569"/>
      <c r="AB92" s="569"/>
      <c r="AC92" s="569"/>
      <c r="AD92" s="569"/>
      <c r="AE92" s="569"/>
      <c r="AF92" s="569"/>
      <c r="AG92" s="569"/>
      <c r="AH92" s="569"/>
    </row>
    <row r="93" spans="1:36" hidden="1" x14ac:dyDescent="0.3">
      <c r="A93" s="250"/>
      <c r="B93" s="250"/>
      <c r="C93" s="250"/>
      <c r="D93" s="250"/>
      <c r="E93" s="250"/>
      <c r="F93" s="250"/>
      <c r="G93" s="250"/>
      <c r="H93" s="250"/>
      <c r="I93" s="250"/>
    </row>
    <row r="94" spans="1:36" ht="15" hidden="1" customHeight="1" x14ac:dyDescent="0.3">
      <c r="A94" s="562" t="s">
        <v>1522</v>
      </c>
      <c r="B94" s="562"/>
      <c r="C94" s="562"/>
      <c r="D94" s="562"/>
      <c r="E94" s="562"/>
      <c r="F94" s="562"/>
      <c r="G94" s="562"/>
      <c r="H94" s="562"/>
      <c r="I94" s="562"/>
      <c r="J94" s="562"/>
      <c r="K94" s="562"/>
      <c r="L94" s="562"/>
      <c r="M94" s="562"/>
      <c r="N94" s="562"/>
      <c r="O94" s="562"/>
      <c r="P94" s="562"/>
      <c r="Q94" s="562"/>
      <c r="R94" s="562"/>
      <c r="S94" s="562"/>
      <c r="T94" s="562"/>
      <c r="U94" s="562"/>
      <c r="V94" s="562"/>
      <c r="W94" s="562"/>
      <c r="X94" s="562"/>
      <c r="Y94" s="562"/>
      <c r="Z94" s="562"/>
      <c r="AA94" s="562"/>
      <c r="AB94" s="562"/>
      <c r="AC94" s="562"/>
      <c r="AD94" s="562"/>
      <c r="AE94" s="562"/>
      <c r="AF94" s="562"/>
      <c r="AG94" s="562"/>
      <c r="AH94" s="562"/>
    </row>
    <row r="95" spans="1:36" hidden="1" x14ac:dyDescent="0.3">
      <c r="A95" s="250"/>
      <c r="B95" s="250"/>
      <c r="C95" s="250"/>
      <c r="D95" s="250"/>
      <c r="E95" s="250"/>
      <c r="F95" s="250"/>
      <c r="G95" s="250"/>
      <c r="H95" s="250"/>
      <c r="I95" s="250"/>
    </row>
    <row r="96" spans="1:36" ht="27" hidden="1" customHeight="1" x14ac:dyDescent="0.3">
      <c r="A96" s="562" t="s">
        <v>1523</v>
      </c>
      <c r="B96" s="562"/>
      <c r="C96" s="562"/>
      <c r="D96" s="562"/>
      <c r="E96" s="562"/>
      <c r="F96" s="562"/>
      <c r="G96" s="562"/>
      <c r="H96" s="562"/>
      <c r="I96" s="562"/>
      <c r="J96" s="562"/>
      <c r="K96" s="562"/>
      <c r="L96" s="562"/>
      <c r="M96" s="562"/>
      <c r="N96" s="562"/>
      <c r="O96" s="562"/>
      <c r="P96" s="562"/>
      <c r="Q96" s="562"/>
      <c r="R96" s="562"/>
      <c r="S96" s="562"/>
      <c r="T96" s="562"/>
      <c r="U96" s="562"/>
      <c r="V96" s="562"/>
      <c r="W96" s="562"/>
      <c r="X96" s="562"/>
      <c r="Y96" s="562"/>
      <c r="Z96" s="562"/>
      <c r="AA96" s="562"/>
      <c r="AB96" s="562"/>
      <c r="AC96" s="562"/>
      <c r="AD96" s="562"/>
      <c r="AE96" s="562"/>
      <c r="AF96" s="562"/>
      <c r="AG96" s="562"/>
      <c r="AH96" s="562"/>
    </row>
    <row r="97" spans="1:36" hidden="1" x14ac:dyDescent="0.3">
      <c r="A97" s="250"/>
      <c r="B97" s="250"/>
      <c r="C97" s="250"/>
      <c r="D97" s="250"/>
      <c r="E97" s="250"/>
      <c r="F97" s="250"/>
      <c r="G97" s="250"/>
      <c r="H97" s="250"/>
      <c r="I97" s="250"/>
    </row>
    <row r="98" spans="1:36" ht="15" hidden="1" customHeight="1" x14ac:dyDescent="0.3">
      <c r="A98" s="598" t="s">
        <v>1524</v>
      </c>
      <c r="B98" s="598"/>
      <c r="C98" s="598"/>
      <c r="D98" s="598"/>
      <c r="E98" s="598"/>
      <c r="F98" s="598"/>
      <c r="G98" s="598"/>
      <c r="H98" s="598"/>
      <c r="I98" s="598"/>
      <c r="J98" s="598"/>
      <c r="K98" s="598"/>
      <c r="L98" s="598"/>
      <c r="M98" s="598"/>
      <c r="N98" s="598"/>
      <c r="O98" s="598"/>
      <c r="P98" s="598"/>
      <c r="Q98" s="598"/>
      <c r="R98" s="598"/>
      <c r="S98" s="598"/>
      <c r="T98" s="598"/>
      <c r="U98" s="598"/>
      <c r="V98" s="598"/>
      <c r="W98" s="598"/>
      <c r="X98" s="598"/>
      <c r="Y98" s="598"/>
      <c r="Z98" s="598"/>
      <c r="AA98" s="598"/>
      <c r="AB98" s="598"/>
      <c r="AC98" s="598"/>
      <c r="AD98" s="598"/>
      <c r="AE98" s="598"/>
      <c r="AF98" s="598"/>
      <c r="AG98" s="598"/>
      <c r="AH98" s="598"/>
    </row>
    <row r="99" spans="1:36" hidden="1" x14ac:dyDescent="0.3">
      <c r="A99" s="250"/>
      <c r="B99" s="250"/>
      <c r="C99" s="250"/>
      <c r="D99" s="250"/>
      <c r="E99" s="250"/>
      <c r="F99" s="250"/>
      <c r="G99" s="250"/>
      <c r="H99" s="250"/>
      <c r="I99" s="250"/>
    </row>
    <row r="100" spans="1:36" ht="66.75" hidden="1" customHeight="1" x14ac:dyDescent="0.3">
      <c r="A100" s="571" t="s">
        <v>1818</v>
      </c>
      <c r="B100" s="571"/>
      <c r="C100" s="571"/>
      <c r="D100" s="571"/>
      <c r="E100" s="571"/>
      <c r="F100" s="571"/>
      <c r="G100" s="571"/>
      <c r="H100" s="571"/>
      <c r="I100" s="571"/>
      <c r="J100" s="571"/>
      <c r="K100" s="571"/>
      <c r="L100" s="571"/>
      <c r="M100" s="571"/>
      <c r="N100" s="571"/>
      <c r="O100" s="571"/>
      <c r="P100" s="571"/>
      <c r="Q100" s="571"/>
      <c r="R100" s="571"/>
      <c r="S100" s="571"/>
      <c r="T100" s="571"/>
      <c r="U100" s="571"/>
      <c r="V100" s="571"/>
      <c r="W100" s="571"/>
      <c r="X100" s="571"/>
      <c r="Y100" s="571"/>
      <c r="Z100" s="571"/>
      <c r="AA100" s="571"/>
      <c r="AB100" s="571"/>
      <c r="AC100" s="571"/>
      <c r="AD100" s="571"/>
      <c r="AE100" s="571"/>
      <c r="AF100" s="571"/>
      <c r="AG100" s="571"/>
      <c r="AH100" s="571"/>
    </row>
    <row r="101" spans="1:36" hidden="1" x14ac:dyDescent="0.3">
      <c r="A101" s="250"/>
      <c r="B101" s="250"/>
      <c r="C101" s="250"/>
      <c r="D101" s="250"/>
      <c r="E101" s="250"/>
      <c r="F101" s="250"/>
      <c r="G101" s="250"/>
      <c r="H101" s="250"/>
      <c r="I101" s="250"/>
    </row>
    <row r="102" spans="1:36" hidden="1" x14ac:dyDescent="0.3">
      <c r="A102" s="599"/>
      <c r="B102" s="599"/>
      <c r="C102" s="599"/>
      <c r="D102" s="599"/>
      <c r="E102" s="599"/>
      <c r="F102" s="599"/>
      <c r="G102" s="599"/>
      <c r="H102" s="599"/>
      <c r="I102" s="599"/>
      <c r="J102" s="599"/>
      <c r="K102" s="578" t="s">
        <v>1525</v>
      </c>
      <c r="L102" s="578"/>
      <c r="M102" s="578"/>
      <c r="N102" s="578"/>
      <c r="O102" s="578"/>
      <c r="P102" s="578"/>
      <c r="Q102" s="578"/>
      <c r="R102" s="578"/>
      <c r="S102" s="583" t="s">
        <v>1526</v>
      </c>
      <c r="T102" s="583"/>
      <c r="U102" s="583"/>
      <c r="V102" s="583"/>
      <c r="W102" s="583"/>
      <c r="X102" s="583"/>
      <c r="Y102" s="583"/>
      <c r="Z102" s="583"/>
      <c r="AA102" s="583" t="s">
        <v>1527</v>
      </c>
      <c r="AB102" s="583"/>
      <c r="AC102" s="583"/>
      <c r="AD102" s="583"/>
      <c r="AE102" s="583"/>
      <c r="AF102" s="583"/>
      <c r="AG102" s="583"/>
      <c r="AH102" s="583"/>
    </row>
    <row r="103" spans="1:36" hidden="1" x14ac:dyDescent="0.3">
      <c r="A103" s="599"/>
      <c r="B103" s="599"/>
      <c r="C103" s="599"/>
      <c r="D103" s="599"/>
      <c r="E103" s="599"/>
      <c r="F103" s="599"/>
      <c r="G103" s="599"/>
      <c r="H103" s="599"/>
      <c r="I103" s="599"/>
      <c r="J103" s="599"/>
      <c r="K103" s="578"/>
      <c r="L103" s="578"/>
      <c r="M103" s="578"/>
      <c r="N103" s="578"/>
      <c r="O103" s="578"/>
      <c r="P103" s="578"/>
      <c r="Q103" s="578"/>
      <c r="R103" s="578"/>
      <c r="S103" s="583"/>
      <c r="T103" s="583"/>
      <c r="U103" s="583"/>
      <c r="V103" s="583"/>
      <c r="W103" s="583"/>
      <c r="X103" s="583"/>
      <c r="Y103" s="583"/>
      <c r="Z103" s="583"/>
      <c r="AA103" s="583"/>
      <c r="AB103" s="583"/>
      <c r="AC103" s="583"/>
      <c r="AD103" s="583"/>
      <c r="AE103" s="583"/>
      <c r="AF103" s="583"/>
      <c r="AG103" s="583"/>
      <c r="AH103" s="583"/>
    </row>
    <row r="104" spans="1:36" ht="15" hidden="1" customHeight="1" x14ac:dyDescent="0.3">
      <c r="A104" s="600" t="s">
        <v>1528</v>
      </c>
      <c r="B104" s="600"/>
      <c r="C104" s="600"/>
      <c r="D104" s="600"/>
      <c r="E104" s="600"/>
      <c r="F104" s="600"/>
      <c r="G104" s="600"/>
      <c r="H104" s="600"/>
      <c r="I104" s="600"/>
      <c r="J104" s="600"/>
      <c r="K104" s="601"/>
      <c r="L104" s="601"/>
      <c r="M104" s="601"/>
      <c r="N104" s="601"/>
      <c r="O104" s="601"/>
      <c r="P104" s="601"/>
      <c r="Q104" s="601"/>
      <c r="R104" s="601"/>
      <c r="S104" s="601"/>
      <c r="T104" s="601"/>
      <c r="U104" s="601"/>
      <c r="V104" s="601"/>
      <c r="W104" s="601"/>
      <c r="X104" s="601"/>
      <c r="Y104" s="601"/>
      <c r="Z104" s="601"/>
      <c r="AA104" s="601"/>
      <c r="AB104" s="601"/>
      <c r="AC104" s="601"/>
      <c r="AD104" s="601"/>
      <c r="AE104" s="601"/>
      <c r="AF104" s="601"/>
      <c r="AG104" s="601"/>
      <c r="AH104" s="601"/>
    </row>
    <row r="105" spans="1:36" ht="15" hidden="1" customHeight="1" x14ac:dyDescent="0.3">
      <c r="A105" s="602" t="s">
        <v>1529</v>
      </c>
      <c r="B105" s="602"/>
      <c r="C105" s="602"/>
      <c r="D105" s="602"/>
      <c r="E105" s="602"/>
      <c r="F105" s="602"/>
      <c r="G105" s="602"/>
      <c r="H105" s="602"/>
      <c r="I105" s="602"/>
      <c r="J105" s="602"/>
      <c r="K105" s="601">
        <v>5</v>
      </c>
      <c r="L105" s="601"/>
      <c r="M105" s="601"/>
      <c r="N105" s="601"/>
      <c r="O105" s="601"/>
      <c r="P105" s="601"/>
      <c r="Q105" s="601"/>
      <c r="R105" s="601"/>
      <c r="S105" s="603">
        <v>0.2</v>
      </c>
      <c r="T105" s="601"/>
      <c r="U105" s="601"/>
      <c r="V105" s="601"/>
      <c r="W105" s="601"/>
      <c r="X105" s="601"/>
      <c r="Y105" s="601"/>
      <c r="Z105" s="601"/>
      <c r="AA105" s="601" t="s">
        <v>1819</v>
      </c>
      <c r="AB105" s="601"/>
      <c r="AC105" s="601"/>
      <c r="AD105" s="601"/>
      <c r="AE105" s="601"/>
      <c r="AF105" s="601"/>
      <c r="AG105" s="601"/>
      <c r="AH105" s="601"/>
    </row>
    <row r="106" spans="1:36" ht="15" hidden="1" customHeight="1" x14ac:dyDescent="0.3">
      <c r="A106" s="600" t="s">
        <v>1530</v>
      </c>
      <c r="B106" s="600"/>
      <c r="C106" s="600"/>
      <c r="D106" s="600"/>
      <c r="E106" s="600"/>
      <c r="F106" s="600"/>
      <c r="G106" s="600"/>
      <c r="H106" s="600"/>
      <c r="I106" s="600"/>
      <c r="J106" s="600"/>
      <c r="K106" s="601"/>
      <c r="L106" s="601"/>
      <c r="M106" s="601"/>
      <c r="N106" s="601"/>
      <c r="O106" s="601"/>
      <c r="P106" s="601"/>
      <c r="Q106" s="601"/>
      <c r="R106" s="601"/>
      <c r="S106" s="601"/>
      <c r="T106" s="601"/>
      <c r="U106" s="601"/>
      <c r="V106" s="601"/>
      <c r="W106" s="601"/>
      <c r="X106" s="601"/>
      <c r="Y106" s="601"/>
      <c r="Z106" s="601"/>
      <c r="AA106" s="601"/>
      <c r="AB106" s="601"/>
      <c r="AC106" s="601"/>
      <c r="AD106" s="601"/>
      <c r="AE106" s="601"/>
      <c r="AF106" s="601"/>
      <c r="AG106" s="601"/>
      <c r="AH106" s="601"/>
    </row>
    <row r="107" spans="1:36" ht="15" hidden="1" customHeight="1" x14ac:dyDescent="0.3">
      <c r="A107" s="600" t="s">
        <v>1531</v>
      </c>
      <c r="B107" s="600"/>
      <c r="C107" s="600"/>
      <c r="D107" s="600"/>
      <c r="E107" s="600"/>
      <c r="F107" s="600"/>
      <c r="G107" s="600"/>
      <c r="H107" s="600"/>
      <c r="I107" s="600"/>
      <c r="J107" s="600"/>
      <c r="K107" s="601"/>
      <c r="L107" s="601"/>
      <c r="M107" s="601"/>
      <c r="N107" s="601"/>
      <c r="O107" s="601"/>
      <c r="P107" s="601"/>
      <c r="Q107" s="601"/>
      <c r="R107" s="601"/>
      <c r="S107" s="601"/>
      <c r="T107" s="601"/>
      <c r="U107" s="601"/>
      <c r="V107" s="601"/>
      <c r="W107" s="601"/>
      <c r="X107" s="601"/>
      <c r="Y107" s="601"/>
      <c r="Z107" s="601"/>
      <c r="AA107" s="601"/>
      <c r="AB107" s="601"/>
      <c r="AC107" s="601"/>
      <c r="AD107" s="601"/>
      <c r="AE107" s="601"/>
      <c r="AF107" s="601"/>
      <c r="AG107" s="601"/>
      <c r="AH107" s="601"/>
    </row>
    <row r="108" spans="1:36" ht="15" hidden="1" customHeight="1" x14ac:dyDescent="0.3">
      <c r="A108" s="600" t="s">
        <v>1532</v>
      </c>
      <c r="B108" s="600"/>
      <c r="C108" s="600"/>
      <c r="D108" s="600"/>
      <c r="E108" s="600"/>
      <c r="F108" s="600"/>
      <c r="G108" s="600"/>
      <c r="H108" s="600"/>
      <c r="I108" s="600"/>
      <c r="J108" s="600"/>
      <c r="K108" s="601"/>
      <c r="L108" s="601"/>
      <c r="M108" s="601"/>
      <c r="N108" s="601"/>
      <c r="O108" s="601"/>
      <c r="P108" s="601"/>
      <c r="Q108" s="601"/>
      <c r="R108" s="601"/>
      <c r="S108" s="601"/>
      <c r="T108" s="601"/>
      <c r="U108" s="601"/>
      <c r="V108" s="601"/>
      <c r="W108" s="601"/>
      <c r="X108" s="601"/>
      <c r="Y108" s="601"/>
      <c r="Z108" s="601"/>
      <c r="AA108" s="601"/>
      <c r="AB108" s="601"/>
      <c r="AC108" s="601"/>
      <c r="AD108" s="601"/>
      <c r="AE108" s="601"/>
      <c r="AF108" s="601"/>
      <c r="AG108" s="601"/>
      <c r="AH108" s="601"/>
    </row>
    <row r="109" spans="1:36" hidden="1" x14ac:dyDescent="0.3">
      <c r="A109" s="250"/>
      <c r="B109" s="250"/>
      <c r="C109" s="250"/>
      <c r="D109" s="250"/>
      <c r="E109" s="250"/>
      <c r="F109" s="250"/>
      <c r="G109" s="250"/>
      <c r="H109" s="250"/>
      <c r="I109" s="250"/>
    </row>
    <row r="110" spans="1:36" ht="27" hidden="1" customHeight="1" x14ac:dyDescent="0.3">
      <c r="A110" s="562" t="s">
        <v>1533</v>
      </c>
      <c r="B110" s="562"/>
      <c r="C110" s="562"/>
      <c r="D110" s="562"/>
      <c r="E110" s="562"/>
      <c r="F110" s="562"/>
      <c r="G110" s="562"/>
      <c r="H110" s="562"/>
      <c r="I110" s="562"/>
      <c r="J110" s="562"/>
      <c r="K110" s="562"/>
      <c r="L110" s="562"/>
      <c r="M110" s="562"/>
      <c r="N110" s="562"/>
      <c r="O110" s="562"/>
      <c r="P110" s="562"/>
      <c r="Q110" s="562"/>
      <c r="R110" s="562"/>
      <c r="S110" s="562"/>
      <c r="T110" s="562"/>
      <c r="U110" s="562"/>
      <c r="V110" s="562"/>
      <c r="W110" s="562"/>
      <c r="X110" s="562"/>
      <c r="Y110" s="562"/>
      <c r="Z110" s="562"/>
      <c r="AA110" s="562"/>
      <c r="AB110" s="562"/>
      <c r="AC110" s="562"/>
      <c r="AD110" s="562"/>
      <c r="AE110" s="562"/>
      <c r="AF110" s="562"/>
      <c r="AG110" s="562"/>
      <c r="AH110" s="562"/>
    </row>
    <row r="111" spans="1:36" hidden="1" x14ac:dyDescent="0.3">
      <c r="A111" s="250"/>
      <c r="B111" s="250"/>
      <c r="C111" s="250"/>
      <c r="D111" s="250"/>
      <c r="E111" s="250"/>
      <c r="F111" s="250"/>
      <c r="G111" s="250"/>
      <c r="H111" s="250"/>
      <c r="I111" s="250"/>
    </row>
    <row r="112" spans="1:36" ht="15" hidden="1" customHeight="1" x14ac:dyDescent="0.3">
      <c r="A112" s="568" t="s">
        <v>1586</v>
      </c>
      <c r="B112" s="568"/>
      <c r="C112" s="568"/>
      <c r="D112" s="568"/>
      <c r="E112" s="568"/>
      <c r="F112" s="568"/>
      <c r="G112" s="568"/>
      <c r="H112" s="568"/>
      <c r="I112" s="568"/>
      <c r="J112" s="568"/>
      <c r="K112" s="568"/>
      <c r="L112" s="568"/>
      <c r="M112" s="568"/>
      <c r="N112" s="568"/>
      <c r="O112" s="568"/>
      <c r="P112" s="568"/>
      <c r="Q112" s="568"/>
      <c r="R112" s="568"/>
      <c r="S112" s="568"/>
      <c r="T112" s="568"/>
      <c r="U112" s="568"/>
      <c r="V112" s="568"/>
      <c r="W112" s="568"/>
      <c r="X112" s="568"/>
      <c r="Y112" s="568"/>
      <c r="Z112" s="568"/>
      <c r="AA112" s="568"/>
      <c r="AB112" s="568"/>
      <c r="AC112" s="568"/>
      <c r="AD112" s="568"/>
      <c r="AE112" s="568"/>
      <c r="AF112" s="568"/>
      <c r="AG112" s="568"/>
      <c r="AH112" s="568"/>
      <c r="AJ112" s="262"/>
    </row>
    <row r="113" spans="1:34" hidden="1" x14ac:dyDescent="0.3">
      <c r="A113" s="250"/>
      <c r="B113" s="250"/>
      <c r="C113" s="250"/>
      <c r="D113" s="250"/>
      <c r="E113" s="250"/>
      <c r="F113" s="250"/>
      <c r="G113" s="250"/>
      <c r="H113" s="250"/>
      <c r="I113" s="250"/>
    </row>
    <row r="114" spans="1:34" ht="27.75" hidden="1" customHeight="1" x14ac:dyDescent="0.3">
      <c r="A114" s="562" t="s">
        <v>1534</v>
      </c>
      <c r="B114" s="562"/>
      <c r="C114" s="562"/>
      <c r="D114" s="562"/>
      <c r="E114" s="562"/>
      <c r="F114" s="562"/>
      <c r="G114" s="562"/>
      <c r="H114" s="562"/>
      <c r="I114" s="562"/>
      <c r="J114" s="562"/>
      <c r="K114" s="562"/>
      <c r="L114" s="562"/>
      <c r="M114" s="562"/>
      <c r="N114" s="562"/>
      <c r="O114" s="562"/>
      <c r="P114" s="562"/>
      <c r="Q114" s="562"/>
      <c r="R114" s="562"/>
      <c r="S114" s="562"/>
      <c r="T114" s="562"/>
      <c r="U114" s="562"/>
      <c r="V114" s="562"/>
      <c r="W114" s="562"/>
      <c r="X114" s="562"/>
      <c r="Y114" s="562"/>
      <c r="Z114" s="562"/>
      <c r="AA114" s="562"/>
      <c r="AB114" s="562"/>
      <c r="AC114" s="562"/>
      <c r="AD114" s="562"/>
      <c r="AE114" s="562"/>
      <c r="AF114" s="562"/>
      <c r="AG114" s="562"/>
      <c r="AH114" s="562"/>
    </row>
    <row r="115" spans="1:34" hidden="1" x14ac:dyDescent="0.3">
      <c r="A115" s="250"/>
      <c r="B115" s="250"/>
      <c r="C115" s="250"/>
      <c r="D115" s="250"/>
      <c r="E115" s="250"/>
      <c r="F115" s="250"/>
      <c r="G115" s="250"/>
      <c r="H115" s="250"/>
      <c r="I115" s="250"/>
    </row>
    <row r="116" spans="1:34" ht="27.75" hidden="1" customHeight="1" x14ac:dyDescent="0.3">
      <c r="A116" s="569" t="s">
        <v>1680</v>
      </c>
      <c r="B116" s="569"/>
      <c r="C116" s="569"/>
      <c r="D116" s="569"/>
      <c r="E116" s="569"/>
      <c r="F116" s="569"/>
      <c r="G116" s="569"/>
      <c r="H116" s="569"/>
      <c r="I116" s="569"/>
      <c r="J116" s="569"/>
      <c r="K116" s="569"/>
      <c r="L116" s="569"/>
      <c r="M116" s="569"/>
      <c r="N116" s="569"/>
      <c r="O116" s="569"/>
      <c r="P116" s="569"/>
      <c r="Q116" s="569"/>
      <c r="R116" s="569"/>
      <c r="S116" s="569"/>
      <c r="T116" s="569"/>
      <c r="U116" s="569"/>
      <c r="V116" s="569"/>
      <c r="W116" s="569"/>
      <c r="X116" s="569"/>
      <c r="Y116" s="569"/>
      <c r="Z116" s="569"/>
      <c r="AA116" s="569"/>
      <c r="AB116" s="569"/>
      <c r="AC116" s="569"/>
      <c r="AD116" s="569"/>
      <c r="AE116" s="569"/>
      <c r="AF116" s="569"/>
      <c r="AG116" s="569"/>
      <c r="AH116" s="569"/>
    </row>
    <row r="117" spans="1:34" hidden="1" x14ac:dyDescent="0.3">
      <c r="A117" s="250"/>
      <c r="B117" s="250"/>
      <c r="C117" s="250"/>
      <c r="D117" s="250"/>
      <c r="E117" s="250"/>
      <c r="F117" s="250"/>
      <c r="G117" s="250"/>
      <c r="H117" s="250"/>
      <c r="I117" s="250"/>
    </row>
    <row r="118" spans="1:34" ht="40.5" hidden="1" customHeight="1" x14ac:dyDescent="0.3">
      <c r="A118" s="569" t="s">
        <v>1681</v>
      </c>
      <c r="B118" s="569"/>
      <c r="C118" s="569"/>
      <c r="D118" s="569"/>
      <c r="E118" s="569"/>
      <c r="F118" s="569"/>
      <c r="G118" s="569"/>
      <c r="H118" s="569"/>
      <c r="I118" s="569"/>
      <c r="J118" s="569"/>
      <c r="K118" s="569"/>
      <c r="L118" s="569"/>
      <c r="M118" s="569"/>
      <c r="N118" s="569"/>
      <c r="O118" s="569"/>
      <c r="P118" s="569"/>
      <c r="Q118" s="569"/>
      <c r="R118" s="569"/>
      <c r="S118" s="569"/>
      <c r="T118" s="569"/>
      <c r="U118" s="569"/>
      <c r="V118" s="569"/>
      <c r="W118" s="569"/>
      <c r="X118" s="569"/>
      <c r="Y118" s="569"/>
      <c r="Z118" s="569"/>
      <c r="AA118" s="569"/>
      <c r="AB118" s="569"/>
      <c r="AC118" s="569"/>
      <c r="AD118" s="569"/>
      <c r="AE118" s="569"/>
      <c r="AF118" s="569"/>
      <c r="AG118" s="569"/>
      <c r="AH118" s="569"/>
    </row>
    <row r="119" spans="1:34" hidden="1" x14ac:dyDescent="0.3">
      <c r="A119" s="250"/>
      <c r="B119" s="250"/>
      <c r="C119" s="250"/>
      <c r="D119" s="250"/>
      <c r="E119" s="250"/>
      <c r="F119" s="250"/>
      <c r="G119" s="250"/>
      <c r="H119" s="250"/>
      <c r="I119" s="250"/>
    </row>
    <row r="120" spans="1:34" ht="15" hidden="1" customHeight="1" x14ac:dyDescent="0.3">
      <c r="A120" s="562" t="s">
        <v>1535</v>
      </c>
      <c r="B120" s="562"/>
      <c r="C120" s="562"/>
      <c r="D120" s="562"/>
      <c r="E120" s="562"/>
      <c r="F120" s="562"/>
      <c r="G120" s="562"/>
      <c r="H120" s="562"/>
      <c r="I120" s="562"/>
      <c r="J120" s="562"/>
      <c r="K120" s="562"/>
      <c r="L120" s="562"/>
      <c r="M120" s="562"/>
      <c r="N120" s="562"/>
      <c r="O120" s="562"/>
      <c r="P120" s="562"/>
      <c r="Q120" s="562"/>
      <c r="R120" s="562"/>
      <c r="S120" s="562"/>
      <c r="T120" s="562"/>
      <c r="U120" s="562"/>
      <c r="V120" s="562"/>
      <c r="W120" s="562"/>
      <c r="X120" s="562"/>
      <c r="Y120" s="562"/>
      <c r="Z120" s="562"/>
      <c r="AA120" s="562"/>
      <c r="AB120" s="562"/>
      <c r="AC120" s="562"/>
      <c r="AD120" s="562"/>
      <c r="AE120" s="562"/>
      <c r="AF120" s="562"/>
      <c r="AG120" s="562"/>
      <c r="AH120" s="562"/>
    </row>
    <row r="121" spans="1:34" hidden="1" x14ac:dyDescent="0.3">
      <c r="A121" s="250"/>
      <c r="B121" s="250"/>
      <c r="C121" s="250"/>
      <c r="D121" s="250"/>
      <c r="E121" s="250"/>
      <c r="F121" s="250"/>
      <c r="G121" s="250"/>
      <c r="H121" s="250"/>
      <c r="I121" s="250"/>
    </row>
    <row r="122" spans="1:34" ht="26.25" hidden="1" customHeight="1" x14ac:dyDescent="0.3">
      <c r="A122" s="562" t="s">
        <v>1536</v>
      </c>
      <c r="B122" s="562"/>
      <c r="C122" s="562"/>
      <c r="D122" s="562"/>
      <c r="E122" s="562"/>
      <c r="F122" s="562"/>
      <c r="G122" s="562"/>
      <c r="H122" s="562"/>
      <c r="I122" s="562"/>
      <c r="J122" s="562"/>
      <c r="K122" s="562"/>
      <c r="L122" s="562"/>
      <c r="M122" s="562"/>
      <c r="N122" s="562"/>
      <c r="O122" s="562"/>
      <c r="P122" s="562"/>
      <c r="Q122" s="562"/>
      <c r="R122" s="562"/>
      <c r="S122" s="562"/>
      <c r="T122" s="562"/>
      <c r="U122" s="562"/>
      <c r="V122" s="562"/>
      <c r="W122" s="562"/>
      <c r="X122" s="562"/>
      <c r="Y122" s="562"/>
      <c r="Z122" s="562"/>
      <c r="AA122" s="562"/>
      <c r="AB122" s="562"/>
      <c r="AC122" s="562"/>
      <c r="AD122" s="562"/>
      <c r="AE122" s="562"/>
      <c r="AF122" s="562"/>
      <c r="AG122" s="562"/>
      <c r="AH122" s="562"/>
    </row>
    <row r="123" spans="1:34" hidden="1" x14ac:dyDescent="0.3">
      <c r="A123" s="250"/>
      <c r="B123" s="250"/>
      <c r="C123" s="250"/>
      <c r="D123" s="250"/>
      <c r="E123" s="250"/>
      <c r="F123" s="250"/>
      <c r="G123" s="250"/>
      <c r="H123" s="250"/>
      <c r="I123" s="250"/>
    </row>
    <row r="124" spans="1:34" ht="54.75" hidden="1" customHeight="1" x14ac:dyDescent="0.3">
      <c r="A124" s="562" t="s">
        <v>1785</v>
      </c>
      <c r="B124" s="562"/>
      <c r="C124" s="562"/>
      <c r="D124" s="562"/>
      <c r="E124" s="562"/>
      <c r="F124" s="562"/>
      <c r="G124" s="562"/>
      <c r="H124" s="562"/>
      <c r="I124" s="562"/>
      <c r="J124" s="562"/>
      <c r="K124" s="562"/>
      <c r="L124" s="562"/>
      <c r="M124" s="562"/>
      <c r="N124" s="562"/>
      <c r="O124" s="562"/>
      <c r="P124" s="562"/>
      <c r="Q124" s="562"/>
      <c r="R124" s="562"/>
      <c r="S124" s="562"/>
      <c r="T124" s="562"/>
      <c r="U124" s="562"/>
      <c r="V124" s="562"/>
      <c r="W124" s="562"/>
      <c r="X124" s="562"/>
      <c r="Y124" s="562"/>
      <c r="Z124" s="562"/>
      <c r="AA124" s="562"/>
      <c r="AB124" s="562"/>
      <c r="AC124" s="562"/>
      <c r="AD124" s="562"/>
      <c r="AE124" s="562"/>
      <c r="AF124" s="562"/>
      <c r="AG124" s="562"/>
      <c r="AH124" s="562"/>
    </row>
    <row r="125" spans="1:34" hidden="1" x14ac:dyDescent="0.3">
      <c r="A125" s="250"/>
      <c r="B125" s="250"/>
      <c r="C125" s="250"/>
      <c r="D125" s="250"/>
      <c r="E125" s="250"/>
      <c r="F125" s="250"/>
      <c r="G125" s="250"/>
      <c r="H125" s="250"/>
      <c r="I125" s="250"/>
    </row>
    <row r="126" spans="1:34" ht="15" hidden="1" customHeight="1" x14ac:dyDescent="0.3">
      <c r="A126" s="569" t="s">
        <v>1537</v>
      </c>
      <c r="B126" s="569"/>
      <c r="C126" s="569"/>
      <c r="D126" s="569"/>
      <c r="E126" s="569"/>
      <c r="F126" s="569"/>
      <c r="G126" s="569"/>
      <c r="H126" s="569"/>
      <c r="I126" s="569"/>
      <c r="J126" s="569"/>
      <c r="K126" s="569"/>
      <c r="L126" s="569"/>
      <c r="M126" s="569"/>
      <c r="N126" s="569"/>
      <c r="O126" s="569"/>
      <c r="P126" s="569"/>
      <c r="Q126" s="569"/>
      <c r="R126" s="569"/>
      <c r="S126" s="569"/>
      <c r="T126" s="569"/>
      <c r="U126" s="569"/>
      <c r="V126" s="569"/>
      <c r="W126" s="569"/>
      <c r="X126" s="569"/>
      <c r="Y126" s="569"/>
      <c r="Z126" s="569"/>
      <c r="AA126" s="569"/>
      <c r="AB126" s="569"/>
      <c r="AC126" s="569"/>
      <c r="AD126" s="569"/>
      <c r="AE126" s="569"/>
      <c r="AF126" s="569"/>
      <c r="AG126" s="569"/>
      <c r="AH126" s="569"/>
    </row>
    <row r="127" spans="1:34" ht="66" hidden="1" customHeight="1" x14ac:dyDescent="0.3">
      <c r="A127" s="569" t="s">
        <v>1538</v>
      </c>
      <c r="B127" s="569"/>
      <c r="C127" s="569"/>
      <c r="D127" s="569"/>
      <c r="E127" s="569"/>
      <c r="F127" s="569"/>
      <c r="G127" s="569"/>
      <c r="H127" s="569"/>
      <c r="I127" s="569"/>
      <c r="J127" s="569"/>
      <c r="K127" s="569"/>
      <c r="L127" s="569"/>
      <c r="M127" s="569"/>
      <c r="N127" s="569"/>
      <c r="O127" s="569"/>
      <c r="P127" s="569"/>
      <c r="Q127" s="569"/>
      <c r="R127" s="569"/>
      <c r="S127" s="569"/>
      <c r="T127" s="569"/>
      <c r="U127" s="569"/>
      <c r="V127" s="569"/>
      <c r="W127" s="569"/>
      <c r="X127" s="569"/>
      <c r="Y127" s="569"/>
      <c r="Z127" s="569"/>
      <c r="AA127" s="569"/>
      <c r="AB127" s="569"/>
      <c r="AC127" s="569"/>
      <c r="AD127" s="569"/>
      <c r="AE127" s="569"/>
      <c r="AF127" s="569"/>
      <c r="AG127" s="569"/>
      <c r="AH127" s="569"/>
    </row>
    <row r="128" spans="1:34" hidden="1" x14ac:dyDescent="0.3">
      <c r="A128" s="250"/>
      <c r="B128" s="250"/>
      <c r="C128" s="250"/>
      <c r="D128" s="250"/>
      <c r="E128" s="250"/>
      <c r="F128" s="250"/>
      <c r="G128" s="250"/>
      <c r="H128" s="250"/>
      <c r="I128" s="250"/>
    </row>
    <row r="129" spans="1:36" ht="15" hidden="1" customHeight="1" x14ac:dyDescent="0.3">
      <c r="A129" s="598" t="s">
        <v>1524</v>
      </c>
      <c r="B129" s="598"/>
      <c r="C129" s="598"/>
      <c r="D129" s="598"/>
      <c r="E129" s="598"/>
      <c r="F129" s="598"/>
      <c r="G129" s="598"/>
      <c r="H129" s="598"/>
      <c r="I129" s="598"/>
      <c r="J129" s="598"/>
      <c r="K129" s="598"/>
      <c r="L129" s="598"/>
      <c r="M129" s="598"/>
      <c r="N129" s="598"/>
      <c r="O129" s="598"/>
      <c r="P129" s="598"/>
      <c r="Q129" s="598"/>
      <c r="R129" s="598"/>
      <c r="S129" s="598"/>
      <c r="T129" s="598"/>
      <c r="U129" s="598"/>
      <c r="V129" s="598"/>
      <c r="W129" s="598"/>
      <c r="X129" s="598"/>
      <c r="Y129" s="598"/>
      <c r="Z129" s="598"/>
      <c r="AA129" s="598"/>
      <c r="AB129" s="598"/>
      <c r="AC129" s="598"/>
      <c r="AD129" s="598"/>
      <c r="AE129" s="598"/>
      <c r="AF129" s="598"/>
      <c r="AG129" s="598"/>
      <c r="AH129" s="598"/>
    </row>
    <row r="130" spans="1:36" hidden="1" x14ac:dyDescent="0.3">
      <c r="A130" s="250"/>
      <c r="B130" s="250"/>
      <c r="C130" s="250"/>
      <c r="D130" s="250"/>
      <c r="E130" s="250"/>
      <c r="F130" s="250"/>
      <c r="G130" s="250"/>
      <c r="H130" s="250"/>
      <c r="I130" s="250"/>
    </row>
    <row r="131" spans="1:36" ht="64.5" hidden="1" customHeight="1" x14ac:dyDescent="0.3">
      <c r="A131" s="571" t="s">
        <v>1820</v>
      </c>
      <c r="B131" s="571"/>
      <c r="C131" s="571"/>
      <c r="D131" s="571"/>
      <c r="E131" s="571"/>
      <c r="F131" s="571"/>
      <c r="G131" s="571"/>
      <c r="H131" s="571"/>
      <c r="I131" s="571"/>
      <c r="J131" s="571"/>
      <c r="K131" s="571"/>
      <c r="L131" s="571"/>
      <c r="M131" s="571"/>
      <c r="N131" s="571"/>
      <c r="O131" s="571"/>
      <c r="P131" s="571"/>
      <c r="Q131" s="571"/>
      <c r="R131" s="571"/>
      <c r="S131" s="571"/>
      <c r="T131" s="571"/>
      <c r="U131" s="571"/>
      <c r="V131" s="571"/>
      <c r="W131" s="571"/>
      <c r="X131" s="571"/>
      <c r="Y131" s="571"/>
      <c r="Z131" s="571"/>
      <c r="AA131" s="571"/>
      <c r="AB131" s="571"/>
      <c r="AC131" s="571"/>
      <c r="AD131" s="571"/>
      <c r="AE131" s="571"/>
      <c r="AF131" s="571"/>
      <c r="AG131" s="571"/>
      <c r="AH131" s="571"/>
    </row>
    <row r="132" spans="1:36" hidden="1" x14ac:dyDescent="0.3">
      <c r="A132" s="250"/>
      <c r="B132" s="250"/>
      <c r="C132" s="250"/>
      <c r="D132" s="250"/>
      <c r="E132" s="250"/>
      <c r="F132" s="250"/>
      <c r="G132" s="250"/>
      <c r="H132" s="250"/>
      <c r="I132" s="250"/>
    </row>
    <row r="133" spans="1:36" ht="15" hidden="1" customHeight="1" x14ac:dyDescent="0.3">
      <c r="A133" s="599"/>
      <c r="B133" s="599"/>
      <c r="C133" s="599"/>
      <c r="D133" s="599"/>
      <c r="E133" s="599"/>
      <c r="F133" s="599"/>
      <c r="G133" s="599"/>
      <c r="H133" s="599"/>
      <c r="I133" s="599"/>
      <c r="J133" s="599"/>
      <c r="K133" s="578" t="s">
        <v>1525</v>
      </c>
      <c r="L133" s="578"/>
      <c r="M133" s="578"/>
      <c r="N133" s="578"/>
      <c r="O133" s="578"/>
      <c r="P133" s="578"/>
      <c r="Q133" s="578"/>
      <c r="R133" s="578"/>
      <c r="S133" s="583" t="s">
        <v>1526</v>
      </c>
      <c r="T133" s="583"/>
      <c r="U133" s="583"/>
      <c r="V133" s="583"/>
      <c r="W133" s="583"/>
      <c r="X133" s="583"/>
      <c r="Y133" s="583"/>
      <c r="Z133" s="583"/>
      <c r="AA133" s="583" t="s">
        <v>1527</v>
      </c>
      <c r="AB133" s="583"/>
      <c r="AC133" s="583"/>
      <c r="AD133" s="583"/>
      <c r="AE133" s="583"/>
      <c r="AF133" s="583"/>
      <c r="AG133" s="583"/>
      <c r="AH133" s="583"/>
    </row>
    <row r="134" spans="1:36" hidden="1" x14ac:dyDescent="0.3">
      <c r="A134" s="599"/>
      <c r="B134" s="599"/>
      <c r="C134" s="599"/>
      <c r="D134" s="599"/>
      <c r="E134" s="599"/>
      <c r="F134" s="599"/>
      <c r="G134" s="599"/>
      <c r="H134" s="599"/>
      <c r="I134" s="599"/>
      <c r="J134" s="599"/>
      <c r="K134" s="578"/>
      <c r="L134" s="578"/>
      <c r="M134" s="578"/>
      <c r="N134" s="578"/>
      <c r="O134" s="578"/>
      <c r="P134" s="578"/>
      <c r="Q134" s="578"/>
      <c r="R134" s="578"/>
      <c r="S134" s="583"/>
      <c r="T134" s="583"/>
      <c r="U134" s="583"/>
      <c r="V134" s="583"/>
      <c r="W134" s="583"/>
      <c r="X134" s="583"/>
      <c r="Y134" s="583"/>
      <c r="Z134" s="583"/>
      <c r="AA134" s="583"/>
      <c r="AB134" s="583"/>
      <c r="AC134" s="583"/>
      <c r="AD134" s="583"/>
      <c r="AE134" s="583"/>
      <c r="AF134" s="583"/>
      <c r="AG134" s="583"/>
      <c r="AH134" s="583"/>
    </row>
    <row r="135" spans="1:36" ht="15" hidden="1" customHeight="1" x14ac:dyDescent="0.3">
      <c r="A135" s="574" t="s">
        <v>1539</v>
      </c>
      <c r="B135" s="574"/>
      <c r="C135" s="574"/>
      <c r="D135" s="574"/>
      <c r="E135" s="574"/>
      <c r="F135" s="574"/>
      <c r="G135" s="574"/>
      <c r="H135" s="574"/>
      <c r="I135" s="574"/>
      <c r="J135" s="574"/>
      <c r="K135" s="576">
        <v>21</v>
      </c>
      <c r="L135" s="576"/>
      <c r="M135" s="576"/>
      <c r="N135" s="576"/>
      <c r="O135" s="576"/>
      <c r="P135" s="576"/>
      <c r="Q135" s="576"/>
      <c r="R135" s="576"/>
      <c r="S135" s="576">
        <v>4.76</v>
      </c>
      <c r="T135" s="576"/>
      <c r="U135" s="576"/>
      <c r="V135" s="576"/>
      <c r="W135" s="576"/>
      <c r="X135" s="576"/>
      <c r="Y135" s="576"/>
      <c r="Z135" s="576"/>
      <c r="AA135" s="576" t="s">
        <v>1819</v>
      </c>
      <c r="AB135" s="576"/>
      <c r="AC135" s="576"/>
      <c r="AD135" s="576"/>
      <c r="AE135" s="576"/>
      <c r="AF135" s="576"/>
      <c r="AG135" s="576"/>
      <c r="AH135" s="576"/>
    </row>
    <row r="136" spans="1:36" ht="15" hidden="1" customHeight="1" x14ac:dyDescent="0.3">
      <c r="A136" s="574" t="s">
        <v>1540</v>
      </c>
      <c r="B136" s="574"/>
      <c r="C136" s="574"/>
      <c r="D136" s="574"/>
      <c r="E136" s="574"/>
      <c r="F136" s="574"/>
      <c r="G136" s="574"/>
      <c r="H136" s="574"/>
      <c r="I136" s="574"/>
      <c r="J136" s="574"/>
      <c r="K136" s="576">
        <v>7</v>
      </c>
      <c r="L136" s="576"/>
      <c r="M136" s="576"/>
      <c r="N136" s="576"/>
      <c r="O136" s="576"/>
      <c r="P136" s="576"/>
      <c r="Q136" s="576"/>
      <c r="R136" s="576"/>
      <c r="S136" s="576">
        <v>14.29</v>
      </c>
      <c r="T136" s="576"/>
      <c r="U136" s="576"/>
      <c r="V136" s="576"/>
      <c r="W136" s="576"/>
      <c r="X136" s="576"/>
      <c r="Y136" s="576"/>
      <c r="Z136" s="576"/>
      <c r="AA136" s="576" t="s">
        <v>1819</v>
      </c>
      <c r="AB136" s="576"/>
      <c r="AC136" s="576"/>
      <c r="AD136" s="576"/>
      <c r="AE136" s="576"/>
      <c r="AF136" s="576"/>
      <c r="AG136" s="576"/>
      <c r="AH136" s="576"/>
    </row>
    <row r="137" spans="1:36" ht="15" hidden="1" customHeight="1" x14ac:dyDescent="0.3">
      <c r="A137" s="604" t="s">
        <v>1541</v>
      </c>
      <c r="B137" s="604"/>
      <c r="C137" s="604"/>
      <c r="D137" s="604"/>
      <c r="E137" s="604"/>
      <c r="F137" s="604"/>
      <c r="G137" s="604"/>
      <c r="H137" s="604"/>
      <c r="I137" s="604"/>
      <c r="J137" s="604"/>
      <c r="K137" s="576"/>
      <c r="L137" s="576"/>
      <c r="M137" s="576"/>
      <c r="N137" s="576"/>
      <c r="O137" s="576"/>
      <c r="P137" s="576"/>
      <c r="Q137" s="576"/>
      <c r="R137" s="576"/>
      <c r="S137" s="576"/>
      <c r="T137" s="576"/>
      <c r="U137" s="576"/>
      <c r="V137" s="576"/>
      <c r="W137" s="576"/>
      <c r="X137" s="576"/>
      <c r="Y137" s="576"/>
      <c r="Z137" s="576"/>
      <c r="AA137" s="576"/>
      <c r="AB137" s="576"/>
      <c r="AC137" s="576"/>
      <c r="AD137" s="576"/>
      <c r="AE137" s="576"/>
      <c r="AF137" s="576"/>
      <c r="AG137" s="576"/>
      <c r="AH137" s="576"/>
    </row>
    <row r="138" spans="1:36" ht="15" hidden="1" customHeight="1" x14ac:dyDescent="0.3">
      <c r="A138" s="604" t="s">
        <v>1542</v>
      </c>
      <c r="B138" s="604"/>
      <c r="C138" s="604"/>
      <c r="D138" s="604"/>
      <c r="E138" s="604"/>
      <c r="F138" s="604"/>
      <c r="G138" s="604"/>
      <c r="H138" s="604"/>
      <c r="I138" s="604"/>
      <c r="J138" s="604"/>
      <c r="K138" s="576"/>
      <c r="L138" s="576"/>
      <c r="M138" s="576"/>
      <c r="N138" s="576"/>
      <c r="O138" s="576"/>
      <c r="P138" s="576"/>
      <c r="Q138" s="576"/>
      <c r="R138" s="576"/>
      <c r="S138" s="576"/>
      <c r="T138" s="576"/>
      <c r="U138" s="576"/>
      <c r="V138" s="576"/>
      <c r="W138" s="576"/>
      <c r="X138" s="576"/>
      <c r="Y138" s="576"/>
      <c r="Z138" s="576"/>
      <c r="AA138" s="576"/>
      <c r="AB138" s="576"/>
      <c r="AC138" s="576"/>
      <c r="AD138" s="576"/>
      <c r="AE138" s="576"/>
      <c r="AF138" s="576"/>
      <c r="AG138" s="576"/>
      <c r="AH138" s="576"/>
    </row>
    <row r="139" spans="1:36" ht="15" hidden="1" customHeight="1" x14ac:dyDescent="0.3">
      <c r="A139" s="604" t="s">
        <v>1543</v>
      </c>
      <c r="B139" s="604"/>
      <c r="C139" s="604"/>
      <c r="D139" s="604"/>
      <c r="E139" s="604"/>
      <c r="F139" s="604"/>
      <c r="G139" s="604"/>
      <c r="H139" s="604"/>
      <c r="I139" s="604"/>
      <c r="J139" s="604"/>
      <c r="K139" s="576"/>
      <c r="L139" s="576"/>
      <c r="M139" s="576"/>
      <c r="N139" s="576"/>
      <c r="O139" s="576"/>
      <c r="P139" s="576"/>
      <c r="Q139" s="576"/>
      <c r="R139" s="576"/>
      <c r="S139" s="576"/>
      <c r="T139" s="576"/>
      <c r="U139" s="576"/>
      <c r="V139" s="576"/>
      <c r="W139" s="576"/>
      <c r="X139" s="576"/>
      <c r="Y139" s="576"/>
      <c r="Z139" s="576"/>
      <c r="AA139" s="576"/>
      <c r="AB139" s="576"/>
      <c r="AC139" s="576"/>
      <c r="AD139" s="576"/>
      <c r="AE139" s="576"/>
      <c r="AF139" s="576"/>
      <c r="AG139" s="576"/>
      <c r="AH139" s="576"/>
    </row>
    <row r="140" spans="1:36" hidden="1" x14ac:dyDescent="0.3">
      <c r="A140" s="250"/>
      <c r="B140" s="250"/>
      <c r="C140" s="250"/>
      <c r="D140" s="250"/>
      <c r="E140" s="250"/>
      <c r="F140" s="250"/>
      <c r="G140" s="250"/>
      <c r="H140" s="250"/>
      <c r="I140" s="250"/>
    </row>
    <row r="141" spans="1:36" ht="27" hidden="1" customHeight="1" x14ac:dyDescent="0.3">
      <c r="A141" s="562" t="s">
        <v>1544</v>
      </c>
      <c r="B141" s="562"/>
      <c r="C141" s="562"/>
      <c r="D141" s="562"/>
      <c r="E141" s="562"/>
      <c r="F141" s="562"/>
      <c r="G141" s="562"/>
      <c r="H141" s="562"/>
      <c r="I141" s="562"/>
      <c r="J141" s="562"/>
      <c r="K141" s="562"/>
      <c r="L141" s="562"/>
      <c r="M141" s="562"/>
      <c r="N141" s="562"/>
      <c r="O141" s="562"/>
      <c r="P141" s="562"/>
      <c r="Q141" s="562"/>
      <c r="R141" s="562"/>
      <c r="S141" s="562"/>
      <c r="T141" s="562"/>
      <c r="U141" s="562"/>
      <c r="V141" s="562"/>
      <c r="W141" s="562"/>
      <c r="X141" s="562"/>
      <c r="Y141" s="562"/>
      <c r="Z141" s="562"/>
      <c r="AA141" s="562"/>
      <c r="AB141" s="562"/>
      <c r="AC141" s="562"/>
      <c r="AD141" s="562"/>
      <c r="AE141" s="562"/>
      <c r="AF141" s="562"/>
      <c r="AG141" s="562"/>
      <c r="AH141" s="562"/>
    </row>
    <row r="142" spans="1:36" hidden="1" x14ac:dyDescent="0.3">
      <c r="A142" s="250"/>
      <c r="B142" s="250"/>
      <c r="C142" s="250"/>
      <c r="D142" s="250"/>
      <c r="E142" s="250"/>
      <c r="F142" s="250"/>
      <c r="G142" s="250"/>
      <c r="H142" s="250"/>
      <c r="I142" s="250"/>
    </row>
    <row r="143" spans="1:36" ht="15" customHeight="1" x14ac:dyDescent="0.3">
      <c r="A143" s="568" t="s">
        <v>1830</v>
      </c>
      <c r="B143" s="568"/>
      <c r="C143" s="568"/>
      <c r="D143" s="568"/>
      <c r="E143" s="568"/>
      <c r="F143" s="568"/>
      <c r="G143" s="568"/>
      <c r="H143" s="568"/>
      <c r="I143" s="568"/>
      <c r="J143" s="568"/>
      <c r="K143" s="568"/>
      <c r="L143" s="568"/>
      <c r="M143" s="568"/>
      <c r="N143" s="568"/>
      <c r="O143" s="568"/>
      <c r="P143" s="568"/>
      <c r="Q143" s="568"/>
      <c r="R143" s="568"/>
      <c r="S143" s="568"/>
      <c r="T143" s="568"/>
      <c r="U143" s="568"/>
      <c r="V143" s="568"/>
      <c r="W143" s="568"/>
      <c r="X143" s="568"/>
      <c r="Y143" s="568"/>
      <c r="Z143" s="568"/>
      <c r="AA143" s="568"/>
      <c r="AB143" s="568"/>
      <c r="AC143" s="568"/>
      <c r="AD143" s="568"/>
      <c r="AE143" s="568"/>
      <c r="AF143" s="568"/>
      <c r="AG143" s="568"/>
      <c r="AH143" s="568"/>
      <c r="AJ143" s="262"/>
    </row>
    <row r="144" spans="1:36" x14ac:dyDescent="0.3">
      <c r="A144" s="250"/>
      <c r="B144" s="250"/>
      <c r="C144" s="250"/>
      <c r="D144" s="250"/>
      <c r="E144" s="250"/>
      <c r="F144" s="250"/>
      <c r="G144" s="250"/>
      <c r="H144" s="250"/>
      <c r="I144" s="250"/>
      <c r="AJ144" s="262"/>
    </row>
    <row r="145" spans="1:34" ht="15" customHeight="1" x14ac:dyDescent="0.3">
      <c r="A145" s="562" t="s">
        <v>1860</v>
      </c>
      <c r="B145" s="562"/>
      <c r="C145" s="562"/>
      <c r="D145" s="562"/>
      <c r="E145" s="562"/>
      <c r="F145" s="562"/>
      <c r="G145" s="562"/>
      <c r="H145" s="562"/>
      <c r="I145" s="562"/>
      <c r="J145" s="562"/>
      <c r="K145" s="562"/>
      <c r="L145" s="562"/>
      <c r="M145" s="562"/>
      <c r="N145" s="562"/>
      <c r="O145" s="562"/>
      <c r="P145" s="562"/>
      <c r="Q145" s="562"/>
      <c r="R145" s="562"/>
      <c r="S145" s="562"/>
      <c r="T145" s="562"/>
      <c r="U145" s="562"/>
      <c r="V145" s="562"/>
      <c r="W145" s="562"/>
      <c r="X145" s="562"/>
      <c r="Y145" s="562"/>
      <c r="Z145" s="562"/>
      <c r="AA145" s="562"/>
      <c r="AB145" s="562"/>
      <c r="AC145" s="562"/>
      <c r="AD145" s="562"/>
      <c r="AE145" s="562"/>
      <c r="AF145" s="562"/>
      <c r="AG145" s="562"/>
      <c r="AH145" s="562"/>
    </row>
    <row r="146" spans="1:34" ht="40.5" hidden="1" customHeight="1" x14ac:dyDescent="0.3">
      <c r="A146" s="569" t="s">
        <v>1684</v>
      </c>
      <c r="B146" s="569"/>
      <c r="C146" s="569"/>
      <c r="D146" s="569"/>
      <c r="E146" s="569"/>
      <c r="F146" s="569"/>
      <c r="G146" s="569"/>
      <c r="H146" s="569"/>
      <c r="I146" s="569"/>
      <c r="J146" s="569"/>
      <c r="K146" s="569"/>
      <c r="L146" s="569"/>
      <c r="M146" s="569"/>
      <c r="N146" s="569"/>
      <c r="O146" s="569"/>
      <c r="P146" s="569"/>
      <c r="Q146" s="569"/>
      <c r="R146" s="569"/>
      <c r="S146" s="569"/>
      <c r="T146" s="569"/>
      <c r="U146" s="569"/>
      <c r="V146" s="569"/>
      <c r="W146" s="569"/>
      <c r="X146" s="569"/>
      <c r="Y146" s="569"/>
      <c r="Z146" s="569"/>
      <c r="AA146" s="569"/>
      <c r="AB146" s="569"/>
      <c r="AC146" s="569"/>
      <c r="AD146" s="569"/>
      <c r="AE146" s="569"/>
      <c r="AF146" s="569"/>
      <c r="AG146" s="569"/>
      <c r="AH146" s="569"/>
    </row>
    <row r="147" spans="1:34" hidden="1" x14ac:dyDescent="0.3">
      <c r="A147" s="250"/>
      <c r="B147" s="250"/>
      <c r="C147" s="250"/>
      <c r="D147" s="250"/>
      <c r="E147" s="250"/>
      <c r="F147" s="250"/>
      <c r="G147" s="250"/>
      <c r="H147" s="250"/>
      <c r="I147" s="250"/>
    </row>
    <row r="148" spans="1:34" ht="27.75" hidden="1" customHeight="1" x14ac:dyDescent="0.3">
      <c r="A148" s="569" t="s">
        <v>1545</v>
      </c>
      <c r="B148" s="569"/>
      <c r="C148" s="569"/>
      <c r="D148" s="569"/>
      <c r="E148" s="569"/>
      <c r="F148" s="569"/>
      <c r="G148" s="569"/>
      <c r="H148" s="569"/>
      <c r="I148" s="569"/>
      <c r="J148" s="569"/>
      <c r="K148" s="569"/>
      <c r="L148" s="569"/>
      <c r="M148" s="569"/>
      <c r="N148" s="569"/>
      <c r="O148" s="569"/>
      <c r="P148" s="569"/>
      <c r="Q148" s="569"/>
      <c r="R148" s="569"/>
      <c r="S148" s="569"/>
      <c r="T148" s="569"/>
      <c r="U148" s="569"/>
      <c r="V148" s="569"/>
      <c r="W148" s="569"/>
      <c r="X148" s="569"/>
      <c r="Y148" s="569"/>
      <c r="Z148" s="569"/>
      <c r="AA148" s="569"/>
      <c r="AB148" s="569"/>
      <c r="AC148" s="569"/>
      <c r="AD148" s="569"/>
      <c r="AE148" s="569"/>
      <c r="AF148" s="569"/>
      <c r="AG148" s="569"/>
      <c r="AH148" s="569"/>
    </row>
    <row r="149" spans="1:34" hidden="1" x14ac:dyDescent="0.3">
      <c r="A149" s="250"/>
      <c r="B149" s="250"/>
      <c r="C149" s="250"/>
      <c r="D149" s="250"/>
      <c r="E149" s="250"/>
      <c r="F149" s="250"/>
      <c r="G149" s="250"/>
      <c r="H149" s="250"/>
      <c r="I149" s="250"/>
    </row>
    <row r="150" spans="1:34" ht="65.25" hidden="1" customHeight="1" x14ac:dyDescent="0.3">
      <c r="A150" s="562" t="s">
        <v>1546</v>
      </c>
      <c r="B150" s="562"/>
      <c r="C150" s="562"/>
      <c r="D150" s="562"/>
      <c r="E150" s="562"/>
      <c r="F150" s="562"/>
      <c r="G150" s="562"/>
      <c r="H150" s="562"/>
      <c r="I150" s="562"/>
      <c r="J150" s="562"/>
      <c r="K150" s="562"/>
      <c r="L150" s="562"/>
      <c r="M150" s="562"/>
      <c r="N150" s="562"/>
      <c r="O150" s="562"/>
      <c r="P150" s="562"/>
      <c r="Q150" s="562"/>
      <c r="R150" s="562"/>
      <c r="S150" s="562"/>
      <c r="T150" s="562"/>
      <c r="U150" s="562"/>
      <c r="V150" s="562"/>
      <c r="W150" s="562"/>
      <c r="X150" s="562"/>
      <c r="Y150" s="562"/>
      <c r="Z150" s="562"/>
      <c r="AA150" s="562"/>
      <c r="AB150" s="562"/>
      <c r="AC150" s="562"/>
      <c r="AD150" s="562"/>
      <c r="AE150" s="562"/>
      <c r="AF150" s="562"/>
      <c r="AG150" s="562"/>
      <c r="AH150" s="562"/>
    </row>
    <row r="151" spans="1:34" hidden="1" x14ac:dyDescent="0.3">
      <c r="A151" s="250"/>
      <c r="B151" s="250"/>
      <c r="C151" s="250"/>
      <c r="D151" s="250"/>
      <c r="E151" s="250"/>
      <c r="F151" s="250"/>
      <c r="G151" s="250"/>
      <c r="H151" s="250"/>
      <c r="I151" s="250"/>
    </row>
    <row r="152" spans="1:34" ht="13.5" hidden="1" customHeight="1" x14ac:dyDescent="0.3">
      <c r="A152" s="562" t="s">
        <v>1547</v>
      </c>
      <c r="B152" s="562"/>
      <c r="C152" s="562"/>
      <c r="D152" s="562"/>
      <c r="E152" s="562"/>
      <c r="F152" s="562"/>
      <c r="G152" s="562"/>
      <c r="H152" s="562"/>
      <c r="I152" s="562"/>
      <c r="J152" s="562"/>
      <c r="K152" s="562"/>
      <c r="L152" s="562"/>
      <c r="M152" s="562"/>
      <c r="N152" s="562"/>
      <c r="O152" s="562"/>
      <c r="P152" s="562"/>
      <c r="Q152" s="562"/>
      <c r="R152" s="562"/>
      <c r="S152" s="562"/>
      <c r="T152" s="562"/>
      <c r="U152" s="562"/>
      <c r="V152" s="562"/>
      <c r="W152" s="562"/>
      <c r="X152" s="562"/>
      <c r="Y152" s="562"/>
      <c r="Z152" s="562"/>
      <c r="AA152" s="562"/>
      <c r="AB152" s="562"/>
      <c r="AC152" s="562"/>
      <c r="AD152" s="562"/>
      <c r="AE152" s="562"/>
      <c r="AF152" s="562"/>
      <c r="AG152" s="562"/>
      <c r="AH152" s="562"/>
    </row>
    <row r="153" spans="1:34" ht="26.25" hidden="1" customHeight="1" x14ac:dyDescent="0.3">
      <c r="A153" s="562" t="s">
        <v>1548</v>
      </c>
      <c r="B153" s="562"/>
      <c r="C153" s="562"/>
      <c r="D153" s="562"/>
      <c r="E153" s="562"/>
      <c r="F153" s="562"/>
      <c r="G153" s="562"/>
      <c r="H153" s="562"/>
      <c r="I153" s="562"/>
      <c r="J153" s="562"/>
      <c r="K153" s="562"/>
      <c r="L153" s="562"/>
      <c r="M153" s="562"/>
      <c r="N153" s="562"/>
      <c r="O153" s="562"/>
      <c r="P153" s="562"/>
      <c r="Q153" s="562"/>
      <c r="R153" s="562"/>
      <c r="S153" s="562"/>
      <c r="T153" s="562"/>
      <c r="U153" s="562"/>
      <c r="V153" s="562"/>
      <c r="W153" s="562"/>
      <c r="X153" s="562"/>
      <c r="Y153" s="562"/>
      <c r="Z153" s="562"/>
      <c r="AA153" s="562"/>
      <c r="AB153" s="562"/>
      <c r="AC153" s="562"/>
      <c r="AD153" s="562"/>
      <c r="AE153" s="562"/>
      <c r="AF153" s="562"/>
      <c r="AG153" s="562"/>
      <c r="AH153" s="562"/>
    </row>
    <row r="154" spans="1:34" ht="42.75" hidden="1" customHeight="1" x14ac:dyDescent="0.3">
      <c r="A154" s="562" t="s">
        <v>1549</v>
      </c>
      <c r="B154" s="562"/>
      <c r="C154" s="562"/>
      <c r="D154" s="562"/>
      <c r="E154" s="562"/>
      <c r="F154" s="562"/>
      <c r="G154" s="562"/>
      <c r="H154" s="562"/>
      <c r="I154" s="562"/>
      <c r="J154" s="562"/>
      <c r="K154" s="562"/>
      <c r="L154" s="562"/>
      <c r="M154" s="562"/>
      <c r="N154" s="562"/>
      <c r="O154" s="562"/>
      <c r="P154" s="562"/>
      <c r="Q154" s="562"/>
      <c r="R154" s="562"/>
      <c r="S154" s="562"/>
      <c r="T154" s="562"/>
      <c r="U154" s="562"/>
      <c r="V154" s="562"/>
      <c r="W154" s="562"/>
      <c r="X154" s="562"/>
      <c r="Y154" s="562"/>
      <c r="Z154" s="562"/>
      <c r="AA154" s="562"/>
      <c r="AB154" s="562"/>
      <c r="AC154" s="562"/>
      <c r="AD154" s="562"/>
      <c r="AE154" s="562"/>
      <c r="AF154" s="562"/>
      <c r="AG154" s="562"/>
      <c r="AH154" s="562"/>
    </row>
    <row r="155" spans="1:34" ht="30" hidden="1" customHeight="1" x14ac:dyDescent="0.3">
      <c r="A155" s="562" t="s">
        <v>1550</v>
      </c>
      <c r="B155" s="562"/>
      <c r="C155" s="562"/>
      <c r="D155" s="562"/>
      <c r="E155" s="562"/>
      <c r="F155" s="562"/>
      <c r="G155" s="562"/>
      <c r="H155" s="562"/>
      <c r="I155" s="562"/>
      <c r="J155" s="562"/>
      <c r="K155" s="562"/>
      <c r="L155" s="562"/>
      <c r="M155" s="562"/>
      <c r="N155" s="562"/>
      <c r="O155" s="562"/>
      <c r="P155" s="562"/>
      <c r="Q155" s="562"/>
      <c r="R155" s="562"/>
      <c r="S155" s="562"/>
      <c r="T155" s="562"/>
      <c r="U155" s="562"/>
      <c r="V155" s="562"/>
      <c r="W155" s="562"/>
      <c r="X155" s="562"/>
      <c r="Y155" s="562"/>
      <c r="Z155" s="562"/>
      <c r="AA155" s="562"/>
      <c r="AB155" s="562"/>
      <c r="AC155" s="562"/>
      <c r="AD155" s="562"/>
      <c r="AE155" s="562"/>
      <c r="AF155" s="562"/>
      <c r="AG155" s="562"/>
      <c r="AH155" s="562"/>
    </row>
    <row r="156" spans="1:34" hidden="1" x14ac:dyDescent="0.3">
      <c r="A156" s="332"/>
      <c r="B156" s="332"/>
      <c r="C156" s="332"/>
      <c r="D156" s="332"/>
      <c r="E156" s="332"/>
      <c r="F156" s="332"/>
      <c r="G156" s="332"/>
      <c r="H156" s="332"/>
      <c r="I156" s="332"/>
      <c r="J156" s="333"/>
      <c r="K156" s="333"/>
      <c r="L156" s="333"/>
      <c r="M156" s="333"/>
      <c r="N156" s="333"/>
      <c r="O156" s="333"/>
      <c r="P156" s="333"/>
      <c r="Q156" s="333"/>
      <c r="R156" s="333"/>
      <c r="S156" s="333"/>
      <c r="T156" s="333"/>
      <c r="U156" s="333"/>
      <c r="V156" s="333"/>
      <c r="W156" s="333"/>
      <c r="X156" s="333"/>
      <c r="Y156" s="333"/>
      <c r="Z156" s="333"/>
      <c r="AA156" s="333"/>
      <c r="AB156" s="333"/>
      <c r="AC156" s="333"/>
      <c r="AD156" s="333"/>
      <c r="AE156" s="333"/>
      <c r="AF156" s="333"/>
      <c r="AG156" s="333"/>
      <c r="AH156" s="333"/>
    </row>
    <row r="157" spans="1:34" ht="27.75" hidden="1" customHeight="1" x14ac:dyDescent="0.3">
      <c r="A157" s="569" t="s">
        <v>1551</v>
      </c>
      <c r="B157" s="569"/>
      <c r="C157" s="569"/>
      <c r="D157" s="569"/>
      <c r="E157" s="569"/>
      <c r="F157" s="569"/>
      <c r="G157" s="569"/>
      <c r="H157" s="569"/>
      <c r="I157" s="569"/>
      <c r="J157" s="569"/>
      <c r="K157" s="569"/>
      <c r="L157" s="569"/>
      <c r="M157" s="569"/>
      <c r="N157" s="569"/>
      <c r="O157" s="569"/>
      <c r="P157" s="569"/>
      <c r="Q157" s="569"/>
      <c r="R157" s="569"/>
      <c r="S157" s="569"/>
      <c r="T157" s="569"/>
      <c r="U157" s="569"/>
      <c r="V157" s="569"/>
      <c r="W157" s="569"/>
      <c r="X157" s="569"/>
      <c r="Y157" s="569"/>
      <c r="Z157" s="569"/>
      <c r="AA157" s="569"/>
      <c r="AB157" s="569"/>
      <c r="AC157" s="569"/>
      <c r="AD157" s="569"/>
      <c r="AE157" s="569"/>
      <c r="AF157" s="569"/>
      <c r="AG157" s="569"/>
      <c r="AH157" s="569"/>
    </row>
    <row r="158" spans="1:34" hidden="1" x14ac:dyDescent="0.3">
      <c r="A158" s="332"/>
      <c r="B158" s="332"/>
      <c r="C158" s="332"/>
      <c r="D158" s="332"/>
      <c r="E158" s="332"/>
      <c r="F158" s="332"/>
      <c r="G158" s="332"/>
      <c r="H158" s="332"/>
      <c r="I158" s="332"/>
      <c r="J158" s="333"/>
      <c r="K158" s="333"/>
      <c r="L158" s="333"/>
      <c r="M158" s="333"/>
      <c r="N158" s="333"/>
      <c r="O158" s="333"/>
      <c r="P158" s="333"/>
      <c r="Q158" s="333"/>
      <c r="R158" s="333"/>
      <c r="S158" s="333"/>
      <c r="T158" s="333"/>
      <c r="U158" s="333"/>
      <c r="V158" s="333"/>
      <c r="W158" s="333"/>
      <c r="X158" s="333"/>
      <c r="Y158" s="333"/>
      <c r="Z158" s="333"/>
      <c r="AA158" s="333"/>
      <c r="AB158" s="333"/>
      <c r="AC158" s="333"/>
      <c r="AD158" s="333"/>
      <c r="AE158" s="333"/>
      <c r="AF158" s="333"/>
      <c r="AG158" s="333"/>
      <c r="AH158" s="333"/>
    </row>
    <row r="159" spans="1:34" ht="28.5" hidden="1" customHeight="1" x14ac:dyDescent="0.3">
      <c r="A159" s="562" t="s">
        <v>1552</v>
      </c>
      <c r="B159" s="562"/>
      <c r="C159" s="562"/>
      <c r="D159" s="562"/>
      <c r="E159" s="562"/>
      <c r="F159" s="562"/>
      <c r="G159" s="562"/>
      <c r="H159" s="562"/>
      <c r="I159" s="562"/>
      <c r="J159" s="562"/>
      <c r="K159" s="562"/>
      <c r="L159" s="562"/>
      <c r="M159" s="562"/>
      <c r="N159" s="562"/>
      <c r="O159" s="562"/>
      <c r="P159" s="562"/>
      <c r="Q159" s="562"/>
      <c r="R159" s="562"/>
      <c r="S159" s="562"/>
      <c r="T159" s="562"/>
      <c r="U159" s="562"/>
      <c r="V159" s="562"/>
      <c r="W159" s="562"/>
      <c r="X159" s="562"/>
      <c r="Y159" s="562"/>
      <c r="Z159" s="562"/>
      <c r="AA159" s="562"/>
      <c r="AB159" s="562"/>
      <c r="AC159" s="562"/>
      <c r="AD159" s="562"/>
      <c r="AE159" s="562"/>
      <c r="AF159" s="562"/>
      <c r="AG159" s="562"/>
      <c r="AH159" s="562"/>
    </row>
    <row r="160" spans="1:34" ht="14.25" customHeight="1" x14ac:dyDescent="0.3">
      <c r="A160" s="250"/>
      <c r="B160" s="250"/>
      <c r="C160" s="250"/>
      <c r="D160" s="250"/>
      <c r="E160" s="250"/>
      <c r="F160" s="250"/>
      <c r="G160" s="250"/>
      <c r="H160" s="250"/>
      <c r="I160" s="250"/>
    </row>
    <row r="161" spans="1:34" ht="15" customHeight="1" x14ac:dyDescent="0.3">
      <c r="A161" s="568" t="s">
        <v>1589</v>
      </c>
      <c r="B161" s="568"/>
      <c r="C161" s="568"/>
      <c r="D161" s="568"/>
      <c r="E161" s="568"/>
      <c r="F161" s="568"/>
      <c r="G161" s="568"/>
      <c r="H161" s="568"/>
      <c r="I161" s="568"/>
      <c r="J161" s="568"/>
      <c r="K161" s="568"/>
      <c r="L161" s="568"/>
      <c r="M161" s="568"/>
      <c r="N161" s="568"/>
      <c r="O161" s="568"/>
      <c r="P161" s="568"/>
      <c r="Q161" s="568"/>
      <c r="R161" s="568"/>
      <c r="S161" s="568"/>
      <c r="T161" s="568"/>
      <c r="U161" s="568"/>
      <c r="V161" s="568"/>
      <c r="W161" s="568"/>
      <c r="X161" s="568"/>
      <c r="Y161" s="568"/>
      <c r="Z161" s="568"/>
      <c r="AA161" s="568"/>
      <c r="AB161" s="568"/>
      <c r="AC161" s="568"/>
      <c r="AD161" s="568"/>
      <c r="AE161" s="568"/>
      <c r="AF161" s="568"/>
      <c r="AG161" s="568"/>
      <c r="AH161" s="568"/>
    </row>
    <row r="162" spans="1:34" ht="13.5" hidden="1" customHeight="1" x14ac:dyDescent="0.3">
      <c r="A162" s="342"/>
      <c r="B162" s="342"/>
      <c r="C162" s="342"/>
      <c r="D162" s="342"/>
      <c r="E162" s="342"/>
      <c r="F162" s="342"/>
      <c r="G162" s="342"/>
      <c r="H162" s="342"/>
      <c r="I162" s="342"/>
      <c r="J162" s="342"/>
      <c r="K162" s="342"/>
      <c r="L162" s="342"/>
      <c r="M162" s="342"/>
      <c r="N162" s="342"/>
      <c r="O162" s="342"/>
      <c r="P162" s="342"/>
      <c r="Q162" s="342"/>
      <c r="R162" s="342"/>
      <c r="S162" s="342"/>
      <c r="T162" s="342"/>
      <c r="U162" s="342"/>
      <c r="V162" s="342"/>
      <c r="W162" s="342"/>
      <c r="X162" s="342"/>
      <c r="Y162" s="342"/>
      <c r="Z162" s="342"/>
      <c r="AA162" s="342"/>
      <c r="AB162" s="342"/>
      <c r="AC162" s="342"/>
      <c r="AD162" s="342"/>
      <c r="AE162" s="342"/>
      <c r="AF162" s="342"/>
      <c r="AG162" s="342"/>
      <c r="AH162" s="342"/>
    </row>
    <row r="163" spans="1:34" ht="25.5" customHeight="1" x14ac:dyDescent="0.3">
      <c r="A163" s="605" t="s">
        <v>1869</v>
      </c>
      <c r="B163" s="606"/>
      <c r="C163" s="606"/>
      <c r="D163" s="606"/>
      <c r="E163" s="606"/>
      <c r="F163" s="606"/>
      <c r="G163" s="606"/>
      <c r="H163" s="606"/>
      <c r="I163" s="606"/>
      <c r="J163" s="606"/>
      <c r="K163" s="606"/>
      <c r="L163" s="606"/>
      <c r="M163" s="606"/>
      <c r="N163" s="606"/>
      <c r="O163" s="606"/>
      <c r="P163" s="606"/>
      <c r="Q163" s="606"/>
      <c r="R163" s="606"/>
      <c r="S163" s="606"/>
      <c r="T163" s="606"/>
      <c r="U163" s="606"/>
      <c r="V163" s="606"/>
      <c r="W163" s="606"/>
      <c r="X163" s="606"/>
      <c r="Y163" s="606"/>
      <c r="Z163" s="606"/>
      <c r="AA163" s="606"/>
      <c r="AB163" s="606"/>
      <c r="AC163" s="606"/>
      <c r="AD163" s="606"/>
      <c r="AE163" s="606"/>
      <c r="AF163" s="606"/>
      <c r="AG163" s="606"/>
      <c r="AH163" s="606"/>
    </row>
    <row r="164" spans="1:34" ht="28.5" hidden="1" customHeight="1" x14ac:dyDescent="0.3">
      <c r="A164" s="605" t="s">
        <v>1832</v>
      </c>
      <c r="B164" s="606"/>
      <c r="C164" s="606"/>
      <c r="D164" s="606"/>
      <c r="E164" s="606"/>
      <c r="F164" s="606"/>
      <c r="G164" s="606"/>
      <c r="H164" s="606"/>
      <c r="I164" s="606"/>
      <c r="J164" s="606"/>
      <c r="K164" s="606"/>
      <c r="L164" s="606"/>
      <c r="M164" s="606"/>
      <c r="N164" s="606"/>
      <c r="O164" s="606"/>
      <c r="P164" s="606"/>
      <c r="Q164" s="606"/>
      <c r="R164" s="606"/>
      <c r="S164" s="606"/>
      <c r="T164" s="606"/>
      <c r="U164" s="606"/>
      <c r="V164" s="606"/>
      <c r="W164" s="606"/>
      <c r="X164" s="606"/>
      <c r="Y164" s="606"/>
      <c r="Z164" s="606"/>
      <c r="AA164" s="606"/>
      <c r="AB164" s="606"/>
      <c r="AC164" s="606"/>
      <c r="AD164" s="606"/>
      <c r="AE164" s="606"/>
      <c r="AF164" s="606"/>
      <c r="AG164" s="606"/>
      <c r="AH164" s="606"/>
    </row>
    <row r="165" spans="1:34" x14ac:dyDescent="0.3">
      <c r="A165" s="250"/>
      <c r="B165" s="250"/>
      <c r="C165" s="250"/>
      <c r="D165" s="250"/>
      <c r="E165" s="250"/>
      <c r="F165" s="250"/>
      <c r="G165" s="250"/>
      <c r="H165" s="250"/>
      <c r="I165" s="250"/>
    </row>
    <row r="166" spans="1:34" ht="52.5" customHeight="1" x14ac:dyDescent="0.3">
      <c r="A166" s="562" t="s">
        <v>1831</v>
      </c>
      <c r="B166" s="562"/>
      <c r="C166" s="562"/>
      <c r="D166" s="562"/>
      <c r="E166" s="562"/>
      <c r="F166" s="562"/>
      <c r="G166" s="562"/>
      <c r="H166" s="562"/>
      <c r="I166" s="562"/>
      <c r="J166" s="562"/>
      <c r="K166" s="562"/>
      <c r="L166" s="562"/>
      <c r="M166" s="562"/>
      <c r="N166" s="562"/>
      <c r="O166" s="562"/>
      <c r="P166" s="562"/>
      <c r="Q166" s="562"/>
      <c r="R166" s="562"/>
      <c r="S166" s="562"/>
      <c r="T166" s="562"/>
      <c r="U166" s="562"/>
      <c r="V166" s="562"/>
      <c r="W166" s="562"/>
      <c r="X166" s="562"/>
      <c r="Y166" s="562"/>
      <c r="Z166" s="562"/>
      <c r="AA166" s="562"/>
      <c r="AB166" s="562"/>
      <c r="AC166" s="562"/>
      <c r="AD166" s="562"/>
      <c r="AE166" s="562"/>
      <c r="AF166" s="562"/>
      <c r="AG166" s="562"/>
      <c r="AH166" s="562"/>
    </row>
    <row r="167" spans="1:34" hidden="1" x14ac:dyDescent="0.3">
      <c r="A167" s="250"/>
      <c r="B167" s="250"/>
      <c r="C167" s="250"/>
      <c r="D167" s="250"/>
      <c r="E167" s="250"/>
      <c r="F167" s="250"/>
      <c r="G167" s="250"/>
      <c r="H167" s="250"/>
      <c r="I167" s="250"/>
    </row>
    <row r="168" spans="1:34" ht="44.25" hidden="1" customHeight="1" x14ac:dyDescent="0.3">
      <c r="A168" s="562" t="s">
        <v>1685</v>
      </c>
      <c r="B168" s="562"/>
      <c r="C168" s="562"/>
      <c r="D168" s="562"/>
      <c r="E168" s="562"/>
      <c r="F168" s="562"/>
      <c r="G168" s="562"/>
      <c r="H168" s="562"/>
      <c r="I168" s="562"/>
      <c r="J168" s="562"/>
      <c r="K168" s="562"/>
      <c r="L168" s="562"/>
      <c r="M168" s="562"/>
      <c r="N168" s="562"/>
      <c r="O168" s="562"/>
      <c r="P168" s="562"/>
      <c r="Q168" s="562"/>
      <c r="R168" s="562"/>
      <c r="S168" s="562"/>
      <c r="T168" s="562"/>
      <c r="U168" s="562"/>
      <c r="V168" s="562"/>
      <c r="W168" s="562"/>
      <c r="X168" s="562"/>
      <c r="Y168" s="562"/>
      <c r="Z168" s="562"/>
      <c r="AA168" s="562"/>
      <c r="AB168" s="562"/>
      <c r="AC168" s="562"/>
      <c r="AD168" s="562"/>
      <c r="AE168" s="562"/>
      <c r="AF168" s="562"/>
      <c r="AG168" s="562"/>
      <c r="AH168" s="562"/>
    </row>
    <row r="169" spans="1:34" hidden="1" x14ac:dyDescent="0.3">
      <c r="A169" s="250"/>
      <c r="B169" s="250"/>
      <c r="C169" s="250"/>
      <c r="D169" s="250"/>
      <c r="E169" s="250"/>
      <c r="F169" s="250"/>
      <c r="G169" s="250"/>
      <c r="H169" s="250"/>
      <c r="I169" s="250"/>
    </row>
    <row r="170" spans="1:34" ht="33.75" hidden="1" customHeight="1" x14ac:dyDescent="0.3">
      <c r="A170" s="607" t="s">
        <v>1686</v>
      </c>
      <c r="B170" s="607"/>
      <c r="C170" s="607"/>
      <c r="D170" s="607"/>
      <c r="E170" s="607"/>
      <c r="F170" s="607"/>
      <c r="G170" s="607"/>
      <c r="H170" s="607"/>
      <c r="I170" s="607"/>
      <c r="J170" s="607"/>
      <c r="K170" s="607"/>
      <c r="L170" s="607"/>
      <c r="M170" s="607"/>
      <c r="N170" s="607"/>
      <c r="O170" s="607"/>
      <c r="P170" s="607"/>
      <c r="Q170" s="607"/>
      <c r="R170" s="607"/>
      <c r="S170" s="607"/>
      <c r="T170" s="607"/>
      <c r="U170" s="607"/>
      <c r="V170" s="607"/>
      <c r="W170" s="607"/>
      <c r="X170" s="607"/>
      <c r="Y170" s="607"/>
      <c r="Z170" s="607"/>
      <c r="AA170" s="607"/>
      <c r="AB170" s="607"/>
      <c r="AC170" s="607"/>
      <c r="AD170" s="607"/>
      <c r="AE170" s="607"/>
      <c r="AF170" s="607"/>
      <c r="AG170" s="607"/>
      <c r="AH170" s="607"/>
    </row>
    <row r="171" spans="1:34" hidden="1" x14ac:dyDescent="0.3">
      <c r="A171" s="250"/>
      <c r="B171" s="250"/>
      <c r="C171" s="250"/>
      <c r="D171" s="250"/>
      <c r="E171" s="250"/>
      <c r="F171" s="250"/>
      <c r="G171" s="250"/>
      <c r="H171" s="250"/>
      <c r="I171" s="250"/>
    </row>
    <row r="172" spans="1:34" ht="15" hidden="1" customHeight="1" x14ac:dyDescent="0.3">
      <c r="A172" s="562" t="s">
        <v>1553</v>
      </c>
      <c r="B172" s="562"/>
      <c r="C172" s="562"/>
      <c r="D172" s="562"/>
      <c r="E172" s="562"/>
      <c r="F172" s="562"/>
      <c r="G172" s="562"/>
      <c r="H172" s="562"/>
      <c r="I172" s="562"/>
      <c r="J172" s="562"/>
      <c r="K172" s="562"/>
      <c r="L172" s="562"/>
      <c r="M172" s="562"/>
      <c r="N172" s="562"/>
      <c r="O172" s="562"/>
      <c r="P172" s="562"/>
      <c r="Q172" s="562"/>
      <c r="R172" s="562"/>
      <c r="S172" s="562"/>
      <c r="T172" s="562"/>
      <c r="U172" s="562"/>
      <c r="V172" s="562"/>
      <c r="W172" s="562"/>
      <c r="X172" s="562"/>
      <c r="Y172" s="562"/>
      <c r="Z172" s="562"/>
      <c r="AA172" s="562"/>
      <c r="AB172" s="562"/>
      <c r="AC172" s="562"/>
      <c r="AD172" s="562"/>
      <c r="AE172" s="562"/>
      <c r="AF172" s="562"/>
      <c r="AG172" s="562"/>
      <c r="AH172" s="562"/>
    </row>
    <row r="173" spans="1:34" hidden="1" x14ac:dyDescent="0.3">
      <c r="A173" s="250"/>
      <c r="B173" s="250"/>
      <c r="C173" s="250"/>
      <c r="D173" s="250"/>
      <c r="E173" s="250"/>
      <c r="F173" s="250"/>
      <c r="G173" s="250"/>
      <c r="H173" s="250"/>
      <c r="I173" s="250"/>
    </row>
    <row r="174" spans="1:34" x14ac:dyDescent="0.3">
      <c r="A174" s="250"/>
      <c r="B174" s="250"/>
      <c r="C174" s="250"/>
      <c r="D174" s="250"/>
      <c r="E174" s="250"/>
      <c r="F174" s="250"/>
      <c r="G174" s="250"/>
      <c r="H174" s="250"/>
      <c r="I174" s="250"/>
    </row>
    <row r="175" spans="1:34" ht="28.5" customHeight="1" x14ac:dyDescent="0.3">
      <c r="A175" s="562" t="s">
        <v>1848</v>
      </c>
      <c r="B175" s="562"/>
      <c r="C175" s="562"/>
      <c r="D175" s="562"/>
      <c r="E175" s="562"/>
      <c r="F175" s="562"/>
      <c r="G175" s="562"/>
      <c r="H175" s="562"/>
      <c r="I175" s="562"/>
      <c r="J175" s="562"/>
      <c r="K175" s="562"/>
      <c r="L175" s="562"/>
      <c r="M175" s="562"/>
      <c r="N175" s="562"/>
      <c r="O175" s="562"/>
      <c r="P175" s="562"/>
      <c r="Q175" s="562"/>
      <c r="R175" s="562"/>
      <c r="S175" s="562"/>
      <c r="T175" s="562"/>
      <c r="U175" s="562"/>
      <c r="V175" s="562"/>
      <c r="W175" s="562"/>
      <c r="X175" s="562"/>
      <c r="Y175" s="562"/>
      <c r="Z175" s="562"/>
      <c r="AA175" s="562"/>
      <c r="AB175" s="562"/>
      <c r="AC175" s="562"/>
      <c r="AD175" s="562"/>
      <c r="AE175" s="562"/>
      <c r="AF175" s="562"/>
      <c r="AG175" s="562"/>
      <c r="AH175" s="562"/>
    </row>
    <row r="176" spans="1:34" ht="15" hidden="1" customHeight="1" x14ac:dyDescent="0.3">
      <c r="A176" s="568" t="s">
        <v>1741</v>
      </c>
      <c r="B176" s="568"/>
      <c r="C176" s="568"/>
      <c r="D176" s="568"/>
      <c r="E176" s="568"/>
      <c r="F176" s="568"/>
      <c r="G176" s="568"/>
      <c r="H176" s="568"/>
      <c r="I176" s="568"/>
      <c r="J176" s="568"/>
      <c r="K176" s="568"/>
      <c r="L176" s="568"/>
      <c r="M176" s="568"/>
      <c r="N176" s="568"/>
      <c r="O176" s="568"/>
      <c r="P176" s="568"/>
      <c r="Q176" s="568"/>
      <c r="R176" s="568"/>
      <c r="S176" s="568"/>
      <c r="T176" s="568"/>
      <c r="U176" s="568"/>
      <c r="V176" s="568"/>
      <c r="W176" s="568"/>
      <c r="X176" s="568"/>
      <c r="Y176" s="568"/>
      <c r="Z176" s="568"/>
      <c r="AA176" s="568"/>
      <c r="AB176" s="568"/>
      <c r="AC176" s="568"/>
      <c r="AD176" s="568"/>
      <c r="AE176" s="568"/>
      <c r="AF176" s="568"/>
      <c r="AG176" s="568"/>
      <c r="AH176" s="568"/>
    </row>
    <row r="177" spans="1:34" hidden="1" x14ac:dyDescent="0.3">
      <c r="A177" s="250"/>
      <c r="B177" s="250"/>
      <c r="C177" s="250"/>
      <c r="D177" s="250"/>
      <c r="E177" s="250"/>
      <c r="F177" s="250"/>
      <c r="G177" s="250"/>
      <c r="H177" s="250"/>
      <c r="I177" s="250"/>
    </row>
    <row r="178" spans="1:34" ht="27" hidden="1" customHeight="1" x14ac:dyDescent="0.3">
      <c r="A178" s="562" t="s">
        <v>1554</v>
      </c>
      <c r="B178" s="562"/>
      <c r="C178" s="562"/>
      <c r="D178" s="562"/>
      <c r="E178" s="562"/>
      <c r="F178" s="562"/>
      <c r="G178" s="562"/>
      <c r="H178" s="562"/>
      <c r="I178" s="562"/>
      <c r="J178" s="562"/>
      <c r="K178" s="562"/>
      <c r="L178" s="562"/>
      <c r="M178" s="562"/>
      <c r="N178" s="562"/>
      <c r="O178" s="562"/>
      <c r="P178" s="562"/>
      <c r="Q178" s="562"/>
      <c r="R178" s="562"/>
      <c r="S178" s="562"/>
      <c r="T178" s="562"/>
      <c r="U178" s="562"/>
      <c r="V178" s="562"/>
      <c r="W178" s="562"/>
      <c r="X178" s="562"/>
      <c r="Y178" s="562"/>
      <c r="Z178" s="562"/>
      <c r="AA178" s="562"/>
      <c r="AB178" s="562"/>
      <c r="AC178" s="562"/>
      <c r="AD178" s="562"/>
      <c r="AE178" s="562"/>
      <c r="AF178" s="562"/>
      <c r="AG178" s="562"/>
      <c r="AH178" s="562"/>
    </row>
    <row r="179" spans="1:34" hidden="1" x14ac:dyDescent="0.3">
      <c r="A179" s="250"/>
      <c r="B179" s="250"/>
      <c r="C179" s="250"/>
      <c r="D179" s="250"/>
      <c r="E179" s="250"/>
      <c r="F179" s="250"/>
      <c r="G179" s="250"/>
      <c r="H179" s="250"/>
      <c r="I179" s="250"/>
    </row>
    <row r="180" spans="1:34" ht="15" hidden="1" customHeight="1" x14ac:dyDescent="0.3">
      <c r="A180" s="562" t="s">
        <v>1555</v>
      </c>
      <c r="B180" s="562"/>
      <c r="C180" s="562"/>
      <c r="D180" s="562"/>
      <c r="E180" s="562"/>
      <c r="F180" s="562"/>
      <c r="G180" s="562"/>
      <c r="H180" s="562"/>
      <c r="I180" s="562"/>
      <c r="J180" s="562"/>
      <c r="K180" s="562"/>
      <c r="L180" s="562"/>
      <c r="M180" s="562"/>
      <c r="N180" s="562"/>
      <c r="O180" s="562"/>
      <c r="P180" s="562"/>
      <c r="Q180" s="562"/>
      <c r="R180" s="562"/>
      <c r="S180" s="562"/>
      <c r="T180" s="562"/>
      <c r="U180" s="562"/>
      <c r="V180" s="562"/>
      <c r="W180" s="562"/>
      <c r="X180" s="562"/>
      <c r="Y180" s="562"/>
      <c r="Z180" s="562"/>
      <c r="AA180" s="562"/>
      <c r="AB180" s="562"/>
      <c r="AC180" s="562"/>
      <c r="AD180" s="562"/>
      <c r="AE180" s="562"/>
      <c r="AF180" s="562"/>
      <c r="AG180" s="562"/>
      <c r="AH180" s="562"/>
    </row>
    <row r="181" spans="1:34" ht="15" hidden="1" customHeight="1" x14ac:dyDescent="0.3">
      <c r="A181" s="562" t="s">
        <v>1556</v>
      </c>
      <c r="B181" s="562"/>
      <c r="C181" s="562"/>
      <c r="D181" s="562"/>
      <c r="E181" s="562"/>
      <c r="F181" s="562"/>
      <c r="G181" s="562"/>
      <c r="H181" s="562"/>
      <c r="I181" s="562"/>
      <c r="J181" s="562"/>
      <c r="K181" s="562"/>
      <c r="L181" s="562"/>
      <c r="M181" s="562"/>
      <c r="N181" s="562"/>
      <c r="O181" s="562"/>
      <c r="P181" s="562"/>
      <c r="Q181" s="562"/>
      <c r="R181" s="562"/>
      <c r="S181" s="562"/>
      <c r="T181" s="562"/>
      <c r="U181" s="562"/>
      <c r="V181" s="562"/>
      <c r="W181" s="562"/>
      <c r="X181" s="562"/>
      <c r="Y181" s="562"/>
      <c r="Z181" s="562"/>
      <c r="AA181" s="562"/>
      <c r="AB181" s="562"/>
      <c r="AC181" s="562"/>
      <c r="AD181" s="562"/>
      <c r="AE181" s="562"/>
      <c r="AF181" s="562"/>
      <c r="AG181" s="562"/>
      <c r="AH181" s="562"/>
    </row>
    <row r="182" spans="1:34" ht="15" hidden="1" customHeight="1" x14ac:dyDescent="0.3">
      <c r="A182" s="562" t="s">
        <v>1557</v>
      </c>
      <c r="B182" s="562"/>
      <c r="C182" s="562"/>
      <c r="D182" s="562"/>
      <c r="E182" s="562"/>
      <c r="F182" s="562"/>
      <c r="G182" s="562"/>
      <c r="H182" s="562"/>
      <c r="I182" s="562"/>
      <c r="J182" s="562"/>
      <c r="K182" s="562"/>
      <c r="L182" s="562"/>
      <c r="M182" s="562"/>
      <c r="N182" s="562"/>
      <c r="O182" s="562"/>
      <c r="P182" s="562"/>
      <c r="Q182" s="562"/>
      <c r="R182" s="562"/>
      <c r="S182" s="562"/>
      <c r="T182" s="562"/>
      <c r="U182" s="562"/>
      <c r="V182" s="562"/>
      <c r="W182" s="562"/>
      <c r="X182" s="562"/>
      <c r="Y182" s="562"/>
      <c r="Z182" s="562"/>
      <c r="AA182" s="562"/>
      <c r="AB182" s="562"/>
      <c r="AC182" s="562"/>
      <c r="AD182" s="562"/>
      <c r="AE182" s="562"/>
      <c r="AF182" s="562"/>
      <c r="AG182" s="562"/>
      <c r="AH182" s="562"/>
    </row>
    <row r="183" spans="1:34" hidden="1" x14ac:dyDescent="0.3">
      <c r="A183" s="250"/>
      <c r="B183" s="250"/>
      <c r="C183" s="250"/>
      <c r="D183" s="250"/>
      <c r="E183" s="250"/>
      <c r="F183" s="250"/>
      <c r="G183" s="250"/>
      <c r="H183" s="250"/>
      <c r="I183" s="250"/>
    </row>
    <row r="184" spans="1:34" ht="53.25" hidden="1" customHeight="1" x14ac:dyDescent="0.3">
      <c r="A184" s="562" t="s">
        <v>1558</v>
      </c>
      <c r="B184" s="562"/>
      <c r="C184" s="562"/>
      <c r="D184" s="562"/>
      <c r="E184" s="562"/>
      <c r="F184" s="562"/>
      <c r="G184" s="562"/>
      <c r="H184" s="562"/>
      <c r="I184" s="562"/>
      <c r="J184" s="562"/>
      <c r="K184" s="562"/>
      <c r="L184" s="562"/>
      <c r="M184" s="562"/>
      <c r="N184" s="562"/>
      <c r="O184" s="562"/>
      <c r="P184" s="562"/>
      <c r="Q184" s="562"/>
      <c r="R184" s="562"/>
      <c r="S184" s="562"/>
      <c r="T184" s="562"/>
      <c r="U184" s="562"/>
      <c r="V184" s="562"/>
      <c r="W184" s="562"/>
      <c r="X184" s="562"/>
      <c r="Y184" s="562"/>
      <c r="Z184" s="562"/>
      <c r="AA184" s="562"/>
      <c r="AB184" s="562"/>
      <c r="AC184" s="562"/>
      <c r="AD184" s="562"/>
      <c r="AE184" s="562"/>
      <c r="AF184" s="562"/>
      <c r="AG184" s="562"/>
      <c r="AH184" s="562"/>
    </row>
    <row r="185" spans="1:34" hidden="1" x14ac:dyDescent="0.3">
      <c r="A185" s="250"/>
      <c r="B185" s="250"/>
      <c r="C185" s="250"/>
      <c r="D185" s="250"/>
      <c r="E185" s="250"/>
      <c r="F185" s="250"/>
      <c r="G185" s="250"/>
      <c r="H185" s="250"/>
      <c r="I185" s="250"/>
    </row>
    <row r="186" spans="1:34" ht="15" hidden="1" customHeight="1" x14ac:dyDescent="0.3">
      <c r="A186" s="568" t="s">
        <v>1742</v>
      </c>
      <c r="B186" s="568"/>
      <c r="C186" s="568"/>
      <c r="D186" s="568"/>
      <c r="E186" s="568"/>
      <c r="F186" s="568"/>
      <c r="G186" s="568"/>
      <c r="H186" s="568"/>
      <c r="I186" s="568"/>
      <c r="J186" s="568"/>
      <c r="K186" s="568"/>
      <c r="L186" s="568"/>
      <c r="M186" s="568"/>
      <c r="N186" s="568"/>
      <c r="O186" s="568"/>
      <c r="P186" s="568"/>
      <c r="Q186" s="568"/>
      <c r="R186" s="568"/>
      <c r="S186" s="568"/>
      <c r="T186" s="568"/>
      <c r="U186" s="568"/>
      <c r="V186" s="568"/>
      <c r="W186" s="568"/>
      <c r="X186" s="568"/>
      <c r="Y186" s="568"/>
      <c r="Z186" s="568"/>
      <c r="AA186" s="568"/>
      <c r="AB186" s="568"/>
      <c r="AC186" s="568"/>
      <c r="AD186" s="568"/>
      <c r="AE186" s="568"/>
      <c r="AF186" s="568"/>
      <c r="AG186" s="568"/>
      <c r="AH186" s="568"/>
    </row>
    <row r="187" spans="1:34" hidden="1" x14ac:dyDescent="0.3">
      <c r="A187" s="250"/>
      <c r="B187" s="250"/>
      <c r="C187" s="250"/>
      <c r="D187" s="250"/>
      <c r="E187" s="250"/>
      <c r="F187" s="250"/>
      <c r="G187" s="250"/>
      <c r="H187" s="250"/>
      <c r="I187" s="250"/>
    </row>
    <row r="188" spans="1:34" ht="39.75" hidden="1" customHeight="1" x14ac:dyDescent="0.3">
      <c r="A188" s="562" t="s">
        <v>1559</v>
      </c>
      <c r="B188" s="562"/>
      <c r="C188" s="562"/>
      <c r="D188" s="562"/>
      <c r="E188" s="562"/>
      <c r="F188" s="562"/>
      <c r="G188" s="562"/>
      <c r="H188" s="562"/>
      <c r="I188" s="562"/>
      <c r="J188" s="562"/>
      <c r="K188" s="562"/>
      <c r="L188" s="562"/>
      <c r="M188" s="562"/>
      <c r="N188" s="562"/>
      <c r="O188" s="562"/>
      <c r="P188" s="562"/>
      <c r="Q188" s="562"/>
      <c r="R188" s="562"/>
      <c r="S188" s="562"/>
      <c r="T188" s="562"/>
      <c r="U188" s="562"/>
      <c r="V188" s="562"/>
      <c r="W188" s="562"/>
      <c r="X188" s="562"/>
      <c r="Y188" s="562"/>
      <c r="Z188" s="562"/>
      <c r="AA188" s="562"/>
      <c r="AB188" s="562"/>
      <c r="AC188" s="562"/>
      <c r="AD188" s="562"/>
      <c r="AE188" s="562"/>
      <c r="AF188" s="562"/>
      <c r="AG188" s="562"/>
      <c r="AH188" s="562"/>
    </row>
    <row r="189" spans="1:34" hidden="1" x14ac:dyDescent="0.3">
      <c r="A189" s="250"/>
      <c r="B189" s="250"/>
      <c r="C189" s="250"/>
      <c r="D189" s="250"/>
      <c r="E189" s="250"/>
      <c r="F189" s="250"/>
      <c r="G189" s="250"/>
      <c r="H189" s="250"/>
      <c r="I189" s="250"/>
    </row>
    <row r="190" spans="1:34" ht="25.5" hidden="1" customHeight="1" x14ac:dyDescent="0.3">
      <c r="A190" s="569" t="s">
        <v>1560</v>
      </c>
      <c r="B190" s="569"/>
      <c r="C190" s="569"/>
      <c r="D190" s="569"/>
      <c r="E190" s="569"/>
      <c r="F190" s="569"/>
      <c r="G190" s="569"/>
      <c r="H190" s="569"/>
      <c r="I190" s="569"/>
      <c r="J190" s="569"/>
      <c r="K190" s="569"/>
      <c r="L190" s="569"/>
      <c r="M190" s="569"/>
      <c r="N190" s="569"/>
      <c r="O190" s="569"/>
      <c r="P190" s="569"/>
      <c r="Q190" s="569"/>
      <c r="R190" s="569"/>
      <c r="S190" s="569"/>
      <c r="T190" s="569"/>
      <c r="U190" s="569"/>
      <c r="V190" s="569"/>
      <c r="W190" s="569"/>
      <c r="X190" s="569"/>
      <c r="Y190" s="569"/>
      <c r="Z190" s="569"/>
      <c r="AA190" s="569"/>
      <c r="AB190" s="569"/>
      <c r="AC190" s="569"/>
      <c r="AD190" s="569"/>
      <c r="AE190" s="569"/>
      <c r="AF190" s="569"/>
      <c r="AG190" s="569"/>
      <c r="AH190" s="569"/>
    </row>
    <row r="191" spans="1:34" x14ac:dyDescent="0.3">
      <c r="A191" s="250"/>
      <c r="B191" s="250"/>
      <c r="C191" s="250"/>
      <c r="D191" s="250"/>
      <c r="E191" s="250"/>
      <c r="F191" s="250"/>
      <c r="G191" s="250"/>
      <c r="H191" s="250"/>
      <c r="I191" s="250"/>
    </row>
    <row r="192" spans="1:34" ht="15" customHeight="1" x14ac:dyDescent="0.3">
      <c r="A192" s="568" t="s">
        <v>1590</v>
      </c>
      <c r="B192" s="568"/>
      <c r="C192" s="568"/>
      <c r="D192" s="568"/>
      <c r="E192" s="568"/>
      <c r="F192" s="568"/>
      <c r="G192" s="568"/>
      <c r="H192" s="568"/>
      <c r="I192" s="568"/>
      <c r="J192" s="568"/>
      <c r="K192" s="568"/>
      <c r="L192" s="568"/>
      <c r="M192" s="568"/>
      <c r="N192" s="568"/>
      <c r="O192" s="568"/>
      <c r="P192" s="568"/>
      <c r="Q192" s="568"/>
      <c r="R192" s="568"/>
      <c r="S192" s="568"/>
      <c r="T192" s="568"/>
      <c r="U192" s="568"/>
      <c r="V192" s="568"/>
      <c r="W192" s="568"/>
      <c r="X192" s="568"/>
      <c r="Y192" s="568"/>
      <c r="Z192" s="568"/>
      <c r="AA192" s="568"/>
      <c r="AB192" s="568"/>
      <c r="AC192" s="568"/>
      <c r="AD192" s="568"/>
      <c r="AE192" s="568"/>
      <c r="AF192" s="568"/>
      <c r="AG192" s="568"/>
      <c r="AH192" s="568"/>
    </row>
    <row r="193" spans="1:34" x14ac:dyDescent="0.3">
      <c r="A193" s="250"/>
      <c r="B193" s="250"/>
      <c r="C193" s="250"/>
      <c r="D193" s="250"/>
      <c r="E193" s="250"/>
      <c r="F193" s="250"/>
      <c r="G193" s="250"/>
      <c r="H193" s="250"/>
      <c r="I193" s="250"/>
    </row>
    <row r="194" spans="1:34" ht="28.5" customHeight="1" x14ac:dyDescent="0.3">
      <c r="A194" s="562" t="s">
        <v>1833</v>
      </c>
      <c r="B194" s="562"/>
      <c r="C194" s="562"/>
      <c r="D194" s="562"/>
      <c r="E194" s="562"/>
      <c r="F194" s="562"/>
      <c r="G194" s="562"/>
      <c r="H194" s="562"/>
      <c r="I194" s="562"/>
      <c r="J194" s="562"/>
      <c r="K194" s="562"/>
      <c r="L194" s="562"/>
      <c r="M194" s="562"/>
      <c r="N194" s="562"/>
      <c r="O194" s="562"/>
      <c r="P194" s="562"/>
      <c r="Q194" s="562"/>
      <c r="R194" s="562"/>
      <c r="S194" s="562"/>
      <c r="T194" s="562"/>
      <c r="U194" s="562"/>
      <c r="V194" s="562"/>
      <c r="W194" s="562"/>
      <c r="X194" s="562"/>
      <c r="Y194" s="562"/>
      <c r="Z194" s="562"/>
      <c r="AA194" s="562"/>
      <c r="AB194" s="562"/>
      <c r="AC194" s="562"/>
      <c r="AD194" s="562"/>
      <c r="AE194" s="562"/>
      <c r="AF194" s="562"/>
      <c r="AG194" s="562"/>
      <c r="AH194" s="562"/>
    </row>
    <row r="195" spans="1:34" hidden="1" x14ac:dyDescent="0.3">
      <c r="A195" s="250"/>
      <c r="B195" s="250"/>
      <c r="C195" s="250"/>
      <c r="D195" s="250"/>
      <c r="E195" s="250"/>
      <c r="F195" s="250"/>
      <c r="G195" s="250"/>
      <c r="H195" s="250"/>
      <c r="I195" s="250"/>
    </row>
    <row r="196" spans="1:34" ht="27.75" hidden="1" customHeight="1" x14ac:dyDescent="0.3">
      <c r="A196" s="570" t="s">
        <v>1561</v>
      </c>
      <c r="B196" s="570"/>
      <c r="C196" s="570"/>
      <c r="D196" s="570"/>
      <c r="E196" s="570"/>
      <c r="F196" s="570"/>
      <c r="G196" s="570"/>
      <c r="H196" s="570"/>
      <c r="I196" s="570"/>
      <c r="J196" s="570"/>
      <c r="K196" s="570"/>
      <c r="L196" s="570"/>
      <c r="M196" s="570"/>
      <c r="N196" s="570"/>
      <c r="O196" s="570"/>
      <c r="P196" s="570"/>
      <c r="Q196" s="570"/>
      <c r="R196" s="570"/>
      <c r="S196" s="570"/>
      <c r="T196" s="570"/>
      <c r="U196" s="570"/>
      <c r="V196" s="570"/>
      <c r="W196" s="570"/>
      <c r="X196" s="570"/>
      <c r="Y196" s="570"/>
      <c r="Z196" s="570"/>
      <c r="AA196" s="570"/>
      <c r="AB196" s="570"/>
      <c r="AC196" s="570"/>
      <c r="AD196" s="570"/>
      <c r="AE196" s="570"/>
      <c r="AF196" s="570"/>
      <c r="AG196" s="570"/>
      <c r="AH196" s="570"/>
    </row>
    <row r="197" spans="1:34" ht="27.75" customHeight="1" x14ac:dyDescent="0.3">
      <c r="A197" s="562" t="s">
        <v>1834</v>
      </c>
      <c r="B197" s="562"/>
      <c r="C197" s="562"/>
      <c r="D197" s="562"/>
      <c r="E197" s="562"/>
      <c r="F197" s="562"/>
      <c r="G197" s="562"/>
      <c r="H197" s="562"/>
      <c r="I197" s="562"/>
      <c r="J197" s="562"/>
      <c r="K197" s="562"/>
      <c r="L197" s="562"/>
      <c r="M197" s="562"/>
      <c r="N197" s="562"/>
      <c r="O197" s="562"/>
      <c r="P197" s="562"/>
      <c r="Q197" s="562"/>
      <c r="R197" s="562"/>
      <c r="S197" s="562"/>
      <c r="T197" s="562"/>
      <c r="U197" s="562"/>
      <c r="V197" s="562"/>
      <c r="W197" s="562"/>
      <c r="X197" s="562"/>
      <c r="Y197" s="562"/>
      <c r="Z197" s="562"/>
      <c r="AA197" s="562"/>
      <c r="AB197" s="562"/>
      <c r="AC197" s="562"/>
      <c r="AD197" s="562"/>
      <c r="AE197" s="562"/>
      <c r="AF197" s="562"/>
      <c r="AG197" s="562"/>
      <c r="AH197" s="562"/>
    </row>
    <row r="198" spans="1:34" ht="14.25" hidden="1" customHeight="1" x14ac:dyDescent="0.3">
      <c r="A198" s="562" t="s">
        <v>1823</v>
      </c>
      <c r="B198" s="562"/>
      <c r="C198" s="562"/>
      <c r="D198" s="562"/>
      <c r="E198" s="562"/>
      <c r="F198" s="562"/>
      <c r="G198" s="562"/>
      <c r="H198" s="562"/>
      <c r="I198" s="562"/>
      <c r="J198" s="562"/>
      <c r="K198" s="562"/>
      <c r="L198" s="562"/>
      <c r="M198" s="562"/>
      <c r="N198" s="562"/>
      <c r="O198" s="562"/>
      <c r="P198" s="562"/>
      <c r="Q198" s="562"/>
      <c r="R198" s="562"/>
      <c r="S198" s="562"/>
      <c r="T198" s="562"/>
      <c r="U198" s="562"/>
      <c r="V198" s="562"/>
      <c r="W198" s="562"/>
      <c r="X198" s="562"/>
      <c r="Y198" s="562"/>
      <c r="Z198" s="562"/>
      <c r="AA198" s="562"/>
      <c r="AB198" s="562"/>
      <c r="AC198" s="562"/>
      <c r="AD198" s="562"/>
      <c r="AE198" s="562"/>
      <c r="AF198" s="562"/>
      <c r="AG198" s="562"/>
      <c r="AH198" s="562"/>
    </row>
    <row r="199" spans="1:34" x14ac:dyDescent="0.3">
      <c r="A199" s="250"/>
      <c r="B199" s="250"/>
      <c r="C199" s="250"/>
      <c r="D199" s="250"/>
      <c r="E199" s="250"/>
      <c r="F199" s="250"/>
      <c r="G199" s="250"/>
      <c r="H199" s="250"/>
      <c r="I199" s="250"/>
    </row>
    <row r="200" spans="1:34" ht="15" hidden="1" customHeight="1" x14ac:dyDescent="0.3">
      <c r="A200" s="568" t="s">
        <v>1743</v>
      </c>
      <c r="B200" s="568"/>
      <c r="C200" s="568"/>
      <c r="D200" s="568"/>
      <c r="E200" s="568"/>
      <c r="F200" s="568"/>
      <c r="G200" s="568"/>
      <c r="H200" s="568"/>
      <c r="I200" s="568"/>
      <c r="J200" s="568"/>
      <c r="K200" s="568"/>
      <c r="L200" s="568"/>
      <c r="M200" s="568"/>
      <c r="N200" s="568"/>
      <c r="O200" s="568"/>
      <c r="P200" s="568"/>
      <c r="Q200" s="568"/>
      <c r="R200" s="568"/>
      <c r="S200" s="568"/>
      <c r="T200" s="568"/>
      <c r="U200" s="568"/>
      <c r="V200" s="568"/>
      <c r="W200" s="568"/>
      <c r="X200" s="568"/>
      <c r="Y200" s="568"/>
      <c r="Z200" s="568"/>
      <c r="AA200" s="568"/>
      <c r="AB200" s="568"/>
      <c r="AC200" s="568"/>
      <c r="AD200" s="568"/>
      <c r="AE200" s="568"/>
      <c r="AF200" s="568"/>
      <c r="AG200" s="568"/>
      <c r="AH200" s="568"/>
    </row>
    <row r="201" spans="1:34" hidden="1" x14ac:dyDescent="0.3">
      <c r="A201" s="250"/>
      <c r="B201" s="250"/>
      <c r="C201" s="250"/>
      <c r="D201" s="250"/>
      <c r="E201" s="250"/>
      <c r="F201" s="250"/>
      <c r="G201" s="250"/>
      <c r="H201" s="250"/>
      <c r="I201" s="250"/>
    </row>
    <row r="202" spans="1:34" ht="27" hidden="1" customHeight="1" x14ac:dyDescent="0.3">
      <c r="A202" s="562" t="s">
        <v>1824</v>
      </c>
      <c r="B202" s="562"/>
      <c r="C202" s="562"/>
      <c r="D202" s="562"/>
      <c r="E202" s="562"/>
      <c r="F202" s="562"/>
      <c r="G202" s="562"/>
      <c r="H202" s="562"/>
      <c r="I202" s="562"/>
      <c r="J202" s="562"/>
      <c r="K202" s="562"/>
      <c r="L202" s="562"/>
      <c r="M202" s="562"/>
      <c r="N202" s="562"/>
      <c r="O202" s="562"/>
      <c r="P202" s="562"/>
      <c r="Q202" s="562"/>
      <c r="R202" s="562"/>
      <c r="S202" s="562"/>
      <c r="T202" s="562"/>
      <c r="U202" s="562"/>
      <c r="V202" s="562"/>
      <c r="W202" s="562"/>
      <c r="X202" s="562"/>
      <c r="Y202" s="562"/>
      <c r="Z202" s="562"/>
      <c r="AA202" s="562"/>
      <c r="AB202" s="562"/>
      <c r="AC202" s="562"/>
      <c r="AD202" s="562"/>
      <c r="AE202" s="562"/>
      <c r="AF202" s="562"/>
      <c r="AG202" s="562"/>
      <c r="AH202" s="562"/>
    </row>
    <row r="203" spans="1:34" ht="26.25" hidden="1" customHeight="1" x14ac:dyDescent="0.3">
      <c r="A203" s="562" t="s">
        <v>1825</v>
      </c>
      <c r="B203" s="562"/>
      <c r="C203" s="562"/>
      <c r="D203" s="562"/>
      <c r="E203" s="562"/>
      <c r="F203" s="562"/>
      <c r="G203" s="562"/>
      <c r="H203" s="562"/>
      <c r="I203" s="562"/>
      <c r="J203" s="562"/>
      <c r="K203" s="562"/>
      <c r="L203" s="562"/>
      <c r="M203" s="562"/>
      <c r="N203" s="562"/>
      <c r="O203" s="562"/>
      <c r="P203" s="562"/>
      <c r="Q203" s="562"/>
      <c r="R203" s="562"/>
      <c r="S203" s="562"/>
      <c r="T203" s="562"/>
      <c r="U203" s="562"/>
      <c r="V203" s="562"/>
      <c r="W203" s="562"/>
      <c r="X203" s="562"/>
      <c r="Y203" s="562"/>
      <c r="Z203" s="562"/>
      <c r="AA203" s="562"/>
      <c r="AB203" s="562"/>
      <c r="AC203" s="562"/>
      <c r="AD203" s="562"/>
      <c r="AE203" s="562"/>
      <c r="AF203" s="562"/>
      <c r="AG203" s="562"/>
      <c r="AH203" s="562"/>
    </row>
    <row r="204" spans="1:34" hidden="1" x14ac:dyDescent="0.3">
      <c r="A204" s="250"/>
      <c r="B204" s="250"/>
      <c r="C204" s="250"/>
      <c r="D204" s="250"/>
      <c r="E204" s="250"/>
      <c r="F204" s="250"/>
      <c r="G204" s="250"/>
      <c r="H204" s="250"/>
      <c r="I204" s="250"/>
    </row>
    <row r="205" spans="1:34" ht="15" customHeight="1" x14ac:dyDescent="0.3">
      <c r="A205" s="568" t="s">
        <v>1744</v>
      </c>
      <c r="B205" s="568"/>
      <c r="C205" s="568"/>
      <c r="D205" s="568"/>
      <c r="E205" s="568"/>
      <c r="F205" s="568"/>
      <c r="G205" s="568"/>
      <c r="H205" s="568"/>
      <c r="I205" s="568"/>
      <c r="J205" s="568"/>
      <c r="K205" s="568"/>
      <c r="L205" s="568"/>
      <c r="M205" s="568"/>
      <c r="N205" s="568"/>
      <c r="O205" s="568"/>
      <c r="P205" s="568"/>
      <c r="Q205" s="568"/>
      <c r="R205" s="568"/>
      <c r="S205" s="568"/>
      <c r="T205" s="568"/>
      <c r="U205" s="568"/>
      <c r="V205" s="568"/>
      <c r="W205" s="568"/>
      <c r="X205" s="568"/>
      <c r="Y205" s="568"/>
      <c r="Z205" s="568"/>
      <c r="AA205" s="568"/>
      <c r="AB205" s="568"/>
      <c r="AC205" s="568"/>
      <c r="AD205" s="568"/>
      <c r="AE205" s="568"/>
      <c r="AF205" s="568"/>
      <c r="AG205" s="568"/>
      <c r="AH205" s="568"/>
    </row>
    <row r="206" spans="1:34" x14ac:dyDescent="0.3">
      <c r="A206" s="250"/>
      <c r="B206" s="250"/>
      <c r="C206" s="250"/>
      <c r="D206" s="250"/>
      <c r="E206" s="250"/>
      <c r="F206" s="250"/>
      <c r="G206" s="250"/>
      <c r="H206" s="250"/>
      <c r="I206" s="250"/>
    </row>
    <row r="207" spans="1:34" ht="27" customHeight="1" x14ac:dyDescent="0.3">
      <c r="A207" s="562" t="s">
        <v>1835</v>
      </c>
      <c r="B207" s="562"/>
      <c r="C207" s="562"/>
      <c r="D207" s="562"/>
      <c r="E207" s="562"/>
      <c r="F207" s="562"/>
      <c r="G207" s="562"/>
      <c r="H207" s="562"/>
      <c r="I207" s="562"/>
      <c r="J207" s="562"/>
      <c r="K207" s="562"/>
      <c r="L207" s="562"/>
      <c r="M207" s="562"/>
      <c r="N207" s="562"/>
      <c r="O207" s="562"/>
      <c r="P207" s="562"/>
      <c r="Q207" s="562"/>
      <c r="R207" s="562"/>
      <c r="S207" s="562"/>
      <c r="T207" s="562"/>
      <c r="U207" s="562"/>
      <c r="V207" s="562"/>
      <c r="W207" s="562"/>
      <c r="X207" s="562"/>
      <c r="Y207" s="562"/>
      <c r="Z207" s="562"/>
      <c r="AA207" s="562"/>
      <c r="AB207" s="562"/>
      <c r="AC207" s="562"/>
      <c r="AD207" s="562"/>
      <c r="AE207" s="562"/>
      <c r="AF207" s="562"/>
      <c r="AG207" s="562"/>
      <c r="AH207" s="562"/>
    </row>
    <row r="208" spans="1:34" ht="13.5" customHeight="1" x14ac:dyDescent="0.3">
      <c r="A208" s="340"/>
      <c r="B208" s="340"/>
      <c r="C208" s="340"/>
      <c r="D208" s="340"/>
      <c r="E208" s="340"/>
      <c r="F208" s="340"/>
      <c r="G208" s="340"/>
      <c r="H208" s="340"/>
      <c r="I208" s="340"/>
      <c r="J208" s="340"/>
      <c r="K208" s="340"/>
      <c r="L208" s="340"/>
      <c r="M208" s="340"/>
      <c r="N208" s="340"/>
      <c r="O208" s="340"/>
      <c r="P208" s="340"/>
      <c r="Q208" s="340"/>
      <c r="R208" s="340"/>
      <c r="S208" s="340"/>
      <c r="T208" s="340"/>
      <c r="U208" s="340"/>
      <c r="V208" s="340"/>
      <c r="W208" s="340"/>
      <c r="X208" s="340"/>
      <c r="Y208" s="340"/>
      <c r="Z208" s="340"/>
      <c r="AA208" s="340"/>
      <c r="AB208" s="340"/>
      <c r="AC208" s="340"/>
      <c r="AD208" s="340"/>
      <c r="AE208" s="340"/>
      <c r="AF208" s="340"/>
      <c r="AG208" s="340"/>
      <c r="AH208" s="340"/>
    </row>
    <row r="209" spans="1:34" hidden="1" x14ac:dyDescent="0.3">
      <c r="A209" s="250" t="s">
        <v>1826</v>
      </c>
      <c r="B209" s="250"/>
      <c r="C209" s="250"/>
      <c r="D209" s="250"/>
      <c r="E209" s="250"/>
      <c r="F209" s="250"/>
      <c r="G209" s="250"/>
      <c r="H209" s="250"/>
      <c r="I209" s="250"/>
    </row>
    <row r="210" spans="1:34" hidden="1" x14ac:dyDescent="0.3">
      <c r="A210" s="250"/>
      <c r="B210" s="250"/>
      <c r="C210" s="250"/>
      <c r="D210" s="250"/>
      <c r="E210" s="250"/>
      <c r="F210" s="250"/>
      <c r="G210" s="250"/>
      <c r="H210" s="250"/>
      <c r="I210" s="250"/>
    </row>
    <row r="211" spans="1:34" ht="25.5" hidden="1" customHeight="1" x14ac:dyDescent="0.3">
      <c r="A211" s="562" t="s">
        <v>1562</v>
      </c>
      <c r="B211" s="562"/>
      <c r="C211" s="562"/>
      <c r="D211" s="562"/>
      <c r="E211" s="562"/>
      <c r="F211" s="562"/>
      <c r="G211" s="562"/>
      <c r="H211" s="562"/>
      <c r="I211" s="562"/>
      <c r="J211" s="562"/>
      <c r="K211" s="562"/>
      <c r="L211" s="562"/>
      <c r="M211" s="562"/>
      <c r="N211" s="562"/>
      <c r="O211" s="562"/>
      <c r="P211" s="562"/>
      <c r="Q211" s="562"/>
      <c r="R211" s="562"/>
      <c r="S211" s="562"/>
      <c r="T211" s="562"/>
      <c r="U211" s="562"/>
      <c r="V211" s="562"/>
      <c r="W211" s="562"/>
      <c r="X211" s="562"/>
      <c r="Y211" s="562"/>
      <c r="Z211" s="562"/>
      <c r="AA211" s="562"/>
      <c r="AB211" s="562"/>
      <c r="AC211" s="562"/>
      <c r="AD211" s="562"/>
      <c r="AE211" s="562"/>
      <c r="AF211" s="562"/>
      <c r="AG211" s="562"/>
      <c r="AH211" s="562"/>
    </row>
    <row r="212" spans="1:34" ht="25.5" hidden="1" customHeight="1" x14ac:dyDescent="0.3">
      <c r="A212" s="562" t="s">
        <v>1827</v>
      </c>
      <c r="B212" s="562"/>
      <c r="C212" s="562"/>
      <c r="D212" s="562"/>
      <c r="E212" s="562"/>
      <c r="F212" s="562"/>
      <c r="G212" s="562"/>
      <c r="H212" s="562"/>
      <c r="I212" s="562"/>
      <c r="J212" s="562"/>
      <c r="K212" s="562"/>
      <c r="L212" s="562"/>
      <c r="M212" s="562"/>
      <c r="N212" s="562"/>
      <c r="O212" s="562"/>
      <c r="P212" s="562"/>
      <c r="Q212" s="562"/>
      <c r="R212" s="562"/>
      <c r="S212" s="562"/>
      <c r="T212" s="562"/>
      <c r="U212" s="562"/>
      <c r="V212" s="562"/>
      <c r="W212" s="562"/>
      <c r="X212" s="562"/>
      <c r="Y212" s="562"/>
      <c r="Z212" s="562"/>
      <c r="AA212" s="562"/>
      <c r="AB212" s="562"/>
      <c r="AC212" s="562"/>
      <c r="AD212" s="562"/>
      <c r="AE212" s="562"/>
      <c r="AF212" s="562"/>
      <c r="AG212" s="562"/>
      <c r="AH212" s="562"/>
    </row>
    <row r="213" spans="1:34" ht="25.5" hidden="1" customHeight="1" x14ac:dyDescent="0.3">
      <c r="A213" s="360"/>
      <c r="B213" s="360"/>
      <c r="C213" s="360"/>
      <c r="D213" s="360"/>
      <c r="E213" s="360"/>
      <c r="F213" s="360"/>
      <c r="G213" s="360"/>
      <c r="H213" s="360"/>
      <c r="I213" s="360"/>
      <c r="J213" s="360"/>
      <c r="K213" s="360"/>
      <c r="L213" s="360"/>
      <c r="M213" s="360"/>
      <c r="N213" s="360"/>
      <c r="O213" s="360"/>
      <c r="P213" s="360"/>
      <c r="Q213" s="360"/>
      <c r="R213" s="360"/>
      <c r="S213" s="360"/>
      <c r="T213" s="360"/>
      <c r="U213" s="360"/>
      <c r="V213" s="360"/>
      <c r="W213" s="360"/>
      <c r="X213" s="360"/>
      <c r="Y213" s="360"/>
      <c r="Z213" s="360"/>
      <c r="AA213" s="360"/>
      <c r="AB213" s="360"/>
      <c r="AC213" s="360"/>
      <c r="AD213" s="360"/>
      <c r="AE213" s="360"/>
      <c r="AF213" s="360"/>
      <c r="AG213" s="360"/>
      <c r="AH213" s="360"/>
    </row>
    <row r="214" spans="1:34" ht="18" customHeight="1" x14ac:dyDescent="0.3">
      <c r="A214" s="562" t="s">
        <v>1864</v>
      </c>
      <c r="B214" s="562"/>
      <c r="C214" s="562"/>
      <c r="D214" s="562"/>
      <c r="E214" s="562"/>
      <c r="F214" s="562"/>
      <c r="G214" s="562"/>
      <c r="H214" s="562"/>
      <c r="I214" s="562"/>
      <c r="J214" s="562"/>
      <c r="K214" s="562"/>
      <c r="L214" s="562"/>
      <c r="M214" s="562"/>
      <c r="N214" s="562"/>
      <c r="O214" s="562"/>
      <c r="P214" s="562"/>
      <c r="Q214" s="562"/>
      <c r="R214" s="562"/>
      <c r="S214" s="562"/>
      <c r="T214" s="562"/>
      <c r="U214" s="562"/>
      <c r="V214" s="562"/>
      <c r="W214" s="562"/>
      <c r="X214" s="562"/>
      <c r="Y214" s="562"/>
      <c r="Z214" s="562"/>
      <c r="AA214" s="562"/>
      <c r="AB214" s="562"/>
      <c r="AC214" s="562"/>
      <c r="AD214" s="562"/>
      <c r="AE214" s="562"/>
      <c r="AF214" s="562"/>
      <c r="AG214" s="562"/>
      <c r="AH214" s="562"/>
    </row>
    <row r="215" spans="1:34" hidden="1" x14ac:dyDescent="0.3">
      <c r="A215" s="250"/>
      <c r="B215" s="250"/>
      <c r="C215" s="250"/>
      <c r="D215" s="250"/>
      <c r="E215" s="250"/>
      <c r="F215" s="250"/>
      <c r="G215" s="250"/>
      <c r="H215" s="250"/>
      <c r="I215" s="250"/>
    </row>
    <row r="216" spans="1:34" ht="15" hidden="1" customHeight="1" x14ac:dyDescent="0.3">
      <c r="A216" s="568" t="s">
        <v>1745</v>
      </c>
      <c r="B216" s="568"/>
      <c r="C216" s="568"/>
      <c r="D216" s="568"/>
      <c r="E216" s="568"/>
      <c r="F216" s="568"/>
      <c r="G216" s="568"/>
      <c r="H216" s="568"/>
      <c r="I216" s="568"/>
      <c r="J216" s="568"/>
      <c r="K216" s="568"/>
      <c r="L216" s="568"/>
      <c r="M216" s="568"/>
      <c r="N216" s="568"/>
      <c r="O216" s="568"/>
      <c r="P216" s="568"/>
      <c r="Q216" s="568"/>
      <c r="R216" s="568"/>
      <c r="S216" s="568"/>
      <c r="T216" s="568"/>
      <c r="U216" s="568"/>
      <c r="V216" s="568"/>
      <c r="W216" s="568"/>
      <c r="X216" s="568"/>
      <c r="Y216" s="568"/>
      <c r="Z216" s="568"/>
      <c r="AA216" s="568"/>
      <c r="AB216" s="568"/>
      <c r="AC216" s="568"/>
      <c r="AD216" s="568"/>
      <c r="AE216" s="568"/>
      <c r="AF216" s="568"/>
      <c r="AG216" s="568"/>
      <c r="AH216" s="568"/>
    </row>
    <row r="217" spans="1:34" hidden="1" x14ac:dyDescent="0.3">
      <c r="A217" s="250"/>
      <c r="B217" s="250"/>
      <c r="C217" s="250"/>
      <c r="D217" s="250"/>
      <c r="E217" s="250"/>
      <c r="F217" s="250"/>
      <c r="G217" s="250"/>
      <c r="H217" s="250"/>
      <c r="I217" s="250"/>
    </row>
    <row r="218" spans="1:34" ht="35.25" hidden="1" customHeight="1" x14ac:dyDescent="0.3">
      <c r="A218" s="562" t="s">
        <v>1563</v>
      </c>
      <c r="B218" s="562"/>
      <c r="C218" s="562"/>
      <c r="D218" s="562"/>
      <c r="E218" s="562"/>
      <c r="F218" s="562"/>
      <c r="G218" s="562"/>
      <c r="H218" s="562"/>
      <c r="I218" s="562"/>
      <c r="J218" s="562"/>
      <c r="K218" s="562"/>
      <c r="L218" s="562"/>
      <c r="M218" s="562"/>
      <c r="N218" s="562"/>
      <c r="O218" s="562"/>
      <c r="P218" s="562"/>
      <c r="Q218" s="562"/>
      <c r="R218" s="562"/>
      <c r="S218" s="562"/>
      <c r="T218" s="562"/>
      <c r="U218" s="562"/>
      <c r="V218" s="562"/>
      <c r="W218" s="562"/>
      <c r="X218" s="562"/>
      <c r="Y218" s="562"/>
      <c r="Z218" s="562"/>
      <c r="AA218" s="562"/>
      <c r="AB218" s="562"/>
      <c r="AC218" s="562"/>
      <c r="AD218" s="562"/>
      <c r="AE218" s="562"/>
      <c r="AF218" s="562"/>
      <c r="AG218" s="562"/>
      <c r="AH218" s="562"/>
    </row>
    <row r="219" spans="1:34" ht="61.5" hidden="1" customHeight="1" x14ac:dyDescent="0.3">
      <c r="A219" s="571" t="s">
        <v>1836</v>
      </c>
      <c r="B219" s="571"/>
      <c r="C219" s="571"/>
      <c r="D219" s="571"/>
      <c r="E219" s="571"/>
      <c r="F219" s="571"/>
      <c r="G219" s="571"/>
      <c r="H219" s="571"/>
      <c r="I219" s="571"/>
      <c r="J219" s="571"/>
      <c r="K219" s="571"/>
      <c r="L219" s="571"/>
      <c r="M219" s="571"/>
      <c r="N219" s="571"/>
      <c r="O219" s="571"/>
      <c r="P219" s="571"/>
      <c r="Q219" s="571"/>
      <c r="R219" s="571"/>
      <c r="S219" s="571"/>
      <c r="T219" s="571"/>
      <c r="U219" s="571"/>
      <c r="V219" s="571"/>
      <c r="W219" s="571"/>
      <c r="X219" s="571"/>
      <c r="Y219" s="571"/>
      <c r="Z219" s="571"/>
      <c r="AA219" s="571"/>
      <c r="AB219" s="571"/>
      <c r="AC219" s="571"/>
      <c r="AD219" s="571"/>
      <c r="AE219" s="571"/>
      <c r="AF219" s="571"/>
      <c r="AG219" s="571"/>
      <c r="AH219" s="571"/>
    </row>
    <row r="220" spans="1:34" ht="45" hidden="1" customHeight="1" x14ac:dyDescent="0.3">
      <c r="A220" s="562" t="s">
        <v>1849</v>
      </c>
      <c r="B220" s="562"/>
      <c r="C220" s="562"/>
      <c r="D220" s="562"/>
      <c r="E220" s="562"/>
      <c r="F220" s="562"/>
      <c r="G220" s="562"/>
      <c r="H220" s="562"/>
      <c r="I220" s="562"/>
      <c r="J220" s="562"/>
      <c r="K220" s="562"/>
      <c r="L220" s="562"/>
      <c r="M220" s="562"/>
      <c r="N220" s="562"/>
      <c r="O220" s="562"/>
      <c r="P220" s="562"/>
      <c r="Q220" s="562"/>
      <c r="R220" s="562"/>
      <c r="S220" s="562"/>
      <c r="T220" s="562"/>
      <c r="U220" s="562"/>
      <c r="V220" s="562"/>
      <c r="W220" s="562"/>
      <c r="X220" s="562"/>
      <c r="Y220" s="562"/>
      <c r="Z220" s="562"/>
      <c r="AA220" s="562"/>
      <c r="AB220" s="562"/>
      <c r="AC220" s="562"/>
      <c r="AD220" s="562"/>
      <c r="AE220" s="562"/>
      <c r="AF220" s="562"/>
      <c r="AG220" s="562"/>
      <c r="AH220" s="562"/>
    </row>
    <row r="221" spans="1:34" hidden="1" x14ac:dyDescent="0.3">
      <c r="A221" s="250"/>
      <c r="B221" s="250"/>
      <c r="C221" s="250"/>
      <c r="D221" s="250"/>
      <c r="E221" s="250"/>
      <c r="F221" s="250"/>
      <c r="G221" s="250"/>
      <c r="H221" s="250"/>
      <c r="I221" s="250"/>
    </row>
    <row r="222" spans="1:34" ht="15" hidden="1" customHeight="1" x14ac:dyDescent="0.3">
      <c r="A222" s="568" t="s">
        <v>1746</v>
      </c>
      <c r="B222" s="568"/>
      <c r="C222" s="568"/>
      <c r="D222" s="568"/>
      <c r="E222" s="568"/>
      <c r="F222" s="568"/>
      <c r="G222" s="568"/>
      <c r="H222" s="568"/>
      <c r="I222" s="568"/>
      <c r="J222" s="568"/>
      <c r="K222" s="568"/>
      <c r="L222" s="568"/>
      <c r="M222" s="568"/>
      <c r="N222" s="568"/>
      <c r="O222" s="568"/>
      <c r="P222" s="568"/>
      <c r="Q222" s="568"/>
      <c r="R222" s="568"/>
      <c r="S222" s="568"/>
      <c r="T222" s="568"/>
      <c r="U222" s="568"/>
      <c r="V222" s="568"/>
      <c r="W222" s="568"/>
      <c r="X222" s="568"/>
      <c r="Y222" s="568"/>
      <c r="Z222" s="568"/>
      <c r="AA222" s="568"/>
      <c r="AB222" s="568"/>
      <c r="AC222" s="568"/>
      <c r="AD222" s="568"/>
      <c r="AE222" s="568"/>
      <c r="AF222" s="568"/>
      <c r="AG222" s="568"/>
      <c r="AH222" s="568"/>
    </row>
    <row r="223" spans="1:34" hidden="1" x14ac:dyDescent="0.3">
      <c r="A223" s="250"/>
      <c r="B223" s="250"/>
      <c r="C223" s="250"/>
      <c r="D223" s="250"/>
      <c r="E223" s="250"/>
      <c r="F223" s="250"/>
      <c r="G223" s="250"/>
      <c r="H223" s="250"/>
      <c r="I223" s="250"/>
    </row>
    <row r="224" spans="1:34" ht="27" hidden="1" customHeight="1" x14ac:dyDescent="0.3">
      <c r="A224" s="562" t="s">
        <v>1564</v>
      </c>
      <c r="B224" s="562"/>
      <c r="C224" s="562"/>
      <c r="D224" s="562"/>
      <c r="E224" s="562"/>
      <c r="F224" s="562"/>
      <c r="G224" s="562"/>
      <c r="H224" s="562"/>
      <c r="I224" s="562"/>
      <c r="J224" s="562"/>
      <c r="K224" s="562"/>
      <c r="L224" s="562"/>
      <c r="M224" s="562"/>
      <c r="N224" s="562"/>
      <c r="O224" s="562"/>
      <c r="P224" s="562"/>
      <c r="Q224" s="562"/>
      <c r="R224" s="562"/>
      <c r="S224" s="562"/>
      <c r="T224" s="562"/>
      <c r="U224" s="562"/>
      <c r="V224" s="562"/>
      <c r="W224" s="562"/>
      <c r="X224" s="562"/>
      <c r="Y224" s="562"/>
      <c r="Z224" s="562"/>
      <c r="AA224" s="562"/>
      <c r="AB224" s="562"/>
      <c r="AC224" s="562"/>
      <c r="AD224" s="562"/>
      <c r="AE224" s="562"/>
      <c r="AF224" s="562"/>
      <c r="AG224" s="562"/>
      <c r="AH224" s="562"/>
    </row>
    <row r="225" spans="1:34" x14ac:dyDescent="0.3">
      <c r="A225" s="250"/>
      <c r="B225" s="250"/>
      <c r="C225" s="250"/>
      <c r="D225" s="250"/>
      <c r="E225" s="250"/>
      <c r="F225" s="250"/>
      <c r="G225" s="250"/>
      <c r="H225" s="250"/>
      <c r="I225" s="250"/>
    </row>
    <row r="226" spans="1:34" ht="15" customHeight="1" x14ac:dyDescent="0.3">
      <c r="A226" s="568" t="s">
        <v>1747</v>
      </c>
      <c r="B226" s="568"/>
      <c r="C226" s="568"/>
      <c r="D226" s="568"/>
      <c r="E226" s="568"/>
      <c r="F226" s="568"/>
      <c r="G226" s="568"/>
      <c r="H226" s="568"/>
      <c r="I226" s="568"/>
      <c r="J226" s="568"/>
      <c r="K226" s="568"/>
      <c r="L226" s="568"/>
      <c r="M226" s="568"/>
      <c r="N226" s="568"/>
      <c r="O226" s="568"/>
      <c r="P226" s="568"/>
      <c r="Q226" s="568"/>
      <c r="R226" s="568"/>
      <c r="S226" s="568"/>
      <c r="T226" s="568"/>
      <c r="U226" s="568"/>
      <c r="V226" s="568"/>
      <c r="W226" s="568"/>
      <c r="X226" s="568"/>
      <c r="Y226" s="568"/>
      <c r="Z226" s="568"/>
      <c r="AA226" s="568"/>
      <c r="AB226" s="568"/>
      <c r="AC226" s="568"/>
      <c r="AD226" s="568"/>
      <c r="AE226" s="568"/>
      <c r="AF226" s="568"/>
      <c r="AG226" s="568"/>
      <c r="AH226" s="568"/>
    </row>
    <row r="227" spans="1:34" x14ac:dyDescent="0.3">
      <c r="A227" s="250"/>
      <c r="B227" s="250"/>
      <c r="C227" s="250"/>
      <c r="D227" s="250"/>
      <c r="E227" s="250"/>
      <c r="F227" s="250"/>
      <c r="G227" s="250"/>
      <c r="H227" s="250"/>
      <c r="I227" s="250"/>
    </row>
    <row r="228" spans="1:34" ht="27.75" customHeight="1" x14ac:dyDescent="0.3">
      <c r="A228" s="562" t="s">
        <v>1861</v>
      </c>
      <c r="B228" s="562"/>
      <c r="C228" s="562"/>
      <c r="D228" s="562"/>
      <c r="E228" s="562"/>
      <c r="F228" s="562"/>
      <c r="G228" s="562"/>
      <c r="H228" s="562"/>
      <c r="I228" s="562"/>
      <c r="J228" s="562"/>
      <c r="K228" s="562"/>
      <c r="L228" s="562"/>
      <c r="M228" s="562"/>
      <c r="N228" s="562"/>
      <c r="O228" s="562"/>
      <c r="P228" s="562"/>
      <c r="Q228" s="562"/>
      <c r="R228" s="562"/>
      <c r="S228" s="562"/>
      <c r="T228" s="562"/>
      <c r="U228" s="562"/>
      <c r="V228" s="562"/>
      <c r="W228" s="562"/>
      <c r="X228" s="562"/>
      <c r="Y228" s="562"/>
      <c r="Z228" s="562"/>
      <c r="AA228" s="562"/>
      <c r="AB228" s="562"/>
      <c r="AC228" s="562"/>
      <c r="AD228" s="562"/>
      <c r="AE228" s="562"/>
      <c r="AF228" s="562"/>
      <c r="AG228" s="562"/>
      <c r="AH228" s="562"/>
    </row>
    <row r="229" spans="1:34" hidden="1" x14ac:dyDescent="0.3">
      <c r="A229" s="250"/>
      <c r="B229" s="250"/>
      <c r="C229" s="250"/>
      <c r="D229" s="250"/>
      <c r="E229" s="250"/>
      <c r="F229" s="250"/>
      <c r="G229" s="250"/>
      <c r="H229" s="250"/>
      <c r="I229" s="250"/>
    </row>
    <row r="230" spans="1:34" ht="14.25" customHeight="1" x14ac:dyDescent="0.3">
      <c r="A230" s="562" t="s">
        <v>1837</v>
      </c>
      <c r="B230" s="562"/>
      <c r="C230" s="562"/>
      <c r="D230" s="562"/>
      <c r="E230" s="562"/>
      <c r="F230" s="562"/>
      <c r="G230" s="562"/>
      <c r="H230" s="562"/>
      <c r="I230" s="562"/>
      <c r="J230" s="562"/>
      <c r="K230" s="562"/>
      <c r="L230" s="562"/>
      <c r="M230" s="562"/>
      <c r="N230" s="562"/>
      <c r="O230" s="562"/>
      <c r="P230" s="562"/>
      <c r="Q230" s="562"/>
      <c r="R230" s="562"/>
      <c r="S230" s="562"/>
      <c r="T230" s="562"/>
      <c r="U230" s="562"/>
      <c r="V230" s="562"/>
      <c r="W230" s="562"/>
      <c r="X230" s="562"/>
      <c r="Y230" s="562"/>
      <c r="Z230" s="562"/>
      <c r="AA230" s="562"/>
      <c r="AB230" s="562"/>
      <c r="AC230" s="562"/>
      <c r="AD230" s="562"/>
      <c r="AE230" s="562"/>
      <c r="AF230" s="562"/>
      <c r="AG230" s="562"/>
      <c r="AH230" s="562"/>
    </row>
    <row r="231" spans="1:34" x14ac:dyDescent="0.3">
      <c r="A231" s="250"/>
      <c r="B231" s="250"/>
      <c r="C231" s="250"/>
      <c r="D231" s="250"/>
      <c r="E231" s="250"/>
      <c r="F231" s="250"/>
      <c r="G231" s="250"/>
      <c r="H231" s="250"/>
      <c r="I231" s="250"/>
    </row>
    <row r="232" spans="1:34" ht="29.25" customHeight="1" x14ac:dyDescent="0.3">
      <c r="A232" s="562" t="s">
        <v>1828</v>
      </c>
      <c r="B232" s="562"/>
      <c r="C232" s="562"/>
      <c r="D232" s="562"/>
      <c r="E232" s="562"/>
      <c r="F232" s="562"/>
      <c r="G232" s="562"/>
      <c r="H232" s="562"/>
      <c r="I232" s="562"/>
      <c r="J232" s="562"/>
      <c r="K232" s="562"/>
      <c r="L232" s="562"/>
      <c r="M232" s="562"/>
      <c r="N232" s="562"/>
      <c r="O232" s="562"/>
      <c r="P232" s="562"/>
      <c r="Q232" s="562"/>
      <c r="R232" s="562"/>
      <c r="S232" s="562"/>
      <c r="T232" s="562"/>
      <c r="U232" s="562"/>
      <c r="V232" s="562"/>
      <c r="W232" s="562"/>
      <c r="X232" s="562"/>
      <c r="Y232" s="562"/>
      <c r="Z232" s="562"/>
      <c r="AA232" s="562"/>
      <c r="AB232" s="562"/>
      <c r="AC232" s="562"/>
      <c r="AD232" s="562"/>
      <c r="AE232" s="562"/>
      <c r="AF232" s="562"/>
      <c r="AG232" s="562"/>
      <c r="AH232" s="562"/>
    </row>
    <row r="233" spans="1:34" x14ac:dyDescent="0.3">
      <c r="A233" s="562"/>
      <c r="B233" s="562"/>
      <c r="C233" s="562"/>
      <c r="D233" s="562"/>
      <c r="E233" s="562"/>
      <c r="F233" s="562"/>
      <c r="G233" s="562"/>
      <c r="H233" s="562"/>
      <c r="I233" s="562"/>
      <c r="J233" s="562"/>
      <c r="K233" s="562"/>
      <c r="L233" s="562"/>
      <c r="M233" s="562"/>
      <c r="N233" s="562"/>
      <c r="O233" s="562"/>
      <c r="P233" s="562"/>
      <c r="Q233" s="562"/>
      <c r="R233" s="562"/>
      <c r="S233" s="562"/>
      <c r="T233" s="562"/>
      <c r="U233" s="562"/>
      <c r="V233" s="562"/>
      <c r="W233" s="562"/>
      <c r="X233" s="562"/>
      <c r="Y233" s="562"/>
      <c r="Z233" s="562"/>
      <c r="AA233" s="562"/>
      <c r="AB233" s="562"/>
      <c r="AC233" s="562"/>
      <c r="AD233" s="562"/>
      <c r="AE233" s="562"/>
      <c r="AF233" s="562"/>
      <c r="AG233" s="562"/>
      <c r="AH233" s="562"/>
    </row>
    <row r="234" spans="1:34" ht="15" hidden="1" customHeight="1" x14ac:dyDescent="0.3">
      <c r="A234" s="568" t="s">
        <v>1748</v>
      </c>
      <c r="B234" s="568"/>
      <c r="C234" s="568"/>
      <c r="D234" s="568"/>
      <c r="E234" s="568"/>
      <c r="F234" s="568"/>
      <c r="G234" s="568"/>
      <c r="H234" s="568"/>
      <c r="I234" s="568"/>
      <c r="J234" s="568"/>
      <c r="K234" s="568"/>
      <c r="L234" s="568"/>
      <c r="M234" s="568"/>
      <c r="N234" s="568"/>
      <c r="O234" s="568"/>
      <c r="P234" s="568"/>
      <c r="Q234" s="568"/>
      <c r="R234" s="568"/>
      <c r="S234" s="568"/>
      <c r="T234" s="568"/>
      <c r="U234" s="568"/>
      <c r="V234" s="568"/>
      <c r="W234" s="568"/>
      <c r="X234" s="568"/>
      <c r="Y234" s="568"/>
      <c r="Z234" s="568"/>
      <c r="AA234" s="568"/>
      <c r="AB234" s="568"/>
      <c r="AC234" s="568"/>
      <c r="AD234" s="568"/>
      <c r="AE234" s="568"/>
      <c r="AF234" s="568"/>
      <c r="AG234" s="568"/>
      <c r="AH234" s="568"/>
    </row>
    <row r="235" spans="1:34" hidden="1" x14ac:dyDescent="0.3">
      <c r="A235" s="250"/>
      <c r="B235" s="250"/>
      <c r="C235" s="250"/>
      <c r="D235" s="250"/>
      <c r="E235" s="250"/>
      <c r="F235" s="250"/>
      <c r="G235" s="250"/>
      <c r="H235" s="250"/>
      <c r="I235" s="250"/>
    </row>
    <row r="236" spans="1:34" ht="39.75" hidden="1" customHeight="1" x14ac:dyDescent="0.3">
      <c r="A236" s="562" t="s">
        <v>1565</v>
      </c>
      <c r="B236" s="562"/>
      <c r="C236" s="562"/>
      <c r="D236" s="562"/>
      <c r="E236" s="562"/>
      <c r="F236" s="562"/>
      <c r="G236" s="562"/>
      <c r="H236" s="562"/>
      <c r="I236" s="562"/>
      <c r="J236" s="562"/>
      <c r="K236" s="562"/>
      <c r="L236" s="562"/>
      <c r="M236" s="562"/>
      <c r="N236" s="562"/>
      <c r="O236" s="562"/>
      <c r="P236" s="562"/>
      <c r="Q236" s="562"/>
      <c r="R236" s="562"/>
      <c r="S236" s="562"/>
      <c r="T236" s="562"/>
      <c r="U236" s="562"/>
      <c r="V236" s="562"/>
      <c r="W236" s="562"/>
      <c r="X236" s="562"/>
      <c r="Y236" s="562"/>
      <c r="Z236" s="562"/>
      <c r="AA236" s="562"/>
      <c r="AB236" s="562"/>
      <c r="AC236" s="562"/>
      <c r="AD236" s="562"/>
      <c r="AE236" s="562"/>
      <c r="AF236" s="562"/>
      <c r="AG236" s="562"/>
      <c r="AH236" s="562"/>
    </row>
    <row r="237" spans="1:34" hidden="1" x14ac:dyDescent="0.3">
      <c r="A237" s="250"/>
      <c r="B237" s="250"/>
      <c r="C237" s="250"/>
      <c r="D237" s="250"/>
      <c r="E237" s="250"/>
      <c r="F237" s="250"/>
      <c r="G237" s="250"/>
      <c r="H237" s="250"/>
      <c r="I237" s="250"/>
    </row>
    <row r="238" spans="1:34" ht="54" hidden="1" customHeight="1" x14ac:dyDescent="0.3">
      <c r="A238" s="562" t="s">
        <v>1566</v>
      </c>
      <c r="B238" s="562"/>
      <c r="C238" s="562"/>
      <c r="D238" s="562"/>
      <c r="E238" s="562"/>
      <c r="F238" s="562"/>
      <c r="G238" s="562"/>
      <c r="H238" s="562"/>
      <c r="I238" s="562"/>
      <c r="J238" s="562"/>
      <c r="K238" s="562"/>
      <c r="L238" s="562"/>
      <c r="M238" s="562"/>
      <c r="N238" s="562"/>
      <c r="O238" s="562"/>
      <c r="P238" s="562"/>
      <c r="Q238" s="562"/>
      <c r="R238" s="562"/>
      <c r="S238" s="562"/>
      <c r="T238" s="562"/>
      <c r="U238" s="562"/>
      <c r="V238" s="562"/>
      <c r="W238" s="562"/>
      <c r="X238" s="562"/>
      <c r="Y238" s="562"/>
      <c r="Z238" s="562"/>
      <c r="AA238" s="562"/>
      <c r="AB238" s="562"/>
      <c r="AC238" s="562"/>
      <c r="AD238" s="562"/>
      <c r="AE238" s="562"/>
      <c r="AF238" s="562"/>
      <c r="AG238" s="562"/>
      <c r="AH238" s="562"/>
    </row>
    <row r="239" spans="1:34" hidden="1" x14ac:dyDescent="0.3">
      <c r="A239" s="250"/>
      <c r="B239" s="250"/>
      <c r="C239" s="250"/>
      <c r="D239" s="250"/>
      <c r="E239" s="250"/>
      <c r="F239" s="250"/>
      <c r="G239" s="250"/>
      <c r="H239" s="250"/>
      <c r="I239" s="250"/>
    </row>
    <row r="240" spans="1:34" ht="53.25" hidden="1" customHeight="1" x14ac:dyDescent="0.3">
      <c r="A240" s="562" t="s">
        <v>1567</v>
      </c>
      <c r="B240" s="562"/>
      <c r="C240" s="562"/>
      <c r="D240" s="562"/>
      <c r="E240" s="562"/>
      <c r="F240" s="562"/>
      <c r="G240" s="562"/>
      <c r="H240" s="562"/>
      <c r="I240" s="562"/>
      <c r="J240" s="562"/>
      <c r="K240" s="562"/>
      <c r="L240" s="562"/>
      <c r="M240" s="562"/>
      <c r="N240" s="562"/>
      <c r="O240" s="562"/>
      <c r="P240" s="562"/>
      <c r="Q240" s="562"/>
      <c r="R240" s="562"/>
      <c r="S240" s="562"/>
      <c r="T240" s="562"/>
      <c r="U240" s="562"/>
      <c r="V240" s="562"/>
      <c r="W240" s="562"/>
      <c r="X240" s="562"/>
      <c r="Y240" s="562"/>
      <c r="Z240" s="562"/>
      <c r="AA240" s="562"/>
      <c r="AB240" s="562"/>
      <c r="AC240" s="562"/>
      <c r="AD240" s="562"/>
      <c r="AE240" s="562"/>
      <c r="AF240" s="562"/>
      <c r="AG240" s="562"/>
      <c r="AH240" s="562"/>
    </row>
    <row r="241" spans="1:34" hidden="1" x14ac:dyDescent="0.3">
      <c r="A241" s="250"/>
      <c r="B241" s="250"/>
      <c r="C241" s="250"/>
      <c r="D241" s="250"/>
      <c r="E241" s="250"/>
      <c r="F241" s="250"/>
      <c r="G241" s="250"/>
      <c r="H241" s="250"/>
      <c r="I241" s="250"/>
    </row>
    <row r="242" spans="1:34" ht="15" hidden="1" customHeight="1" x14ac:dyDescent="0.3">
      <c r="A242" s="562" t="s">
        <v>1568</v>
      </c>
      <c r="B242" s="562"/>
      <c r="C242" s="562"/>
      <c r="D242" s="562"/>
      <c r="E242" s="562"/>
      <c r="F242" s="562"/>
      <c r="G242" s="562"/>
      <c r="H242" s="562"/>
      <c r="I242" s="562"/>
      <c r="J242" s="562"/>
      <c r="K242" s="562"/>
      <c r="L242" s="562"/>
      <c r="M242" s="562"/>
      <c r="N242" s="562"/>
      <c r="O242" s="562"/>
      <c r="P242" s="562"/>
      <c r="Q242" s="562"/>
      <c r="R242" s="562"/>
      <c r="S242" s="562"/>
      <c r="T242" s="562"/>
      <c r="U242" s="562"/>
      <c r="V242" s="562"/>
      <c r="W242" s="562"/>
      <c r="X242" s="562"/>
      <c r="Y242" s="562"/>
      <c r="Z242" s="562"/>
      <c r="AA242" s="562"/>
      <c r="AB242" s="562"/>
      <c r="AC242" s="562"/>
      <c r="AD242" s="562"/>
      <c r="AE242" s="562"/>
      <c r="AF242" s="562"/>
      <c r="AG242" s="562"/>
      <c r="AH242" s="562"/>
    </row>
    <row r="243" spans="1:34" hidden="1" x14ac:dyDescent="0.3">
      <c r="A243" s="250"/>
      <c r="B243" s="250"/>
      <c r="C243" s="250"/>
      <c r="D243" s="250"/>
      <c r="E243" s="250"/>
      <c r="F243" s="250"/>
      <c r="G243" s="250"/>
      <c r="H243" s="250"/>
      <c r="I243" s="250"/>
    </row>
    <row r="244" spans="1:34" ht="15" customHeight="1" x14ac:dyDescent="0.3">
      <c r="A244" s="568" t="s">
        <v>1749</v>
      </c>
      <c r="B244" s="568"/>
      <c r="C244" s="568"/>
      <c r="D244" s="568"/>
      <c r="E244" s="568"/>
      <c r="F244" s="568"/>
      <c r="G244" s="568"/>
      <c r="H244" s="568"/>
      <c r="I244" s="568"/>
      <c r="J244" s="568"/>
      <c r="K244" s="568"/>
      <c r="L244" s="568"/>
      <c r="M244" s="568"/>
      <c r="N244" s="568"/>
      <c r="O244" s="568"/>
      <c r="P244" s="568"/>
      <c r="Q244" s="568"/>
      <c r="R244" s="568"/>
      <c r="S244" s="568"/>
      <c r="T244" s="568"/>
      <c r="U244" s="568"/>
      <c r="V244" s="568"/>
      <c r="W244" s="568"/>
      <c r="X244" s="568"/>
      <c r="Y244" s="568"/>
      <c r="Z244" s="568"/>
      <c r="AA244" s="568"/>
      <c r="AB244" s="568"/>
      <c r="AC244" s="568"/>
      <c r="AD244" s="568"/>
      <c r="AE244" s="568"/>
      <c r="AF244" s="568"/>
      <c r="AG244" s="568"/>
      <c r="AH244" s="568"/>
    </row>
    <row r="245" spans="1:34" x14ac:dyDescent="0.3">
      <c r="A245" s="250"/>
      <c r="B245" s="250"/>
      <c r="C245" s="250"/>
      <c r="D245" s="250"/>
      <c r="E245" s="250"/>
      <c r="F245" s="250"/>
      <c r="G245" s="250"/>
      <c r="H245" s="250"/>
      <c r="I245" s="250"/>
    </row>
    <row r="246" spans="1:34" ht="27" customHeight="1" x14ac:dyDescent="0.3">
      <c r="A246" s="562" t="s">
        <v>1569</v>
      </c>
      <c r="B246" s="562"/>
      <c r="C246" s="562"/>
      <c r="D246" s="562"/>
      <c r="E246" s="562"/>
      <c r="F246" s="562"/>
      <c r="G246" s="562"/>
      <c r="H246" s="562"/>
      <c r="I246" s="562"/>
      <c r="J246" s="562"/>
      <c r="K246" s="562"/>
      <c r="L246" s="562"/>
      <c r="M246" s="562"/>
      <c r="N246" s="562"/>
      <c r="O246" s="562"/>
      <c r="P246" s="562"/>
      <c r="Q246" s="562"/>
      <c r="R246" s="562"/>
      <c r="S246" s="562"/>
      <c r="T246" s="562"/>
      <c r="U246" s="562"/>
      <c r="V246" s="562"/>
      <c r="W246" s="562"/>
      <c r="X246" s="562"/>
      <c r="Y246" s="562"/>
      <c r="Z246" s="562"/>
      <c r="AA246" s="562"/>
      <c r="AB246" s="562"/>
      <c r="AC246" s="562"/>
      <c r="AD246" s="562"/>
      <c r="AE246" s="562"/>
      <c r="AF246" s="562"/>
      <c r="AG246" s="562"/>
      <c r="AH246" s="562"/>
    </row>
    <row r="247" spans="1:34" x14ac:dyDescent="0.3">
      <c r="A247" s="250"/>
      <c r="B247" s="250"/>
      <c r="C247" s="250"/>
      <c r="D247" s="250"/>
      <c r="E247" s="250"/>
      <c r="F247" s="250"/>
      <c r="G247" s="250"/>
      <c r="H247" s="250"/>
      <c r="I247" s="250"/>
    </row>
    <row r="248" spans="1:34" ht="15" hidden="1" customHeight="1" x14ac:dyDescent="0.3">
      <c r="A248" s="568" t="s">
        <v>1750</v>
      </c>
      <c r="B248" s="568"/>
      <c r="C248" s="568"/>
      <c r="D248" s="568"/>
      <c r="E248" s="568"/>
      <c r="F248" s="568"/>
      <c r="G248" s="568"/>
      <c r="H248" s="568"/>
      <c r="I248" s="568"/>
      <c r="J248" s="568"/>
      <c r="K248" s="568"/>
      <c r="L248" s="568"/>
      <c r="M248" s="568"/>
      <c r="N248" s="568"/>
      <c r="O248" s="568"/>
      <c r="P248" s="568"/>
      <c r="Q248" s="568"/>
      <c r="R248" s="568"/>
      <c r="S248" s="568"/>
      <c r="T248" s="568"/>
      <c r="U248" s="568"/>
      <c r="V248" s="568"/>
      <c r="W248" s="568"/>
      <c r="X248" s="568"/>
      <c r="Y248" s="568"/>
      <c r="Z248" s="568"/>
      <c r="AA248" s="568"/>
      <c r="AB248" s="568"/>
      <c r="AC248" s="568"/>
      <c r="AD248" s="568"/>
      <c r="AE248" s="568"/>
      <c r="AF248" s="568"/>
      <c r="AG248" s="568"/>
      <c r="AH248" s="568"/>
    </row>
    <row r="249" spans="1:34" hidden="1" x14ac:dyDescent="0.3">
      <c r="A249" s="250"/>
      <c r="B249" s="250"/>
      <c r="C249" s="250"/>
      <c r="D249" s="250"/>
      <c r="E249" s="250"/>
      <c r="F249" s="250"/>
      <c r="G249" s="250"/>
      <c r="H249" s="250"/>
      <c r="I249" s="250"/>
    </row>
    <row r="250" spans="1:34" ht="27.75" hidden="1" customHeight="1" x14ac:dyDescent="0.3">
      <c r="A250" s="562" t="s">
        <v>1570</v>
      </c>
      <c r="B250" s="562"/>
      <c r="C250" s="562"/>
      <c r="D250" s="562"/>
      <c r="E250" s="562"/>
      <c r="F250" s="562"/>
      <c r="G250" s="562"/>
      <c r="H250" s="562"/>
      <c r="I250" s="562"/>
      <c r="J250" s="562"/>
      <c r="K250" s="562"/>
      <c r="L250" s="562"/>
      <c r="M250" s="562"/>
      <c r="N250" s="562"/>
      <c r="O250" s="562"/>
      <c r="P250" s="562"/>
      <c r="Q250" s="562"/>
      <c r="R250" s="562"/>
      <c r="S250" s="562"/>
      <c r="T250" s="562"/>
      <c r="U250" s="562"/>
      <c r="V250" s="562"/>
      <c r="W250" s="562"/>
      <c r="X250" s="562"/>
      <c r="Y250" s="562"/>
      <c r="Z250" s="562"/>
      <c r="AA250" s="562"/>
      <c r="AB250" s="562"/>
      <c r="AC250" s="562"/>
      <c r="AD250" s="562"/>
      <c r="AE250" s="562"/>
      <c r="AF250" s="562"/>
      <c r="AG250" s="562"/>
      <c r="AH250" s="562"/>
    </row>
    <row r="251" spans="1:34" ht="15" hidden="1" customHeight="1" x14ac:dyDescent="0.3">
      <c r="A251" s="562" t="s">
        <v>1571</v>
      </c>
      <c r="B251" s="562"/>
      <c r="C251" s="562"/>
      <c r="D251" s="562"/>
      <c r="E251" s="562"/>
      <c r="F251" s="562"/>
      <c r="G251" s="562"/>
      <c r="H251" s="562"/>
      <c r="I251" s="562"/>
      <c r="J251" s="562"/>
      <c r="K251" s="562"/>
      <c r="L251" s="562"/>
      <c r="M251" s="562"/>
      <c r="N251" s="562"/>
      <c r="O251" s="562"/>
      <c r="P251" s="562"/>
      <c r="Q251" s="562"/>
      <c r="R251" s="562"/>
      <c r="S251" s="562"/>
      <c r="T251" s="562"/>
      <c r="U251" s="562"/>
      <c r="V251" s="562"/>
      <c r="W251" s="562"/>
      <c r="X251" s="562"/>
      <c r="Y251" s="562"/>
      <c r="Z251" s="562"/>
      <c r="AA251" s="562"/>
      <c r="AB251" s="562"/>
      <c r="AC251" s="562"/>
      <c r="AD251" s="562"/>
      <c r="AE251" s="562"/>
      <c r="AF251" s="562"/>
      <c r="AG251" s="562"/>
      <c r="AH251" s="562"/>
    </row>
    <row r="252" spans="1:34" ht="15" hidden="1" customHeight="1" x14ac:dyDescent="0.3">
      <c r="A252" s="562" t="s">
        <v>1572</v>
      </c>
      <c r="B252" s="562"/>
      <c r="C252" s="562"/>
      <c r="D252" s="562"/>
      <c r="E252" s="562"/>
      <c r="F252" s="562"/>
      <c r="G252" s="562"/>
      <c r="H252" s="562"/>
      <c r="I252" s="562"/>
      <c r="J252" s="562"/>
      <c r="K252" s="562"/>
      <c r="L252" s="562"/>
      <c r="M252" s="562"/>
      <c r="N252" s="562"/>
      <c r="O252" s="562"/>
      <c r="P252" s="562"/>
      <c r="Q252" s="562"/>
      <c r="R252" s="562"/>
      <c r="S252" s="562"/>
      <c r="T252" s="562"/>
      <c r="U252" s="562"/>
      <c r="V252" s="562"/>
      <c r="W252" s="562"/>
      <c r="X252" s="562"/>
      <c r="Y252" s="562"/>
      <c r="Z252" s="562"/>
      <c r="AA252" s="562"/>
      <c r="AB252" s="562"/>
      <c r="AC252" s="562"/>
      <c r="AD252" s="562"/>
      <c r="AE252" s="562"/>
      <c r="AF252" s="562"/>
      <c r="AG252" s="562"/>
      <c r="AH252" s="562"/>
    </row>
    <row r="253" spans="1:34" ht="78" hidden="1" customHeight="1" x14ac:dyDescent="0.3">
      <c r="A253" s="562" t="s">
        <v>1754</v>
      </c>
      <c r="B253" s="562"/>
      <c r="C253" s="562"/>
      <c r="D253" s="562"/>
      <c r="E253" s="562"/>
      <c r="F253" s="562"/>
      <c r="G253" s="562"/>
      <c r="H253" s="562"/>
      <c r="I253" s="562"/>
      <c r="J253" s="562"/>
      <c r="K253" s="562"/>
      <c r="L253" s="562"/>
      <c r="M253" s="562"/>
      <c r="N253" s="562"/>
      <c r="O253" s="562"/>
      <c r="P253" s="562"/>
      <c r="Q253" s="562"/>
      <c r="R253" s="562"/>
      <c r="S253" s="562"/>
      <c r="T253" s="562"/>
      <c r="U253" s="562"/>
      <c r="V253" s="562"/>
      <c r="W253" s="562"/>
      <c r="X253" s="562"/>
      <c r="Y253" s="562"/>
      <c r="Z253" s="562"/>
      <c r="AA253" s="562"/>
      <c r="AB253" s="562"/>
      <c r="AC253" s="562"/>
      <c r="AD253" s="562"/>
      <c r="AE253" s="562"/>
      <c r="AF253" s="562"/>
      <c r="AG253" s="562"/>
      <c r="AH253" s="562"/>
    </row>
    <row r="254" spans="1:34" hidden="1" x14ac:dyDescent="0.3">
      <c r="A254" s="250"/>
      <c r="B254" s="250"/>
      <c r="C254" s="250"/>
      <c r="D254" s="250"/>
      <c r="E254" s="250"/>
      <c r="F254" s="250"/>
      <c r="G254" s="250"/>
      <c r="H254" s="250"/>
      <c r="I254" s="250"/>
    </row>
    <row r="255" spans="1:34" ht="15" hidden="1" customHeight="1" x14ac:dyDescent="0.3">
      <c r="A255" s="562" t="s">
        <v>1573</v>
      </c>
      <c r="B255" s="562"/>
      <c r="C255" s="562"/>
      <c r="D255" s="562"/>
      <c r="E255" s="562"/>
      <c r="F255" s="562"/>
      <c r="G255" s="562"/>
      <c r="H255" s="562"/>
      <c r="I255" s="562"/>
      <c r="J255" s="562"/>
      <c r="K255" s="562"/>
      <c r="L255" s="562"/>
      <c r="M255" s="562"/>
      <c r="N255" s="562"/>
      <c r="O255" s="562"/>
      <c r="P255" s="562"/>
      <c r="Q255" s="562"/>
      <c r="R255" s="562"/>
      <c r="S255" s="562"/>
      <c r="T255" s="562"/>
      <c r="U255" s="562"/>
      <c r="V255" s="562"/>
      <c r="W255" s="562"/>
      <c r="X255" s="562"/>
      <c r="Y255" s="562"/>
      <c r="Z255" s="562"/>
      <c r="AA255" s="562"/>
      <c r="AB255" s="562"/>
      <c r="AC255" s="562"/>
      <c r="AD255" s="562"/>
      <c r="AE255" s="562"/>
      <c r="AF255" s="562"/>
      <c r="AG255" s="562"/>
      <c r="AH255" s="562"/>
    </row>
    <row r="256" spans="1:34" hidden="1" x14ac:dyDescent="0.3">
      <c r="A256" s="250"/>
      <c r="B256" s="250"/>
      <c r="C256" s="250"/>
      <c r="D256" s="250"/>
      <c r="E256" s="250"/>
      <c r="F256" s="250"/>
      <c r="G256" s="250"/>
      <c r="H256" s="250"/>
      <c r="I256" s="250"/>
    </row>
    <row r="257" spans="1:34" ht="27" hidden="1" customHeight="1" x14ac:dyDescent="0.3">
      <c r="A257" s="562" t="s">
        <v>1574</v>
      </c>
      <c r="B257" s="562"/>
      <c r="C257" s="562"/>
      <c r="D257" s="562"/>
      <c r="E257" s="562"/>
      <c r="F257" s="562"/>
      <c r="G257" s="562"/>
      <c r="H257" s="562"/>
      <c r="I257" s="562"/>
      <c r="J257" s="562"/>
      <c r="K257" s="562"/>
      <c r="L257" s="562"/>
      <c r="M257" s="562"/>
      <c r="N257" s="562"/>
      <c r="O257" s="562"/>
      <c r="P257" s="562"/>
      <c r="Q257" s="562"/>
      <c r="R257" s="562"/>
      <c r="S257" s="562"/>
      <c r="T257" s="562"/>
      <c r="U257" s="562"/>
      <c r="V257" s="562"/>
      <c r="W257" s="562"/>
      <c r="X257" s="562"/>
      <c r="Y257" s="562"/>
      <c r="Z257" s="562"/>
      <c r="AA257" s="562"/>
      <c r="AB257" s="562"/>
      <c r="AC257" s="562"/>
      <c r="AD257" s="562"/>
      <c r="AE257" s="562"/>
      <c r="AF257" s="562"/>
      <c r="AG257" s="562"/>
      <c r="AH257" s="562"/>
    </row>
    <row r="258" spans="1:34" hidden="1" x14ac:dyDescent="0.3">
      <c r="A258" s="250"/>
      <c r="B258" s="250"/>
      <c r="C258" s="250"/>
      <c r="D258" s="250"/>
      <c r="E258" s="250"/>
      <c r="F258" s="250"/>
      <c r="G258" s="250"/>
      <c r="H258" s="250"/>
      <c r="I258" s="250"/>
    </row>
    <row r="259" spans="1:34" ht="78.75" hidden="1" customHeight="1" x14ac:dyDescent="0.3">
      <c r="A259" s="562" t="s">
        <v>1575</v>
      </c>
      <c r="B259" s="562"/>
      <c r="C259" s="562"/>
      <c r="D259" s="562"/>
      <c r="E259" s="562"/>
      <c r="F259" s="562"/>
      <c r="G259" s="562"/>
      <c r="H259" s="562"/>
      <c r="I259" s="562"/>
      <c r="J259" s="562"/>
      <c r="K259" s="562"/>
      <c r="L259" s="562"/>
      <c r="M259" s="562"/>
      <c r="N259" s="562"/>
      <c r="O259" s="562"/>
      <c r="P259" s="562"/>
      <c r="Q259" s="562"/>
      <c r="R259" s="562"/>
      <c r="S259" s="562"/>
      <c r="T259" s="562"/>
      <c r="U259" s="562"/>
      <c r="V259" s="562"/>
      <c r="W259" s="562"/>
      <c r="X259" s="562"/>
      <c r="Y259" s="562"/>
      <c r="Z259" s="562"/>
      <c r="AA259" s="562"/>
      <c r="AB259" s="562"/>
      <c r="AC259" s="562"/>
      <c r="AD259" s="562"/>
      <c r="AE259" s="562"/>
      <c r="AF259" s="562"/>
      <c r="AG259" s="562"/>
      <c r="AH259" s="562"/>
    </row>
    <row r="260" spans="1:34" hidden="1" x14ac:dyDescent="0.3">
      <c r="A260" s="250"/>
      <c r="B260" s="250"/>
      <c r="C260" s="250"/>
      <c r="D260" s="250"/>
      <c r="E260" s="250"/>
      <c r="F260" s="250"/>
      <c r="G260" s="250"/>
      <c r="H260" s="250"/>
      <c r="I260" s="250"/>
    </row>
    <row r="261" spans="1:34" ht="52.5" hidden="1" customHeight="1" x14ac:dyDescent="0.3">
      <c r="A261" s="562" t="s">
        <v>1576</v>
      </c>
      <c r="B261" s="562"/>
      <c r="C261" s="562"/>
      <c r="D261" s="562"/>
      <c r="E261" s="562"/>
      <c r="F261" s="562"/>
      <c r="G261" s="562"/>
      <c r="H261" s="562"/>
      <c r="I261" s="562"/>
      <c r="J261" s="562"/>
      <c r="K261" s="562"/>
      <c r="L261" s="562"/>
      <c r="M261" s="562"/>
      <c r="N261" s="562"/>
      <c r="O261" s="562"/>
      <c r="P261" s="562"/>
      <c r="Q261" s="562"/>
      <c r="R261" s="562"/>
      <c r="S261" s="562"/>
      <c r="T261" s="562"/>
      <c r="U261" s="562"/>
      <c r="V261" s="562"/>
      <c r="W261" s="562"/>
      <c r="X261" s="562"/>
      <c r="Y261" s="562"/>
      <c r="Z261" s="562"/>
      <c r="AA261" s="562"/>
      <c r="AB261" s="562"/>
      <c r="AC261" s="562"/>
      <c r="AD261" s="562"/>
      <c r="AE261" s="562"/>
      <c r="AF261" s="562"/>
      <c r="AG261" s="562"/>
      <c r="AH261" s="562"/>
    </row>
    <row r="262" spans="1:34" hidden="1" x14ac:dyDescent="0.3">
      <c r="A262" s="250"/>
      <c r="B262" s="250"/>
      <c r="C262" s="250"/>
      <c r="D262" s="250"/>
      <c r="E262" s="250"/>
      <c r="F262" s="250"/>
      <c r="G262" s="250"/>
      <c r="H262" s="250"/>
      <c r="I262" s="250"/>
    </row>
    <row r="263" spans="1:34" ht="79.5" hidden="1" customHeight="1" x14ac:dyDescent="0.3">
      <c r="A263" s="562" t="s">
        <v>1577</v>
      </c>
      <c r="B263" s="562"/>
      <c r="C263" s="562"/>
      <c r="D263" s="562"/>
      <c r="E263" s="562"/>
      <c r="F263" s="562"/>
      <c r="G263" s="562"/>
      <c r="H263" s="562"/>
      <c r="I263" s="562"/>
      <c r="J263" s="562"/>
      <c r="K263" s="562"/>
      <c r="L263" s="562"/>
      <c r="M263" s="562"/>
      <c r="N263" s="562"/>
      <c r="O263" s="562"/>
      <c r="P263" s="562"/>
      <c r="Q263" s="562"/>
      <c r="R263" s="562"/>
      <c r="S263" s="562"/>
      <c r="T263" s="562"/>
      <c r="U263" s="562"/>
      <c r="V263" s="562"/>
      <c r="W263" s="562"/>
      <c r="X263" s="562"/>
      <c r="Y263" s="562"/>
      <c r="Z263" s="562"/>
      <c r="AA263" s="562"/>
      <c r="AB263" s="562"/>
      <c r="AC263" s="562"/>
      <c r="AD263" s="562"/>
      <c r="AE263" s="562"/>
      <c r="AF263" s="562"/>
      <c r="AG263" s="562"/>
      <c r="AH263" s="562"/>
    </row>
    <row r="264" spans="1:34" hidden="1" x14ac:dyDescent="0.3">
      <c r="A264" s="250"/>
      <c r="B264" s="250"/>
      <c r="C264" s="250"/>
      <c r="D264" s="250"/>
      <c r="E264" s="250"/>
      <c r="F264" s="250"/>
      <c r="G264" s="250"/>
      <c r="H264" s="250"/>
      <c r="I264" s="250"/>
    </row>
    <row r="265" spans="1:34" ht="15" hidden="1" customHeight="1" x14ac:dyDescent="0.3">
      <c r="A265" s="568" t="s">
        <v>1821</v>
      </c>
      <c r="B265" s="568"/>
      <c r="C265" s="568"/>
      <c r="D265" s="568"/>
      <c r="E265" s="568"/>
      <c r="F265" s="568"/>
      <c r="G265" s="568"/>
      <c r="H265" s="568"/>
      <c r="I265" s="568"/>
      <c r="J265" s="568"/>
      <c r="K265" s="568"/>
      <c r="L265" s="568"/>
      <c r="M265" s="568"/>
      <c r="N265" s="568"/>
      <c r="O265" s="568"/>
      <c r="P265" s="568"/>
      <c r="Q265" s="568"/>
      <c r="R265" s="568"/>
      <c r="S265" s="568"/>
      <c r="T265" s="568"/>
      <c r="U265" s="568"/>
      <c r="V265" s="568"/>
      <c r="W265" s="568"/>
      <c r="X265" s="568"/>
      <c r="Y265" s="568"/>
      <c r="Z265" s="568"/>
      <c r="AA265" s="568"/>
      <c r="AB265" s="568"/>
      <c r="AC265" s="568"/>
      <c r="AD265" s="568"/>
      <c r="AE265" s="568"/>
      <c r="AF265" s="568"/>
      <c r="AG265" s="568"/>
      <c r="AH265" s="568"/>
    </row>
    <row r="266" spans="1:34" hidden="1" x14ac:dyDescent="0.3">
      <c r="A266" s="250"/>
      <c r="B266" s="250"/>
      <c r="C266" s="250"/>
      <c r="D266" s="250"/>
      <c r="E266" s="250"/>
      <c r="F266" s="250"/>
      <c r="G266" s="250"/>
      <c r="H266" s="250"/>
      <c r="I266" s="250"/>
    </row>
    <row r="267" spans="1:34" ht="40.5" hidden="1" customHeight="1" x14ac:dyDescent="0.3">
      <c r="A267" s="562" t="s">
        <v>1578</v>
      </c>
      <c r="B267" s="562"/>
      <c r="C267" s="562"/>
      <c r="D267" s="562"/>
      <c r="E267" s="562"/>
      <c r="F267" s="562"/>
      <c r="G267" s="562"/>
      <c r="H267" s="562"/>
      <c r="I267" s="562"/>
      <c r="J267" s="562"/>
      <c r="K267" s="562"/>
      <c r="L267" s="562"/>
      <c r="M267" s="562"/>
      <c r="N267" s="562"/>
      <c r="O267" s="562"/>
      <c r="P267" s="562"/>
      <c r="Q267" s="562"/>
      <c r="R267" s="562"/>
      <c r="S267" s="562"/>
      <c r="T267" s="562"/>
      <c r="U267" s="562"/>
      <c r="V267" s="562"/>
      <c r="W267" s="562"/>
      <c r="X267" s="562"/>
      <c r="Y267" s="562"/>
      <c r="Z267" s="562"/>
      <c r="AA267" s="562"/>
      <c r="AB267" s="562"/>
      <c r="AC267" s="562"/>
      <c r="AD267" s="562"/>
      <c r="AE267" s="562"/>
      <c r="AF267" s="562"/>
      <c r="AG267" s="562"/>
      <c r="AH267" s="562"/>
    </row>
    <row r="268" spans="1:34" hidden="1" x14ac:dyDescent="0.3">
      <c r="A268" s="250"/>
      <c r="B268" s="250"/>
      <c r="C268" s="250"/>
      <c r="D268" s="250"/>
      <c r="E268" s="250"/>
      <c r="F268" s="250"/>
      <c r="G268" s="250"/>
      <c r="H268" s="250"/>
      <c r="I268" s="250"/>
    </row>
    <row r="269" spans="1:34" ht="27" hidden="1" customHeight="1" x14ac:dyDescent="0.3">
      <c r="A269" s="562" t="s">
        <v>1579</v>
      </c>
      <c r="B269" s="562"/>
      <c r="C269" s="562"/>
      <c r="D269" s="562"/>
      <c r="E269" s="562"/>
      <c r="F269" s="562"/>
      <c r="G269" s="562"/>
      <c r="H269" s="562"/>
      <c r="I269" s="562"/>
      <c r="J269" s="562"/>
      <c r="K269" s="562"/>
      <c r="L269" s="562"/>
      <c r="M269" s="562"/>
      <c r="N269" s="562"/>
      <c r="O269" s="562"/>
      <c r="P269" s="562"/>
      <c r="Q269" s="562"/>
      <c r="R269" s="562"/>
      <c r="S269" s="562"/>
      <c r="T269" s="562"/>
      <c r="U269" s="562"/>
      <c r="V269" s="562"/>
      <c r="W269" s="562"/>
      <c r="X269" s="562"/>
      <c r="Y269" s="562"/>
      <c r="Z269" s="562"/>
      <c r="AA269" s="562"/>
      <c r="AB269" s="562"/>
      <c r="AC269" s="562"/>
      <c r="AD269" s="562"/>
      <c r="AE269" s="562"/>
      <c r="AF269" s="562"/>
      <c r="AG269" s="562"/>
      <c r="AH269" s="562"/>
    </row>
    <row r="270" spans="1:34" hidden="1" x14ac:dyDescent="0.3">
      <c r="A270" s="250"/>
      <c r="B270" s="250"/>
      <c r="C270" s="250"/>
      <c r="D270" s="250"/>
      <c r="E270" s="250"/>
      <c r="F270" s="250"/>
      <c r="G270" s="250"/>
      <c r="H270" s="250"/>
      <c r="I270" s="250"/>
    </row>
    <row r="271" spans="1:34" ht="15" customHeight="1" x14ac:dyDescent="0.3">
      <c r="A271" s="568" t="s">
        <v>1751</v>
      </c>
      <c r="B271" s="568"/>
      <c r="C271" s="568"/>
      <c r="D271" s="568"/>
      <c r="E271" s="568"/>
      <c r="F271" s="568"/>
      <c r="G271" s="568"/>
      <c r="H271" s="568"/>
      <c r="I271" s="568"/>
      <c r="J271" s="568"/>
      <c r="K271" s="568"/>
      <c r="L271" s="568"/>
      <c r="M271" s="568"/>
      <c r="N271" s="568"/>
      <c r="O271" s="568"/>
      <c r="P271" s="568"/>
      <c r="Q271" s="568"/>
      <c r="R271" s="568"/>
      <c r="S271" s="568"/>
      <c r="T271" s="568"/>
      <c r="U271" s="568"/>
      <c r="V271" s="568"/>
      <c r="W271" s="568"/>
      <c r="X271" s="568"/>
      <c r="Y271" s="568"/>
      <c r="Z271" s="568"/>
      <c r="AA271" s="568"/>
      <c r="AB271" s="568"/>
      <c r="AC271" s="568"/>
      <c r="AD271" s="568"/>
      <c r="AE271" s="568"/>
      <c r="AF271" s="568"/>
      <c r="AG271" s="568"/>
      <c r="AH271" s="568"/>
    </row>
    <row r="272" spans="1:34" x14ac:dyDescent="0.3">
      <c r="A272" s="250"/>
      <c r="B272" s="250"/>
      <c r="C272" s="250"/>
      <c r="D272" s="250"/>
      <c r="E272" s="250"/>
      <c r="F272" s="250"/>
      <c r="G272" s="250"/>
      <c r="H272" s="250"/>
      <c r="I272" s="250"/>
    </row>
    <row r="273" spans="1:34" ht="40.5" customHeight="1" x14ac:dyDescent="0.3">
      <c r="A273" s="562" t="s">
        <v>1862</v>
      </c>
      <c r="B273" s="562"/>
      <c r="C273" s="562"/>
      <c r="D273" s="562"/>
      <c r="E273" s="562"/>
      <c r="F273" s="562"/>
      <c r="G273" s="562"/>
      <c r="H273" s="562"/>
      <c r="I273" s="562"/>
      <c r="J273" s="562"/>
      <c r="K273" s="562"/>
      <c r="L273" s="562"/>
      <c r="M273" s="562"/>
      <c r="N273" s="562"/>
      <c r="O273" s="562"/>
      <c r="P273" s="562"/>
      <c r="Q273" s="562"/>
      <c r="R273" s="562"/>
      <c r="S273" s="562"/>
      <c r="T273" s="562"/>
      <c r="U273" s="562"/>
      <c r="V273" s="562"/>
      <c r="W273" s="562"/>
      <c r="X273" s="562"/>
      <c r="Y273" s="562"/>
      <c r="Z273" s="562"/>
      <c r="AA273" s="562"/>
      <c r="AB273" s="562"/>
      <c r="AC273" s="562"/>
      <c r="AD273" s="562"/>
      <c r="AE273" s="562"/>
      <c r="AF273" s="562"/>
      <c r="AG273" s="562"/>
      <c r="AH273" s="562"/>
    </row>
    <row r="274" spans="1:34" ht="27.75" hidden="1" customHeight="1" x14ac:dyDescent="0.3">
      <c r="A274" s="562" t="s">
        <v>1840</v>
      </c>
      <c r="B274" s="562"/>
      <c r="C274" s="562"/>
      <c r="D274" s="562"/>
      <c r="E274" s="562"/>
      <c r="F274" s="562"/>
      <c r="G274" s="562"/>
      <c r="H274" s="562"/>
      <c r="I274" s="562"/>
      <c r="J274" s="562"/>
      <c r="K274" s="562"/>
      <c r="L274" s="562"/>
      <c r="M274" s="562"/>
      <c r="N274" s="562"/>
      <c r="O274" s="562"/>
      <c r="P274" s="562"/>
      <c r="Q274" s="562"/>
      <c r="R274" s="562"/>
      <c r="S274" s="562"/>
      <c r="T274" s="562"/>
      <c r="U274" s="562"/>
      <c r="V274" s="562"/>
      <c r="W274" s="562"/>
      <c r="X274" s="562"/>
      <c r="Y274" s="562"/>
      <c r="Z274" s="562"/>
      <c r="AA274" s="562"/>
      <c r="AB274" s="562"/>
      <c r="AC274" s="562"/>
      <c r="AD274" s="562"/>
      <c r="AE274" s="562"/>
      <c r="AF274" s="562"/>
      <c r="AG274" s="562"/>
      <c r="AH274" s="562"/>
    </row>
    <row r="275" spans="1:34" ht="15" hidden="1" customHeight="1" x14ac:dyDescent="0.3">
      <c r="A275" s="562"/>
      <c r="B275" s="562"/>
      <c r="C275" s="562"/>
      <c r="D275" s="562"/>
      <c r="E275" s="562"/>
      <c r="F275" s="562"/>
      <c r="G275" s="562"/>
      <c r="H275" s="562"/>
      <c r="I275" s="562"/>
      <c r="J275" s="562"/>
      <c r="K275" s="562"/>
      <c r="L275" s="562"/>
      <c r="M275" s="562"/>
      <c r="N275" s="562"/>
      <c r="O275" s="562"/>
      <c r="P275" s="562"/>
      <c r="Q275" s="562"/>
      <c r="R275" s="562"/>
      <c r="S275" s="562"/>
      <c r="T275" s="562"/>
      <c r="U275" s="562"/>
      <c r="V275" s="562"/>
      <c r="W275" s="562"/>
      <c r="X275" s="562"/>
      <c r="Y275" s="562"/>
      <c r="Z275" s="562"/>
      <c r="AA275" s="562"/>
      <c r="AB275" s="562"/>
      <c r="AC275" s="562"/>
      <c r="AD275" s="562"/>
      <c r="AE275" s="562"/>
      <c r="AF275" s="562"/>
      <c r="AG275" s="562"/>
      <c r="AH275" s="562"/>
    </row>
    <row r="276" spans="1:34" hidden="1" x14ac:dyDescent="0.3">
      <c r="A276" s="250"/>
      <c r="B276" s="250"/>
      <c r="C276" s="250"/>
      <c r="D276" s="250"/>
      <c r="E276" s="250"/>
      <c r="F276" s="250"/>
      <c r="G276" s="250"/>
      <c r="H276" s="250"/>
      <c r="I276" s="250"/>
    </row>
    <row r="277" spans="1:34" ht="15" hidden="1" customHeight="1" x14ac:dyDescent="0.3">
      <c r="A277" s="562" t="s">
        <v>1580</v>
      </c>
      <c r="B277" s="562"/>
      <c r="C277" s="562"/>
      <c r="D277" s="562"/>
      <c r="E277" s="562"/>
      <c r="F277" s="562"/>
      <c r="G277" s="562"/>
      <c r="H277" s="562"/>
      <c r="I277" s="562"/>
      <c r="J277" s="562"/>
      <c r="K277" s="562"/>
      <c r="L277" s="562"/>
      <c r="M277" s="562"/>
      <c r="N277" s="562"/>
      <c r="O277" s="562"/>
      <c r="P277" s="562"/>
      <c r="Q277" s="562"/>
      <c r="R277" s="562"/>
      <c r="S277" s="562"/>
      <c r="T277" s="562"/>
      <c r="U277" s="562"/>
      <c r="V277" s="562"/>
      <c r="W277" s="562"/>
      <c r="X277" s="562"/>
      <c r="Y277" s="562"/>
      <c r="Z277" s="562"/>
      <c r="AA277" s="562"/>
      <c r="AB277" s="562"/>
      <c r="AC277" s="562"/>
      <c r="AD277" s="562"/>
      <c r="AE277" s="562"/>
      <c r="AF277" s="562"/>
      <c r="AG277" s="562"/>
      <c r="AH277" s="562"/>
    </row>
    <row r="278" spans="1:34" x14ac:dyDescent="0.3">
      <c r="A278" s="269"/>
      <c r="B278" s="269"/>
      <c r="C278" s="269"/>
      <c r="D278" s="269"/>
      <c r="E278" s="269"/>
      <c r="F278" s="269"/>
      <c r="G278" s="269"/>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row>
    <row r="279" spans="1:34" ht="15" hidden="1" customHeight="1" x14ac:dyDescent="0.3">
      <c r="A279" s="568" t="s">
        <v>1752</v>
      </c>
      <c r="B279" s="568"/>
      <c r="C279" s="568"/>
      <c r="D279" s="568"/>
      <c r="E279" s="568"/>
      <c r="F279" s="568"/>
      <c r="G279" s="568"/>
      <c r="H279" s="568"/>
      <c r="I279" s="568"/>
      <c r="J279" s="568"/>
      <c r="K279" s="568"/>
      <c r="L279" s="568"/>
      <c r="M279" s="568"/>
      <c r="N279" s="568"/>
      <c r="O279" s="568"/>
      <c r="P279" s="568"/>
      <c r="Q279" s="568"/>
      <c r="R279" s="568"/>
      <c r="S279" s="568"/>
      <c r="T279" s="568"/>
      <c r="U279" s="568"/>
      <c r="V279" s="568"/>
      <c r="W279" s="568"/>
      <c r="X279" s="568"/>
      <c r="Y279" s="568"/>
      <c r="Z279" s="568"/>
      <c r="AA279" s="568"/>
      <c r="AB279" s="568"/>
      <c r="AC279" s="568"/>
      <c r="AD279" s="568"/>
      <c r="AE279" s="568"/>
      <c r="AF279" s="568"/>
      <c r="AG279" s="568"/>
      <c r="AH279" s="568"/>
    </row>
    <row r="280" spans="1:34" hidden="1" x14ac:dyDescent="0.3">
      <c r="A280" s="250"/>
      <c r="B280" s="250"/>
      <c r="C280" s="250"/>
      <c r="D280" s="250"/>
      <c r="E280" s="250"/>
      <c r="F280" s="250"/>
      <c r="G280" s="250"/>
      <c r="H280" s="250"/>
      <c r="I280" s="250"/>
    </row>
    <row r="281" spans="1:34" ht="15" hidden="1" customHeight="1" x14ac:dyDescent="0.3">
      <c r="A281" s="569" t="s">
        <v>1581</v>
      </c>
      <c r="B281" s="569"/>
      <c r="C281" s="569"/>
      <c r="D281" s="569"/>
      <c r="E281" s="569"/>
      <c r="F281" s="569"/>
      <c r="G281" s="569"/>
      <c r="H281" s="569"/>
      <c r="I281" s="569"/>
      <c r="J281" s="569"/>
      <c r="K281" s="569"/>
      <c r="L281" s="569"/>
      <c r="M281" s="569"/>
      <c r="N281" s="569"/>
      <c r="O281" s="569"/>
      <c r="P281" s="569"/>
      <c r="Q281" s="569"/>
      <c r="R281" s="569"/>
      <c r="S281" s="569"/>
      <c r="T281" s="569"/>
      <c r="U281" s="569"/>
      <c r="V281" s="569"/>
      <c r="W281" s="569"/>
      <c r="X281" s="569"/>
      <c r="Y281" s="569"/>
      <c r="Z281" s="569"/>
      <c r="AA281" s="569"/>
      <c r="AB281" s="569"/>
      <c r="AC281" s="569"/>
      <c r="AD281" s="569"/>
      <c r="AE281" s="569"/>
      <c r="AF281" s="569"/>
      <c r="AG281" s="569"/>
      <c r="AH281" s="569"/>
    </row>
    <row r="282" spans="1:34" hidden="1" x14ac:dyDescent="0.3">
      <c r="A282" s="250"/>
      <c r="B282" s="250"/>
      <c r="C282" s="250"/>
      <c r="D282" s="250"/>
      <c r="E282" s="250"/>
      <c r="F282" s="250"/>
      <c r="G282" s="250"/>
      <c r="H282" s="250"/>
      <c r="I282" s="250"/>
    </row>
    <row r="283" spans="1:34" ht="15" hidden="1" customHeight="1" x14ac:dyDescent="0.3">
      <c r="A283" s="568" t="s">
        <v>1753</v>
      </c>
      <c r="B283" s="568"/>
      <c r="C283" s="568"/>
      <c r="D283" s="568"/>
      <c r="E283" s="568"/>
      <c r="F283" s="568"/>
      <c r="G283" s="568"/>
      <c r="H283" s="568"/>
      <c r="I283" s="568"/>
      <c r="J283" s="568"/>
      <c r="K283" s="568"/>
      <c r="L283" s="568"/>
      <c r="M283" s="568"/>
      <c r="N283" s="568"/>
      <c r="O283" s="568"/>
      <c r="P283" s="568"/>
      <c r="Q283" s="568"/>
      <c r="R283" s="568"/>
      <c r="S283" s="568"/>
      <c r="T283" s="568"/>
      <c r="U283" s="568"/>
      <c r="V283" s="568"/>
      <c r="W283" s="568"/>
      <c r="X283" s="568"/>
      <c r="Y283" s="568"/>
      <c r="Z283" s="568"/>
      <c r="AA283" s="568"/>
      <c r="AB283" s="568"/>
      <c r="AC283" s="568"/>
      <c r="AD283" s="568"/>
      <c r="AE283" s="568"/>
      <c r="AF283" s="568"/>
      <c r="AG283" s="568"/>
      <c r="AH283" s="568"/>
    </row>
    <row r="284" spans="1:34" ht="15" hidden="1" customHeight="1" x14ac:dyDescent="0.3">
      <c r="A284" s="329"/>
      <c r="B284" s="329"/>
      <c r="C284" s="329"/>
      <c r="D284" s="329"/>
      <c r="E284" s="329"/>
      <c r="F284" s="329"/>
      <c r="G284" s="329"/>
      <c r="H284" s="329"/>
      <c r="I284" s="329"/>
      <c r="J284" s="329"/>
      <c r="K284" s="329"/>
      <c r="L284" s="329"/>
      <c r="M284" s="329"/>
      <c r="N284" s="329"/>
      <c r="O284" s="329"/>
      <c r="P284" s="329"/>
      <c r="Q284" s="329"/>
      <c r="R284" s="329"/>
      <c r="S284" s="329"/>
      <c r="T284" s="329"/>
      <c r="U284" s="329"/>
      <c r="V284" s="329"/>
      <c r="W284" s="329"/>
      <c r="X284" s="329"/>
      <c r="Y284" s="329"/>
      <c r="Z284" s="329"/>
      <c r="AA284" s="329"/>
      <c r="AB284" s="329"/>
      <c r="AC284" s="329"/>
      <c r="AD284" s="329"/>
      <c r="AE284" s="329"/>
      <c r="AF284" s="329"/>
      <c r="AG284" s="329"/>
      <c r="AH284" s="329"/>
    </row>
    <row r="285" spans="1:34" ht="15" hidden="1" customHeight="1" x14ac:dyDescent="0.3">
      <c r="A285" s="563" t="s">
        <v>1769</v>
      </c>
      <c r="B285" s="563"/>
      <c r="C285" s="563"/>
      <c r="D285" s="563"/>
      <c r="E285" s="563"/>
      <c r="F285" s="563"/>
      <c r="G285" s="563"/>
      <c r="H285" s="563"/>
      <c r="I285" s="563"/>
      <c r="J285" s="563"/>
      <c r="K285" s="563"/>
      <c r="L285" s="563"/>
      <c r="M285" s="563"/>
      <c r="N285" s="563"/>
      <c r="O285" s="563"/>
      <c r="P285" s="563"/>
      <c r="Q285" s="563"/>
      <c r="R285" s="563"/>
      <c r="S285" s="563"/>
      <c r="T285" s="563"/>
      <c r="U285" s="563"/>
      <c r="V285" s="563"/>
      <c r="W285" s="563"/>
      <c r="X285" s="563"/>
      <c r="Y285" s="563"/>
      <c r="Z285" s="563"/>
      <c r="AA285" s="563"/>
      <c r="AB285" s="563"/>
      <c r="AC285" s="563"/>
      <c r="AD285" s="563"/>
      <c r="AE285" s="563"/>
      <c r="AF285" s="563"/>
      <c r="AG285" s="563"/>
      <c r="AH285" s="563"/>
    </row>
    <row r="286" spans="1:34" ht="14.25" hidden="1" customHeight="1" x14ac:dyDescent="0.3">
      <c r="A286" s="569" t="s">
        <v>1582</v>
      </c>
      <c r="B286" s="569"/>
      <c r="C286" s="569"/>
      <c r="D286" s="569"/>
      <c r="E286" s="569"/>
      <c r="F286" s="569"/>
      <c r="G286" s="569"/>
      <c r="H286" s="569"/>
      <c r="I286" s="569"/>
      <c r="J286" s="569"/>
      <c r="K286" s="569"/>
      <c r="L286" s="569"/>
      <c r="M286" s="569"/>
      <c r="N286" s="569"/>
      <c r="O286" s="569"/>
      <c r="P286" s="569"/>
      <c r="Q286" s="569"/>
      <c r="R286" s="569"/>
      <c r="S286" s="569"/>
      <c r="T286" s="569"/>
      <c r="U286" s="569"/>
      <c r="V286" s="569"/>
      <c r="W286" s="569"/>
      <c r="X286" s="569"/>
      <c r="Y286" s="569"/>
      <c r="Z286" s="569"/>
      <c r="AA286" s="569"/>
      <c r="AB286" s="569"/>
      <c r="AC286" s="569"/>
      <c r="AD286" s="569"/>
      <c r="AE286" s="569"/>
      <c r="AF286" s="569"/>
      <c r="AG286" s="569"/>
      <c r="AH286" s="569"/>
    </row>
    <row r="287" spans="1:34" hidden="1" x14ac:dyDescent="0.3"/>
    <row r="288" spans="1:34" hidden="1" x14ac:dyDescent="0.3"/>
    <row r="289" spans="1:36" ht="15.75" customHeight="1" x14ac:dyDescent="0.3">
      <c r="A289" s="346" t="s">
        <v>1838</v>
      </c>
      <c r="B289" s="257"/>
      <c r="C289" s="257"/>
      <c r="D289" s="257"/>
      <c r="E289" s="257"/>
      <c r="F289" s="257"/>
      <c r="G289" s="257"/>
      <c r="H289" s="257"/>
      <c r="I289" s="257"/>
      <c r="J289" s="257"/>
      <c r="K289" s="257"/>
      <c r="L289" s="257"/>
      <c r="M289" s="257"/>
      <c r="N289" s="257"/>
      <c r="O289" s="257"/>
      <c r="P289" s="257"/>
      <c r="Q289" s="257"/>
      <c r="R289" s="257"/>
      <c r="S289" s="258"/>
      <c r="T289" s="258"/>
      <c r="U289" s="258"/>
      <c r="V289" s="258"/>
      <c r="W289" s="258"/>
      <c r="X289" s="258"/>
      <c r="Y289" s="258"/>
      <c r="Z289" s="258"/>
      <c r="AA289" s="258"/>
      <c r="AB289" s="258"/>
      <c r="AC289" s="258"/>
      <c r="AD289" s="258"/>
      <c r="AE289" s="258"/>
      <c r="AF289" s="258"/>
      <c r="AG289" s="258"/>
    </row>
    <row r="290" spans="1:36" x14ac:dyDescent="0.3">
      <c r="A290" s="258"/>
      <c r="B290" s="258"/>
      <c r="C290" s="258"/>
      <c r="D290" s="258"/>
      <c r="E290" s="258"/>
      <c r="F290" s="258"/>
      <c r="G290" s="258"/>
      <c r="H290" s="258"/>
      <c r="I290" s="258"/>
      <c r="J290" s="258"/>
      <c r="K290" s="258"/>
      <c r="L290" s="258"/>
      <c r="M290" s="258"/>
      <c r="N290" s="258"/>
      <c r="O290" s="258"/>
      <c r="P290" s="258"/>
      <c r="Q290" s="258"/>
      <c r="R290" s="258"/>
      <c r="S290" s="258"/>
      <c r="T290" s="258"/>
      <c r="U290" s="258"/>
      <c r="V290" s="258"/>
      <c r="W290" s="258"/>
      <c r="X290" s="258"/>
      <c r="Y290" s="258"/>
      <c r="Z290" s="258"/>
      <c r="AA290" s="258"/>
      <c r="AB290" s="258"/>
      <c r="AC290" s="258"/>
      <c r="AD290" s="258"/>
      <c r="AE290" s="258"/>
      <c r="AF290" s="258"/>
      <c r="AG290" s="258"/>
    </row>
    <row r="291" spans="1:36" ht="15.75" hidden="1" customHeight="1" x14ac:dyDescent="0.3">
      <c r="A291" s="259" t="s">
        <v>1777</v>
      </c>
      <c r="B291" s="259"/>
      <c r="C291" s="259"/>
      <c r="D291" s="259"/>
      <c r="E291" s="259"/>
      <c r="F291" s="259"/>
      <c r="G291" s="259"/>
      <c r="H291" s="258"/>
      <c r="I291" s="258"/>
      <c r="J291" s="258"/>
      <c r="K291" s="258"/>
      <c r="L291" s="258"/>
      <c r="M291" s="258"/>
      <c r="N291" s="258"/>
      <c r="O291" s="258"/>
      <c r="P291" s="258"/>
      <c r="Q291" s="258"/>
      <c r="R291" s="258"/>
      <c r="S291" s="258"/>
      <c r="T291" s="258"/>
      <c r="U291" s="258"/>
      <c r="V291" s="258"/>
      <c r="W291" s="258"/>
      <c r="X291" s="258"/>
      <c r="Y291" s="258"/>
      <c r="Z291" s="258"/>
      <c r="AA291" s="258"/>
      <c r="AB291" s="258"/>
      <c r="AC291" s="258"/>
      <c r="AD291" s="258"/>
      <c r="AJ291" s="314"/>
    </row>
    <row r="292" spans="1:36" ht="15.75" hidden="1" customHeight="1" x14ac:dyDescent="0.3">
      <c r="A292" s="259"/>
      <c r="B292" s="259"/>
      <c r="C292" s="259"/>
      <c r="D292" s="259"/>
      <c r="E292" s="259"/>
      <c r="F292" s="259"/>
      <c r="G292" s="259"/>
      <c r="H292" s="258"/>
      <c r="I292" s="258"/>
      <c r="J292" s="258"/>
      <c r="K292" s="258"/>
      <c r="L292" s="258"/>
      <c r="M292" s="258"/>
      <c r="N292" s="258"/>
      <c r="O292" s="258"/>
      <c r="P292" s="258"/>
      <c r="Q292" s="258"/>
      <c r="R292" s="258"/>
      <c r="S292" s="258"/>
      <c r="T292" s="258"/>
      <c r="U292" s="258"/>
      <c r="V292" s="258"/>
      <c r="W292" s="258"/>
      <c r="X292" s="258"/>
      <c r="Y292" s="258"/>
      <c r="Z292" s="258"/>
      <c r="AA292" s="258"/>
      <c r="AB292" s="258"/>
      <c r="AC292" s="258"/>
      <c r="AD292" s="258"/>
      <c r="AJ292" s="314"/>
    </row>
    <row r="293" spans="1:36" ht="30" hidden="1" customHeight="1" x14ac:dyDescent="0.3">
      <c r="A293" s="569" t="s">
        <v>1776</v>
      </c>
      <c r="B293" s="569"/>
      <c r="C293" s="569"/>
      <c r="D293" s="569"/>
      <c r="E293" s="569"/>
      <c r="F293" s="569"/>
      <c r="G293" s="569"/>
      <c r="H293" s="569"/>
      <c r="I293" s="569"/>
      <c r="J293" s="569"/>
      <c r="K293" s="569"/>
      <c r="L293" s="569"/>
      <c r="M293" s="569"/>
      <c r="N293" s="569"/>
      <c r="O293" s="569"/>
      <c r="P293" s="569"/>
      <c r="Q293" s="569"/>
      <c r="R293" s="569"/>
      <c r="S293" s="569"/>
      <c r="T293" s="569"/>
      <c r="U293" s="569"/>
      <c r="V293" s="569"/>
      <c r="W293" s="569"/>
      <c r="X293" s="569"/>
      <c r="Y293" s="569"/>
      <c r="Z293" s="569"/>
      <c r="AA293" s="569"/>
      <c r="AB293" s="569"/>
      <c r="AC293" s="569"/>
      <c r="AD293" s="569"/>
      <c r="AE293" s="569"/>
      <c r="AF293" s="569"/>
      <c r="AG293" s="569"/>
      <c r="AH293" s="569"/>
    </row>
    <row r="294" spans="1:36" ht="31.5" hidden="1" customHeight="1" x14ac:dyDescent="0.3">
      <c r="A294" s="562" t="s">
        <v>1822</v>
      </c>
      <c r="B294" s="569"/>
      <c r="C294" s="569"/>
      <c r="D294" s="569"/>
      <c r="E294" s="569"/>
      <c r="F294" s="569"/>
      <c r="G294" s="569"/>
      <c r="H294" s="569"/>
      <c r="I294" s="569"/>
      <c r="J294" s="569"/>
      <c r="K294" s="569"/>
      <c r="L294" s="569"/>
      <c r="M294" s="569"/>
      <c r="N294" s="569"/>
      <c r="O294" s="569"/>
      <c r="P294" s="569"/>
      <c r="Q294" s="569"/>
      <c r="R294" s="569"/>
      <c r="S294" s="569"/>
      <c r="T294" s="569"/>
      <c r="U294" s="569"/>
      <c r="V294" s="569"/>
      <c r="W294" s="569"/>
      <c r="X294" s="569"/>
      <c r="Y294" s="569"/>
      <c r="Z294" s="569"/>
      <c r="AA294" s="569"/>
      <c r="AB294" s="569"/>
      <c r="AC294" s="569"/>
      <c r="AD294" s="569"/>
      <c r="AE294" s="569"/>
      <c r="AF294" s="569"/>
      <c r="AG294" s="569"/>
      <c r="AH294" s="569"/>
    </row>
    <row r="295" spans="1:36" x14ac:dyDescent="0.3">
      <c r="A295" s="250"/>
      <c r="B295" s="270"/>
      <c r="C295" s="270"/>
      <c r="D295" s="270"/>
      <c r="E295" s="270"/>
      <c r="F295" s="270"/>
      <c r="G295" s="270"/>
      <c r="H295" s="270"/>
      <c r="I295" s="270"/>
      <c r="J295" s="270"/>
      <c r="K295" s="270"/>
      <c r="L295" s="270"/>
      <c r="M295" s="270"/>
      <c r="N295" s="270"/>
      <c r="O295" s="270"/>
      <c r="P295" s="270"/>
      <c r="Q295" s="270"/>
      <c r="R295" s="270"/>
      <c r="S295" s="270"/>
      <c r="T295" s="270"/>
      <c r="U295" s="270"/>
      <c r="V295" s="270"/>
      <c r="W295" s="270"/>
      <c r="X295" s="270"/>
      <c r="Y295" s="270"/>
      <c r="Z295" s="270"/>
      <c r="AA295" s="270"/>
      <c r="AB295" s="270"/>
      <c r="AC295" s="270"/>
      <c r="AD295" s="270"/>
      <c r="AE295" s="270"/>
      <c r="AF295" s="270"/>
      <c r="AG295" s="270"/>
      <c r="AH295" s="270"/>
    </row>
    <row r="296" spans="1:36" hidden="1" x14ac:dyDescent="0.3">
      <c r="A296" s="259" t="s">
        <v>1597</v>
      </c>
      <c r="B296" s="259"/>
      <c r="C296" s="259"/>
      <c r="D296" s="259"/>
      <c r="E296" s="258"/>
      <c r="F296" s="258"/>
      <c r="G296" s="258"/>
      <c r="H296" s="258"/>
      <c r="I296" s="258"/>
      <c r="J296" s="258"/>
      <c r="K296" s="258"/>
      <c r="L296" s="258"/>
      <c r="M296" s="258"/>
      <c r="N296" s="258"/>
      <c r="O296" s="258"/>
      <c r="P296" s="258"/>
      <c r="Q296" s="258"/>
      <c r="R296" s="258"/>
      <c r="S296" s="258"/>
      <c r="T296" s="258"/>
      <c r="U296" s="258"/>
      <c r="V296" s="258"/>
      <c r="W296" s="258"/>
      <c r="X296" s="258"/>
      <c r="Y296" s="258"/>
      <c r="Z296" s="258"/>
      <c r="AA296" s="258"/>
      <c r="AB296" s="258"/>
      <c r="AC296" s="258"/>
      <c r="AD296" s="258"/>
      <c r="AE296" s="258"/>
    </row>
    <row r="297" spans="1:36" hidden="1" x14ac:dyDescent="0.3">
      <c r="A297" s="258"/>
      <c r="B297" s="258"/>
      <c r="C297" s="258"/>
      <c r="D297" s="258"/>
      <c r="E297" s="258"/>
      <c r="F297" s="258"/>
      <c r="G297" s="258"/>
      <c r="H297" s="258"/>
      <c r="I297" s="258"/>
      <c r="J297" s="258"/>
      <c r="K297" s="258"/>
      <c r="L297" s="258"/>
      <c r="M297" s="258"/>
      <c r="N297" s="258"/>
      <c r="O297" s="258"/>
      <c r="P297" s="258"/>
      <c r="Q297" s="258"/>
      <c r="R297" s="258"/>
      <c r="S297" s="258"/>
      <c r="T297" s="258"/>
      <c r="U297" s="258"/>
      <c r="V297" s="258"/>
      <c r="W297" s="258"/>
      <c r="X297" s="258"/>
      <c r="Y297" s="258"/>
      <c r="Z297" s="258"/>
      <c r="AA297" s="258"/>
      <c r="AB297" s="258"/>
      <c r="AC297" s="258"/>
      <c r="AD297" s="258"/>
      <c r="AE297" s="258"/>
      <c r="AF297" s="258"/>
      <c r="AG297" s="258"/>
      <c r="AH297" s="258"/>
    </row>
    <row r="298" spans="1:36" hidden="1" x14ac:dyDescent="0.3">
      <c r="A298" s="608" t="s">
        <v>1755</v>
      </c>
      <c r="B298" s="608"/>
      <c r="C298" s="608"/>
      <c r="D298" s="608"/>
      <c r="E298" s="608"/>
      <c r="F298" s="608"/>
      <c r="G298" s="608"/>
      <c r="H298" s="608"/>
      <c r="I298" s="608"/>
      <c r="J298" s="608"/>
      <c r="K298" s="608"/>
      <c r="L298" s="608"/>
      <c r="M298" s="608"/>
      <c r="N298" s="608"/>
      <c r="O298" s="608"/>
      <c r="P298" s="608"/>
      <c r="Q298" s="608"/>
      <c r="R298" s="608"/>
      <c r="S298" s="608"/>
      <c r="T298" s="608"/>
      <c r="U298" s="608"/>
      <c r="V298" s="608"/>
      <c r="W298" s="608"/>
      <c r="X298" s="608"/>
      <c r="Y298" s="608"/>
      <c r="Z298" s="608"/>
      <c r="AA298" s="608"/>
      <c r="AB298" s="608"/>
      <c r="AC298" s="608"/>
      <c r="AD298" s="608"/>
      <c r="AE298" s="608"/>
      <c r="AF298" s="608"/>
      <c r="AG298" s="608"/>
      <c r="AH298" s="608"/>
    </row>
    <row r="299" spans="1:36" hidden="1" x14ac:dyDescent="0.3">
      <c r="A299" s="608"/>
      <c r="B299" s="608"/>
      <c r="C299" s="608"/>
      <c r="D299" s="608"/>
      <c r="E299" s="608"/>
      <c r="F299" s="608"/>
      <c r="G299" s="608"/>
      <c r="H299" s="608"/>
      <c r="I299" s="608"/>
      <c r="J299" s="608"/>
      <c r="K299" s="608"/>
      <c r="L299" s="608"/>
      <c r="M299" s="608"/>
      <c r="N299" s="608"/>
      <c r="O299" s="608"/>
      <c r="P299" s="608"/>
      <c r="Q299" s="608"/>
      <c r="R299" s="608"/>
      <c r="S299" s="608"/>
      <c r="T299" s="608"/>
      <c r="U299" s="608"/>
      <c r="V299" s="608"/>
      <c r="W299" s="608"/>
      <c r="X299" s="608"/>
      <c r="Y299" s="608"/>
      <c r="Z299" s="608"/>
      <c r="AA299" s="608"/>
      <c r="AB299" s="608"/>
      <c r="AC299" s="608"/>
      <c r="AD299" s="608"/>
      <c r="AE299" s="608"/>
      <c r="AF299" s="608"/>
      <c r="AG299" s="608"/>
      <c r="AH299" s="608"/>
    </row>
    <row r="300" spans="1:36" hidden="1" x14ac:dyDescent="0.3">
      <c r="A300" s="608"/>
      <c r="B300" s="608"/>
      <c r="C300" s="608"/>
      <c r="D300" s="608"/>
      <c r="E300" s="608"/>
      <c r="F300" s="608"/>
      <c r="G300" s="608"/>
      <c r="H300" s="608"/>
      <c r="I300" s="608"/>
      <c r="J300" s="608"/>
      <c r="K300" s="608"/>
      <c r="L300" s="608"/>
      <c r="M300" s="608"/>
      <c r="N300" s="608"/>
      <c r="O300" s="608"/>
      <c r="P300" s="608"/>
      <c r="Q300" s="608"/>
      <c r="R300" s="608"/>
      <c r="S300" s="608"/>
      <c r="T300" s="608"/>
      <c r="U300" s="608"/>
      <c r="V300" s="608"/>
      <c r="W300" s="608"/>
      <c r="X300" s="608"/>
      <c r="Y300" s="608"/>
      <c r="Z300" s="608"/>
      <c r="AA300" s="608"/>
      <c r="AB300" s="608"/>
      <c r="AC300" s="608"/>
      <c r="AD300" s="608"/>
      <c r="AE300" s="608"/>
      <c r="AF300" s="608"/>
      <c r="AG300" s="608"/>
      <c r="AH300" s="608"/>
    </row>
    <row r="301" spans="1:36" hidden="1" x14ac:dyDescent="0.3">
      <c r="A301" s="258"/>
      <c r="B301" s="258"/>
      <c r="C301" s="258"/>
      <c r="D301" s="258"/>
      <c r="E301" s="258"/>
      <c r="F301" s="258"/>
      <c r="G301" s="258"/>
      <c r="H301" s="258"/>
      <c r="I301" s="258"/>
      <c r="J301" s="258"/>
      <c r="K301" s="258"/>
      <c r="L301" s="258"/>
      <c r="M301" s="258"/>
      <c r="N301" s="258"/>
      <c r="O301" s="258"/>
      <c r="P301" s="258"/>
      <c r="Q301" s="258"/>
      <c r="R301" s="258"/>
      <c r="S301" s="258"/>
      <c r="T301" s="258"/>
      <c r="U301" s="258"/>
      <c r="V301" s="258"/>
      <c r="W301" s="258"/>
      <c r="X301" s="258"/>
      <c r="Y301" s="258"/>
      <c r="Z301" s="258"/>
      <c r="AA301" s="258"/>
      <c r="AB301" s="258"/>
      <c r="AC301" s="258"/>
      <c r="AD301" s="258"/>
      <c r="AE301" s="258"/>
      <c r="AF301" s="258"/>
      <c r="AG301" s="258"/>
      <c r="AH301" s="258"/>
    </row>
    <row r="302" spans="1:36" hidden="1" x14ac:dyDescent="0.3">
      <c r="A302" s="263" t="s">
        <v>1598</v>
      </c>
      <c r="B302" s="258"/>
      <c r="C302" s="258"/>
      <c r="D302" s="258"/>
      <c r="E302" s="258"/>
      <c r="F302" s="258"/>
      <c r="G302" s="258"/>
      <c r="H302" s="258"/>
      <c r="I302" s="258"/>
      <c r="J302" s="258"/>
      <c r="K302" s="258"/>
      <c r="L302" s="258"/>
      <c r="M302" s="258"/>
      <c r="N302" s="258"/>
      <c r="O302" s="258"/>
      <c r="P302" s="258"/>
      <c r="Q302" s="258"/>
      <c r="R302" s="258"/>
      <c r="S302" s="258"/>
      <c r="T302" s="258"/>
      <c r="U302" s="258"/>
      <c r="V302" s="258"/>
      <c r="W302" s="258"/>
      <c r="X302" s="258"/>
      <c r="Y302" s="258"/>
      <c r="Z302" s="258"/>
      <c r="AA302" s="258"/>
      <c r="AB302" s="258"/>
      <c r="AC302" s="258"/>
      <c r="AD302" s="258"/>
      <c r="AE302" s="258"/>
      <c r="AF302" s="258"/>
      <c r="AG302" s="258"/>
      <c r="AH302" s="258"/>
    </row>
    <row r="303" spans="1:36" hidden="1" x14ac:dyDescent="0.3">
      <c r="A303" s="258"/>
      <c r="B303" s="258"/>
      <c r="C303" s="258"/>
      <c r="D303" s="258"/>
      <c r="E303" s="258"/>
      <c r="F303" s="258"/>
      <c r="G303" s="258"/>
      <c r="H303" s="258"/>
      <c r="I303" s="258"/>
      <c r="J303" s="258"/>
      <c r="K303" s="258"/>
      <c r="L303" s="258"/>
      <c r="M303" s="258"/>
      <c r="N303" s="258"/>
      <c r="O303" s="258"/>
      <c r="P303" s="258"/>
      <c r="Q303" s="258"/>
      <c r="R303" s="258"/>
      <c r="S303" s="258"/>
      <c r="T303" s="258"/>
      <c r="U303" s="258"/>
      <c r="V303" s="258"/>
      <c r="W303" s="258"/>
      <c r="X303" s="258"/>
      <c r="Y303" s="258"/>
      <c r="Z303" s="258"/>
      <c r="AA303" s="258"/>
      <c r="AB303" s="258"/>
      <c r="AC303" s="258"/>
      <c r="AD303" s="258"/>
      <c r="AE303" s="258"/>
      <c r="AF303" s="258"/>
      <c r="AG303" s="258"/>
      <c r="AH303" s="258"/>
    </row>
    <row r="304" spans="1:36" hidden="1" x14ac:dyDescent="0.3">
      <c r="A304" s="583" t="s">
        <v>1510</v>
      </c>
      <c r="B304" s="583"/>
      <c r="C304" s="583"/>
      <c r="D304" s="583"/>
      <c r="E304" s="583"/>
      <c r="F304" s="583"/>
      <c r="G304" s="583"/>
      <c r="H304" s="583"/>
      <c r="I304" s="583"/>
      <c r="J304" s="583"/>
      <c r="K304" s="583"/>
      <c r="L304" s="583"/>
      <c r="M304" s="583" t="s">
        <v>1587</v>
      </c>
      <c r="N304" s="583"/>
      <c r="O304" s="583"/>
      <c r="P304" s="583"/>
      <c r="Q304" s="583"/>
      <c r="R304" s="583"/>
      <c r="S304" s="583"/>
      <c r="T304" s="583"/>
      <c r="U304" s="583"/>
      <c r="V304" s="583"/>
      <c r="W304" s="583"/>
      <c r="X304" s="583"/>
      <c r="Y304" s="583"/>
      <c r="Z304" s="583"/>
      <c r="AA304" s="578" t="s">
        <v>1599</v>
      </c>
      <c r="AB304" s="578"/>
      <c r="AC304" s="578"/>
      <c r="AD304" s="578"/>
      <c r="AE304" s="578"/>
      <c r="AF304" s="578"/>
      <c r="AG304" s="578"/>
      <c r="AH304" s="578"/>
    </row>
    <row r="305" spans="1:34" hidden="1" x14ac:dyDescent="0.3">
      <c r="A305" s="583"/>
      <c r="B305" s="583"/>
      <c r="C305" s="583"/>
      <c r="D305" s="583"/>
      <c r="E305" s="583"/>
      <c r="F305" s="583"/>
      <c r="G305" s="583"/>
      <c r="H305" s="583"/>
      <c r="I305" s="583"/>
      <c r="J305" s="583"/>
      <c r="K305" s="583"/>
      <c r="L305" s="583"/>
      <c r="M305" s="583" t="s">
        <v>1600</v>
      </c>
      <c r="N305" s="583"/>
      <c r="O305" s="583"/>
      <c r="P305" s="583"/>
      <c r="Q305" s="583"/>
      <c r="R305" s="583"/>
      <c r="S305" s="583"/>
      <c r="T305" s="583" t="s">
        <v>1601</v>
      </c>
      <c r="U305" s="583"/>
      <c r="V305" s="583"/>
      <c r="W305" s="583"/>
      <c r="X305" s="583"/>
      <c r="Y305" s="583"/>
      <c r="Z305" s="583"/>
      <c r="AA305" s="578"/>
      <c r="AB305" s="578"/>
      <c r="AC305" s="578"/>
      <c r="AD305" s="578"/>
      <c r="AE305" s="578"/>
      <c r="AF305" s="578"/>
      <c r="AG305" s="578"/>
      <c r="AH305" s="578"/>
    </row>
    <row r="306" spans="1:34" hidden="1" x14ac:dyDescent="0.3">
      <c r="A306" s="576" t="s">
        <v>458</v>
      </c>
      <c r="B306" s="576"/>
      <c r="C306" s="576"/>
      <c r="D306" s="576"/>
      <c r="E306" s="576"/>
      <c r="F306" s="576"/>
      <c r="G306" s="576"/>
      <c r="H306" s="576"/>
      <c r="I306" s="576"/>
      <c r="J306" s="576"/>
      <c r="K306" s="576"/>
      <c r="L306" s="576"/>
      <c r="M306" s="576" t="s">
        <v>459</v>
      </c>
      <c r="N306" s="576"/>
      <c r="O306" s="576"/>
      <c r="P306" s="576"/>
      <c r="Q306" s="576"/>
      <c r="R306" s="576"/>
      <c r="S306" s="576"/>
      <c r="T306" s="576" t="s">
        <v>460</v>
      </c>
      <c r="U306" s="576"/>
      <c r="V306" s="576"/>
      <c r="W306" s="576"/>
      <c r="X306" s="576"/>
      <c r="Y306" s="576"/>
      <c r="Z306" s="576"/>
      <c r="AA306" s="576" t="s">
        <v>1602</v>
      </c>
      <c r="AB306" s="576"/>
      <c r="AC306" s="576"/>
      <c r="AD306" s="576"/>
      <c r="AE306" s="576"/>
      <c r="AF306" s="576"/>
      <c r="AG306" s="576"/>
      <c r="AH306" s="576"/>
    </row>
    <row r="307" spans="1:34" hidden="1" x14ac:dyDescent="0.3">
      <c r="A307" s="625" t="s">
        <v>1603</v>
      </c>
      <c r="B307" s="625"/>
      <c r="C307" s="625"/>
      <c r="D307" s="625"/>
      <c r="E307" s="625"/>
      <c r="F307" s="625"/>
      <c r="G307" s="625"/>
      <c r="H307" s="625"/>
      <c r="I307" s="625"/>
      <c r="J307" s="625"/>
      <c r="K307" s="625"/>
      <c r="L307" s="625"/>
      <c r="M307" s="624">
        <f>SUM(M308:S310)</f>
        <v>0</v>
      </c>
      <c r="N307" s="624"/>
      <c r="O307" s="624"/>
      <c r="P307" s="624"/>
      <c r="Q307" s="624"/>
      <c r="R307" s="624"/>
      <c r="S307" s="624"/>
      <c r="T307" s="624">
        <f>SUM(T308:Z310)</f>
        <v>0</v>
      </c>
      <c r="U307" s="624"/>
      <c r="V307" s="624"/>
      <c r="W307" s="624"/>
      <c r="X307" s="624"/>
      <c r="Y307" s="624"/>
      <c r="Z307" s="624"/>
      <c r="AA307" s="624">
        <f>SUM(AA308:AH310)</f>
        <v>0</v>
      </c>
      <c r="AB307" s="624"/>
      <c r="AC307" s="624"/>
      <c r="AD307" s="624"/>
      <c r="AE307" s="624"/>
      <c r="AF307" s="624"/>
      <c r="AG307" s="624"/>
      <c r="AH307" s="624"/>
    </row>
    <row r="308" spans="1:34" hidden="1" x14ac:dyDescent="0.3">
      <c r="A308" s="623"/>
      <c r="B308" s="623"/>
      <c r="C308" s="623"/>
      <c r="D308" s="623"/>
      <c r="E308" s="623"/>
      <c r="F308" s="623"/>
      <c r="G308" s="623"/>
      <c r="H308" s="623"/>
      <c r="I308" s="623"/>
      <c r="J308" s="623"/>
      <c r="K308" s="623"/>
      <c r="L308" s="623"/>
      <c r="M308" s="624"/>
      <c r="N308" s="624"/>
      <c r="O308" s="624"/>
      <c r="P308" s="624"/>
      <c r="Q308" s="624"/>
      <c r="R308" s="624"/>
      <c r="S308" s="624"/>
      <c r="T308" s="624"/>
      <c r="U308" s="624"/>
      <c r="V308" s="624"/>
      <c r="W308" s="624"/>
      <c r="X308" s="624"/>
      <c r="Y308" s="624"/>
      <c r="Z308" s="624"/>
      <c r="AA308" s="624"/>
      <c r="AB308" s="624"/>
      <c r="AC308" s="624"/>
      <c r="AD308" s="624"/>
      <c r="AE308" s="624"/>
      <c r="AF308" s="624"/>
      <c r="AG308" s="624"/>
      <c r="AH308" s="624"/>
    </row>
    <row r="309" spans="1:34" hidden="1" x14ac:dyDescent="0.3">
      <c r="A309" s="623"/>
      <c r="B309" s="623"/>
      <c r="C309" s="623"/>
      <c r="D309" s="623"/>
      <c r="E309" s="623"/>
      <c r="F309" s="623"/>
      <c r="G309" s="623"/>
      <c r="H309" s="623"/>
      <c r="I309" s="623"/>
      <c r="J309" s="623"/>
      <c r="K309" s="623"/>
      <c r="L309" s="623"/>
      <c r="M309" s="624"/>
      <c r="N309" s="624"/>
      <c r="O309" s="624"/>
      <c r="P309" s="624"/>
      <c r="Q309" s="624"/>
      <c r="R309" s="624"/>
      <c r="S309" s="624"/>
      <c r="T309" s="624"/>
      <c r="U309" s="624"/>
      <c r="V309" s="624"/>
      <c r="W309" s="624"/>
      <c r="X309" s="624"/>
      <c r="Y309" s="624"/>
      <c r="Z309" s="624"/>
      <c r="AA309" s="624"/>
      <c r="AB309" s="624"/>
      <c r="AC309" s="624"/>
      <c r="AD309" s="624"/>
      <c r="AE309" s="624"/>
      <c r="AF309" s="624"/>
      <c r="AG309" s="624"/>
      <c r="AH309" s="624"/>
    </row>
    <row r="310" spans="1:34" hidden="1" x14ac:dyDescent="0.3">
      <c r="A310" s="623"/>
      <c r="B310" s="623"/>
      <c r="C310" s="623"/>
      <c r="D310" s="623"/>
      <c r="E310" s="623"/>
      <c r="F310" s="623"/>
      <c r="G310" s="623"/>
      <c r="H310" s="623"/>
      <c r="I310" s="623"/>
      <c r="J310" s="623"/>
      <c r="K310" s="623"/>
      <c r="L310" s="623"/>
      <c r="M310" s="624"/>
      <c r="N310" s="624"/>
      <c r="O310" s="624"/>
      <c r="P310" s="624"/>
      <c r="Q310" s="624"/>
      <c r="R310" s="624"/>
      <c r="S310" s="624"/>
      <c r="T310" s="624"/>
      <c r="U310" s="624"/>
      <c r="V310" s="624"/>
      <c r="W310" s="624"/>
      <c r="X310" s="624"/>
      <c r="Y310" s="624"/>
      <c r="Z310" s="624"/>
      <c r="AA310" s="624"/>
      <c r="AB310" s="624"/>
      <c r="AC310" s="624"/>
      <c r="AD310" s="624"/>
      <c r="AE310" s="624"/>
      <c r="AF310" s="624"/>
      <c r="AG310" s="624"/>
      <c r="AH310" s="624"/>
    </row>
    <row r="311" spans="1:34" hidden="1" x14ac:dyDescent="0.3">
      <c r="A311" s="625" t="s">
        <v>1604</v>
      </c>
      <c r="B311" s="625"/>
      <c r="C311" s="625"/>
      <c r="D311" s="625"/>
      <c r="E311" s="625"/>
      <c r="F311" s="625"/>
      <c r="G311" s="625"/>
      <c r="H311" s="625"/>
      <c r="I311" s="625"/>
      <c r="J311" s="625"/>
      <c r="K311" s="625"/>
      <c r="L311" s="625"/>
      <c r="M311" s="624">
        <f>SUM(M312:S314)</f>
        <v>0</v>
      </c>
      <c r="N311" s="624"/>
      <c r="O311" s="624"/>
      <c r="P311" s="624"/>
      <c r="Q311" s="624"/>
      <c r="R311" s="624"/>
      <c r="S311" s="624"/>
      <c r="T311" s="624">
        <f>SUM(T312:Z314)</f>
        <v>0</v>
      </c>
      <c r="U311" s="624"/>
      <c r="V311" s="624"/>
      <c r="W311" s="624"/>
      <c r="X311" s="624"/>
      <c r="Y311" s="624"/>
      <c r="Z311" s="624"/>
      <c r="AA311" s="624">
        <f>SUM(AA312:AH314)</f>
        <v>0</v>
      </c>
      <c r="AB311" s="624"/>
      <c r="AC311" s="624"/>
      <c r="AD311" s="624"/>
      <c r="AE311" s="624"/>
      <c r="AF311" s="624"/>
      <c r="AG311" s="624"/>
      <c r="AH311" s="624"/>
    </row>
    <row r="312" spans="1:34" hidden="1" x14ac:dyDescent="0.3">
      <c r="A312" s="623"/>
      <c r="B312" s="623"/>
      <c r="C312" s="623"/>
      <c r="D312" s="623"/>
      <c r="E312" s="623"/>
      <c r="F312" s="623"/>
      <c r="G312" s="623"/>
      <c r="H312" s="623"/>
      <c r="I312" s="623"/>
      <c r="J312" s="623"/>
      <c r="K312" s="623"/>
      <c r="L312" s="623"/>
      <c r="M312" s="624"/>
      <c r="N312" s="624"/>
      <c r="O312" s="624"/>
      <c r="P312" s="624"/>
      <c r="Q312" s="624"/>
      <c r="R312" s="624"/>
      <c r="S312" s="624"/>
      <c r="T312" s="624"/>
      <c r="U312" s="624"/>
      <c r="V312" s="624"/>
      <c r="W312" s="624"/>
      <c r="X312" s="624"/>
      <c r="Y312" s="624"/>
      <c r="Z312" s="624"/>
      <c r="AA312" s="624"/>
      <c r="AB312" s="624"/>
      <c r="AC312" s="624"/>
      <c r="AD312" s="624"/>
      <c r="AE312" s="624"/>
      <c r="AF312" s="624"/>
      <c r="AG312" s="624"/>
      <c r="AH312" s="624"/>
    </row>
    <row r="313" spans="1:34" hidden="1" x14ac:dyDescent="0.3">
      <c r="A313" s="623"/>
      <c r="B313" s="623"/>
      <c r="C313" s="623"/>
      <c r="D313" s="623"/>
      <c r="E313" s="623"/>
      <c r="F313" s="623"/>
      <c r="G313" s="623"/>
      <c r="H313" s="623"/>
      <c r="I313" s="623"/>
      <c r="J313" s="623"/>
      <c r="K313" s="623"/>
      <c r="L313" s="623"/>
      <c r="M313" s="624"/>
      <c r="N313" s="624"/>
      <c r="O313" s="624"/>
      <c r="P313" s="624"/>
      <c r="Q313" s="624"/>
      <c r="R313" s="624"/>
      <c r="S313" s="624"/>
      <c r="T313" s="624"/>
      <c r="U313" s="624"/>
      <c r="V313" s="624"/>
      <c r="W313" s="624"/>
      <c r="X313" s="624"/>
      <c r="Y313" s="624"/>
      <c r="Z313" s="624"/>
      <c r="AA313" s="624"/>
      <c r="AB313" s="624"/>
      <c r="AC313" s="624"/>
      <c r="AD313" s="624"/>
      <c r="AE313" s="624"/>
      <c r="AF313" s="624"/>
      <c r="AG313" s="624"/>
      <c r="AH313" s="624"/>
    </row>
    <row r="314" spans="1:34" hidden="1" x14ac:dyDescent="0.3">
      <c r="A314" s="623"/>
      <c r="B314" s="623"/>
      <c r="C314" s="623"/>
      <c r="D314" s="623"/>
      <c r="E314" s="623"/>
      <c r="F314" s="623"/>
      <c r="G314" s="623"/>
      <c r="H314" s="623"/>
      <c r="I314" s="623"/>
      <c r="J314" s="623"/>
      <c r="K314" s="623"/>
      <c r="L314" s="623"/>
      <c r="M314" s="624"/>
      <c r="N314" s="624"/>
      <c r="O314" s="624"/>
      <c r="P314" s="624"/>
      <c r="Q314" s="624"/>
      <c r="R314" s="624"/>
      <c r="S314" s="624"/>
      <c r="T314" s="624"/>
      <c r="U314" s="624"/>
      <c r="V314" s="624"/>
      <c r="W314" s="624"/>
      <c r="X314" s="624"/>
      <c r="Y314" s="624"/>
      <c r="Z314" s="624"/>
      <c r="AA314" s="624"/>
      <c r="AB314" s="624"/>
      <c r="AC314" s="624"/>
      <c r="AD314" s="624"/>
      <c r="AE314" s="624"/>
      <c r="AF314" s="624"/>
      <c r="AG314" s="624"/>
      <c r="AH314" s="624"/>
    </row>
    <row r="315" spans="1:34" hidden="1" x14ac:dyDescent="0.3">
      <c r="A315" s="258"/>
      <c r="B315" s="258"/>
      <c r="C315" s="258"/>
      <c r="D315" s="258"/>
      <c r="E315" s="258"/>
      <c r="F315" s="258"/>
      <c r="G315" s="258"/>
      <c r="H315" s="258"/>
      <c r="I315" s="258"/>
      <c r="J315" s="258"/>
      <c r="K315" s="258"/>
      <c r="L315" s="258"/>
      <c r="M315" s="258"/>
      <c r="N315" s="258"/>
      <c r="O315" s="258"/>
      <c r="P315" s="258"/>
      <c r="Q315" s="258"/>
      <c r="R315" s="258"/>
      <c r="S315" s="258"/>
      <c r="T315" s="258"/>
      <c r="U315" s="258"/>
      <c r="V315" s="258"/>
      <c r="W315" s="258"/>
      <c r="X315" s="258"/>
      <c r="Y315" s="258"/>
      <c r="Z315" s="258"/>
      <c r="AA315" s="258"/>
      <c r="AB315" s="258"/>
      <c r="AC315" s="258"/>
      <c r="AD315" s="258"/>
      <c r="AE315" s="258"/>
      <c r="AF315" s="258"/>
      <c r="AG315" s="258"/>
      <c r="AH315" s="258"/>
    </row>
    <row r="316" spans="1:34" hidden="1" x14ac:dyDescent="0.3">
      <c r="A316" s="258"/>
      <c r="B316" s="258"/>
      <c r="C316" s="258"/>
      <c r="D316" s="258"/>
      <c r="E316" s="258"/>
      <c r="F316" s="258"/>
      <c r="G316" s="258"/>
      <c r="H316" s="258"/>
      <c r="I316" s="258"/>
      <c r="J316" s="258"/>
      <c r="K316" s="258"/>
      <c r="L316" s="258"/>
      <c r="M316" s="258"/>
      <c r="N316" s="258"/>
      <c r="O316" s="258"/>
      <c r="P316" s="258"/>
      <c r="Q316" s="258"/>
      <c r="R316" s="258"/>
      <c r="S316" s="258"/>
      <c r="T316" s="258"/>
      <c r="U316" s="258"/>
      <c r="V316" s="258"/>
      <c r="W316" s="258"/>
      <c r="X316" s="258"/>
      <c r="Y316" s="258"/>
      <c r="Z316" s="258"/>
      <c r="AA316" s="258"/>
      <c r="AB316" s="258"/>
      <c r="AC316" s="258"/>
      <c r="AD316" s="258"/>
      <c r="AE316" s="258"/>
      <c r="AF316" s="258"/>
      <c r="AG316" s="258"/>
      <c r="AH316" s="258"/>
    </row>
    <row r="317" spans="1:34" hidden="1" x14ac:dyDescent="0.3">
      <c r="A317" s="578" t="s">
        <v>1510</v>
      </c>
      <c r="B317" s="578"/>
      <c r="C317" s="578"/>
      <c r="D317" s="578"/>
      <c r="E317" s="578"/>
      <c r="F317" s="578"/>
      <c r="G317" s="578"/>
      <c r="H317" s="578"/>
      <c r="I317" s="578"/>
      <c r="J317" s="578"/>
      <c r="K317" s="578"/>
      <c r="L317" s="578"/>
      <c r="M317" s="578"/>
      <c r="N317" s="578"/>
      <c r="O317" s="583" t="s">
        <v>510</v>
      </c>
      <c r="P317" s="583"/>
      <c r="Q317" s="583"/>
      <c r="R317" s="583"/>
      <c r="S317" s="583"/>
      <c r="T317" s="583"/>
      <c r="U317" s="583"/>
      <c r="V317" s="583"/>
      <c r="W317" s="583"/>
      <c r="X317" s="583"/>
      <c r="Y317" s="578" t="s">
        <v>631</v>
      </c>
      <c r="Z317" s="578"/>
      <c r="AA317" s="578"/>
      <c r="AB317" s="578"/>
      <c r="AC317" s="578"/>
      <c r="AD317" s="578"/>
      <c r="AE317" s="578"/>
      <c r="AF317" s="578"/>
      <c r="AG317" s="578"/>
      <c r="AH317" s="578"/>
    </row>
    <row r="318" spans="1:34" hidden="1" x14ac:dyDescent="0.3">
      <c r="A318" s="578"/>
      <c r="B318" s="578"/>
      <c r="C318" s="578"/>
      <c r="D318" s="578"/>
      <c r="E318" s="578"/>
      <c r="F318" s="578"/>
      <c r="G318" s="578"/>
      <c r="H318" s="578"/>
      <c r="I318" s="578"/>
      <c r="J318" s="578"/>
      <c r="K318" s="578"/>
      <c r="L318" s="578"/>
      <c r="M318" s="578"/>
      <c r="N318" s="578"/>
      <c r="O318" s="583"/>
      <c r="P318" s="583"/>
      <c r="Q318" s="583"/>
      <c r="R318" s="583"/>
      <c r="S318" s="583"/>
      <c r="T318" s="583"/>
      <c r="U318" s="583"/>
      <c r="V318" s="583"/>
      <c r="W318" s="583"/>
      <c r="X318" s="583"/>
      <c r="Y318" s="578"/>
      <c r="Z318" s="578"/>
      <c r="AA318" s="578"/>
      <c r="AB318" s="578"/>
      <c r="AC318" s="578"/>
      <c r="AD318" s="578"/>
      <c r="AE318" s="578"/>
      <c r="AF318" s="578"/>
      <c r="AG318" s="578"/>
      <c r="AH318" s="578"/>
    </row>
    <row r="319" spans="1:34" hidden="1" x14ac:dyDescent="0.3">
      <c r="A319" s="578"/>
      <c r="B319" s="578"/>
      <c r="C319" s="578"/>
      <c r="D319" s="578"/>
      <c r="E319" s="578"/>
      <c r="F319" s="578"/>
      <c r="G319" s="578"/>
      <c r="H319" s="578"/>
      <c r="I319" s="578"/>
      <c r="J319" s="578"/>
      <c r="K319" s="578"/>
      <c r="L319" s="578"/>
      <c r="M319" s="578"/>
      <c r="N319" s="578"/>
      <c r="O319" s="578" t="s">
        <v>1605</v>
      </c>
      <c r="P319" s="578"/>
      <c r="Q319" s="578"/>
      <c r="R319" s="578"/>
      <c r="S319" s="578"/>
      <c r="T319" s="578"/>
      <c r="U319" s="578"/>
      <c r="V319" s="578"/>
      <c r="W319" s="578"/>
      <c r="X319" s="578"/>
      <c r="Y319" s="578" t="s">
        <v>1606</v>
      </c>
      <c r="Z319" s="578"/>
      <c r="AA319" s="578"/>
      <c r="AB319" s="578"/>
      <c r="AC319" s="578"/>
      <c r="AD319" s="578"/>
      <c r="AE319" s="578"/>
      <c r="AF319" s="578"/>
      <c r="AG319" s="578"/>
      <c r="AH319" s="578"/>
    </row>
    <row r="320" spans="1:34" hidden="1" x14ac:dyDescent="0.3">
      <c r="A320" s="578"/>
      <c r="B320" s="578"/>
      <c r="C320" s="578"/>
      <c r="D320" s="578"/>
      <c r="E320" s="578"/>
      <c r="F320" s="578"/>
      <c r="G320" s="578"/>
      <c r="H320" s="578"/>
      <c r="I320" s="578"/>
      <c r="J320" s="578"/>
      <c r="K320" s="578"/>
      <c r="L320" s="578"/>
      <c r="M320" s="578"/>
      <c r="N320" s="578"/>
      <c r="O320" s="578"/>
      <c r="P320" s="578"/>
      <c r="Q320" s="578"/>
      <c r="R320" s="578"/>
      <c r="S320" s="578"/>
      <c r="T320" s="578"/>
      <c r="U320" s="578"/>
      <c r="V320" s="578"/>
      <c r="W320" s="578"/>
      <c r="X320" s="578"/>
      <c r="Y320" s="578"/>
      <c r="Z320" s="578"/>
      <c r="AA320" s="578"/>
      <c r="AB320" s="578"/>
      <c r="AC320" s="578"/>
      <c r="AD320" s="578"/>
      <c r="AE320" s="578"/>
      <c r="AF320" s="578"/>
      <c r="AG320" s="578"/>
      <c r="AH320" s="578"/>
    </row>
    <row r="321" spans="1:34" hidden="1" x14ac:dyDescent="0.3">
      <c r="A321" s="578"/>
      <c r="B321" s="578"/>
      <c r="C321" s="578"/>
      <c r="D321" s="578"/>
      <c r="E321" s="578"/>
      <c r="F321" s="578"/>
      <c r="G321" s="578"/>
      <c r="H321" s="578"/>
      <c r="I321" s="578"/>
      <c r="J321" s="578"/>
      <c r="K321" s="578"/>
      <c r="L321" s="578"/>
      <c r="M321" s="578"/>
      <c r="N321" s="578"/>
      <c r="O321" s="578" t="s">
        <v>1607</v>
      </c>
      <c r="P321" s="578"/>
      <c r="Q321" s="578"/>
      <c r="R321" s="578"/>
      <c r="S321" s="578"/>
      <c r="T321" s="578" t="s">
        <v>1608</v>
      </c>
      <c r="U321" s="578"/>
      <c r="V321" s="578"/>
      <c r="W321" s="578"/>
      <c r="X321" s="578"/>
      <c r="Y321" s="578" t="s">
        <v>1607</v>
      </c>
      <c r="Z321" s="578"/>
      <c r="AA321" s="578"/>
      <c r="AB321" s="578"/>
      <c r="AC321" s="578"/>
      <c r="AD321" s="578" t="s">
        <v>1609</v>
      </c>
      <c r="AE321" s="578"/>
      <c r="AF321" s="578"/>
      <c r="AG321" s="578"/>
      <c r="AH321" s="578"/>
    </row>
    <row r="322" spans="1:34" hidden="1" x14ac:dyDescent="0.3">
      <c r="A322" s="578"/>
      <c r="B322" s="578"/>
      <c r="C322" s="578"/>
      <c r="D322" s="578"/>
      <c r="E322" s="578"/>
      <c r="F322" s="578"/>
      <c r="G322" s="578"/>
      <c r="H322" s="578"/>
      <c r="I322" s="578"/>
      <c r="J322" s="578"/>
      <c r="K322" s="578"/>
      <c r="L322" s="578"/>
      <c r="M322" s="578"/>
      <c r="N322" s="578"/>
      <c r="O322" s="578"/>
      <c r="P322" s="578"/>
      <c r="Q322" s="578"/>
      <c r="R322" s="578"/>
      <c r="S322" s="578"/>
      <c r="T322" s="578"/>
      <c r="U322" s="578"/>
      <c r="V322" s="578"/>
      <c r="W322" s="578"/>
      <c r="X322" s="578"/>
      <c r="Y322" s="578"/>
      <c r="Z322" s="578"/>
      <c r="AA322" s="578"/>
      <c r="AB322" s="578"/>
      <c r="AC322" s="578"/>
      <c r="AD322" s="578"/>
      <c r="AE322" s="578"/>
      <c r="AF322" s="578"/>
      <c r="AG322" s="578"/>
      <c r="AH322" s="578"/>
    </row>
    <row r="323" spans="1:34" hidden="1" x14ac:dyDescent="0.3">
      <c r="A323" s="576" t="s">
        <v>458</v>
      </c>
      <c r="B323" s="576"/>
      <c r="C323" s="576"/>
      <c r="D323" s="576"/>
      <c r="E323" s="576"/>
      <c r="F323" s="576"/>
      <c r="G323" s="576"/>
      <c r="H323" s="576"/>
      <c r="I323" s="576"/>
      <c r="J323" s="576"/>
      <c r="K323" s="576"/>
      <c r="L323" s="576"/>
      <c r="M323" s="576"/>
      <c r="N323" s="576"/>
      <c r="O323" s="576" t="s">
        <v>1588</v>
      </c>
      <c r="P323" s="576"/>
      <c r="Q323" s="576"/>
      <c r="R323" s="576"/>
      <c r="S323" s="576"/>
      <c r="T323" s="576" t="s">
        <v>460</v>
      </c>
      <c r="U323" s="576"/>
      <c r="V323" s="576"/>
      <c r="W323" s="576"/>
      <c r="X323" s="576"/>
      <c r="Y323" s="576" t="s">
        <v>1584</v>
      </c>
      <c r="Z323" s="576"/>
      <c r="AA323" s="576"/>
      <c r="AB323" s="576"/>
      <c r="AC323" s="576"/>
      <c r="AD323" s="576" t="s">
        <v>1585</v>
      </c>
      <c r="AE323" s="576"/>
      <c r="AF323" s="576"/>
      <c r="AG323" s="576"/>
      <c r="AH323" s="576"/>
    </row>
    <row r="324" spans="1:34" hidden="1" x14ac:dyDescent="0.3">
      <c r="A324" s="626" t="s">
        <v>1610</v>
      </c>
      <c r="B324" s="626"/>
      <c r="C324" s="626"/>
      <c r="D324" s="626"/>
      <c r="E324" s="626"/>
      <c r="F324" s="626"/>
      <c r="G324" s="626"/>
      <c r="H324" s="626"/>
      <c r="I324" s="626"/>
      <c r="J324" s="626"/>
      <c r="K324" s="626"/>
      <c r="L324" s="626"/>
      <c r="M324" s="626"/>
      <c r="N324" s="626"/>
      <c r="O324" s="624">
        <f>SUM(O325:S328)</f>
        <v>0</v>
      </c>
      <c r="P324" s="624"/>
      <c r="Q324" s="624"/>
      <c r="R324" s="624"/>
      <c r="S324" s="624"/>
      <c r="T324" s="624">
        <f>SUM(T325:X328)</f>
        <v>0</v>
      </c>
      <c r="U324" s="624"/>
      <c r="V324" s="624"/>
      <c r="W324" s="624"/>
      <c r="X324" s="624"/>
      <c r="Y324" s="624">
        <f>SUM(Y325:AC328)</f>
        <v>0</v>
      </c>
      <c r="Z324" s="624"/>
      <c r="AA324" s="624"/>
      <c r="AB324" s="624"/>
      <c r="AC324" s="624"/>
      <c r="AD324" s="624">
        <f>SUM(AD325:AH328)</f>
        <v>0</v>
      </c>
      <c r="AE324" s="624"/>
      <c r="AF324" s="624"/>
      <c r="AG324" s="624"/>
      <c r="AH324" s="624"/>
    </row>
    <row r="325" spans="1:34" hidden="1" x14ac:dyDescent="0.3">
      <c r="A325" s="627"/>
      <c r="B325" s="627"/>
      <c r="C325" s="627"/>
      <c r="D325" s="627"/>
      <c r="E325" s="627"/>
      <c r="F325" s="627"/>
      <c r="G325" s="627"/>
      <c r="H325" s="627"/>
      <c r="I325" s="627"/>
      <c r="J325" s="627"/>
      <c r="K325" s="627"/>
      <c r="L325" s="627"/>
      <c r="M325" s="627"/>
      <c r="N325" s="627"/>
      <c r="O325" s="624"/>
      <c r="P325" s="624"/>
      <c r="Q325" s="624"/>
      <c r="R325" s="624"/>
      <c r="S325" s="624"/>
      <c r="T325" s="624"/>
      <c r="U325" s="624"/>
      <c r="V325" s="624"/>
      <c r="W325" s="624"/>
      <c r="X325" s="624"/>
      <c r="Y325" s="624"/>
      <c r="Z325" s="624"/>
      <c r="AA325" s="624"/>
      <c r="AB325" s="624"/>
      <c r="AC325" s="624"/>
      <c r="AD325" s="624"/>
      <c r="AE325" s="624"/>
      <c r="AF325" s="624"/>
      <c r="AG325" s="624"/>
      <c r="AH325" s="624"/>
    </row>
    <row r="326" spans="1:34" hidden="1" x14ac:dyDescent="0.3">
      <c r="A326" s="627"/>
      <c r="B326" s="627"/>
      <c r="C326" s="627"/>
      <c r="D326" s="627"/>
      <c r="E326" s="627"/>
      <c r="F326" s="627"/>
      <c r="G326" s="627"/>
      <c r="H326" s="627"/>
      <c r="I326" s="627"/>
      <c r="J326" s="627"/>
      <c r="K326" s="627"/>
      <c r="L326" s="627"/>
      <c r="M326" s="627"/>
      <c r="N326" s="627"/>
      <c r="O326" s="624"/>
      <c r="P326" s="624"/>
      <c r="Q326" s="624"/>
      <c r="R326" s="624"/>
      <c r="S326" s="624"/>
      <c r="T326" s="624"/>
      <c r="U326" s="624"/>
      <c r="V326" s="624"/>
      <c r="W326" s="624"/>
      <c r="X326" s="624"/>
      <c r="Y326" s="624"/>
      <c r="Z326" s="624"/>
      <c r="AA326" s="624"/>
      <c r="AB326" s="624"/>
      <c r="AC326" s="624"/>
      <c r="AD326" s="624"/>
      <c r="AE326" s="624"/>
      <c r="AF326" s="624"/>
      <c r="AG326" s="624"/>
      <c r="AH326" s="624"/>
    </row>
    <row r="327" spans="1:34" hidden="1" x14ac:dyDescent="0.3">
      <c r="A327" s="627"/>
      <c r="B327" s="627"/>
      <c r="C327" s="627"/>
      <c r="D327" s="627"/>
      <c r="E327" s="627"/>
      <c r="F327" s="627"/>
      <c r="G327" s="627"/>
      <c r="H327" s="627"/>
      <c r="I327" s="627"/>
      <c r="J327" s="627"/>
      <c r="K327" s="627"/>
      <c r="L327" s="627"/>
      <c r="M327" s="627"/>
      <c r="N327" s="627"/>
      <c r="O327" s="624"/>
      <c r="P327" s="624"/>
      <c r="Q327" s="624"/>
      <c r="R327" s="624"/>
      <c r="S327" s="624"/>
      <c r="T327" s="624"/>
      <c r="U327" s="624"/>
      <c r="V327" s="624"/>
      <c r="W327" s="624"/>
      <c r="X327" s="624"/>
      <c r="Y327" s="624"/>
      <c r="Z327" s="624"/>
      <c r="AA327" s="624"/>
      <c r="AB327" s="624"/>
      <c r="AC327" s="624"/>
      <c r="AD327" s="624"/>
      <c r="AE327" s="624"/>
      <c r="AF327" s="624"/>
      <c r="AG327" s="624"/>
      <c r="AH327" s="624"/>
    </row>
    <row r="328" spans="1:34" hidden="1" x14ac:dyDescent="0.3">
      <c r="A328" s="627"/>
      <c r="B328" s="627"/>
      <c r="C328" s="627"/>
      <c r="D328" s="627"/>
      <c r="E328" s="627"/>
      <c r="F328" s="627"/>
      <c r="G328" s="627"/>
      <c r="H328" s="627"/>
      <c r="I328" s="627"/>
      <c r="J328" s="627"/>
      <c r="K328" s="627"/>
      <c r="L328" s="627"/>
      <c r="M328" s="627"/>
      <c r="N328" s="627"/>
      <c r="O328" s="624"/>
      <c r="P328" s="624"/>
      <c r="Q328" s="624"/>
      <c r="R328" s="624"/>
      <c r="S328" s="624"/>
      <c r="T328" s="624"/>
      <c r="U328" s="624"/>
      <c r="V328" s="624"/>
      <c r="W328" s="624"/>
      <c r="X328" s="624"/>
      <c r="Y328" s="624"/>
      <c r="Z328" s="624"/>
      <c r="AA328" s="624"/>
      <c r="AB328" s="624"/>
      <c r="AC328" s="624"/>
      <c r="AD328" s="624"/>
      <c r="AE328" s="624"/>
      <c r="AF328" s="624"/>
      <c r="AG328" s="624"/>
      <c r="AH328" s="624"/>
    </row>
    <row r="329" spans="1:34" hidden="1" x14ac:dyDescent="0.3">
      <c r="A329" s="626" t="s">
        <v>1611</v>
      </c>
      <c r="B329" s="626"/>
      <c r="C329" s="626"/>
      <c r="D329" s="626"/>
      <c r="E329" s="626"/>
      <c r="F329" s="626"/>
      <c r="G329" s="626"/>
      <c r="H329" s="626"/>
      <c r="I329" s="626"/>
      <c r="J329" s="626"/>
      <c r="K329" s="626"/>
      <c r="L329" s="626"/>
      <c r="M329" s="626"/>
      <c r="N329" s="626"/>
      <c r="O329" s="624">
        <f>SUM(O330:S331)</f>
        <v>0</v>
      </c>
      <c r="P329" s="624"/>
      <c r="Q329" s="624"/>
      <c r="R329" s="624"/>
      <c r="S329" s="624"/>
      <c r="T329" s="624">
        <f>SUM(T330:X331)</f>
        <v>0</v>
      </c>
      <c r="U329" s="624"/>
      <c r="V329" s="624"/>
      <c r="W329" s="624"/>
      <c r="X329" s="624"/>
      <c r="Y329" s="624">
        <f>SUM(Y330:AC331)</f>
        <v>0</v>
      </c>
      <c r="Z329" s="624"/>
      <c r="AA329" s="624"/>
      <c r="AB329" s="624"/>
      <c r="AC329" s="624"/>
      <c r="AD329" s="624">
        <f>SUM(AD330:AH331)</f>
        <v>0</v>
      </c>
      <c r="AE329" s="624"/>
      <c r="AF329" s="624"/>
      <c r="AG329" s="624"/>
      <c r="AH329" s="624"/>
    </row>
    <row r="330" spans="1:34" hidden="1" x14ac:dyDescent="0.3">
      <c r="A330" s="627"/>
      <c r="B330" s="627"/>
      <c r="C330" s="627"/>
      <c r="D330" s="627"/>
      <c r="E330" s="627"/>
      <c r="F330" s="627"/>
      <c r="G330" s="627"/>
      <c r="H330" s="627"/>
      <c r="I330" s="627"/>
      <c r="J330" s="627"/>
      <c r="K330" s="627"/>
      <c r="L330" s="627"/>
      <c r="M330" s="627"/>
      <c r="N330" s="627"/>
      <c r="O330" s="624"/>
      <c r="P330" s="624"/>
      <c r="Q330" s="624"/>
      <c r="R330" s="624"/>
      <c r="S330" s="624"/>
      <c r="T330" s="624"/>
      <c r="U330" s="624"/>
      <c r="V330" s="624"/>
      <c r="W330" s="624"/>
      <c r="X330" s="624"/>
      <c r="Y330" s="624"/>
      <c r="Z330" s="624"/>
      <c r="AA330" s="624"/>
      <c r="AB330" s="624"/>
      <c r="AC330" s="624"/>
      <c r="AD330" s="624"/>
      <c r="AE330" s="624"/>
      <c r="AF330" s="624"/>
      <c r="AG330" s="624"/>
      <c r="AH330" s="624"/>
    </row>
    <row r="331" spans="1:34" hidden="1" x14ac:dyDescent="0.3">
      <c r="A331" s="627"/>
      <c r="B331" s="627"/>
      <c r="C331" s="627"/>
      <c r="D331" s="627"/>
      <c r="E331" s="627"/>
      <c r="F331" s="627"/>
      <c r="G331" s="627"/>
      <c r="H331" s="627"/>
      <c r="I331" s="627"/>
      <c r="J331" s="627"/>
      <c r="K331" s="627"/>
      <c r="L331" s="627"/>
      <c r="M331" s="627"/>
      <c r="N331" s="627"/>
      <c r="O331" s="624"/>
      <c r="P331" s="624"/>
      <c r="Q331" s="624"/>
      <c r="R331" s="624"/>
      <c r="S331" s="624"/>
      <c r="T331" s="624"/>
      <c r="U331" s="624"/>
      <c r="V331" s="624"/>
      <c r="W331" s="624"/>
      <c r="X331" s="624"/>
      <c r="Y331" s="624"/>
      <c r="Z331" s="624"/>
      <c r="AA331" s="624"/>
      <c r="AB331" s="624"/>
      <c r="AC331" s="624"/>
      <c r="AD331" s="624"/>
      <c r="AE331" s="624"/>
      <c r="AF331" s="624"/>
      <c r="AG331" s="624"/>
      <c r="AH331" s="624"/>
    </row>
    <row r="332" spans="1:34" hidden="1" x14ac:dyDescent="0.3">
      <c r="A332" s="258"/>
      <c r="B332" s="258"/>
      <c r="C332" s="258"/>
      <c r="D332" s="258"/>
      <c r="E332" s="258"/>
      <c r="F332" s="258"/>
      <c r="G332" s="258"/>
      <c r="H332" s="258"/>
      <c r="I332" s="258"/>
      <c r="J332" s="258"/>
      <c r="K332" s="258"/>
      <c r="L332" s="258"/>
      <c r="M332" s="258"/>
      <c r="N332" s="258"/>
      <c r="O332" s="258"/>
      <c r="P332" s="258"/>
      <c r="Q332" s="258"/>
      <c r="R332" s="258"/>
      <c r="S332" s="258"/>
      <c r="T332" s="258"/>
      <c r="U332" s="258"/>
      <c r="V332" s="258"/>
      <c r="W332" s="258"/>
      <c r="X332" s="258"/>
      <c r="Y332" s="258"/>
      <c r="Z332" s="258"/>
      <c r="AA332" s="258"/>
      <c r="AB332" s="258"/>
      <c r="AC332" s="258"/>
      <c r="AD332" s="258"/>
      <c r="AE332" s="258"/>
      <c r="AF332" s="258"/>
      <c r="AG332" s="258"/>
      <c r="AH332" s="258"/>
    </row>
    <row r="333" spans="1:34" hidden="1" x14ac:dyDescent="0.3">
      <c r="A333" s="632" t="s">
        <v>1612</v>
      </c>
      <c r="B333" s="632"/>
      <c r="C333" s="632"/>
      <c r="D333" s="632"/>
      <c r="E333" s="632"/>
      <c r="F333" s="632"/>
      <c r="G333" s="632"/>
      <c r="H333" s="632"/>
      <c r="I333" s="632"/>
      <c r="J333" s="632"/>
      <c r="K333" s="632"/>
      <c r="L333" s="632"/>
      <c r="M333" s="632"/>
      <c r="N333" s="632"/>
      <c r="O333" s="632"/>
      <c r="P333" s="632"/>
      <c r="Q333" s="632"/>
      <c r="R333" s="632"/>
      <c r="S333" s="632"/>
      <c r="T333" s="632"/>
      <c r="U333" s="632"/>
      <c r="V333" s="632"/>
      <c r="W333" s="632"/>
      <c r="X333" s="632"/>
      <c r="Y333" s="632"/>
      <c r="Z333" s="632"/>
      <c r="AA333" s="632"/>
      <c r="AB333" s="632"/>
      <c r="AC333" s="632"/>
      <c r="AD333" s="632"/>
      <c r="AE333" s="632"/>
      <c r="AF333" s="632"/>
      <c r="AG333" s="632"/>
      <c r="AH333" s="632"/>
    </row>
    <row r="334" spans="1:34" hidden="1" x14ac:dyDescent="0.3">
      <c r="A334" s="632"/>
      <c r="B334" s="632"/>
      <c r="C334" s="632"/>
      <c r="D334" s="632"/>
      <c r="E334" s="632"/>
      <c r="F334" s="632"/>
      <c r="G334" s="632"/>
      <c r="H334" s="632"/>
      <c r="I334" s="632"/>
      <c r="J334" s="632"/>
      <c r="K334" s="632"/>
      <c r="L334" s="632"/>
      <c r="M334" s="632"/>
      <c r="N334" s="632"/>
      <c r="O334" s="632"/>
      <c r="P334" s="632"/>
      <c r="Q334" s="632"/>
      <c r="R334" s="632"/>
      <c r="S334" s="632"/>
      <c r="T334" s="632"/>
      <c r="U334" s="632"/>
      <c r="V334" s="632"/>
      <c r="W334" s="632"/>
      <c r="X334" s="632"/>
      <c r="Y334" s="632"/>
      <c r="Z334" s="632"/>
      <c r="AA334" s="632"/>
      <c r="AB334" s="632"/>
      <c r="AC334" s="632"/>
      <c r="AD334" s="632"/>
      <c r="AE334" s="632"/>
      <c r="AF334" s="632"/>
      <c r="AG334" s="632"/>
      <c r="AH334" s="632"/>
    </row>
    <row r="335" spans="1:34" hidden="1" x14ac:dyDescent="0.3">
      <c r="A335" s="258"/>
      <c r="B335" s="258"/>
      <c r="C335" s="258"/>
      <c r="D335" s="258"/>
      <c r="E335" s="258"/>
      <c r="F335" s="258"/>
      <c r="G335" s="258"/>
      <c r="H335" s="258"/>
      <c r="I335" s="258"/>
      <c r="J335" s="258"/>
      <c r="K335" s="258"/>
      <c r="L335" s="258"/>
      <c r="M335" s="258"/>
      <c r="N335" s="258"/>
      <c r="O335" s="258"/>
      <c r="P335" s="258"/>
      <c r="Q335" s="258"/>
      <c r="R335" s="258"/>
      <c r="S335" s="258"/>
      <c r="T335" s="258"/>
      <c r="U335" s="258"/>
      <c r="V335" s="258"/>
      <c r="W335" s="258"/>
      <c r="X335" s="258"/>
      <c r="Y335" s="258"/>
      <c r="Z335" s="258"/>
      <c r="AA335" s="258"/>
      <c r="AB335" s="258"/>
      <c r="AC335" s="258"/>
      <c r="AD335" s="258"/>
      <c r="AE335" s="258"/>
      <c r="AF335" s="258"/>
      <c r="AG335" s="258"/>
      <c r="AH335" s="258"/>
    </row>
    <row r="336" spans="1:34" hidden="1" x14ac:dyDescent="0.3">
      <c r="A336" s="263" t="s">
        <v>1613</v>
      </c>
      <c r="B336" s="258"/>
      <c r="C336" s="258"/>
      <c r="D336" s="258"/>
      <c r="E336" s="258"/>
      <c r="F336" s="258"/>
      <c r="G336" s="258"/>
      <c r="H336" s="258"/>
      <c r="I336" s="258"/>
      <c r="J336" s="258"/>
      <c r="K336" s="258"/>
      <c r="L336" s="258"/>
      <c r="M336" s="258"/>
      <c r="N336" s="258"/>
      <c r="O336" s="258"/>
      <c r="P336" s="258"/>
      <c r="Q336" s="258"/>
      <c r="R336" s="258"/>
      <c r="S336" s="258"/>
      <c r="T336" s="258"/>
      <c r="U336" s="258"/>
      <c r="V336" s="258"/>
      <c r="W336" s="258"/>
      <c r="X336" s="258"/>
      <c r="Y336" s="258"/>
      <c r="Z336" s="258"/>
      <c r="AA336" s="258"/>
      <c r="AB336" s="258"/>
      <c r="AC336" s="258"/>
      <c r="AD336" s="258"/>
      <c r="AE336" s="258"/>
      <c r="AF336" s="258"/>
      <c r="AG336" s="258"/>
      <c r="AH336" s="258"/>
    </row>
    <row r="337" spans="1:34" hidden="1" x14ac:dyDescent="0.3">
      <c r="A337" s="258"/>
      <c r="B337" s="258"/>
      <c r="C337" s="258"/>
      <c r="D337" s="258"/>
      <c r="E337" s="258"/>
      <c r="F337" s="258"/>
      <c r="G337" s="258"/>
      <c r="H337" s="258"/>
      <c r="I337" s="258"/>
      <c r="J337" s="258"/>
      <c r="K337" s="258"/>
      <c r="L337" s="258"/>
      <c r="M337" s="258"/>
      <c r="N337" s="258"/>
      <c r="O337" s="258"/>
      <c r="P337" s="258"/>
      <c r="Q337" s="258"/>
      <c r="R337" s="258"/>
      <c r="S337" s="258"/>
      <c r="T337" s="258"/>
      <c r="U337" s="258"/>
      <c r="V337" s="258"/>
      <c r="W337" s="258"/>
      <c r="X337" s="258"/>
      <c r="Y337" s="258"/>
      <c r="Z337" s="258"/>
      <c r="AA337" s="258"/>
      <c r="AB337" s="258"/>
      <c r="AC337" s="258"/>
      <c r="AD337" s="258"/>
      <c r="AE337" s="258"/>
      <c r="AF337" s="258"/>
      <c r="AG337" s="258"/>
      <c r="AH337" s="258"/>
    </row>
    <row r="338" spans="1:34" hidden="1" x14ac:dyDescent="0.3">
      <c r="A338" s="578" t="s">
        <v>1614</v>
      </c>
      <c r="B338" s="578"/>
      <c r="C338" s="578"/>
      <c r="D338" s="578"/>
      <c r="E338" s="578"/>
      <c r="F338" s="578"/>
      <c r="G338" s="578"/>
      <c r="H338" s="578"/>
      <c r="I338" s="578"/>
      <c r="J338" s="578"/>
      <c r="K338" s="578"/>
      <c r="L338" s="578"/>
      <c r="M338" s="578"/>
      <c r="N338" s="578"/>
      <c r="O338" s="578" t="s">
        <v>1615</v>
      </c>
      <c r="P338" s="578"/>
      <c r="Q338" s="578"/>
      <c r="R338" s="578"/>
      <c r="S338" s="578"/>
      <c r="T338" s="578"/>
      <c r="U338" s="578"/>
      <c r="V338" s="578"/>
      <c r="W338" s="578"/>
      <c r="X338" s="578"/>
      <c r="Y338" s="578"/>
      <c r="Z338" s="578"/>
      <c r="AA338" s="578"/>
      <c r="AB338" s="578"/>
      <c r="AC338" s="578"/>
      <c r="AD338" s="578"/>
      <c r="AE338" s="578"/>
      <c r="AF338" s="578"/>
      <c r="AG338" s="578"/>
      <c r="AH338" s="578"/>
    </row>
    <row r="339" spans="1:34" hidden="1" x14ac:dyDescent="0.3">
      <c r="A339" s="578"/>
      <c r="B339" s="578"/>
      <c r="C339" s="578"/>
      <c r="D339" s="578"/>
      <c r="E339" s="578"/>
      <c r="F339" s="578"/>
      <c r="G339" s="578"/>
      <c r="H339" s="578"/>
      <c r="I339" s="578"/>
      <c r="J339" s="578"/>
      <c r="K339" s="578"/>
      <c r="L339" s="578"/>
      <c r="M339" s="578"/>
      <c r="N339" s="578"/>
      <c r="O339" s="578" t="s">
        <v>510</v>
      </c>
      <c r="P339" s="578"/>
      <c r="Q339" s="578"/>
      <c r="R339" s="578"/>
      <c r="S339" s="578"/>
      <c r="T339" s="578"/>
      <c r="U339" s="578"/>
      <c r="V339" s="578"/>
      <c r="W339" s="578"/>
      <c r="X339" s="578"/>
      <c r="Y339" s="578" t="s">
        <v>631</v>
      </c>
      <c r="Z339" s="578"/>
      <c r="AA339" s="578"/>
      <c r="AB339" s="578"/>
      <c r="AC339" s="578"/>
      <c r="AD339" s="578"/>
      <c r="AE339" s="578"/>
      <c r="AF339" s="578"/>
      <c r="AG339" s="578"/>
      <c r="AH339" s="578"/>
    </row>
    <row r="340" spans="1:34" hidden="1" x14ac:dyDescent="0.3">
      <c r="A340" s="578"/>
      <c r="B340" s="578"/>
      <c r="C340" s="578"/>
      <c r="D340" s="578"/>
      <c r="E340" s="578"/>
      <c r="F340" s="578"/>
      <c r="G340" s="578"/>
      <c r="H340" s="578"/>
      <c r="I340" s="578"/>
      <c r="J340" s="578"/>
      <c r="K340" s="578"/>
      <c r="L340" s="578"/>
      <c r="M340" s="578"/>
      <c r="N340" s="578"/>
      <c r="O340" s="578"/>
      <c r="P340" s="578"/>
      <c r="Q340" s="578"/>
      <c r="R340" s="578"/>
      <c r="S340" s="578"/>
      <c r="T340" s="578"/>
      <c r="U340" s="578"/>
      <c r="V340" s="578"/>
      <c r="W340" s="578"/>
      <c r="X340" s="578"/>
      <c r="Y340" s="578"/>
      <c r="Z340" s="578"/>
      <c r="AA340" s="578"/>
      <c r="AB340" s="578"/>
      <c r="AC340" s="578"/>
      <c r="AD340" s="578"/>
      <c r="AE340" s="578"/>
      <c r="AF340" s="578"/>
      <c r="AG340" s="578"/>
      <c r="AH340" s="578"/>
    </row>
    <row r="341" spans="1:34" hidden="1" x14ac:dyDescent="0.3">
      <c r="A341" s="583" t="s">
        <v>458</v>
      </c>
      <c r="B341" s="583"/>
      <c r="C341" s="583"/>
      <c r="D341" s="583"/>
      <c r="E341" s="583"/>
      <c r="F341" s="583"/>
      <c r="G341" s="583"/>
      <c r="H341" s="583"/>
      <c r="I341" s="583"/>
      <c r="J341" s="583"/>
      <c r="K341" s="583"/>
      <c r="L341" s="583"/>
      <c r="M341" s="583"/>
      <c r="N341" s="583"/>
      <c r="O341" s="583" t="s">
        <v>459</v>
      </c>
      <c r="P341" s="583"/>
      <c r="Q341" s="583"/>
      <c r="R341" s="583"/>
      <c r="S341" s="583"/>
      <c r="T341" s="583"/>
      <c r="U341" s="583"/>
      <c r="V341" s="583"/>
      <c r="W341" s="583"/>
      <c r="X341" s="583"/>
      <c r="Y341" s="583" t="s">
        <v>460</v>
      </c>
      <c r="Z341" s="583"/>
      <c r="AA341" s="583"/>
      <c r="AB341" s="583"/>
      <c r="AC341" s="583"/>
      <c r="AD341" s="583"/>
      <c r="AE341" s="583"/>
      <c r="AF341" s="583"/>
      <c r="AG341" s="583"/>
      <c r="AH341" s="583"/>
    </row>
    <row r="342" spans="1:34" hidden="1" x14ac:dyDescent="0.3">
      <c r="A342" s="630" t="s">
        <v>1616</v>
      </c>
      <c r="B342" s="630"/>
      <c r="C342" s="630"/>
      <c r="D342" s="630"/>
      <c r="E342" s="630"/>
      <c r="F342" s="630"/>
      <c r="G342" s="630"/>
      <c r="H342" s="630"/>
      <c r="I342" s="630"/>
      <c r="J342" s="630"/>
      <c r="K342" s="630"/>
      <c r="L342" s="630"/>
      <c r="M342" s="630"/>
      <c r="N342" s="630"/>
      <c r="O342" s="631"/>
      <c r="P342" s="631"/>
      <c r="Q342" s="631"/>
      <c r="R342" s="631"/>
      <c r="S342" s="631"/>
      <c r="T342" s="631"/>
      <c r="U342" s="631"/>
      <c r="V342" s="631"/>
      <c r="W342" s="631"/>
      <c r="X342" s="631"/>
      <c r="Y342" s="631"/>
      <c r="Z342" s="631"/>
      <c r="AA342" s="631"/>
      <c r="AB342" s="631"/>
      <c r="AC342" s="631"/>
      <c r="AD342" s="631"/>
      <c r="AE342" s="631"/>
      <c r="AF342" s="631"/>
      <c r="AG342" s="631"/>
      <c r="AH342" s="631"/>
    </row>
    <row r="343" spans="1:34" hidden="1" x14ac:dyDescent="0.3">
      <c r="A343" s="630" t="s">
        <v>1617</v>
      </c>
      <c r="B343" s="630"/>
      <c r="C343" s="630"/>
      <c r="D343" s="630"/>
      <c r="E343" s="630"/>
      <c r="F343" s="630"/>
      <c r="G343" s="630"/>
      <c r="H343" s="630"/>
      <c r="I343" s="630"/>
      <c r="J343" s="630"/>
      <c r="K343" s="630"/>
      <c r="L343" s="630"/>
      <c r="M343" s="630"/>
      <c r="N343" s="630"/>
      <c r="O343" s="631"/>
      <c r="P343" s="631"/>
      <c r="Q343" s="631"/>
      <c r="R343" s="631"/>
      <c r="S343" s="631"/>
      <c r="T343" s="631"/>
      <c r="U343" s="631"/>
      <c r="V343" s="631"/>
      <c r="W343" s="631"/>
      <c r="X343" s="631"/>
      <c r="Y343" s="631"/>
      <c r="Z343" s="631"/>
      <c r="AA343" s="631"/>
      <c r="AB343" s="631"/>
      <c r="AC343" s="631"/>
      <c r="AD343" s="631"/>
      <c r="AE343" s="631"/>
      <c r="AF343" s="631"/>
      <c r="AG343" s="631"/>
      <c r="AH343" s="631"/>
    </row>
    <row r="344" spans="1:34" hidden="1" x14ac:dyDescent="0.3">
      <c r="A344" s="630" t="s">
        <v>1618</v>
      </c>
      <c r="B344" s="630"/>
      <c r="C344" s="630"/>
      <c r="D344" s="630"/>
      <c r="E344" s="630"/>
      <c r="F344" s="630"/>
      <c r="G344" s="630"/>
      <c r="H344" s="630"/>
      <c r="I344" s="630"/>
      <c r="J344" s="630"/>
      <c r="K344" s="630"/>
      <c r="L344" s="630"/>
      <c r="M344" s="630"/>
      <c r="N344" s="630"/>
      <c r="O344" s="631"/>
      <c r="P344" s="631"/>
      <c r="Q344" s="631"/>
      <c r="R344" s="631"/>
      <c r="S344" s="631"/>
      <c r="T344" s="631"/>
      <c r="U344" s="631"/>
      <c r="V344" s="631"/>
      <c r="W344" s="631"/>
      <c r="X344" s="631"/>
      <c r="Y344" s="631"/>
      <c r="Z344" s="631"/>
      <c r="AA344" s="631"/>
      <c r="AB344" s="631"/>
      <c r="AC344" s="631"/>
      <c r="AD344" s="631"/>
      <c r="AE344" s="631"/>
      <c r="AF344" s="631"/>
      <c r="AG344" s="631"/>
      <c r="AH344" s="631"/>
    </row>
    <row r="345" spans="1:34" hidden="1" x14ac:dyDescent="0.3">
      <c r="A345" s="630" t="s">
        <v>1619</v>
      </c>
      <c r="B345" s="630"/>
      <c r="C345" s="630"/>
      <c r="D345" s="630"/>
      <c r="E345" s="630"/>
      <c r="F345" s="630"/>
      <c r="G345" s="630"/>
      <c r="H345" s="630"/>
      <c r="I345" s="630"/>
      <c r="J345" s="630"/>
      <c r="K345" s="630"/>
      <c r="L345" s="630"/>
      <c r="M345" s="630"/>
      <c r="N345" s="630"/>
      <c r="O345" s="631"/>
      <c r="P345" s="631"/>
      <c r="Q345" s="631"/>
      <c r="R345" s="631"/>
      <c r="S345" s="631"/>
      <c r="T345" s="631"/>
      <c r="U345" s="631"/>
      <c r="V345" s="631"/>
      <c r="W345" s="631"/>
      <c r="X345" s="631"/>
      <c r="Y345" s="631"/>
      <c r="Z345" s="631"/>
      <c r="AA345" s="631"/>
      <c r="AB345" s="631"/>
      <c r="AC345" s="631"/>
      <c r="AD345" s="631"/>
      <c r="AE345" s="631"/>
      <c r="AF345" s="631"/>
      <c r="AG345" s="631"/>
      <c r="AH345" s="631"/>
    </row>
    <row r="346" spans="1:34" hidden="1" x14ac:dyDescent="0.3">
      <c r="A346" s="650" t="s">
        <v>1518</v>
      </c>
      <c r="B346" s="650"/>
      <c r="C346" s="650"/>
      <c r="D346" s="650"/>
      <c r="E346" s="650"/>
      <c r="F346" s="650"/>
      <c r="G346" s="650"/>
      <c r="H346" s="650"/>
      <c r="I346" s="650"/>
      <c r="J346" s="650"/>
      <c r="K346" s="650"/>
      <c r="L346" s="650"/>
      <c r="M346" s="650"/>
      <c r="N346" s="650"/>
      <c r="O346" s="652">
        <f>SUM(O342:X345)</f>
        <v>0</v>
      </c>
      <c r="P346" s="652"/>
      <c r="Q346" s="652"/>
      <c r="R346" s="652"/>
      <c r="S346" s="652"/>
      <c r="T346" s="652"/>
      <c r="U346" s="652"/>
      <c r="V346" s="652"/>
      <c r="W346" s="652"/>
      <c r="X346" s="652"/>
      <c r="Y346" s="652">
        <f>SUM(Y342:AH345)</f>
        <v>0</v>
      </c>
      <c r="Z346" s="652"/>
      <c r="AA346" s="652"/>
      <c r="AB346" s="652"/>
      <c r="AC346" s="652"/>
      <c r="AD346" s="652"/>
      <c r="AE346" s="652"/>
      <c r="AF346" s="652"/>
      <c r="AG346" s="652"/>
      <c r="AH346" s="652"/>
    </row>
    <row r="347" spans="1:34" hidden="1" x14ac:dyDescent="0.3">
      <c r="A347" s="250"/>
      <c r="B347" s="270"/>
      <c r="C347" s="270"/>
      <c r="D347" s="270"/>
      <c r="E347" s="270"/>
      <c r="F347" s="270"/>
      <c r="G347" s="270"/>
      <c r="H347" s="270"/>
      <c r="I347" s="270"/>
      <c r="J347" s="270"/>
      <c r="K347" s="270"/>
      <c r="L347" s="270"/>
      <c r="M347" s="270"/>
      <c r="N347" s="270"/>
      <c r="O347" s="270"/>
      <c r="P347" s="270"/>
      <c r="Q347" s="270"/>
      <c r="R347" s="270"/>
      <c r="S347" s="270"/>
      <c r="T347" s="270"/>
      <c r="U347" s="270"/>
      <c r="V347" s="270"/>
      <c r="W347" s="270"/>
      <c r="X347" s="270"/>
      <c r="Y347" s="270"/>
      <c r="Z347" s="270"/>
      <c r="AA347" s="270"/>
      <c r="AB347" s="270"/>
      <c r="AC347" s="270"/>
      <c r="AD347" s="270"/>
      <c r="AE347" s="270"/>
      <c r="AF347" s="270"/>
      <c r="AG347" s="270"/>
      <c r="AH347" s="270"/>
    </row>
    <row r="348" spans="1:34" hidden="1" x14ac:dyDescent="0.3">
      <c r="A348" s="250"/>
      <c r="B348" s="270"/>
      <c r="C348" s="270"/>
      <c r="D348" s="270"/>
      <c r="E348" s="270"/>
      <c r="F348" s="270"/>
      <c r="G348" s="270"/>
      <c r="H348" s="270"/>
      <c r="I348" s="270"/>
      <c r="J348" s="270"/>
      <c r="K348" s="270"/>
      <c r="L348" s="270"/>
      <c r="M348" s="270"/>
      <c r="N348" s="270"/>
      <c r="O348" s="270"/>
      <c r="P348" s="270"/>
      <c r="Q348" s="270"/>
      <c r="R348" s="270"/>
      <c r="S348" s="270"/>
      <c r="T348" s="270"/>
      <c r="U348" s="270"/>
      <c r="V348" s="270"/>
      <c r="W348" s="270"/>
      <c r="X348" s="270"/>
      <c r="Y348" s="270"/>
      <c r="Z348" s="270"/>
      <c r="AA348" s="270"/>
      <c r="AB348" s="270"/>
      <c r="AC348" s="270"/>
      <c r="AD348" s="270"/>
      <c r="AE348" s="270"/>
      <c r="AF348" s="270"/>
      <c r="AG348" s="270"/>
      <c r="AH348" s="270"/>
    </row>
    <row r="349" spans="1:34" ht="15" customHeight="1" x14ac:dyDescent="0.3">
      <c r="A349" s="259" t="s">
        <v>1591</v>
      </c>
      <c r="B349" s="259"/>
      <c r="C349" s="259"/>
      <c r="D349" s="259"/>
      <c r="E349" s="259"/>
      <c r="F349" s="259"/>
      <c r="G349" s="259"/>
      <c r="H349" s="259"/>
      <c r="I349" s="259"/>
      <c r="J349" s="259"/>
      <c r="K349" s="259"/>
      <c r="L349" s="259"/>
      <c r="M349" s="259"/>
      <c r="N349" s="259"/>
      <c r="O349" s="259"/>
      <c r="P349" s="259"/>
      <c r="Q349" s="258"/>
      <c r="R349" s="258"/>
      <c r="S349" s="258"/>
      <c r="T349" s="258"/>
      <c r="U349" s="258"/>
      <c r="V349" s="258"/>
      <c r="W349" s="258"/>
      <c r="X349" s="258"/>
      <c r="Y349" s="258"/>
      <c r="Z349" s="258"/>
      <c r="AA349" s="258"/>
      <c r="AB349" s="258"/>
      <c r="AC349" s="258"/>
      <c r="AD349" s="258"/>
      <c r="AE349" s="258"/>
    </row>
    <row r="350" spans="1:34" x14ac:dyDescent="0.3">
      <c r="A350" s="250"/>
      <c r="B350" s="250"/>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c r="AA350" s="250"/>
      <c r="AB350" s="250"/>
      <c r="AC350" s="250"/>
      <c r="AD350" s="250"/>
      <c r="AE350" s="250"/>
      <c r="AF350" s="250"/>
      <c r="AG350" s="250"/>
      <c r="AH350" s="250"/>
    </row>
    <row r="351" spans="1:34" x14ac:dyDescent="0.3">
      <c r="A351" s="621" t="s">
        <v>1592</v>
      </c>
      <c r="B351" s="622"/>
      <c r="C351" s="622"/>
      <c r="D351" s="622"/>
      <c r="E351" s="622"/>
      <c r="F351" s="622"/>
      <c r="G351" s="622"/>
      <c r="H351" s="622"/>
      <c r="I351" s="622"/>
      <c r="J351" s="622"/>
      <c r="K351" s="622"/>
      <c r="L351" s="622"/>
      <c r="M351" s="622"/>
      <c r="N351" s="622"/>
      <c r="O351" s="622"/>
      <c r="P351" s="622"/>
      <c r="Q351" s="622"/>
      <c r="R351" s="622"/>
      <c r="S351" s="622"/>
      <c r="T351" s="622"/>
      <c r="U351" s="622"/>
      <c r="V351" s="622"/>
      <c r="W351" s="622"/>
      <c r="X351" s="622"/>
      <c r="Y351" s="622"/>
      <c r="Z351" s="622"/>
      <c r="AA351" s="622"/>
      <c r="AB351" s="622"/>
      <c r="AC351" s="622"/>
      <c r="AD351" s="622"/>
      <c r="AE351" s="622"/>
      <c r="AF351" s="622"/>
      <c r="AG351" s="622"/>
      <c r="AH351" s="622"/>
    </row>
    <row r="352" spans="1:34" x14ac:dyDescent="0.3">
      <c r="A352" s="250"/>
      <c r="B352" s="250"/>
      <c r="C352" s="250"/>
      <c r="D352" s="250"/>
      <c r="E352" s="250"/>
      <c r="F352" s="250"/>
      <c r="G352" s="250"/>
      <c r="H352" s="250"/>
      <c r="I352" s="250"/>
      <c r="J352" s="250"/>
      <c r="K352" s="250"/>
      <c r="L352" s="250"/>
      <c r="M352" s="250"/>
      <c r="N352" s="250"/>
      <c r="O352" s="250"/>
      <c r="P352" s="250"/>
      <c r="Q352" s="250"/>
      <c r="R352" s="250"/>
      <c r="S352" s="250"/>
      <c r="T352" s="250"/>
      <c r="U352" s="250"/>
      <c r="V352" s="250"/>
      <c r="W352" s="250"/>
      <c r="X352" s="250"/>
      <c r="Y352" s="250"/>
      <c r="Z352" s="250"/>
      <c r="AA352" s="250"/>
      <c r="AB352" s="250"/>
      <c r="AC352" s="250"/>
      <c r="AD352" s="250"/>
      <c r="AE352" s="250"/>
      <c r="AF352" s="250"/>
      <c r="AG352" s="250"/>
      <c r="AH352" s="250"/>
    </row>
    <row r="353" spans="1:36" x14ac:dyDescent="0.3">
      <c r="A353" s="573" t="s">
        <v>1510</v>
      </c>
      <c r="B353" s="573"/>
      <c r="C353" s="573"/>
      <c r="D353" s="573"/>
      <c r="E353" s="573"/>
      <c r="F353" s="573"/>
      <c r="G353" s="573"/>
      <c r="H353" s="573"/>
      <c r="I353" s="573"/>
      <c r="J353" s="573"/>
      <c r="K353" s="573"/>
      <c r="L353" s="573"/>
      <c r="M353" s="573"/>
      <c r="N353" s="573"/>
      <c r="O353" s="573" t="s">
        <v>510</v>
      </c>
      <c r="P353" s="573"/>
      <c r="Q353" s="573"/>
      <c r="R353" s="573"/>
      <c r="S353" s="573"/>
      <c r="T353" s="573"/>
      <c r="U353" s="573"/>
      <c r="V353" s="573"/>
      <c r="W353" s="573"/>
      <c r="X353" s="573"/>
      <c r="Y353" s="573" t="s">
        <v>631</v>
      </c>
      <c r="Z353" s="573"/>
      <c r="AA353" s="573"/>
      <c r="AB353" s="573"/>
      <c r="AC353" s="573"/>
      <c r="AD353" s="573"/>
      <c r="AE353" s="573"/>
      <c r="AF353" s="573"/>
      <c r="AG353" s="573"/>
      <c r="AH353" s="573"/>
    </row>
    <row r="354" spans="1:36" x14ac:dyDescent="0.3">
      <c r="A354" s="573"/>
      <c r="B354" s="573"/>
      <c r="C354" s="573"/>
      <c r="D354" s="573"/>
      <c r="E354" s="573"/>
      <c r="F354" s="573"/>
      <c r="G354" s="573"/>
      <c r="H354" s="573"/>
      <c r="I354" s="573"/>
      <c r="J354" s="573"/>
      <c r="K354" s="573"/>
      <c r="L354" s="573"/>
      <c r="M354" s="573"/>
      <c r="N354" s="573"/>
      <c r="O354" s="573"/>
      <c r="P354" s="573"/>
      <c r="Q354" s="573"/>
      <c r="R354" s="573"/>
      <c r="S354" s="573"/>
      <c r="T354" s="573"/>
      <c r="U354" s="573"/>
      <c r="V354" s="573"/>
      <c r="W354" s="573"/>
      <c r="X354" s="573"/>
      <c r="Y354" s="573"/>
      <c r="Z354" s="573"/>
      <c r="AA354" s="573"/>
      <c r="AB354" s="573"/>
      <c r="AC354" s="573"/>
      <c r="AD354" s="573"/>
      <c r="AE354" s="573"/>
      <c r="AF354" s="573"/>
      <c r="AG354" s="573"/>
      <c r="AH354" s="573"/>
    </row>
    <row r="355" spans="1:36" s="252" customFormat="1" ht="15" customHeight="1" x14ac:dyDescent="0.3">
      <c r="A355" s="654" t="s">
        <v>1779</v>
      </c>
      <c r="B355" s="654"/>
      <c r="C355" s="654"/>
      <c r="D355" s="654"/>
      <c r="E355" s="654"/>
      <c r="F355" s="654"/>
      <c r="G355" s="654"/>
      <c r="H355" s="654"/>
      <c r="I355" s="654"/>
      <c r="J355" s="654"/>
      <c r="K355" s="654"/>
      <c r="L355" s="654"/>
      <c r="M355" s="654"/>
      <c r="N355" s="654"/>
      <c r="O355" s="655">
        <v>3881</v>
      </c>
      <c r="P355" s="655"/>
      <c r="Q355" s="655"/>
      <c r="R355" s="655"/>
      <c r="S355" s="655"/>
      <c r="T355" s="655"/>
      <c r="U355" s="655"/>
      <c r="V355" s="655"/>
      <c r="W355" s="655"/>
      <c r="X355" s="655"/>
      <c r="Y355" s="656">
        <v>25728</v>
      </c>
      <c r="Z355" s="656"/>
      <c r="AA355" s="656"/>
      <c r="AB355" s="656"/>
      <c r="AC355" s="656"/>
      <c r="AD355" s="656"/>
      <c r="AE355" s="656"/>
      <c r="AF355" s="656"/>
      <c r="AG355" s="656"/>
      <c r="AH355" s="656"/>
      <c r="AI355" s="347" t="str">
        <f>IF(ROUND(O355-P!D24,0)=0,"","CHYBA")</f>
        <v>CHYBA</v>
      </c>
      <c r="AJ355" s="273" t="s">
        <v>1715</v>
      </c>
    </row>
    <row r="356" spans="1:36" s="252" customFormat="1" x14ac:dyDescent="0.3">
      <c r="A356" s="654"/>
      <c r="B356" s="654"/>
      <c r="C356" s="654"/>
      <c r="D356" s="654"/>
      <c r="E356" s="654"/>
      <c r="F356" s="654"/>
      <c r="G356" s="654"/>
      <c r="H356" s="654"/>
      <c r="I356" s="654"/>
      <c r="J356" s="654"/>
      <c r="K356" s="654"/>
      <c r="L356" s="654"/>
      <c r="M356" s="654"/>
      <c r="N356" s="654"/>
      <c r="O356" s="655"/>
      <c r="P356" s="655"/>
      <c r="Q356" s="655"/>
      <c r="R356" s="655"/>
      <c r="S356" s="655"/>
      <c r="T356" s="655"/>
      <c r="U356" s="655"/>
      <c r="V356" s="655"/>
      <c r="W356" s="655"/>
      <c r="X356" s="655"/>
      <c r="Y356" s="656"/>
      <c r="Z356" s="656"/>
      <c r="AA356" s="656"/>
      <c r="AB356" s="656"/>
      <c r="AC356" s="656"/>
      <c r="AD356" s="656"/>
      <c r="AE356" s="656"/>
      <c r="AF356" s="656"/>
      <c r="AG356" s="656"/>
      <c r="AH356" s="656"/>
      <c r="AI356" s="347" t="str">
        <f>IF(ROUND(P!E24-Poznámky!Y355,0)=0,"","CHYBA")</f>
        <v>CHYBA</v>
      </c>
      <c r="AJ356" s="273" t="s">
        <v>1715</v>
      </c>
    </row>
    <row r="357" spans="1:36" s="252" customFormat="1" ht="15" customHeight="1" x14ac:dyDescent="0.3">
      <c r="A357" s="610" t="s">
        <v>1593</v>
      </c>
      <c r="B357" s="610"/>
      <c r="C357" s="610"/>
      <c r="D357" s="610"/>
      <c r="E357" s="610"/>
      <c r="F357" s="610"/>
      <c r="G357" s="610"/>
      <c r="H357" s="610"/>
      <c r="I357" s="610"/>
      <c r="J357" s="610"/>
      <c r="K357" s="610"/>
      <c r="L357" s="610"/>
      <c r="M357" s="610"/>
      <c r="N357" s="610"/>
      <c r="O357" s="611">
        <v>0</v>
      </c>
      <c r="P357" s="611"/>
      <c r="Q357" s="611"/>
      <c r="R357" s="611"/>
      <c r="S357" s="611"/>
      <c r="T357" s="611"/>
      <c r="U357" s="611"/>
      <c r="V357" s="611"/>
      <c r="W357" s="611"/>
      <c r="X357" s="611"/>
      <c r="Y357" s="612"/>
      <c r="Z357" s="612"/>
      <c r="AA357" s="612"/>
      <c r="AB357" s="612"/>
      <c r="AC357" s="612"/>
      <c r="AD357" s="612"/>
      <c r="AE357" s="612"/>
      <c r="AF357" s="612"/>
      <c r="AG357" s="612"/>
      <c r="AH357" s="612"/>
    </row>
    <row r="358" spans="1:36" s="252" customFormat="1" x14ac:dyDescent="0.3">
      <c r="A358" s="610"/>
      <c r="B358" s="610"/>
      <c r="C358" s="610"/>
      <c r="D358" s="610"/>
      <c r="E358" s="610"/>
      <c r="F358" s="610"/>
      <c r="G358" s="610"/>
      <c r="H358" s="610"/>
      <c r="I358" s="610"/>
      <c r="J358" s="610"/>
      <c r="K358" s="610"/>
      <c r="L358" s="610"/>
      <c r="M358" s="610"/>
      <c r="N358" s="610"/>
      <c r="O358" s="611"/>
      <c r="P358" s="611"/>
      <c r="Q358" s="611"/>
      <c r="R358" s="611"/>
      <c r="S358" s="611"/>
      <c r="T358" s="611"/>
      <c r="U358" s="611"/>
      <c r="V358" s="611"/>
      <c r="W358" s="611"/>
      <c r="X358" s="611"/>
      <c r="Y358" s="612"/>
      <c r="Z358" s="612"/>
      <c r="AA358" s="612"/>
      <c r="AB358" s="612"/>
      <c r="AC358" s="612"/>
      <c r="AD358" s="612"/>
      <c r="AE358" s="612"/>
      <c r="AF358" s="612"/>
      <c r="AG358" s="612"/>
      <c r="AH358" s="612"/>
    </row>
    <row r="359" spans="1:36" s="252" customFormat="1" ht="15" customHeight="1" x14ac:dyDescent="0.3">
      <c r="A359" s="610" t="s">
        <v>1594</v>
      </c>
      <c r="B359" s="610"/>
      <c r="C359" s="610"/>
      <c r="D359" s="610"/>
      <c r="E359" s="610"/>
      <c r="F359" s="610"/>
      <c r="G359" s="610"/>
      <c r="H359" s="610"/>
      <c r="I359" s="610"/>
      <c r="J359" s="610"/>
      <c r="K359" s="610"/>
      <c r="L359" s="610"/>
      <c r="M359" s="610"/>
      <c r="N359" s="610"/>
      <c r="O359" s="611">
        <v>0</v>
      </c>
      <c r="P359" s="611"/>
      <c r="Q359" s="611"/>
      <c r="R359" s="611"/>
      <c r="S359" s="611"/>
      <c r="T359" s="611"/>
      <c r="U359" s="611"/>
      <c r="V359" s="611"/>
      <c r="W359" s="611"/>
      <c r="X359" s="611"/>
      <c r="Y359" s="612" t="s">
        <v>1863</v>
      </c>
      <c r="Z359" s="612"/>
      <c r="AA359" s="612"/>
      <c r="AB359" s="612"/>
      <c r="AC359" s="612"/>
      <c r="AD359" s="612"/>
      <c r="AE359" s="612"/>
      <c r="AF359" s="612"/>
      <c r="AG359" s="612"/>
      <c r="AH359" s="612"/>
    </row>
    <row r="360" spans="1:36" s="252" customFormat="1" x14ac:dyDescent="0.3">
      <c r="A360" s="610"/>
      <c r="B360" s="610"/>
      <c r="C360" s="610"/>
      <c r="D360" s="610"/>
      <c r="E360" s="610"/>
      <c r="F360" s="610"/>
      <c r="G360" s="610"/>
      <c r="H360" s="610"/>
      <c r="I360" s="610"/>
      <c r="J360" s="610"/>
      <c r="K360" s="610"/>
      <c r="L360" s="610"/>
      <c r="M360" s="610"/>
      <c r="N360" s="610"/>
      <c r="O360" s="611"/>
      <c r="P360" s="611"/>
      <c r="Q360" s="611"/>
      <c r="R360" s="611"/>
      <c r="S360" s="611"/>
      <c r="T360" s="611"/>
      <c r="U360" s="611"/>
      <c r="V360" s="611"/>
      <c r="W360" s="611"/>
      <c r="X360" s="611"/>
      <c r="Y360" s="612"/>
      <c r="Z360" s="612"/>
      <c r="AA360" s="612"/>
      <c r="AB360" s="612"/>
      <c r="AC360" s="612"/>
      <c r="AD360" s="612"/>
      <c r="AE360" s="612"/>
      <c r="AF360" s="612"/>
      <c r="AG360" s="612"/>
      <c r="AH360" s="612"/>
    </row>
    <row r="361" spans="1:36" s="252" customFormat="1" x14ac:dyDescent="0.3">
      <c r="A361" s="610" t="s">
        <v>1595</v>
      </c>
      <c r="B361" s="610"/>
      <c r="C361" s="610"/>
      <c r="D361" s="610"/>
      <c r="E361" s="610"/>
      <c r="F361" s="610"/>
      <c r="G361" s="610"/>
      <c r="H361" s="610"/>
      <c r="I361" s="610"/>
      <c r="J361" s="610"/>
      <c r="K361" s="610"/>
      <c r="L361" s="610"/>
      <c r="M361" s="610"/>
      <c r="N361" s="610"/>
      <c r="O361" s="613">
        <v>3881</v>
      </c>
      <c r="P361" s="613"/>
      <c r="Q361" s="613"/>
      <c r="R361" s="613"/>
      <c r="S361" s="613"/>
      <c r="T361" s="613"/>
      <c r="U361" s="613"/>
      <c r="V361" s="613"/>
      <c r="W361" s="613"/>
      <c r="X361" s="613"/>
      <c r="Y361" s="614">
        <v>25728</v>
      </c>
      <c r="Z361" s="615"/>
      <c r="AA361" s="615"/>
      <c r="AB361" s="615"/>
      <c r="AC361" s="615"/>
      <c r="AD361" s="615"/>
      <c r="AE361" s="615"/>
      <c r="AF361" s="615"/>
      <c r="AG361" s="615"/>
      <c r="AH361" s="616"/>
    </row>
    <row r="362" spans="1:36" s="252" customFormat="1" x14ac:dyDescent="0.3">
      <c r="A362" s="610"/>
      <c r="B362" s="610"/>
      <c r="C362" s="610"/>
      <c r="D362" s="610"/>
      <c r="E362" s="610"/>
      <c r="F362" s="610"/>
      <c r="G362" s="610"/>
      <c r="H362" s="610"/>
      <c r="I362" s="610"/>
      <c r="J362" s="610"/>
      <c r="K362" s="610"/>
      <c r="L362" s="610"/>
      <c r="M362" s="610"/>
      <c r="N362" s="610"/>
      <c r="O362" s="613"/>
      <c r="P362" s="613"/>
      <c r="Q362" s="613"/>
      <c r="R362" s="613"/>
      <c r="S362" s="613"/>
      <c r="T362" s="613"/>
      <c r="U362" s="613"/>
      <c r="V362" s="613"/>
      <c r="W362" s="613"/>
      <c r="X362" s="613"/>
      <c r="Y362" s="617"/>
      <c r="Z362" s="618"/>
      <c r="AA362" s="618"/>
      <c r="AB362" s="618"/>
      <c r="AC362" s="618"/>
      <c r="AD362" s="618"/>
      <c r="AE362" s="618"/>
      <c r="AF362" s="618"/>
      <c r="AG362" s="618"/>
      <c r="AH362" s="619"/>
    </row>
    <row r="363" spans="1:36" s="252" customFormat="1" x14ac:dyDescent="0.3">
      <c r="A363" s="610" t="s">
        <v>1596</v>
      </c>
      <c r="B363" s="610"/>
      <c r="C363" s="610"/>
      <c r="D363" s="610"/>
      <c r="E363" s="610"/>
      <c r="F363" s="610"/>
      <c r="G363" s="610"/>
      <c r="H363" s="610"/>
      <c r="I363" s="610"/>
      <c r="J363" s="610"/>
      <c r="K363" s="610"/>
      <c r="L363" s="610"/>
      <c r="M363" s="610"/>
      <c r="N363" s="610"/>
      <c r="O363" s="611">
        <v>0</v>
      </c>
      <c r="P363" s="611"/>
      <c r="Q363" s="611"/>
      <c r="R363" s="611"/>
      <c r="S363" s="611"/>
      <c r="T363" s="611"/>
      <c r="U363" s="611"/>
      <c r="V363" s="611"/>
      <c r="W363" s="611"/>
      <c r="X363" s="611"/>
      <c r="Y363" s="612" t="s">
        <v>1863</v>
      </c>
      <c r="Z363" s="612"/>
      <c r="AA363" s="612"/>
      <c r="AB363" s="612"/>
      <c r="AC363" s="612"/>
      <c r="AD363" s="612"/>
      <c r="AE363" s="612"/>
      <c r="AF363" s="612"/>
      <c r="AG363" s="612"/>
      <c r="AH363" s="612"/>
    </row>
    <row r="364" spans="1:36" s="252" customFormat="1" x14ac:dyDescent="0.3">
      <c r="A364" s="610"/>
      <c r="B364" s="610"/>
      <c r="C364" s="610"/>
      <c r="D364" s="610"/>
      <c r="E364" s="610"/>
      <c r="F364" s="610"/>
      <c r="G364" s="610"/>
      <c r="H364" s="610"/>
      <c r="I364" s="610"/>
      <c r="J364" s="610"/>
      <c r="K364" s="610"/>
      <c r="L364" s="610"/>
      <c r="M364" s="610"/>
      <c r="N364" s="610"/>
      <c r="O364" s="611"/>
      <c r="P364" s="611"/>
      <c r="Q364" s="611"/>
      <c r="R364" s="611"/>
      <c r="S364" s="611"/>
      <c r="T364" s="611"/>
      <c r="U364" s="611"/>
      <c r="V364" s="611"/>
      <c r="W364" s="611"/>
      <c r="X364" s="611"/>
      <c r="Y364" s="612"/>
      <c r="Z364" s="612"/>
      <c r="AA364" s="612"/>
      <c r="AB364" s="612"/>
      <c r="AC364" s="612"/>
      <c r="AD364" s="612"/>
      <c r="AE364" s="612"/>
      <c r="AF364" s="612"/>
      <c r="AG364" s="612"/>
      <c r="AH364" s="612"/>
    </row>
    <row r="365" spans="1:36" s="252" customFormat="1" x14ac:dyDescent="0.3">
      <c r="A365" s="260"/>
      <c r="B365" s="260"/>
      <c r="C365" s="260"/>
      <c r="D365" s="260"/>
      <c r="E365" s="260"/>
      <c r="F365" s="260"/>
      <c r="G365" s="260"/>
      <c r="H365" s="260"/>
      <c r="I365" s="260"/>
      <c r="J365" s="260"/>
      <c r="K365" s="260"/>
      <c r="L365" s="260"/>
      <c r="M365" s="260"/>
      <c r="N365" s="260"/>
      <c r="O365" s="261"/>
      <c r="P365" s="261"/>
      <c r="Q365" s="261"/>
      <c r="R365" s="261"/>
      <c r="S365" s="261"/>
      <c r="T365" s="261"/>
      <c r="U365" s="261"/>
      <c r="V365" s="261"/>
      <c r="W365" s="261"/>
      <c r="X365" s="261"/>
      <c r="Y365" s="261"/>
      <c r="Z365" s="261"/>
      <c r="AA365" s="261"/>
      <c r="AB365" s="261"/>
      <c r="AC365" s="261"/>
      <c r="AD365" s="261"/>
      <c r="AE365" s="261"/>
      <c r="AF365" s="261"/>
      <c r="AG365" s="261"/>
      <c r="AH365" s="261"/>
    </row>
    <row r="366" spans="1:36" s="252" customFormat="1" hidden="1" x14ac:dyDescent="0.3">
      <c r="A366" s="620" t="s">
        <v>1693</v>
      </c>
      <c r="B366" s="620"/>
      <c r="C366" s="620"/>
      <c r="D366" s="620"/>
      <c r="E366" s="620"/>
      <c r="F366" s="620"/>
      <c r="G366" s="620"/>
      <c r="H366" s="620"/>
      <c r="I366" s="620"/>
      <c r="J366" s="620"/>
      <c r="K366" s="620"/>
      <c r="L366" s="620"/>
      <c r="M366" s="620"/>
      <c r="N366" s="620"/>
      <c r="O366" s="620"/>
      <c r="P366" s="620"/>
      <c r="Q366" s="620"/>
      <c r="R366" s="620"/>
      <c r="S366" s="620"/>
      <c r="T366" s="620"/>
      <c r="U366" s="620"/>
      <c r="V366" s="620"/>
      <c r="W366" s="620"/>
      <c r="X366" s="620"/>
      <c r="Y366" s="620"/>
      <c r="Z366" s="620"/>
      <c r="AA366" s="620"/>
      <c r="AB366" s="620"/>
      <c r="AC366" s="620"/>
      <c r="AD366" s="620"/>
      <c r="AE366" s="620"/>
      <c r="AF366" s="620"/>
      <c r="AG366" s="620"/>
      <c r="AH366" s="620"/>
    </row>
    <row r="367" spans="1:36" s="252" customFormat="1" hidden="1" x14ac:dyDescent="0.3">
      <c r="A367" s="271"/>
      <c r="B367" s="271"/>
      <c r="C367" s="271"/>
      <c r="D367" s="271"/>
      <c r="E367" s="271"/>
      <c r="F367" s="271"/>
      <c r="G367" s="271"/>
      <c r="H367" s="271"/>
      <c r="I367" s="271"/>
      <c r="J367" s="271"/>
      <c r="K367" s="271"/>
      <c r="L367" s="271"/>
      <c r="M367" s="271"/>
      <c r="N367" s="271"/>
      <c r="O367" s="271"/>
      <c r="P367" s="271"/>
      <c r="Q367" s="271"/>
      <c r="R367" s="271"/>
      <c r="S367" s="271"/>
      <c r="T367" s="271"/>
      <c r="U367" s="271"/>
      <c r="V367" s="271"/>
      <c r="W367" s="271"/>
      <c r="X367" s="271"/>
      <c r="Y367" s="271"/>
      <c r="Z367" s="271"/>
      <c r="AA367" s="271"/>
      <c r="AB367" s="271"/>
      <c r="AC367" s="271"/>
      <c r="AD367" s="271"/>
      <c r="AE367" s="271"/>
      <c r="AF367" s="271"/>
      <c r="AG367" s="271"/>
      <c r="AH367" s="271"/>
    </row>
    <row r="368" spans="1:36" s="252" customFormat="1" x14ac:dyDescent="0.3">
      <c r="A368" s="564" t="s">
        <v>1850</v>
      </c>
      <c r="B368" s="564"/>
      <c r="C368" s="564"/>
      <c r="D368" s="564"/>
      <c r="E368" s="564"/>
      <c r="F368" s="564"/>
      <c r="G368" s="564"/>
      <c r="H368" s="564"/>
      <c r="I368" s="564"/>
      <c r="J368" s="564"/>
      <c r="K368" s="564"/>
      <c r="L368" s="564"/>
      <c r="M368" s="564"/>
      <c r="N368" s="564"/>
      <c r="O368" s="564"/>
      <c r="P368" s="564"/>
      <c r="Q368" s="564"/>
      <c r="R368" s="564"/>
      <c r="S368" s="564"/>
      <c r="T368" s="564"/>
      <c r="U368" s="564"/>
      <c r="V368" s="564"/>
      <c r="W368" s="564"/>
      <c r="X368" s="564"/>
      <c r="Y368" s="564"/>
      <c r="Z368" s="564"/>
      <c r="AA368" s="564"/>
      <c r="AB368" s="564"/>
      <c r="AC368" s="564"/>
      <c r="AD368" s="564"/>
      <c r="AE368" s="564"/>
      <c r="AF368" s="564"/>
      <c r="AG368" s="564"/>
      <c r="AH368" s="564"/>
    </row>
    <row r="369" spans="1:34" s="252" customFormat="1" x14ac:dyDescent="0.3">
      <c r="A369" s="564" t="s">
        <v>1839</v>
      </c>
      <c r="B369" s="564"/>
      <c r="C369" s="564"/>
      <c r="D369" s="564"/>
      <c r="E369" s="564"/>
      <c r="F369" s="564"/>
      <c r="G369" s="564"/>
      <c r="H369" s="564"/>
      <c r="I369" s="564"/>
      <c r="J369" s="564"/>
      <c r="K369" s="564"/>
      <c r="L369" s="564"/>
      <c r="M369" s="564"/>
      <c r="N369" s="564"/>
      <c r="O369" s="564"/>
      <c r="P369" s="564"/>
      <c r="Q369" s="564"/>
      <c r="R369" s="564"/>
      <c r="S369" s="564"/>
      <c r="T369" s="564"/>
      <c r="U369" s="564"/>
      <c r="V369" s="564"/>
      <c r="W369" s="564"/>
      <c r="X369" s="564"/>
      <c r="Y369" s="564"/>
      <c r="Z369" s="564"/>
      <c r="AA369" s="564"/>
      <c r="AB369" s="564"/>
      <c r="AC369" s="564"/>
      <c r="AD369" s="564"/>
      <c r="AE369" s="564"/>
      <c r="AF369" s="564"/>
      <c r="AG369" s="564"/>
      <c r="AH369" s="564"/>
    </row>
    <row r="370" spans="1:34" hidden="1" x14ac:dyDescent="0.3">
      <c r="A370" s="628" t="s">
        <v>1778</v>
      </c>
      <c r="B370" s="629"/>
      <c r="C370" s="629"/>
      <c r="D370" s="629"/>
      <c r="E370" s="629"/>
      <c r="F370" s="629"/>
      <c r="G370" s="629"/>
      <c r="H370" s="629"/>
      <c r="I370" s="629"/>
      <c r="J370" s="629"/>
      <c r="K370" s="629"/>
      <c r="L370" s="629"/>
      <c r="M370" s="629"/>
      <c r="N370" s="629"/>
      <c r="O370" s="629"/>
      <c r="P370" s="629"/>
      <c r="Q370" s="629"/>
      <c r="R370" s="629"/>
      <c r="S370" s="250"/>
      <c r="T370" s="250"/>
      <c r="U370" s="250"/>
      <c r="V370" s="250"/>
      <c r="W370" s="250"/>
      <c r="X370" s="250"/>
      <c r="Y370" s="250"/>
      <c r="Z370" s="250"/>
      <c r="AA370" s="250"/>
      <c r="AB370" s="250"/>
      <c r="AC370" s="250"/>
      <c r="AD370" s="250"/>
      <c r="AE370" s="250"/>
      <c r="AF370" s="250"/>
      <c r="AG370" s="250"/>
      <c r="AH370" s="250"/>
    </row>
    <row r="371" spans="1:34" hidden="1" x14ac:dyDescent="0.3">
      <c r="A371" s="250"/>
      <c r="B371" s="250"/>
      <c r="C371" s="250"/>
      <c r="D371" s="250"/>
      <c r="E371" s="250"/>
      <c r="F371" s="250"/>
      <c r="G371" s="250"/>
      <c r="H371" s="250"/>
      <c r="I371" s="250"/>
      <c r="J371" s="250"/>
      <c r="K371" s="250"/>
      <c r="L371" s="250"/>
      <c r="M371" s="250"/>
      <c r="N371" s="250"/>
      <c r="O371" s="250"/>
      <c r="P371" s="250"/>
      <c r="Q371" s="250"/>
      <c r="R371" s="250"/>
      <c r="S371" s="250"/>
      <c r="T371" s="250"/>
      <c r="U371" s="250"/>
      <c r="V371" s="250"/>
      <c r="W371" s="250"/>
      <c r="X371" s="250"/>
      <c r="Y371" s="250"/>
      <c r="Z371" s="250"/>
      <c r="AA371" s="250"/>
      <c r="AB371" s="250"/>
      <c r="AC371" s="250"/>
      <c r="AD371" s="250"/>
      <c r="AE371" s="250"/>
      <c r="AF371" s="250"/>
      <c r="AG371" s="250"/>
      <c r="AH371" s="250"/>
    </row>
    <row r="372" spans="1:34" hidden="1" x14ac:dyDescent="0.3">
      <c r="A372" s="250"/>
      <c r="B372" s="657" t="s">
        <v>1688</v>
      </c>
      <c r="C372" s="657"/>
      <c r="D372" s="657"/>
      <c r="E372" s="657"/>
      <c r="F372" s="657"/>
      <c r="G372" s="657"/>
      <c r="H372" s="657"/>
      <c r="I372" s="657"/>
      <c r="J372" s="657"/>
      <c r="K372" s="657"/>
      <c r="L372" s="657"/>
      <c r="M372" s="657"/>
      <c r="N372" s="657"/>
      <c r="O372" s="657"/>
      <c r="P372" s="657"/>
      <c r="Q372" s="657"/>
      <c r="R372" s="657"/>
      <c r="S372" s="657"/>
      <c r="T372" s="657"/>
      <c r="U372" s="657"/>
      <c r="V372" s="657"/>
      <c r="W372" s="657"/>
      <c r="X372" s="657"/>
      <c r="Y372" s="657"/>
      <c r="Z372" s="657"/>
      <c r="AA372" s="657"/>
      <c r="AB372" s="657"/>
      <c r="AC372" s="657"/>
      <c r="AD372" s="657"/>
      <c r="AE372" s="657"/>
      <c r="AF372" s="657"/>
      <c r="AG372" s="657"/>
      <c r="AH372" s="657"/>
    </row>
    <row r="373" spans="1:34" ht="38.25" hidden="1" customHeight="1" x14ac:dyDescent="0.3">
      <c r="A373" s="250"/>
      <c r="B373" s="658" t="s">
        <v>1689</v>
      </c>
      <c r="C373" s="658"/>
      <c r="D373" s="658"/>
      <c r="E373" s="658"/>
      <c r="F373" s="658"/>
      <c r="G373" s="658"/>
      <c r="H373" s="658"/>
      <c r="I373" s="658"/>
      <c r="J373" s="658"/>
      <c r="K373" s="658"/>
      <c r="L373" s="658"/>
      <c r="M373" s="658"/>
      <c r="N373" s="658"/>
      <c r="O373" s="658"/>
      <c r="P373" s="658"/>
      <c r="Q373" s="658"/>
      <c r="R373" s="658"/>
      <c r="S373" s="658"/>
      <c r="T373" s="658"/>
      <c r="U373" s="658"/>
      <c r="V373" s="658"/>
      <c r="W373" s="658"/>
      <c r="X373" s="658"/>
      <c r="Y373" s="658"/>
      <c r="Z373" s="658"/>
      <c r="AA373" s="658"/>
      <c r="AB373" s="658"/>
      <c r="AC373" s="658"/>
      <c r="AD373" s="658"/>
      <c r="AE373" s="658"/>
      <c r="AF373" s="658"/>
      <c r="AG373" s="658"/>
      <c r="AH373" s="658"/>
    </row>
    <row r="374" spans="1:34" ht="29.25" hidden="1" customHeight="1" x14ac:dyDescent="0.3">
      <c r="A374" s="250"/>
      <c r="B374" s="658" t="s">
        <v>1691</v>
      </c>
      <c r="C374" s="658"/>
      <c r="D374" s="658"/>
      <c r="E374" s="658"/>
      <c r="F374" s="658"/>
      <c r="G374" s="658"/>
      <c r="H374" s="658"/>
      <c r="I374" s="658"/>
      <c r="J374" s="658"/>
      <c r="K374" s="658"/>
      <c r="L374" s="658"/>
      <c r="M374" s="658"/>
      <c r="N374" s="658"/>
      <c r="O374" s="658"/>
      <c r="P374" s="658"/>
      <c r="Q374" s="658"/>
      <c r="R374" s="658"/>
      <c r="S374" s="658"/>
      <c r="T374" s="658"/>
      <c r="U374" s="658"/>
      <c r="V374" s="658"/>
      <c r="W374" s="658"/>
      <c r="X374" s="658"/>
      <c r="Y374" s="658"/>
      <c r="Z374" s="658"/>
      <c r="AA374" s="658"/>
      <c r="AB374" s="658"/>
      <c r="AC374" s="658"/>
      <c r="AD374" s="658"/>
      <c r="AE374" s="658"/>
      <c r="AF374" s="658"/>
      <c r="AG374" s="658"/>
      <c r="AH374" s="658"/>
    </row>
    <row r="375" spans="1:34" ht="26.25" hidden="1" customHeight="1" x14ac:dyDescent="0.3">
      <c r="A375" s="250"/>
      <c r="B375" s="658" t="s">
        <v>1690</v>
      </c>
      <c r="C375" s="658"/>
      <c r="D375" s="658"/>
      <c r="E375" s="658"/>
      <c r="F375" s="658"/>
      <c r="G375" s="658"/>
      <c r="H375" s="658"/>
      <c r="I375" s="658"/>
      <c r="J375" s="658"/>
      <c r="K375" s="658"/>
      <c r="L375" s="658"/>
      <c r="M375" s="658"/>
      <c r="N375" s="658"/>
      <c r="O375" s="658"/>
      <c r="P375" s="658"/>
      <c r="Q375" s="658"/>
      <c r="R375" s="658"/>
      <c r="S375" s="658"/>
      <c r="T375" s="658"/>
      <c r="U375" s="658"/>
      <c r="V375" s="658"/>
      <c r="W375" s="658"/>
      <c r="X375" s="658"/>
      <c r="Y375" s="658"/>
      <c r="Z375" s="658"/>
      <c r="AA375" s="658"/>
      <c r="AB375" s="658"/>
      <c r="AC375" s="658"/>
      <c r="AD375" s="658"/>
      <c r="AE375" s="658"/>
      <c r="AF375" s="658"/>
      <c r="AG375" s="658"/>
      <c r="AH375" s="658"/>
    </row>
    <row r="376" spans="1:34" hidden="1" x14ac:dyDescent="0.3">
      <c r="A376" s="258"/>
      <c r="B376" s="258"/>
      <c r="C376" s="258"/>
      <c r="D376" s="258"/>
      <c r="E376" s="258"/>
      <c r="F376" s="258"/>
      <c r="G376" s="258"/>
      <c r="H376" s="258"/>
      <c r="I376" s="258"/>
      <c r="J376" s="258"/>
      <c r="K376" s="258"/>
      <c r="L376" s="258"/>
      <c r="M376" s="258"/>
      <c r="N376" s="258"/>
      <c r="O376" s="258"/>
      <c r="P376" s="258"/>
      <c r="Q376" s="258"/>
      <c r="R376" s="258"/>
      <c r="S376" s="258"/>
      <c r="T376" s="258"/>
      <c r="U376" s="258"/>
      <c r="V376" s="258"/>
      <c r="W376" s="258"/>
      <c r="X376" s="258"/>
      <c r="Y376" s="258"/>
      <c r="Z376" s="258"/>
      <c r="AA376" s="258"/>
      <c r="AB376" s="258"/>
      <c r="AC376" s="258"/>
      <c r="AD376" s="258"/>
      <c r="AE376" s="258"/>
      <c r="AF376" s="258"/>
      <c r="AG376" s="258"/>
      <c r="AH376" s="258"/>
    </row>
    <row r="377" spans="1:34" hidden="1" x14ac:dyDescent="0.3">
      <c r="A377" s="258"/>
      <c r="B377" s="258"/>
      <c r="C377" s="258"/>
      <c r="D377" s="258"/>
      <c r="E377" s="258"/>
      <c r="F377" s="258"/>
      <c r="G377" s="258"/>
      <c r="H377" s="258"/>
      <c r="I377" s="258"/>
      <c r="J377" s="258"/>
      <c r="K377" s="258"/>
      <c r="L377" s="258"/>
      <c r="M377" s="258"/>
      <c r="N377" s="258"/>
      <c r="O377" s="258"/>
      <c r="P377" s="258"/>
      <c r="Q377" s="258"/>
      <c r="R377" s="258"/>
      <c r="S377" s="258"/>
      <c r="T377" s="258"/>
      <c r="U377" s="258"/>
      <c r="V377" s="258"/>
      <c r="W377" s="258"/>
      <c r="X377" s="258"/>
      <c r="Y377" s="258"/>
      <c r="Z377" s="258"/>
      <c r="AA377" s="258"/>
      <c r="AB377" s="258"/>
      <c r="AC377" s="258"/>
      <c r="AD377" s="258"/>
      <c r="AE377" s="258"/>
      <c r="AF377" s="258"/>
      <c r="AG377" s="258"/>
      <c r="AH377" s="258"/>
    </row>
    <row r="378" spans="1:34" hidden="1" x14ac:dyDescent="0.3">
      <c r="A378" s="259" t="s">
        <v>1780</v>
      </c>
      <c r="B378" s="258"/>
      <c r="C378" s="258"/>
      <c r="D378" s="258"/>
      <c r="E378" s="258"/>
      <c r="F378" s="258"/>
      <c r="G378" s="258"/>
      <c r="H378" s="258"/>
      <c r="I378" s="258"/>
      <c r="J378" s="258"/>
      <c r="K378" s="258"/>
      <c r="L378" s="258"/>
      <c r="M378" s="258"/>
      <c r="N378" s="258"/>
      <c r="O378" s="258"/>
      <c r="P378" s="258"/>
      <c r="Q378" s="258"/>
      <c r="R378" s="258"/>
      <c r="S378" s="258"/>
      <c r="T378" s="258"/>
      <c r="U378" s="258"/>
      <c r="V378" s="258"/>
      <c r="W378" s="258"/>
      <c r="X378" s="258"/>
      <c r="Y378" s="258"/>
      <c r="Z378" s="258"/>
      <c r="AA378" s="258"/>
      <c r="AB378" s="258"/>
      <c r="AC378" s="258"/>
      <c r="AD378" s="258"/>
      <c r="AE378" s="258"/>
      <c r="AF378" s="258"/>
      <c r="AG378" s="258"/>
      <c r="AH378" s="258"/>
    </row>
    <row r="379" spans="1:34" hidden="1" x14ac:dyDescent="0.3">
      <c r="A379" s="258"/>
      <c r="B379" s="258"/>
      <c r="C379" s="258"/>
      <c r="D379" s="258"/>
      <c r="E379" s="258"/>
      <c r="F379" s="258"/>
      <c r="G379" s="258"/>
      <c r="H379" s="258"/>
      <c r="I379" s="258"/>
      <c r="J379" s="258"/>
      <c r="K379" s="258"/>
      <c r="L379" s="258"/>
      <c r="M379" s="258"/>
      <c r="N379" s="258"/>
      <c r="O379" s="258"/>
      <c r="P379" s="258"/>
      <c r="Q379" s="258"/>
      <c r="R379" s="258"/>
      <c r="S379" s="258"/>
      <c r="T379" s="258"/>
      <c r="U379" s="258"/>
      <c r="V379" s="258"/>
      <c r="W379" s="258"/>
      <c r="X379" s="258"/>
      <c r="Y379" s="258"/>
      <c r="Z379" s="258"/>
      <c r="AA379" s="258"/>
      <c r="AB379" s="258"/>
      <c r="AC379" s="258"/>
      <c r="AD379" s="258"/>
      <c r="AE379" s="258"/>
      <c r="AF379" s="258"/>
      <c r="AG379" s="258"/>
      <c r="AH379" s="258"/>
    </row>
    <row r="380" spans="1:34" ht="39" hidden="1" customHeight="1" x14ac:dyDescent="0.3">
      <c r="A380" s="578" t="s">
        <v>1510</v>
      </c>
      <c r="B380" s="578"/>
      <c r="C380" s="578"/>
      <c r="D380" s="578"/>
      <c r="E380" s="578"/>
      <c r="F380" s="578"/>
      <c r="G380" s="578"/>
      <c r="H380" s="578"/>
      <c r="I380" s="578"/>
      <c r="J380" s="578"/>
      <c r="K380" s="578"/>
      <c r="L380" s="578"/>
      <c r="M380" s="578"/>
      <c r="N380" s="578"/>
      <c r="O380" s="578"/>
      <c r="P380" s="578"/>
      <c r="Q380" s="578"/>
      <c r="R380" s="578"/>
      <c r="S380" s="578"/>
      <c r="T380" s="578"/>
      <c r="U380" s="578" t="s">
        <v>510</v>
      </c>
      <c r="V380" s="578"/>
      <c r="W380" s="578"/>
      <c r="X380" s="578"/>
      <c r="Y380" s="578"/>
      <c r="Z380" s="578"/>
      <c r="AA380" s="578"/>
      <c r="AB380" s="578" t="s">
        <v>631</v>
      </c>
      <c r="AC380" s="578"/>
      <c r="AD380" s="578"/>
      <c r="AE380" s="578"/>
      <c r="AF380" s="578"/>
      <c r="AG380" s="578"/>
      <c r="AH380" s="578"/>
    </row>
    <row r="381" spans="1:34" ht="15" hidden="1" customHeight="1" x14ac:dyDescent="0.3">
      <c r="A381" s="650" t="s">
        <v>1781</v>
      </c>
      <c r="B381" s="650"/>
      <c r="C381" s="650"/>
      <c r="D381" s="650"/>
      <c r="E381" s="650"/>
      <c r="F381" s="650"/>
      <c r="G381" s="650"/>
      <c r="H381" s="650"/>
      <c r="I381" s="650"/>
      <c r="J381" s="650"/>
      <c r="K381" s="650"/>
      <c r="L381" s="650"/>
      <c r="M381" s="650"/>
      <c r="N381" s="650"/>
      <c r="O381" s="650"/>
      <c r="P381" s="650"/>
      <c r="Q381" s="650"/>
      <c r="R381" s="650"/>
      <c r="S381" s="650"/>
      <c r="T381" s="650"/>
      <c r="U381" s="651"/>
      <c r="V381" s="651"/>
      <c r="W381" s="651"/>
      <c r="X381" s="651"/>
      <c r="Y381" s="651"/>
      <c r="Z381" s="651"/>
      <c r="AA381" s="651"/>
      <c r="AB381" s="651"/>
      <c r="AC381" s="651"/>
      <c r="AD381" s="651"/>
      <c r="AE381" s="651"/>
      <c r="AF381" s="651"/>
      <c r="AG381" s="651"/>
      <c r="AH381" s="651"/>
    </row>
    <row r="382" spans="1:34" ht="15" hidden="1" customHeight="1" x14ac:dyDescent="0.3">
      <c r="A382" s="650"/>
      <c r="B382" s="650"/>
      <c r="C382" s="650"/>
      <c r="D382" s="650"/>
      <c r="E382" s="650"/>
      <c r="F382" s="650"/>
      <c r="G382" s="650"/>
      <c r="H382" s="650"/>
      <c r="I382" s="650"/>
      <c r="J382" s="650"/>
      <c r="K382" s="650"/>
      <c r="L382" s="650"/>
      <c r="M382" s="650"/>
      <c r="N382" s="650"/>
      <c r="O382" s="650"/>
      <c r="P382" s="650"/>
      <c r="Q382" s="650"/>
      <c r="R382" s="650"/>
      <c r="S382" s="650"/>
      <c r="T382" s="650"/>
      <c r="U382" s="651"/>
      <c r="V382" s="651"/>
      <c r="W382" s="651"/>
      <c r="X382" s="651"/>
      <c r="Y382" s="651"/>
      <c r="Z382" s="651"/>
      <c r="AA382" s="651"/>
      <c r="AB382" s="651"/>
      <c r="AC382" s="651"/>
      <c r="AD382" s="651"/>
      <c r="AE382" s="651"/>
      <c r="AF382" s="651"/>
      <c r="AG382" s="651"/>
      <c r="AH382" s="651"/>
    </row>
    <row r="383" spans="1:34" ht="15" hidden="1" customHeight="1" x14ac:dyDescent="0.3">
      <c r="A383" s="650"/>
      <c r="B383" s="650"/>
      <c r="C383" s="650"/>
      <c r="D383" s="650"/>
      <c r="E383" s="650"/>
      <c r="F383" s="650"/>
      <c r="G383" s="650"/>
      <c r="H383" s="650"/>
      <c r="I383" s="650"/>
      <c r="J383" s="650"/>
      <c r="K383" s="650"/>
      <c r="L383" s="650"/>
      <c r="M383" s="650"/>
      <c r="N383" s="650"/>
      <c r="O383" s="650"/>
      <c r="P383" s="650"/>
      <c r="Q383" s="650"/>
      <c r="R383" s="650"/>
      <c r="S383" s="650"/>
      <c r="T383" s="650"/>
      <c r="U383" s="651"/>
      <c r="V383" s="651"/>
      <c r="W383" s="651"/>
      <c r="X383" s="651"/>
      <c r="Y383" s="651"/>
      <c r="Z383" s="651"/>
      <c r="AA383" s="651"/>
      <c r="AB383" s="651"/>
      <c r="AC383" s="651"/>
      <c r="AD383" s="651"/>
      <c r="AE383" s="651"/>
      <c r="AF383" s="651"/>
      <c r="AG383" s="651"/>
      <c r="AH383" s="651"/>
    </row>
    <row r="384" spans="1:34" ht="15" hidden="1" customHeight="1" x14ac:dyDescent="0.3">
      <c r="A384" s="650" t="s">
        <v>1518</v>
      </c>
      <c r="B384" s="650"/>
      <c r="C384" s="650"/>
      <c r="D384" s="650"/>
      <c r="E384" s="650"/>
      <c r="F384" s="650"/>
      <c r="G384" s="650"/>
      <c r="H384" s="650"/>
      <c r="I384" s="650"/>
      <c r="J384" s="650"/>
      <c r="K384" s="650"/>
      <c r="L384" s="650"/>
      <c r="M384" s="650"/>
      <c r="N384" s="650"/>
      <c r="O384" s="650"/>
      <c r="P384" s="650"/>
      <c r="Q384" s="650"/>
      <c r="R384" s="650"/>
      <c r="S384" s="650"/>
      <c r="T384" s="650"/>
      <c r="U384" s="651">
        <f>SUM(U381:AA383)</f>
        <v>0</v>
      </c>
      <c r="V384" s="651"/>
      <c r="W384" s="651"/>
      <c r="X384" s="651"/>
      <c r="Y384" s="651"/>
      <c r="Z384" s="651"/>
      <c r="AA384" s="651"/>
      <c r="AB384" s="651">
        <f>SUM(AB381:AH383)</f>
        <v>0</v>
      </c>
      <c r="AC384" s="651"/>
      <c r="AD384" s="651"/>
      <c r="AE384" s="651"/>
      <c r="AF384" s="651"/>
      <c r="AG384" s="651"/>
      <c r="AH384" s="651"/>
    </row>
    <row r="385" spans="1:34" hidden="1" x14ac:dyDescent="0.3">
      <c r="A385" s="258"/>
      <c r="B385" s="258"/>
      <c r="C385" s="258"/>
      <c r="D385" s="258"/>
      <c r="E385" s="258"/>
      <c r="F385" s="258"/>
      <c r="G385" s="258"/>
      <c r="H385" s="258"/>
      <c r="I385" s="258"/>
      <c r="J385" s="258"/>
      <c r="K385" s="258"/>
      <c r="L385" s="258"/>
      <c r="M385" s="258"/>
      <c r="N385" s="258"/>
      <c r="O385" s="258"/>
      <c r="P385" s="258"/>
      <c r="Q385" s="258"/>
      <c r="R385" s="258"/>
      <c r="S385" s="258"/>
      <c r="T385" s="258"/>
      <c r="U385" s="258"/>
      <c r="V385" s="258"/>
      <c r="W385" s="258"/>
      <c r="X385" s="258"/>
      <c r="Y385" s="258"/>
      <c r="Z385" s="258"/>
      <c r="AA385" s="258"/>
      <c r="AB385" s="258"/>
      <c r="AC385" s="258"/>
      <c r="AD385" s="258"/>
      <c r="AE385" s="258"/>
      <c r="AF385" s="258"/>
      <c r="AG385" s="258"/>
      <c r="AH385" s="258"/>
    </row>
    <row r="386" spans="1:34" hidden="1" x14ac:dyDescent="0.3">
      <c r="A386" s="258"/>
      <c r="B386" s="258"/>
      <c r="C386" s="258"/>
      <c r="D386" s="258"/>
      <c r="E386" s="258"/>
      <c r="F386" s="258"/>
      <c r="G386" s="258"/>
      <c r="H386" s="258"/>
      <c r="I386" s="258"/>
      <c r="J386" s="258"/>
      <c r="K386" s="258"/>
      <c r="L386" s="258"/>
      <c r="M386" s="258"/>
      <c r="N386" s="258"/>
      <c r="O386" s="258"/>
      <c r="P386" s="258"/>
      <c r="Q386" s="258"/>
      <c r="R386" s="258"/>
      <c r="S386" s="258"/>
      <c r="T386" s="258"/>
      <c r="U386" s="258"/>
      <c r="V386" s="258"/>
      <c r="W386" s="258"/>
      <c r="X386" s="258"/>
      <c r="Y386" s="258"/>
      <c r="Z386" s="258"/>
      <c r="AA386" s="258"/>
      <c r="AB386" s="258"/>
      <c r="AC386" s="258"/>
      <c r="AD386" s="258"/>
      <c r="AE386" s="258"/>
      <c r="AF386" s="258"/>
      <c r="AG386" s="258"/>
      <c r="AH386" s="258"/>
    </row>
    <row r="387" spans="1:34" hidden="1" x14ac:dyDescent="0.3">
      <c r="A387" s="259" t="s">
        <v>1782</v>
      </c>
      <c r="B387" s="258"/>
      <c r="C387" s="258"/>
      <c r="D387" s="258"/>
      <c r="E387" s="258"/>
      <c r="F387" s="258"/>
      <c r="G387" s="258"/>
      <c r="H387" s="258"/>
      <c r="I387" s="258"/>
      <c r="J387" s="258"/>
      <c r="K387" s="258"/>
      <c r="L387" s="258"/>
      <c r="M387" s="258"/>
      <c r="N387" s="258"/>
      <c r="O387" s="258"/>
      <c r="P387" s="258"/>
      <c r="Q387" s="258"/>
      <c r="R387" s="258"/>
      <c r="S387" s="258"/>
      <c r="T387" s="258"/>
      <c r="U387" s="258"/>
      <c r="V387" s="258"/>
      <c r="W387" s="258"/>
      <c r="X387" s="258"/>
      <c r="Y387" s="258"/>
      <c r="Z387" s="258"/>
      <c r="AA387" s="258"/>
      <c r="AB387" s="258"/>
      <c r="AC387" s="258"/>
      <c r="AD387" s="258"/>
      <c r="AE387" s="258"/>
      <c r="AF387" s="258"/>
      <c r="AG387" s="258"/>
      <c r="AH387" s="258"/>
    </row>
    <row r="388" spans="1:34" hidden="1" x14ac:dyDescent="0.3">
      <c r="A388" s="258"/>
      <c r="B388" s="258"/>
      <c r="C388" s="258"/>
      <c r="D388" s="258"/>
      <c r="E388" s="258"/>
      <c r="F388" s="258"/>
      <c r="G388" s="258"/>
      <c r="H388" s="258"/>
      <c r="I388" s="258"/>
      <c r="J388" s="258"/>
      <c r="K388" s="258"/>
      <c r="L388" s="258"/>
      <c r="M388" s="258"/>
      <c r="N388" s="258"/>
      <c r="O388" s="258"/>
      <c r="P388" s="258"/>
      <c r="Q388" s="258"/>
      <c r="R388" s="258"/>
      <c r="S388" s="258"/>
      <c r="T388" s="258"/>
      <c r="U388" s="258"/>
      <c r="V388" s="258"/>
      <c r="W388" s="258"/>
      <c r="X388" s="258"/>
      <c r="Y388" s="258"/>
      <c r="Z388" s="258"/>
      <c r="AA388" s="258"/>
      <c r="AB388" s="258"/>
      <c r="AC388" s="258"/>
      <c r="AD388" s="258"/>
      <c r="AE388" s="258"/>
      <c r="AF388" s="258"/>
      <c r="AG388" s="258"/>
      <c r="AH388" s="258"/>
    </row>
    <row r="389" spans="1:34" ht="37.5" hidden="1" customHeight="1" x14ac:dyDescent="0.3">
      <c r="A389" s="578" t="s">
        <v>1510</v>
      </c>
      <c r="B389" s="578"/>
      <c r="C389" s="578"/>
      <c r="D389" s="578"/>
      <c r="E389" s="578"/>
      <c r="F389" s="578"/>
      <c r="G389" s="578"/>
      <c r="H389" s="578"/>
      <c r="I389" s="578"/>
      <c r="J389" s="578"/>
      <c r="K389" s="578"/>
      <c r="L389" s="578"/>
      <c r="M389" s="578"/>
      <c r="N389" s="578"/>
      <c r="O389" s="578"/>
      <c r="P389" s="578"/>
      <c r="Q389" s="578"/>
      <c r="R389" s="578"/>
      <c r="S389" s="578"/>
      <c r="T389" s="578"/>
      <c r="U389" s="578" t="s">
        <v>510</v>
      </c>
      <c r="V389" s="578"/>
      <c r="W389" s="578"/>
      <c r="X389" s="578"/>
      <c r="Y389" s="578"/>
      <c r="Z389" s="578"/>
      <c r="AA389" s="578"/>
      <c r="AB389" s="578" t="s">
        <v>631</v>
      </c>
      <c r="AC389" s="578"/>
      <c r="AD389" s="578"/>
      <c r="AE389" s="578"/>
      <c r="AF389" s="578"/>
      <c r="AG389" s="578"/>
      <c r="AH389" s="578"/>
    </row>
    <row r="390" spans="1:34" hidden="1" x14ac:dyDescent="0.3">
      <c r="A390" s="650" t="s">
        <v>1783</v>
      </c>
      <c r="B390" s="650"/>
      <c r="C390" s="650"/>
      <c r="D390" s="650"/>
      <c r="E390" s="650"/>
      <c r="F390" s="650"/>
      <c r="G390" s="650"/>
      <c r="H390" s="650"/>
      <c r="I390" s="650"/>
      <c r="J390" s="650"/>
      <c r="K390" s="650"/>
      <c r="L390" s="650"/>
      <c r="M390" s="650"/>
      <c r="N390" s="650"/>
      <c r="O390" s="650"/>
      <c r="P390" s="650"/>
      <c r="Q390" s="650"/>
      <c r="R390" s="650"/>
      <c r="S390" s="650"/>
      <c r="T390" s="650"/>
      <c r="U390" s="651"/>
      <c r="V390" s="651"/>
      <c r="W390" s="651"/>
      <c r="X390" s="651"/>
      <c r="Y390" s="651"/>
      <c r="Z390" s="651"/>
      <c r="AA390" s="651"/>
      <c r="AB390" s="651"/>
      <c r="AC390" s="651"/>
      <c r="AD390" s="651"/>
      <c r="AE390" s="651"/>
      <c r="AF390" s="651"/>
      <c r="AG390" s="651"/>
      <c r="AH390" s="651"/>
    </row>
    <row r="391" spans="1:34" hidden="1" x14ac:dyDescent="0.3">
      <c r="A391" s="650"/>
      <c r="B391" s="650"/>
      <c r="C391" s="650"/>
      <c r="D391" s="650"/>
      <c r="E391" s="650"/>
      <c r="F391" s="650"/>
      <c r="G391" s="650"/>
      <c r="H391" s="650"/>
      <c r="I391" s="650"/>
      <c r="J391" s="650"/>
      <c r="K391" s="650"/>
      <c r="L391" s="650"/>
      <c r="M391" s="650"/>
      <c r="N391" s="650"/>
      <c r="O391" s="650"/>
      <c r="P391" s="650"/>
      <c r="Q391" s="650"/>
      <c r="R391" s="650"/>
      <c r="S391" s="650"/>
      <c r="T391" s="650"/>
      <c r="U391" s="651"/>
      <c r="V391" s="651"/>
      <c r="W391" s="651"/>
      <c r="X391" s="651"/>
      <c r="Y391" s="651"/>
      <c r="Z391" s="651"/>
      <c r="AA391" s="651"/>
      <c r="AB391" s="651"/>
      <c r="AC391" s="651"/>
      <c r="AD391" s="651"/>
      <c r="AE391" s="651"/>
      <c r="AF391" s="651"/>
      <c r="AG391" s="651"/>
      <c r="AH391" s="651"/>
    </row>
    <row r="392" spans="1:34" hidden="1" x14ac:dyDescent="0.3">
      <c r="A392" s="650"/>
      <c r="B392" s="650"/>
      <c r="C392" s="650"/>
      <c r="D392" s="650"/>
      <c r="E392" s="650"/>
      <c r="F392" s="650"/>
      <c r="G392" s="650"/>
      <c r="H392" s="650"/>
      <c r="I392" s="650"/>
      <c r="J392" s="650"/>
      <c r="K392" s="650"/>
      <c r="L392" s="650"/>
      <c r="M392" s="650"/>
      <c r="N392" s="650"/>
      <c r="O392" s="650"/>
      <c r="P392" s="650"/>
      <c r="Q392" s="650"/>
      <c r="R392" s="650"/>
      <c r="S392" s="650"/>
      <c r="T392" s="650"/>
      <c r="U392" s="651"/>
      <c r="V392" s="651"/>
      <c r="W392" s="651"/>
      <c r="X392" s="651"/>
      <c r="Y392" s="651"/>
      <c r="Z392" s="651"/>
      <c r="AA392" s="651"/>
      <c r="AB392" s="651"/>
      <c r="AC392" s="651"/>
      <c r="AD392" s="651"/>
      <c r="AE392" s="651"/>
      <c r="AF392" s="651"/>
      <c r="AG392" s="651"/>
      <c r="AH392" s="651"/>
    </row>
    <row r="393" spans="1:34" hidden="1" x14ac:dyDescent="0.3">
      <c r="A393" s="650" t="s">
        <v>1518</v>
      </c>
      <c r="B393" s="650"/>
      <c r="C393" s="650"/>
      <c r="D393" s="650"/>
      <c r="E393" s="650"/>
      <c r="F393" s="650"/>
      <c r="G393" s="650"/>
      <c r="H393" s="650"/>
      <c r="I393" s="650"/>
      <c r="J393" s="650"/>
      <c r="K393" s="650"/>
      <c r="L393" s="650"/>
      <c r="M393" s="650"/>
      <c r="N393" s="650"/>
      <c r="O393" s="650"/>
      <c r="P393" s="650"/>
      <c r="Q393" s="650"/>
      <c r="R393" s="650"/>
      <c r="S393" s="650"/>
      <c r="T393" s="650"/>
      <c r="U393" s="651">
        <f>SUM(U390:AA392)</f>
        <v>0</v>
      </c>
      <c r="V393" s="651"/>
      <c r="W393" s="651"/>
      <c r="X393" s="651"/>
      <c r="Y393" s="651"/>
      <c r="Z393" s="651"/>
      <c r="AA393" s="651"/>
      <c r="AB393" s="651">
        <f>SUM(AB390:AH392)</f>
        <v>0</v>
      </c>
      <c r="AC393" s="651"/>
      <c r="AD393" s="651"/>
      <c r="AE393" s="651"/>
      <c r="AF393" s="651"/>
      <c r="AG393" s="651"/>
      <c r="AH393" s="651"/>
    </row>
    <row r="394" spans="1:34" hidden="1" x14ac:dyDescent="0.3">
      <c r="A394" s="258"/>
      <c r="B394" s="258"/>
      <c r="C394" s="258"/>
      <c r="D394" s="258"/>
      <c r="E394" s="258"/>
      <c r="F394" s="258"/>
      <c r="G394" s="258"/>
      <c r="H394" s="258"/>
      <c r="I394" s="258"/>
      <c r="J394" s="258"/>
      <c r="K394" s="258"/>
      <c r="L394" s="258"/>
      <c r="M394" s="258"/>
      <c r="N394" s="258"/>
      <c r="O394" s="258"/>
      <c r="P394" s="258"/>
      <c r="Q394" s="258"/>
      <c r="R394" s="258"/>
      <c r="S394" s="258"/>
      <c r="T394" s="258"/>
      <c r="U394" s="258"/>
      <c r="V394" s="258"/>
      <c r="W394" s="258"/>
      <c r="X394" s="258"/>
      <c r="Y394" s="258"/>
      <c r="Z394" s="258"/>
      <c r="AA394" s="258"/>
      <c r="AB394" s="258"/>
      <c r="AC394" s="258"/>
      <c r="AD394" s="258"/>
      <c r="AE394" s="258"/>
      <c r="AF394" s="258"/>
      <c r="AG394" s="258"/>
      <c r="AH394" s="258"/>
    </row>
    <row r="395" spans="1:34" ht="39.75" hidden="1" customHeight="1" x14ac:dyDescent="0.3">
      <c r="A395" s="609" t="s">
        <v>1784</v>
      </c>
      <c r="B395" s="609"/>
      <c r="C395" s="609"/>
      <c r="D395" s="609"/>
      <c r="E395" s="609"/>
      <c r="F395" s="609"/>
      <c r="G395" s="609"/>
      <c r="H395" s="609"/>
      <c r="I395" s="609"/>
      <c r="J395" s="609"/>
      <c r="K395" s="609"/>
      <c r="L395" s="609"/>
      <c r="M395" s="609"/>
      <c r="N395" s="609"/>
      <c r="O395" s="609"/>
      <c r="P395" s="609"/>
      <c r="Q395" s="609"/>
      <c r="R395" s="609"/>
      <c r="S395" s="609"/>
      <c r="T395" s="609"/>
      <c r="U395" s="609"/>
      <c r="V395" s="609"/>
      <c r="W395" s="609"/>
      <c r="X395" s="609"/>
      <c r="Y395" s="609"/>
      <c r="Z395" s="609"/>
      <c r="AA395" s="609"/>
      <c r="AB395" s="609"/>
      <c r="AC395" s="609"/>
      <c r="AD395" s="609"/>
      <c r="AE395" s="609"/>
      <c r="AF395" s="609"/>
      <c r="AG395" s="609"/>
      <c r="AH395" s="609"/>
    </row>
    <row r="396" spans="1:34" x14ac:dyDescent="0.3">
      <c r="A396" s="258"/>
      <c r="B396" s="258"/>
      <c r="C396" s="258"/>
      <c r="D396" s="258"/>
      <c r="E396" s="258"/>
      <c r="F396" s="258"/>
      <c r="G396" s="258"/>
      <c r="H396" s="258"/>
      <c r="I396" s="258"/>
      <c r="J396" s="258"/>
      <c r="K396" s="258"/>
      <c r="L396" s="258"/>
      <c r="M396" s="258"/>
      <c r="N396" s="258"/>
      <c r="O396" s="258"/>
      <c r="P396" s="258"/>
      <c r="Q396" s="258"/>
      <c r="R396" s="258"/>
      <c r="S396" s="258"/>
      <c r="T396" s="258"/>
      <c r="U396" s="258"/>
      <c r="V396" s="258"/>
      <c r="W396" s="258"/>
      <c r="X396" s="258"/>
      <c r="Y396" s="258"/>
      <c r="Z396" s="258"/>
      <c r="AA396" s="258"/>
      <c r="AB396" s="258"/>
      <c r="AC396" s="258"/>
      <c r="AD396" s="258"/>
      <c r="AE396" s="258"/>
      <c r="AF396" s="258"/>
      <c r="AG396" s="258"/>
      <c r="AH396" s="258"/>
    </row>
    <row r="397" spans="1:34" x14ac:dyDescent="0.3">
      <c r="A397" s="258"/>
      <c r="B397" s="258"/>
      <c r="C397" s="258"/>
      <c r="D397" s="258"/>
      <c r="E397" s="258"/>
      <c r="F397" s="258"/>
      <c r="G397" s="258"/>
      <c r="H397" s="258"/>
      <c r="I397" s="258"/>
      <c r="J397" s="258"/>
      <c r="K397" s="258"/>
      <c r="L397" s="258"/>
      <c r="M397" s="258"/>
      <c r="N397" s="258"/>
      <c r="O397" s="258"/>
      <c r="P397" s="258"/>
      <c r="Q397" s="258"/>
      <c r="R397" s="258"/>
      <c r="S397" s="258"/>
      <c r="T397" s="258"/>
      <c r="U397" s="258"/>
      <c r="V397" s="258"/>
      <c r="W397" s="258"/>
      <c r="X397" s="258"/>
      <c r="Y397" s="258"/>
      <c r="Z397" s="258"/>
      <c r="AA397" s="258"/>
      <c r="AB397" s="258"/>
      <c r="AC397" s="258"/>
      <c r="AD397" s="258"/>
      <c r="AE397" s="258"/>
      <c r="AF397" s="258"/>
      <c r="AG397" s="258"/>
      <c r="AH397" s="258"/>
    </row>
    <row r="398" spans="1:34" hidden="1" x14ac:dyDescent="0.3">
      <c r="A398" s="363" t="s">
        <v>1845</v>
      </c>
      <c r="B398" s="259"/>
      <c r="C398" s="259"/>
      <c r="D398" s="259"/>
      <c r="E398" s="259"/>
      <c r="F398" s="259"/>
      <c r="G398" s="259"/>
      <c r="H398" s="259"/>
      <c r="I398" s="259"/>
      <c r="J398" s="259"/>
      <c r="K398" s="259"/>
      <c r="L398" s="259"/>
      <c r="M398" s="259"/>
      <c r="N398" s="259"/>
      <c r="O398" s="259"/>
      <c r="P398" s="259"/>
      <c r="Q398" s="259"/>
      <c r="R398" s="259"/>
      <c r="S398" s="259"/>
      <c r="T398" s="259"/>
      <c r="U398" s="259"/>
      <c r="V398" s="259"/>
      <c r="W398" s="259"/>
      <c r="X398" s="258"/>
      <c r="Y398" s="258"/>
      <c r="Z398" s="258"/>
      <c r="AA398" s="258"/>
      <c r="AB398" s="258"/>
      <c r="AC398" s="258"/>
      <c r="AD398" s="258"/>
      <c r="AE398" s="258"/>
    </row>
    <row r="399" spans="1:34" hidden="1" x14ac:dyDescent="0.3">
      <c r="A399" s="363"/>
      <c r="B399" s="259"/>
      <c r="C399" s="259"/>
      <c r="D399" s="259"/>
      <c r="E399" s="259"/>
      <c r="F399" s="259"/>
      <c r="G399" s="259"/>
      <c r="H399" s="259"/>
      <c r="I399" s="259"/>
      <c r="J399" s="259"/>
      <c r="K399" s="259"/>
      <c r="L399" s="259"/>
      <c r="M399" s="259"/>
      <c r="N399" s="259"/>
      <c r="O399" s="259"/>
      <c r="P399" s="259"/>
      <c r="Q399" s="259"/>
      <c r="R399" s="259"/>
      <c r="S399" s="259"/>
      <c r="T399" s="259"/>
      <c r="U399" s="259"/>
      <c r="V399" s="259"/>
      <c r="W399" s="259"/>
      <c r="X399" s="258"/>
      <c r="Y399" s="258"/>
      <c r="Z399" s="258"/>
      <c r="AA399" s="258"/>
      <c r="AB399" s="258"/>
      <c r="AC399" s="258"/>
      <c r="AD399" s="258"/>
      <c r="AE399" s="258"/>
    </row>
    <row r="400" spans="1:34" hidden="1" x14ac:dyDescent="0.3">
      <c r="A400" s="263" t="s">
        <v>1851</v>
      </c>
      <c r="B400" s="259"/>
      <c r="C400" s="259"/>
      <c r="D400" s="259"/>
      <c r="E400" s="259"/>
      <c r="F400" s="259"/>
      <c r="G400" s="259"/>
      <c r="H400" s="259"/>
      <c r="I400" s="259"/>
      <c r="J400" s="259"/>
      <c r="K400" s="259"/>
      <c r="L400" s="259"/>
      <c r="M400" s="259"/>
      <c r="N400" s="259"/>
      <c r="O400" s="259"/>
      <c r="P400" s="259"/>
      <c r="Q400" s="259"/>
      <c r="R400" s="259"/>
      <c r="S400" s="259"/>
      <c r="T400" s="259"/>
      <c r="U400" s="259"/>
      <c r="V400" s="259"/>
      <c r="W400" s="259"/>
      <c r="X400" s="259"/>
      <c r="Y400" s="259"/>
      <c r="Z400" s="259"/>
      <c r="AA400" s="258"/>
      <c r="AB400" s="258"/>
      <c r="AC400" s="258"/>
      <c r="AD400" s="258"/>
      <c r="AE400" s="258"/>
      <c r="AF400" s="258"/>
      <c r="AG400" s="258"/>
      <c r="AH400" s="258"/>
    </row>
    <row r="401" spans="1:34" ht="15" hidden="1" customHeight="1" x14ac:dyDescent="0.3">
      <c r="A401" s="643" t="s">
        <v>1694</v>
      </c>
      <c r="B401" s="643"/>
      <c r="C401" s="643"/>
      <c r="D401" s="643"/>
      <c r="E401" s="643"/>
      <c r="F401" s="643"/>
      <c r="G401" s="643"/>
      <c r="H401" s="643"/>
      <c r="I401" s="643"/>
      <c r="J401" s="643"/>
      <c r="K401" s="643"/>
      <c r="L401" s="643"/>
      <c r="M401" s="643"/>
      <c r="N401" s="643"/>
      <c r="O401" s="643"/>
      <c r="P401" s="643"/>
      <c r="Q401" s="643"/>
      <c r="R401" s="643"/>
      <c r="S401" s="643"/>
      <c r="T401" s="643"/>
      <c r="U401" s="643"/>
      <c r="V401" s="643"/>
      <c r="W401" s="643"/>
      <c r="X401" s="643"/>
      <c r="Y401" s="643"/>
      <c r="Z401" s="643"/>
      <c r="AA401" s="643"/>
      <c r="AB401" s="643"/>
      <c r="AC401" s="643"/>
      <c r="AD401" s="643"/>
      <c r="AE401" s="643"/>
      <c r="AF401" s="643"/>
      <c r="AG401" s="643"/>
      <c r="AH401" s="643"/>
    </row>
    <row r="402" spans="1:34" hidden="1" x14ac:dyDescent="0.3">
      <c r="A402" s="272"/>
      <c r="B402" s="272"/>
      <c r="C402" s="272"/>
      <c r="D402" s="272"/>
      <c r="E402" s="272"/>
      <c r="F402" s="272"/>
      <c r="G402" s="272"/>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row>
    <row r="403" spans="1:34" ht="15" hidden="1" customHeight="1" x14ac:dyDescent="0.3">
      <c r="A403" s="608" t="s">
        <v>1620</v>
      </c>
      <c r="B403" s="608"/>
      <c r="C403" s="608"/>
      <c r="D403" s="608"/>
      <c r="E403" s="608"/>
      <c r="F403" s="608"/>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608"/>
      <c r="AF403" s="608"/>
      <c r="AG403" s="608"/>
      <c r="AH403" s="608"/>
    </row>
    <row r="404" spans="1:34" hidden="1" x14ac:dyDescent="0.3">
      <c r="A404" s="258"/>
      <c r="B404" s="258"/>
      <c r="C404" s="258"/>
      <c r="D404" s="258"/>
      <c r="E404" s="258"/>
      <c r="F404" s="258"/>
      <c r="G404" s="258"/>
      <c r="H404" s="258"/>
      <c r="I404" s="258"/>
      <c r="J404" s="258"/>
      <c r="K404" s="258"/>
      <c r="L404" s="258"/>
      <c r="M404" s="258"/>
      <c r="N404" s="258"/>
      <c r="O404" s="258"/>
      <c r="P404" s="258"/>
      <c r="Q404" s="258"/>
      <c r="R404" s="258"/>
      <c r="S404" s="258"/>
      <c r="T404" s="258"/>
      <c r="U404" s="258"/>
      <c r="V404" s="258"/>
      <c r="W404" s="258"/>
      <c r="X404" s="258"/>
      <c r="Y404" s="258"/>
      <c r="Z404" s="258"/>
      <c r="AA404" s="258"/>
      <c r="AB404" s="258"/>
      <c r="AC404" s="258"/>
      <c r="AD404" s="258"/>
      <c r="AE404" s="258"/>
      <c r="AF404" s="258"/>
      <c r="AG404" s="258"/>
      <c r="AH404" s="258"/>
    </row>
    <row r="405" spans="1:34" ht="15" hidden="1" customHeight="1" x14ac:dyDescent="0.3">
      <c r="A405" s="608" t="s">
        <v>1621</v>
      </c>
      <c r="B405" s="608"/>
      <c r="C405" s="608"/>
      <c r="D405" s="608"/>
      <c r="E405" s="608"/>
      <c r="F405" s="608"/>
      <c r="G405" s="608"/>
      <c r="H405" s="608"/>
      <c r="I405" s="608"/>
      <c r="J405" s="608"/>
      <c r="K405" s="608"/>
      <c r="L405" s="608"/>
      <c r="M405" s="608"/>
      <c r="N405" s="608"/>
      <c r="O405" s="608"/>
      <c r="P405" s="608"/>
      <c r="Q405" s="608"/>
      <c r="R405" s="608"/>
      <c r="S405" s="608"/>
      <c r="T405" s="608"/>
      <c r="U405" s="608"/>
      <c r="V405" s="608"/>
      <c r="W405" s="608"/>
      <c r="X405" s="608"/>
      <c r="Y405" s="608"/>
      <c r="Z405" s="608"/>
      <c r="AA405" s="608"/>
      <c r="AB405" s="608"/>
      <c r="AC405" s="608"/>
      <c r="AD405" s="608"/>
      <c r="AE405" s="608"/>
      <c r="AF405" s="608"/>
      <c r="AG405" s="608"/>
      <c r="AH405" s="608"/>
    </row>
    <row r="406" spans="1:34" hidden="1" x14ac:dyDescent="0.3">
      <c r="A406" s="258"/>
      <c r="B406" s="258"/>
      <c r="C406" s="258"/>
      <c r="D406" s="258"/>
      <c r="E406" s="258"/>
      <c r="F406" s="258"/>
      <c r="G406" s="258"/>
      <c r="H406" s="258"/>
      <c r="I406" s="258"/>
      <c r="J406" s="258"/>
      <c r="K406" s="258"/>
      <c r="L406" s="258"/>
      <c r="M406" s="258"/>
      <c r="N406" s="258"/>
      <c r="O406" s="258"/>
      <c r="P406" s="258"/>
      <c r="Q406" s="258"/>
      <c r="R406" s="258"/>
      <c r="S406" s="258"/>
      <c r="T406" s="258"/>
      <c r="U406" s="258"/>
      <c r="V406" s="258"/>
      <c r="W406" s="258"/>
      <c r="X406" s="258"/>
      <c r="Y406" s="258"/>
      <c r="Z406" s="258"/>
      <c r="AA406" s="258"/>
      <c r="AB406" s="258"/>
      <c r="AC406" s="258"/>
      <c r="AD406" s="258"/>
      <c r="AE406" s="258"/>
      <c r="AF406" s="258"/>
      <c r="AG406" s="258"/>
      <c r="AH406" s="258"/>
    </row>
    <row r="407" spans="1:34" ht="15" hidden="1" customHeight="1" x14ac:dyDescent="0.3">
      <c r="A407" s="608" t="s">
        <v>1622</v>
      </c>
      <c r="B407" s="608"/>
      <c r="C407" s="608"/>
      <c r="D407" s="608"/>
      <c r="E407" s="608"/>
      <c r="F407" s="608"/>
      <c r="G407" s="608"/>
      <c r="H407" s="608"/>
      <c r="I407" s="608"/>
      <c r="J407" s="608"/>
      <c r="K407" s="608"/>
      <c r="L407" s="608"/>
      <c r="M407" s="608"/>
      <c r="N407" s="608"/>
      <c r="O407" s="608"/>
      <c r="P407" s="608"/>
      <c r="Q407" s="608"/>
      <c r="R407" s="608"/>
      <c r="S407" s="608"/>
      <c r="T407" s="608"/>
      <c r="U407" s="608"/>
      <c r="V407" s="608"/>
      <c r="W407" s="608"/>
      <c r="X407" s="608"/>
      <c r="Y407" s="608"/>
      <c r="Z407" s="608"/>
      <c r="AA407" s="608"/>
      <c r="AB407" s="608"/>
      <c r="AC407" s="608"/>
      <c r="AD407" s="608"/>
      <c r="AE407" s="608"/>
      <c r="AF407" s="608"/>
      <c r="AG407" s="608"/>
      <c r="AH407" s="608"/>
    </row>
    <row r="408" spans="1:34" hidden="1" x14ac:dyDescent="0.3">
      <c r="A408" s="608"/>
      <c r="B408" s="608"/>
      <c r="C408" s="608"/>
      <c r="D408" s="608"/>
      <c r="E408" s="608"/>
      <c r="F408" s="608"/>
      <c r="G408" s="608"/>
      <c r="H408" s="608"/>
      <c r="I408" s="608"/>
      <c r="J408" s="608"/>
      <c r="K408" s="608"/>
      <c r="L408" s="608"/>
      <c r="M408" s="608"/>
      <c r="N408" s="608"/>
      <c r="O408" s="608"/>
      <c r="P408" s="608"/>
      <c r="Q408" s="608"/>
      <c r="R408" s="608"/>
      <c r="S408" s="608"/>
      <c r="T408" s="608"/>
      <c r="U408" s="608"/>
      <c r="V408" s="608"/>
      <c r="W408" s="608"/>
      <c r="X408" s="608"/>
      <c r="Y408" s="608"/>
      <c r="Z408" s="608"/>
      <c r="AA408" s="608"/>
      <c r="AB408" s="608"/>
      <c r="AC408" s="608"/>
      <c r="AD408" s="608"/>
      <c r="AE408" s="608"/>
      <c r="AF408" s="608"/>
      <c r="AG408" s="608"/>
      <c r="AH408" s="608"/>
    </row>
    <row r="409" spans="1:34" hidden="1" x14ac:dyDescent="0.3">
      <c r="A409" s="258"/>
      <c r="B409" s="258"/>
      <c r="C409" s="258"/>
      <c r="D409" s="258"/>
      <c r="E409" s="258"/>
      <c r="F409" s="258"/>
      <c r="G409" s="258"/>
      <c r="H409" s="258"/>
      <c r="I409" s="258"/>
      <c r="J409" s="258"/>
      <c r="K409" s="258"/>
      <c r="L409" s="258"/>
      <c r="M409" s="258"/>
      <c r="N409" s="258"/>
      <c r="O409" s="258"/>
      <c r="P409" s="258"/>
      <c r="Q409" s="258"/>
      <c r="R409" s="258"/>
      <c r="S409" s="258"/>
      <c r="T409" s="258"/>
      <c r="U409" s="258"/>
      <c r="V409" s="258"/>
      <c r="W409" s="258"/>
      <c r="X409" s="258"/>
      <c r="Y409" s="258"/>
      <c r="Z409" s="258"/>
      <c r="AA409" s="258"/>
      <c r="AB409" s="258"/>
      <c r="AC409" s="258"/>
      <c r="AD409" s="258"/>
      <c r="AE409" s="258"/>
      <c r="AF409" s="258"/>
      <c r="AG409" s="258"/>
      <c r="AH409" s="258"/>
    </row>
    <row r="410" spans="1:34" ht="15" hidden="1" customHeight="1" x14ac:dyDescent="0.3">
      <c r="A410" s="608" t="s">
        <v>1623</v>
      </c>
      <c r="B410" s="608"/>
      <c r="C410" s="608"/>
      <c r="D410" s="608"/>
      <c r="E410" s="608"/>
      <c r="F410" s="608"/>
      <c r="G410" s="608"/>
      <c r="H410" s="608"/>
      <c r="I410" s="608"/>
      <c r="J410" s="608"/>
      <c r="K410" s="608"/>
      <c r="L410" s="608"/>
      <c r="M410" s="608"/>
      <c r="N410" s="608"/>
      <c r="O410" s="608"/>
      <c r="P410" s="608"/>
      <c r="Q410" s="608"/>
      <c r="R410" s="608"/>
      <c r="S410" s="608"/>
      <c r="T410" s="608"/>
      <c r="U410" s="608"/>
      <c r="V410" s="608"/>
      <c r="W410" s="608"/>
      <c r="X410" s="608"/>
      <c r="Y410" s="608"/>
      <c r="Z410" s="608"/>
      <c r="AA410" s="608"/>
      <c r="AB410" s="608"/>
      <c r="AC410" s="608"/>
      <c r="AD410" s="608"/>
      <c r="AE410" s="608"/>
      <c r="AF410" s="608"/>
      <c r="AG410" s="608"/>
      <c r="AH410" s="608"/>
    </row>
    <row r="411" spans="1:34" hidden="1" x14ac:dyDescent="0.3">
      <c r="A411" s="608"/>
      <c r="B411" s="608"/>
      <c r="C411" s="608"/>
      <c r="D411" s="608"/>
      <c r="E411" s="608"/>
      <c r="F411" s="608"/>
      <c r="G411" s="608"/>
      <c r="H411" s="608"/>
      <c r="I411" s="608"/>
      <c r="J411" s="608"/>
      <c r="K411" s="608"/>
      <c r="L411" s="608"/>
      <c r="M411" s="608"/>
      <c r="N411" s="608"/>
      <c r="O411" s="608"/>
      <c r="P411" s="608"/>
      <c r="Q411" s="608"/>
      <c r="R411" s="608"/>
      <c r="S411" s="608"/>
      <c r="T411" s="608"/>
      <c r="U411" s="608"/>
      <c r="V411" s="608"/>
      <c r="W411" s="608"/>
      <c r="X411" s="608"/>
      <c r="Y411" s="608"/>
      <c r="Z411" s="608"/>
      <c r="AA411" s="608"/>
      <c r="AB411" s="608"/>
      <c r="AC411" s="608"/>
      <c r="AD411" s="608"/>
      <c r="AE411" s="608"/>
      <c r="AF411" s="608"/>
      <c r="AG411" s="608"/>
      <c r="AH411" s="608"/>
    </row>
    <row r="412" spans="1:34" hidden="1" x14ac:dyDescent="0.3">
      <c r="A412" s="258"/>
      <c r="B412" s="258"/>
      <c r="C412" s="258"/>
      <c r="D412" s="258"/>
      <c r="E412" s="258"/>
      <c r="F412" s="258"/>
      <c r="G412" s="258"/>
      <c r="H412" s="258"/>
      <c r="I412" s="258"/>
      <c r="J412" s="258"/>
      <c r="K412" s="258"/>
      <c r="L412" s="258"/>
      <c r="M412" s="258"/>
      <c r="N412" s="258"/>
      <c r="O412" s="258"/>
      <c r="P412" s="258"/>
      <c r="Q412" s="258"/>
      <c r="R412" s="258"/>
      <c r="S412" s="258"/>
      <c r="T412" s="258"/>
      <c r="U412" s="258"/>
      <c r="V412" s="258"/>
      <c r="W412" s="258"/>
      <c r="X412" s="258"/>
      <c r="Y412" s="258"/>
      <c r="Z412" s="258"/>
      <c r="AA412" s="258"/>
      <c r="AB412" s="258"/>
      <c r="AC412" s="258"/>
      <c r="AD412" s="258"/>
      <c r="AE412" s="258"/>
      <c r="AF412" s="258"/>
      <c r="AG412" s="258"/>
      <c r="AH412" s="258"/>
    </row>
    <row r="413" spans="1:34" ht="15" hidden="1" customHeight="1" x14ac:dyDescent="0.3">
      <c r="A413" s="608" t="s">
        <v>1624</v>
      </c>
      <c r="B413" s="608"/>
      <c r="C413" s="608"/>
      <c r="D413" s="608"/>
      <c r="E413" s="608"/>
      <c r="F413" s="608"/>
      <c r="G413" s="608"/>
      <c r="H413" s="608"/>
      <c r="I413" s="608"/>
      <c r="J413" s="608"/>
      <c r="K413" s="608"/>
      <c r="L413" s="608"/>
      <c r="M413" s="608"/>
      <c r="N413" s="608"/>
      <c r="O413" s="608"/>
      <c r="P413" s="608"/>
      <c r="Q413" s="608"/>
      <c r="R413" s="608"/>
      <c r="S413" s="608"/>
      <c r="T413" s="608"/>
      <c r="U413" s="608"/>
      <c r="V413" s="608"/>
      <c r="W413" s="608"/>
      <c r="X413" s="608"/>
      <c r="Y413" s="608"/>
      <c r="Z413" s="608"/>
      <c r="AA413" s="608"/>
      <c r="AB413" s="608"/>
      <c r="AC413" s="608"/>
      <c r="AD413" s="608"/>
      <c r="AE413" s="608"/>
      <c r="AF413" s="608"/>
      <c r="AG413" s="608"/>
      <c r="AH413" s="608"/>
    </row>
    <row r="414" spans="1:34" ht="62.25" hidden="1" customHeight="1" x14ac:dyDescent="0.3">
      <c r="A414" s="565" t="s">
        <v>1844</v>
      </c>
      <c r="B414" s="565"/>
      <c r="C414" s="565"/>
      <c r="D414" s="565"/>
      <c r="E414" s="565"/>
      <c r="F414" s="565"/>
      <c r="G414" s="565"/>
      <c r="H414" s="565"/>
      <c r="I414" s="565"/>
      <c r="J414" s="565"/>
      <c r="K414" s="565"/>
      <c r="L414" s="565"/>
      <c r="M414" s="565"/>
      <c r="N414" s="565"/>
      <c r="O414" s="565"/>
      <c r="P414" s="565"/>
      <c r="Q414" s="565"/>
      <c r="R414" s="565"/>
      <c r="S414" s="565"/>
      <c r="T414" s="565"/>
      <c r="U414" s="565"/>
      <c r="V414" s="565"/>
      <c r="W414" s="565"/>
      <c r="X414" s="565"/>
      <c r="Y414" s="565"/>
      <c r="Z414" s="565"/>
      <c r="AA414" s="565"/>
      <c r="AB414" s="565"/>
      <c r="AC414" s="565"/>
      <c r="AD414" s="565"/>
      <c r="AE414" s="565"/>
      <c r="AF414" s="565"/>
      <c r="AG414" s="565"/>
      <c r="AH414" s="565"/>
    </row>
    <row r="415" spans="1:34" ht="15" hidden="1" customHeight="1" x14ac:dyDescent="0.3">
      <c r="A415" s="359"/>
      <c r="B415" s="359"/>
      <c r="C415" s="359"/>
      <c r="D415" s="359"/>
      <c r="E415" s="359"/>
      <c r="F415" s="359"/>
      <c r="G415" s="359"/>
      <c r="H415" s="359"/>
      <c r="I415" s="359"/>
      <c r="J415" s="359"/>
      <c r="K415" s="359"/>
      <c r="L415" s="359"/>
      <c r="M415" s="359"/>
      <c r="N415" s="359"/>
      <c r="O415" s="359"/>
      <c r="P415" s="359"/>
      <c r="Q415" s="359"/>
      <c r="R415" s="359"/>
      <c r="S415" s="359"/>
      <c r="T415" s="359"/>
      <c r="U415" s="359"/>
      <c r="V415" s="359"/>
      <c r="W415" s="359"/>
      <c r="X415" s="359"/>
      <c r="Y415" s="359"/>
      <c r="Z415" s="359"/>
      <c r="AA415" s="359"/>
      <c r="AB415" s="359"/>
      <c r="AC415" s="359"/>
      <c r="AD415" s="359"/>
      <c r="AE415" s="359"/>
      <c r="AF415" s="359"/>
      <c r="AG415" s="359"/>
      <c r="AH415" s="359"/>
    </row>
    <row r="416" spans="1:34" ht="50.25" hidden="1" customHeight="1" x14ac:dyDescent="0.3">
      <c r="A416" s="565" t="s">
        <v>1843</v>
      </c>
      <c r="B416" s="565"/>
      <c r="C416" s="565"/>
      <c r="D416" s="565"/>
      <c r="E416" s="565"/>
      <c r="F416" s="565"/>
      <c r="G416" s="565"/>
      <c r="H416" s="565"/>
      <c r="I416" s="565"/>
      <c r="J416" s="565"/>
      <c r="K416" s="565"/>
      <c r="L416" s="565"/>
      <c r="M416" s="565"/>
      <c r="N416" s="565"/>
      <c r="O416" s="565"/>
      <c r="P416" s="565"/>
      <c r="Q416" s="565"/>
      <c r="R416" s="565"/>
      <c r="S416" s="565"/>
      <c r="T416" s="565"/>
      <c r="U416" s="565"/>
      <c r="V416" s="565"/>
      <c r="W416" s="565"/>
      <c r="X416" s="565"/>
      <c r="Y416" s="565"/>
      <c r="Z416" s="565"/>
      <c r="AA416" s="565"/>
      <c r="AB416" s="565"/>
      <c r="AC416" s="565"/>
      <c r="AD416" s="565"/>
      <c r="AE416" s="565"/>
      <c r="AF416" s="565"/>
      <c r="AG416" s="565"/>
      <c r="AH416" s="565"/>
    </row>
    <row r="417" spans="1:36" hidden="1" x14ac:dyDescent="0.3">
      <c r="A417" s="349"/>
      <c r="B417" s="349"/>
      <c r="C417" s="349"/>
      <c r="D417" s="349"/>
      <c r="E417" s="349"/>
      <c r="F417" s="349"/>
      <c r="G417" s="349"/>
      <c r="H417" s="349"/>
      <c r="I417" s="349"/>
      <c r="J417" s="349"/>
      <c r="K417" s="349"/>
      <c r="L417" s="349"/>
      <c r="M417" s="349"/>
      <c r="N417" s="349"/>
      <c r="O417" s="349"/>
      <c r="P417" s="349"/>
      <c r="Q417" s="349"/>
      <c r="R417" s="349"/>
      <c r="S417" s="349"/>
      <c r="T417" s="349"/>
      <c r="U417" s="349"/>
      <c r="V417" s="349"/>
      <c r="W417" s="349"/>
      <c r="X417" s="349"/>
      <c r="Y417" s="349"/>
      <c r="Z417" s="349"/>
      <c r="AA417" s="349"/>
      <c r="AB417" s="349"/>
      <c r="AC417" s="349"/>
      <c r="AD417" s="349"/>
      <c r="AE417" s="349"/>
      <c r="AF417" s="349"/>
      <c r="AG417" s="349"/>
      <c r="AH417" s="349"/>
    </row>
    <row r="418" spans="1:36" ht="15" hidden="1" customHeight="1" x14ac:dyDescent="0.3">
      <c r="A418" s="639" t="s">
        <v>1634</v>
      </c>
      <c r="B418" s="639"/>
      <c r="C418" s="639"/>
      <c r="D418" s="639"/>
      <c r="E418" s="639"/>
      <c r="F418" s="639"/>
      <c r="G418" s="639"/>
      <c r="H418" s="639"/>
      <c r="I418" s="639"/>
      <c r="J418" s="639"/>
      <c r="K418" s="639"/>
      <c r="L418" s="639"/>
      <c r="M418" s="639"/>
      <c r="N418" s="639"/>
      <c r="O418" s="639"/>
      <c r="P418" s="639"/>
      <c r="Q418" s="639"/>
      <c r="R418" s="639"/>
      <c r="S418" s="639"/>
      <c r="T418" s="639"/>
      <c r="U418" s="639"/>
      <c r="V418" s="639"/>
      <c r="W418" s="639"/>
      <c r="X418" s="639"/>
      <c r="Y418" s="639"/>
      <c r="Z418" s="639"/>
      <c r="AA418" s="639"/>
      <c r="AB418" s="639"/>
      <c r="AC418" s="639"/>
      <c r="AD418" s="639"/>
      <c r="AE418" s="639"/>
      <c r="AF418" s="639"/>
      <c r="AG418" s="639"/>
      <c r="AH418" s="639"/>
    </row>
    <row r="419" spans="1:36" hidden="1" x14ac:dyDescent="0.3">
      <c r="A419" s="639"/>
      <c r="B419" s="639"/>
      <c r="C419" s="639"/>
      <c r="D419" s="639"/>
      <c r="E419" s="639"/>
      <c r="F419" s="639"/>
      <c r="G419" s="639"/>
      <c r="H419" s="639"/>
      <c r="I419" s="639"/>
      <c r="J419" s="639"/>
      <c r="K419" s="639"/>
      <c r="L419" s="639"/>
      <c r="M419" s="639"/>
      <c r="N419" s="639"/>
      <c r="O419" s="639"/>
      <c r="P419" s="639"/>
      <c r="Q419" s="639"/>
      <c r="R419" s="639"/>
      <c r="S419" s="639"/>
      <c r="T419" s="639"/>
      <c r="U419" s="639"/>
      <c r="V419" s="639"/>
      <c r="W419" s="639"/>
      <c r="X419" s="639"/>
      <c r="Y419" s="639"/>
      <c r="Z419" s="639"/>
      <c r="AA419" s="639"/>
      <c r="AB419" s="639"/>
      <c r="AC419" s="639"/>
      <c r="AD419" s="639"/>
      <c r="AE419" s="639"/>
      <c r="AF419" s="639"/>
      <c r="AG419" s="639"/>
      <c r="AH419" s="639"/>
    </row>
    <row r="420" spans="1:36" hidden="1" x14ac:dyDescent="0.3">
      <c r="A420" s="350"/>
      <c r="B420" s="350"/>
      <c r="C420" s="350"/>
      <c r="D420" s="350"/>
      <c r="E420" s="350"/>
      <c r="F420" s="350"/>
      <c r="G420" s="350"/>
      <c r="H420" s="350"/>
      <c r="I420" s="350"/>
      <c r="J420" s="350"/>
      <c r="K420" s="350"/>
      <c r="L420" s="350"/>
      <c r="M420" s="350"/>
      <c r="N420" s="350"/>
      <c r="O420" s="350"/>
      <c r="P420" s="350"/>
      <c r="Q420" s="350"/>
      <c r="R420" s="350"/>
      <c r="S420" s="350"/>
      <c r="T420" s="350"/>
      <c r="U420" s="350"/>
      <c r="V420" s="350"/>
      <c r="W420" s="350"/>
      <c r="X420" s="350"/>
      <c r="Y420" s="350"/>
      <c r="Z420" s="350"/>
      <c r="AA420" s="350"/>
      <c r="AB420" s="350"/>
      <c r="AC420" s="350"/>
      <c r="AD420" s="350"/>
      <c r="AE420" s="350"/>
      <c r="AF420" s="350"/>
      <c r="AG420" s="350"/>
      <c r="AH420" s="350"/>
    </row>
    <row r="421" spans="1:36" hidden="1" x14ac:dyDescent="0.3">
      <c r="A421" s="351" t="s">
        <v>1695</v>
      </c>
      <c r="B421" s="349"/>
      <c r="C421" s="349"/>
      <c r="D421" s="349"/>
      <c r="E421" s="349"/>
      <c r="F421" s="349"/>
      <c r="G421" s="349"/>
      <c r="H421" s="349"/>
      <c r="I421" s="349"/>
      <c r="J421" s="349"/>
      <c r="K421" s="349"/>
      <c r="L421" s="349"/>
      <c r="M421" s="349"/>
      <c r="N421" s="349"/>
      <c r="O421" s="349"/>
      <c r="P421" s="349"/>
      <c r="Q421" s="349"/>
      <c r="R421" s="349"/>
      <c r="S421" s="349"/>
      <c r="T421" s="349"/>
      <c r="U421" s="349"/>
      <c r="V421" s="349"/>
      <c r="W421" s="349"/>
      <c r="X421" s="349"/>
      <c r="Y421" s="349"/>
      <c r="Z421" s="349"/>
      <c r="AA421" s="349"/>
      <c r="AB421" s="349"/>
      <c r="AC421" s="349"/>
      <c r="AD421" s="349"/>
      <c r="AE421" s="349"/>
      <c r="AF421" s="349"/>
      <c r="AG421" s="349"/>
      <c r="AH421" s="349"/>
    </row>
    <row r="422" spans="1:36" hidden="1" x14ac:dyDescent="0.3">
      <c r="A422" s="349"/>
      <c r="B422" s="349"/>
      <c r="C422" s="349"/>
      <c r="D422" s="349"/>
      <c r="E422" s="349"/>
      <c r="F422" s="349"/>
      <c r="G422" s="349"/>
      <c r="H422" s="349"/>
      <c r="I422" s="349"/>
      <c r="J422" s="349"/>
      <c r="K422" s="349"/>
      <c r="L422" s="349"/>
      <c r="M422" s="349"/>
      <c r="N422" s="349"/>
      <c r="O422" s="349"/>
      <c r="P422" s="349"/>
      <c r="Q422" s="349"/>
      <c r="R422" s="349"/>
      <c r="S422" s="349"/>
      <c r="T422" s="349"/>
      <c r="U422" s="349"/>
      <c r="V422" s="349"/>
      <c r="W422" s="349"/>
      <c r="X422" s="349"/>
      <c r="Y422" s="349"/>
      <c r="Z422" s="349"/>
      <c r="AA422" s="349"/>
      <c r="AB422" s="349"/>
      <c r="AC422" s="349"/>
      <c r="AD422" s="349"/>
      <c r="AE422" s="349"/>
      <c r="AF422" s="349"/>
      <c r="AG422" s="349"/>
      <c r="AH422" s="349"/>
    </row>
    <row r="423" spans="1:36" ht="26.25" hidden="1" customHeight="1" x14ac:dyDescent="0.3">
      <c r="A423" s="640" t="s">
        <v>1846</v>
      </c>
      <c r="B423" s="641"/>
      <c r="C423" s="641"/>
      <c r="D423" s="641"/>
      <c r="E423" s="641"/>
      <c r="F423" s="641"/>
      <c r="G423" s="641"/>
      <c r="H423" s="641"/>
      <c r="I423" s="641"/>
      <c r="J423" s="641"/>
      <c r="K423" s="641"/>
      <c r="L423" s="641"/>
      <c r="M423" s="641"/>
      <c r="N423" s="641"/>
      <c r="O423" s="641"/>
      <c r="P423" s="641"/>
      <c r="Q423" s="641"/>
      <c r="R423" s="641"/>
      <c r="S423" s="641"/>
      <c r="T423" s="641"/>
      <c r="U423" s="641"/>
      <c r="V423" s="641"/>
      <c r="W423" s="641"/>
      <c r="X423" s="641"/>
      <c r="Y423" s="641"/>
      <c r="Z423" s="641"/>
      <c r="AA423" s="641"/>
      <c r="AB423" s="641"/>
      <c r="AC423" s="641"/>
      <c r="AD423" s="641"/>
      <c r="AE423" s="641"/>
      <c r="AF423" s="641"/>
      <c r="AG423" s="641"/>
      <c r="AH423" s="641"/>
      <c r="AJ423" s="362" t="s">
        <v>393</v>
      </c>
    </row>
    <row r="424" spans="1:36" ht="13.5" hidden="1" customHeight="1" x14ac:dyDescent="0.3">
      <c r="A424" s="352"/>
      <c r="B424" s="353"/>
      <c r="C424" s="353"/>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row>
    <row r="425" spans="1:36" ht="69" hidden="1" customHeight="1" x14ac:dyDescent="0.3">
      <c r="A425" s="640" t="s">
        <v>1829</v>
      </c>
      <c r="B425" s="641"/>
      <c r="C425" s="641"/>
      <c r="D425" s="641"/>
      <c r="E425" s="641"/>
      <c r="F425" s="641"/>
      <c r="G425" s="641"/>
      <c r="H425" s="641"/>
      <c r="I425" s="641"/>
      <c r="J425" s="641"/>
      <c r="K425" s="641"/>
      <c r="L425" s="641"/>
      <c r="M425" s="641"/>
      <c r="N425" s="641"/>
      <c r="O425" s="641"/>
      <c r="P425" s="641"/>
      <c r="Q425" s="641"/>
      <c r="R425" s="641"/>
      <c r="S425" s="641"/>
      <c r="T425" s="641"/>
      <c r="U425" s="641"/>
      <c r="V425" s="641"/>
      <c r="W425" s="641"/>
      <c r="X425" s="641"/>
      <c r="Y425" s="641"/>
      <c r="Z425" s="641"/>
      <c r="AA425" s="641"/>
      <c r="AB425" s="641"/>
      <c r="AC425" s="641"/>
      <c r="AD425" s="641"/>
      <c r="AE425" s="641"/>
      <c r="AF425" s="641"/>
      <c r="AG425" s="641"/>
      <c r="AH425" s="641"/>
    </row>
    <row r="426" spans="1:36" ht="15" hidden="1" customHeight="1" x14ac:dyDescent="0.3">
      <c r="A426" s="641" t="s">
        <v>1697</v>
      </c>
      <c r="B426" s="641"/>
      <c r="C426" s="641"/>
      <c r="D426" s="641"/>
      <c r="E426" s="641"/>
      <c r="F426" s="641"/>
      <c r="G426" s="641"/>
      <c r="H426" s="641"/>
      <c r="I426" s="641"/>
      <c r="J426" s="641"/>
      <c r="K426" s="641"/>
      <c r="L426" s="641"/>
      <c r="M426" s="641"/>
      <c r="N426" s="641"/>
      <c r="O426" s="641"/>
      <c r="P426" s="641"/>
      <c r="Q426" s="641"/>
      <c r="R426" s="641"/>
      <c r="S426" s="641"/>
      <c r="T426" s="641"/>
      <c r="U426" s="641"/>
      <c r="V426" s="641"/>
      <c r="W426" s="641"/>
      <c r="X426" s="641"/>
      <c r="Y426" s="641"/>
      <c r="Z426" s="641"/>
      <c r="AA426" s="641"/>
      <c r="AB426" s="641"/>
      <c r="AC426" s="641"/>
      <c r="AD426" s="641"/>
      <c r="AE426" s="641"/>
      <c r="AF426" s="641"/>
      <c r="AG426" s="641"/>
      <c r="AH426" s="641"/>
    </row>
    <row r="427" spans="1:36" hidden="1" x14ac:dyDescent="0.3">
      <c r="A427" s="354"/>
      <c r="B427" s="354"/>
      <c r="C427" s="354"/>
      <c r="D427" s="354"/>
      <c r="E427" s="354"/>
      <c r="F427" s="354"/>
      <c r="G427" s="354"/>
      <c r="H427" s="354"/>
      <c r="I427" s="354"/>
      <c r="J427" s="354"/>
      <c r="K427" s="354"/>
      <c r="L427" s="354"/>
      <c r="M427" s="354"/>
      <c r="N427" s="354"/>
      <c r="O427" s="354"/>
      <c r="P427" s="354"/>
      <c r="Q427" s="354"/>
      <c r="R427" s="354"/>
      <c r="S427" s="354"/>
      <c r="T427" s="354"/>
      <c r="U427" s="354"/>
      <c r="V427" s="354"/>
      <c r="W427" s="354"/>
      <c r="X427" s="354"/>
      <c r="Y427" s="354"/>
      <c r="Z427" s="354"/>
      <c r="AA427" s="354"/>
      <c r="AB427" s="354"/>
      <c r="AC427" s="354"/>
      <c r="AD427" s="354"/>
      <c r="AE427" s="354"/>
      <c r="AF427" s="354"/>
      <c r="AG427" s="354"/>
      <c r="AH427" s="354"/>
    </row>
    <row r="428" spans="1:36" ht="15" hidden="1" customHeight="1" x14ac:dyDescent="0.3">
      <c r="A428" s="642" t="s">
        <v>1698</v>
      </c>
      <c r="B428" s="642"/>
      <c r="C428" s="642"/>
      <c r="D428" s="642"/>
      <c r="E428" s="642"/>
      <c r="F428" s="642"/>
      <c r="G428" s="642"/>
      <c r="H428" s="642"/>
      <c r="I428" s="642"/>
      <c r="J428" s="642"/>
      <c r="K428" s="642"/>
      <c r="L428" s="642"/>
      <c r="M428" s="642"/>
      <c r="N428" s="642"/>
      <c r="O428" s="642"/>
      <c r="P428" s="642"/>
      <c r="Q428" s="642"/>
      <c r="R428" s="642"/>
      <c r="S428" s="642"/>
      <c r="T428" s="642"/>
      <c r="U428" s="642"/>
      <c r="V428" s="642"/>
      <c r="W428" s="642"/>
      <c r="X428" s="642"/>
      <c r="Y428" s="642"/>
      <c r="Z428" s="642"/>
      <c r="AA428" s="642"/>
      <c r="AB428" s="642"/>
      <c r="AC428" s="642"/>
      <c r="AD428" s="642"/>
      <c r="AE428" s="642"/>
      <c r="AF428" s="642"/>
      <c r="AG428" s="642"/>
      <c r="AH428" s="642"/>
    </row>
    <row r="429" spans="1:36" hidden="1" x14ac:dyDescent="0.3">
      <c r="A429" s="355"/>
      <c r="B429" s="355"/>
      <c r="C429" s="355"/>
      <c r="D429" s="355"/>
      <c r="E429" s="355"/>
      <c r="F429" s="355"/>
      <c r="G429" s="355"/>
      <c r="H429" s="355"/>
      <c r="I429" s="355"/>
      <c r="J429" s="355"/>
      <c r="K429" s="355"/>
      <c r="L429" s="355"/>
      <c r="M429" s="355"/>
      <c r="N429" s="355"/>
      <c r="O429" s="355"/>
      <c r="P429" s="355"/>
      <c r="Q429" s="355"/>
      <c r="R429" s="355"/>
      <c r="S429" s="355"/>
      <c r="T429" s="355"/>
      <c r="U429" s="355"/>
      <c r="V429" s="355"/>
      <c r="W429" s="355"/>
      <c r="X429" s="355"/>
      <c r="Y429" s="355"/>
      <c r="Z429" s="355"/>
      <c r="AA429" s="355"/>
      <c r="AB429" s="355"/>
      <c r="AC429" s="355"/>
      <c r="AD429" s="355"/>
      <c r="AE429" s="355"/>
      <c r="AF429" s="355"/>
      <c r="AG429" s="355"/>
      <c r="AH429" s="355"/>
    </row>
    <row r="430" spans="1:36" ht="15" hidden="1" customHeight="1" x14ac:dyDescent="0.3">
      <c r="A430" s="633" t="s">
        <v>1510</v>
      </c>
      <c r="B430" s="634"/>
      <c r="C430" s="634"/>
      <c r="D430" s="634"/>
      <c r="E430" s="634"/>
      <c r="F430" s="634"/>
      <c r="G430" s="634"/>
      <c r="H430" s="634"/>
      <c r="I430" s="634"/>
      <c r="J430" s="634"/>
      <c r="K430" s="634"/>
      <c r="L430" s="634"/>
      <c r="M430" s="634"/>
      <c r="N430" s="634"/>
      <c r="O430" s="634"/>
      <c r="P430" s="634"/>
      <c r="Q430" s="634"/>
      <c r="R430" s="635"/>
      <c r="S430" s="633" t="s">
        <v>510</v>
      </c>
      <c r="T430" s="634"/>
      <c r="U430" s="634"/>
      <c r="V430" s="634"/>
      <c r="W430" s="634"/>
      <c r="X430" s="634"/>
      <c r="Y430" s="634"/>
      <c r="Z430" s="635"/>
      <c r="AA430" s="633" t="s">
        <v>631</v>
      </c>
      <c r="AB430" s="634"/>
      <c r="AC430" s="634"/>
      <c r="AD430" s="634"/>
      <c r="AE430" s="634"/>
      <c r="AF430" s="634"/>
      <c r="AG430" s="634"/>
      <c r="AH430" s="635"/>
    </row>
    <row r="431" spans="1:36" hidden="1" x14ac:dyDescent="0.3">
      <c r="A431" s="636"/>
      <c r="B431" s="637"/>
      <c r="C431" s="637"/>
      <c r="D431" s="637"/>
      <c r="E431" s="637"/>
      <c r="F431" s="637"/>
      <c r="G431" s="637"/>
      <c r="H431" s="637"/>
      <c r="I431" s="637"/>
      <c r="J431" s="637"/>
      <c r="K431" s="637"/>
      <c r="L431" s="637"/>
      <c r="M431" s="637"/>
      <c r="N431" s="637"/>
      <c r="O431" s="637"/>
      <c r="P431" s="637"/>
      <c r="Q431" s="637"/>
      <c r="R431" s="638"/>
      <c r="S431" s="636"/>
      <c r="T431" s="637"/>
      <c r="U431" s="637"/>
      <c r="V431" s="637"/>
      <c r="W431" s="637"/>
      <c r="X431" s="637"/>
      <c r="Y431" s="637"/>
      <c r="Z431" s="638"/>
      <c r="AA431" s="636"/>
      <c r="AB431" s="637"/>
      <c r="AC431" s="637"/>
      <c r="AD431" s="637"/>
      <c r="AE431" s="637"/>
      <c r="AF431" s="637"/>
      <c r="AG431" s="637"/>
      <c r="AH431" s="638"/>
    </row>
    <row r="432" spans="1:36" hidden="1" x14ac:dyDescent="0.3">
      <c r="A432" s="644" t="s">
        <v>1625</v>
      </c>
      <c r="B432" s="645"/>
      <c r="C432" s="645"/>
      <c r="D432" s="645"/>
      <c r="E432" s="645"/>
      <c r="F432" s="645"/>
      <c r="G432" s="645"/>
      <c r="H432" s="645"/>
      <c r="I432" s="645"/>
      <c r="J432" s="645"/>
      <c r="K432" s="645"/>
      <c r="L432" s="645"/>
      <c r="M432" s="645"/>
      <c r="N432" s="645"/>
      <c r="O432" s="645"/>
      <c r="P432" s="645"/>
      <c r="Q432" s="645"/>
      <c r="R432" s="646"/>
      <c r="S432" s="647"/>
      <c r="T432" s="648"/>
      <c r="U432" s="648"/>
      <c r="V432" s="648"/>
      <c r="W432" s="648"/>
      <c r="X432" s="648"/>
      <c r="Y432" s="648"/>
      <c r="Z432" s="649"/>
      <c r="AA432" s="647"/>
      <c r="AB432" s="648"/>
      <c r="AC432" s="648"/>
      <c r="AD432" s="648"/>
      <c r="AE432" s="648"/>
      <c r="AF432" s="648"/>
      <c r="AG432" s="648"/>
      <c r="AH432" s="649"/>
    </row>
    <row r="433" spans="1:34" hidden="1" x14ac:dyDescent="0.3">
      <c r="A433" s="644" t="s">
        <v>1626</v>
      </c>
      <c r="B433" s="645"/>
      <c r="C433" s="645"/>
      <c r="D433" s="645"/>
      <c r="E433" s="645"/>
      <c r="F433" s="645"/>
      <c r="G433" s="645"/>
      <c r="H433" s="645"/>
      <c r="I433" s="645"/>
      <c r="J433" s="645"/>
      <c r="K433" s="645"/>
      <c r="L433" s="645"/>
      <c r="M433" s="645"/>
      <c r="N433" s="645"/>
      <c r="O433" s="645"/>
      <c r="P433" s="645"/>
      <c r="Q433" s="645"/>
      <c r="R433" s="646"/>
      <c r="S433" s="647"/>
      <c r="T433" s="648"/>
      <c r="U433" s="648"/>
      <c r="V433" s="648"/>
      <c r="W433" s="648"/>
      <c r="X433" s="648"/>
      <c r="Y433" s="648"/>
      <c r="Z433" s="649"/>
      <c r="AA433" s="647"/>
      <c r="AB433" s="648"/>
      <c r="AC433" s="648"/>
      <c r="AD433" s="648"/>
      <c r="AE433" s="648"/>
      <c r="AF433" s="648"/>
      <c r="AG433" s="648"/>
      <c r="AH433" s="649"/>
    </row>
    <row r="434" spans="1:34" hidden="1" x14ac:dyDescent="0.3">
      <c r="A434" s="644" t="s">
        <v>1627</v>
      </c>
      <c r="B434" s="645"/>
      <c r="C434" s="645"/>
      <c r="D434" s="645"/>
      <c r="E434" s="645"/>
      <c r="F434" s="645"/>
      <c r="G434" s="645"/>
      <c r="H434" s="645"/>
      <c r="I434" s="645"/>
      <c r="J434" s="645"/>
      <c r="K434" s="645"/>
      <c r="L434" s="645"/>
      <c r="M434" s="645"/>
      <c r="N434" s="645"/>
      <c r="O434" s="645"/>
      <c r="P434" s="645"/>
      <c r="Q434" s="645"/>
      <c r="R434" s="646"/>
      <c r="S434" s="647"/>
      <c r="T434" s="648"/>
      <c r="U434" s="648"/>
      <c r="V434" s="648"/>
      <c r="W434" s="648"/>
      <c r="X434" s="648"/>
      <c r="Y434" s="648"/>
      <c r="Z434" s="649"/>
      <c r="AA434" s="647"/>
      <c r="AB434" s="648"/>
      <c r="AC434" s="648"/>
      <c r="AD434" s="648"/>
      <c r="AE434" s="648"/>
      <c r="AF434" s="648"/>
      <c r="AG434" s="648"/>
      <c r="AH434" s="649"/>
    </row>
    <row r="435" spans="1:34" hidden="1" x14ac:dyDescent="0.3">
      <c r="A435" s="644" t="s">
        <v>1628</v>
      </c>
      <c r="B435" s="645"/>
      <c r="C435" s="645"/>
      <c r="D435" s="645"/>
      <c r="E435" s="645"/>
      <c r="F435" s="645"/>
      <c r="G435" s="645"/>
      <c r="H435" s="645"/>
      <c r="I435" s="645"/>
      <c r="J435" s="645"/>
      <c r="K435" s="645"/>
      <c r="L435" s="645"/>
      <c r="M435" s="645"/>
      <c r="N435" s="645"/>
      <c r="O435" s="645"/>
      <c r="P435" s="645"/>
      <c r="Q435" s="645"/>
      <c r="R435" s="646"/>
      <c r="S435" s="647"/>
      <c r="T435" s="648"/>
      <c r="U435" s="648"/>
      <c r="V435" s="648"/>
      <c r="W435" s="648"/>
      <c r="X435" s="648"/>
      <c r="Y435" s="648"/>
      <c r="Z435" s="649"/>
      <c r="AA435" s="647"/>
      <c r="AB435" s="648"/>
      <c r="AC435" s="648"/>
      <c r="AD435" s="648"/>
      <c r="AE435" s="648"/>
      <c r="AF435" s="648"/>
      <c r="AG435" s="648"/>
      <c r="AH435" s="649"/>
    </row>
    <row r="436" spans="1:34" hidden="1" x14ac:dyDescent="0.3">
      <c r="A436" s="644" t="s">
        <v>1629</v>
      </c>
      <c r="B436" s="645"/>
      <c r="C436" s="645"/>
      <c r="D436" s="645"/>
      <c r="E436" s="645"/>
      <c r="F436" s="645"/>
      <c r="G436" s="645"/>
      <c r="H436" s="645"/>
      <c r="I436" s="645"/>
      <c r="J436" s="645"/>
      <c r="K436" s="645"/>
      <c r="L436" s="645"/>
      <c r="M436" s="645"/>
      <c r="N436" s="645"/>
      <c r="O436" s="645"/>
      <c r="P436" s="645"/>
      <c r="Q436" s="645"/>
      <c r="R436" s="646"/>
      <c r="S436" s="647"/>
      <c r="T436" s="648"/>
      <c r="U436" s="648"/>
      <c r="V436" s="648"/>
      <c r="W436" s="648"/>
      <c r="X436" s="648"/>
      <c r="Y436" s="648"/>
      <c r="Z436" s="649"/>
      <c r="AA436" s="647"/>
      <c r="AB436" s="648"/>
      <c r="AC436" s="648"/>
      <c r="AD436" s="648"/>
      <c r="AE436" s="648"/>
      <c r="AF436" s="648"/>
      <c r="AG436" s="648"/>
      <c r="AH436" s="649"/>
    </row>
    <row r="437" spans="1:34" hidden="1" x14ac:dyDescent="0.3">
      <c r="A437" s="644" t="s">
        <v>1630</v>
      </c>
      <c r="B437" s="645"/>
      <c r="C437" s="645"/>
      <c r="D437" s="645"/>
      <c r="E437" s="645"/>
      <c r="F437" s="645"/>
      <c r="G437" s="645"/>
      <c r="H437" s="645"/>
      <c r="I437" s="645"/>
      <c r="J437" s="645"/>
      <c r="K437" s="645"/>
      <c r="L437" s="645"/>
      <c r="M437" s="645"/>
      <c r="N437" s="645"/>
      <c r="O437" s="645"/>
      <c r="P437" s="645"/>
      <c r="Q437" s="645"/>
      <c r="R437" s="646"/>
      <c r="S437" s="647"/>
      <c r="T437" s="648"/>
      <c r="U437" s="648"/>
      <c r="V437" s="648"/>
      <c r="W437" s="648"/>
      <c r="X437" s="648"/>
      <c r="Y437" s="648"/>
      <c r="Z437" s="649"/>
      <c r="AA437" s="647"/>
      <c r="AB437" s="648"/>
      <c r="AC437" s="648"/>
      <c r="AD437" s="648"/>
      <c r="AE437" s="648"/>
      <c r="AF437" s="648"/>
      <c r="AG437" s="648"/>
      <c r="AH437" s="649"/>
    </row>
    <row r="438" spans="1:34" hidden="1" x14ac:dyDescent="0.3">
      <c r="A438" s="644" t="s">
        <v>1631</v>
      </c>
      <c r="B438" s="645"/>
      <c r="C438" s="645"/>
      <c r="D438" s="645"/>
      <c r="E438" s="645"/>
      <c r="F438" s="645"/>
      <c r="G438" s="645"/>
      <c r="H438" s="645"/>
      <c r="I438" s="645"/>
      <c r="J438" s="645"/>
      <c r="K438" s="645"/>
      <c r="L438" s="645"/>
      <c r="M438" s="645"/>
      <c r="N438" s="645"/>
      <c r="O438" s="645"/>
      <c r="P438" s="645"/>
      <c r="Q438" s="645"/>
      <c r="R438" s="646"/>
      <c r="S438" s="647"/>
      <c r="T438" s="648"/>
      <c r="U438" s="648"/>
      <c r="V438" s="648"/>
      <c r="W438" s="648"/>
      <c r="X438" s="648"/>
      <c r="Y438" s="648"/>
      <c r="Z438" s="649"/>
      <c r="AA438" s="647"/>
      <c r="AB438" s="648"/>
      <c r="AC438" s="648"/>
      <c r="AD438" s="648"/>
      <c r="AE438" s="648"/>
      <c r="AF438" s="648"/>
      <c r="AG438" s="648"/>
      <c r="AH438" s="649"/>
    </row>
    <row r="439" spans="1:34" hidden="1" x14ac:dyDescent="0.3">
      <c r="A439" s="644" t="s">
        <v>1632</v>
      </c>
      <c r="B439" s="645"/>
      <c r="C439" s="645"/>
      <c r="D439" s="645"/>
      <c r="E439" s="645"/>
      <c r="F439" s="645"/>
      <c r="G439" s="645"/>
      <c r="H439" s="645"/>
      <c r="I439" s="645"/>
      <c r="J439" s="645"/>
      <c r="K439" s="645"/>
      <c r="L439" s="645"/>
      <c r="M439" s="645"/>
      <c r="N439" s="645"/>
      <c r="O439" s="645"/>
      <c r="P439" s="645"/>
      <c r="Q439" s="645"/>
      <c r="R439" s="646"/>
      <c r="S439" s="647"/>
      <c r="T439" s="648"/>
      <c r="U439" s="648"/>
      <c r="V439" s="648"/>
      <c r="W439" s="648"/>
      <c r="X439" s="648"/>
      <c r="Y439" s="648"/>
      <c r="Z439" s="649"/>
      <c r="AA439" s="647"/>
      <c r="AB439" s="648"/>
      <c r="AC439" s="648"/>
      <c r="AD439" s="648"/>
      <c r="AE439" s="648"/>
      <c r="AF439" s="648"/>
      <c r="AG439" s="648"/>
      <c r="AH439" s="649"/>
    </row>
    <row r="440" spans="1:34" hidden="1" x14ac:dyDescent="0.3">
      <c r="A440" s="644" t="s">
        <v>1633</v>
      </c>
      <c r="B440" s="645"/>
      <c r="C440" s="645"/>
      <c r="D440" s="645"/>
      <c r="E440" s="645"/>
      <c r="F440" s="645"/>
      <c r="G440" s="645"/>
      <c r="H440" s="645"/>
      <c r="I440" s="645"/>
      <c r="J440" s="645"/>
      <c r="K440" s="645"/>
      <c r="L440" s="645"/>
      <c r="M440" s="645"/>
      <c r="N440" s="645"/>
      <c r="O440" s="645"/>
      <c r="P440" s="645"/>
      <c r="Q440" s="645"/>
      <c r="R440" s="646"/>
      <c r="S440" s="647"/>
      <c r="T440" s="648"/>
      <c r="U440" s="648"/>
      <c r="V440" s="648"/>
      <c r="W440" s="648"/>
      <c r="X440" s="648"/>
      <c r="Y440" s="648"/>
      <c r="Z440" s="649"/>
      <c r="AA440" s="647"/>
      <c r="AB440" s="648"/>
      <c r="AC440" s="648"/>
      <c r="AD440" s="648"/>
      <c r="AE440" s="648"/>
      <c r="AF440" s="648"/>
      <c r="AG440" s="648"/>
      <c r="AH440" s="649"/>
    </row>
    <row r="441" spans="1:34" hidden="1" x14ac:dyDescent="0.3">
      <c r="A441" s="349"/>
      <c r="B441" s="349"/>
      <c r="C441" s="349"/>
      <c r="D441" s="349"/>
      <c r="E441" s="349"/>
      <c r="F441" s="349"/>
      <c r="G441" s="349"/>
      <c r="H441" s="349"/>
      <c r="I441" s="349"/>
      <c r="J441" s="349"/>
      <c r="K441" s="349"/>
      <c r="L441" s="349"/>
      <c r="M441" s="349"/>
      <c r="N441" s="349"/>
      <c r="O441" s="349"/>
      <c r="P441" s="349"/>
      <c r="Q441" s="349"/>
      <c r="R441" s="349"/>
      <c r="S441" s="349"/>
      <c r="T441" s="349"/>
      <c r="U441" s="349"/>
      <c r="V441" s="349"/>
      <c r="W441" s="349"/>
      <c r="X441" s="349"/>
      <c r="Y441" s="349"/>
      <c r="Z441" s="349"/>
      <c r="AA441" s="349"/>
      <c r="AB441" s="349"/>
      <c r="AC441" s="349"/>
      <c r="AD441" s="349"/>
      <c r="AE441" s="349"/>
      <c r="AF441" s="349"/>
      <c r="AG441" s="349"/>
      <c r="AH441" s="349"/>
    </row>
    <row r="442" spans="1:34" x14ac:dyDescent="0.3">
      <c r="A442" s="349"/>
      <c r="B442" s="349"/>
      <c r="C442" s="349"/>
      <c r="D442" s="349"/>
      <c r="E442" s="349"/>
      <c r="F442" s="349"/>
      <c r="G442" s="349"/>
      <c r="H442" s="349"/>
      <c r="I442" s="349"/>
      <c r="J442" s="349"/>
      <c r="K442" s="349"/>
      <c r="L442" s="349"/>
      <c r="M442" s="349"/>
      <c r="N442" s="349"/>
      <c r="O442" s="349"/>
      <c r="P442" s="349"/>
      <c r="Q442" s="349"/>
      <c r="R442" s="349"/>
      <c r="S442" s="349"/>
      <c r="T442" s="349"/>
      <c r="U442" s="349"/>
      <c r="V442" s="349"/>
      <c r="W442" s="349"/>
      <c r="X442" s="349"/>
      <c r="Y442" s="349"/>
      <c r="Z442" s="349"/>
      <c r="AA442" s="349"/>
      <c r="AB442" s="349"/>
      <c r="AC442" s="349"/>
      <c r="AD442" s="349"/>
      <c r="AE442" s="349"/>
      <c r="AF442" s="349"/>
      <c r="AG442" s="349"/>
      <c r="AH442" s="349"/>
    </row>
    <row r="443" spans="1:34" hidden="1" x14ac:dyDescent="0.3">
      <c r="A443" s="263" t="s">
        <v>1852</v>
      </c>
      <c r="B443" s="259"/>
      <c r="C443" s="259"/>
      <c r="D443" s="259"/>
      <c r="E443" s="259"/>
      <c r="F443" s="259"/>
      <c r="G443" s="259"/>
      <c r="H443" s="259"/>
      <c r="I443" s="259"/>
      <c r="J443" s="259"/>
      <c r="K443" s="259"/>
      <c r="L443" s="259"/>
      <c r="M443" s="259"/>
      <c r="N443" s="259"/>
      <c r="O443" s="259"/>
      <c r="P443" s="259"/>
      <c r="Q443" s="259"/>
      <c r="R443" s="259"/>
      <c r="S443" s="259"/>
      <c r="T443" s="259"/>
      <c r="U443" s="259"/>
      <c r="V443" s="259"/>
      <c r="W443" s="259"/>
      <c r="X443" s="259"/>
      <c r="Y443" s="259"/>
      <c r="Z443" s="259"/>
      <c r="AA443" s="258"/>
      <c r="AB443" s="258"/>
      <c r="AC443" s="258"/>
      <c r="AD443" s="258"/>
      <c r="AE443" s="258"/>
      <c r="AF443" s="258"/>
      <c r="AG443" s="258"/>
      <c r="AH443" s="258"/>
    </row>
    <row r="444" spans="1:34" hidden="1" x14ac:dyDescent="0.3">
      <c r="A444" s="349"/>
      <c r="B444" s="349"/>
      <c r="C444" s="349"/>
      <c r="D444" s="349"/>
      <c r="E444" s="349"/>
      <c r="F444" s="349"/>
      <c r="G444" s="349"/>
      <c r="H444" s="349"/>
      <c r="I444" s="349"/>
      <c r="J444" s="349"/>
      <c r="K444" s="349"/>
      <c r="L444" s="349"/>
      <c r="M444" s="349"/>
      <c r="N444" s="349"/>
      <c r="O444" s="349"/>
      <c r="P444" s="349"/>
      <c r="Q444" s="349"/>
      <c r="R444" s="349"/>
      <c r="S444" s="349"/>
      <c r="T444" s="349"/>
      <c r="U444" s="349"/>
      <c r="V444" s="349"/>
      <c r="W444" s="349"/>
      <c r="X444" s="349"/>
      <c r="Y444" s="349"/>
      <c r="Z444" s="349"/>
      <c r="AA444" s="349"/>
      <c r="AB444" s="349"/>
      <c r="AC444" s="349"/>
      <c r="AD444" s="349"/>
      <c r="AE444" s="349"/>
      <c r="AF444" s="349"/>
      <c r="AG444" s="349"/>
      <c r="AH444" s="349"/>
    </row>
    <row r="445" spans="1:34" hidden="1" x14ac:dyDescent="0.3">
      <c r="A445" s="349" t="s">
        <v>1853</v>
      </c>
      <c r="B445" s="349"/>
      <c r="C445" s="349"/>
      <c r="D445" s="349"/>
      <c r="E445" s="349"/>
      <c r="F445" s="349"/>
      <c r="G445" s="349"/>
      <c r="H445" s="349"/>
      <c r="I445" s="349"/>
      <c r="J445" s="349"/>
      <c r="K445" s="349"/>
      <c r="L445" s="349"/>
      <c r="M445" s="349"/>
      <c r="N445" s="349"/>
      <c r="O445" s="349"/>
      <c r="P445" s="349"/>
      <c r="Q445" s="349"/>
      <c r="R445" s="349"/>
      <c r="S445" s="349"/>
      <c r="T445" s="349"/>
      <c r="U445" s="349"/>
      <c r="V445" s="349"/>
      <c r="W445" s="349"/>
      <c r="X445" s="349"/>
      <c r="Y445" s="349"/>
      <c r="Z445" s="349"/>
      <c r="AA445" s="349"/>
      <c r="AB445" s="349"/>
      <c r="AC445" s="349"/>
      <c r="AD445" s="349"/>
      <c r="AE445" s="349"/>
      <c r="AF445" s="349"/>
      <c r="AG445" s="349"/>
      <c r="AH445" s="349"/>
    </row>
    <row r="446" spans="1:34" ht="8.25" hidden="1" customHeight="1" x14ac:dyDescent="0.3">
      <c r="A446" s="349"/>
      <c r="B446" s="349"/>
      <c r="C446" s="349"/>
      <c r="D446" s="349"/>
      <c r="E446" s="349"/>
      <c r="F446" s="349"/>
      <c r="G446" s="349"/>
      <c r="H446" s="349"/>
      <c r="I446" s="349"/>
      <c r="J446" s="349"/>
      <c r="K446" s="349"/>
      <c r="L446" s="349"/>
      <c r="M446" s="349"/>
      <c r="N446" s="349"/>
      <c r="O446" s="349"/>
      <c r="P446" s="349"/>
      <c r="Q446" s="349"/>
      <c r="R446" s="349"/>
      <c r="S446" s="349"/>
      <c r="T446" s="349"/>
      <c r="U446" s="349"/>
      <c r="V446" s="349"/>
      <c r="W446" s="349"/>
      <c r="X446" s="349"/>
      <c r="Y446" s="349"/>
      <c r="Z446" s="349"/>
      <c r="AA446" s="349"/>
      <c r="AB446" s="349"/>
      <c r="AC446" s="349"/>
      <c r="AD446" s="349"/>
      <c r="AE446" s="349"/>
      <c r="AF446" s="349"/>
      <c r="AG446" s="349"/>
      <c r="AH446" s="349"/>
    </row>
    <row r="447" spans="1:34" ht="30" hidden="1" customHeight="1" x14ac:dyDescent="0.3">
      <c r="A447" s="565" t="s">
        <v>1854</v>
      </c>
      <c r="B447" s="565"/>
      <c r="C447" s="565"/>
      <c r="D447" s="565"/>
      <c r="E447" s="565"/>
      <c r="F447" s="565"/>
      <c r="G447" s="565"/>
      <c r="H447" s="565"/>
      <c r="I447" s="565"/>
      <c r="J447" s="565"/>
      <c r="K447" s="565"/>
      <c r="L447" s="565"/>
      <c r="M447" s="565"/>
      <c r="N447" s="565"/>
      <c r="O447" s="565"/>
      <c r="P447" s="565"/>
      <c r="Q447" s="565"/>
      <c r="R447" s="565"/>
      <c r="S447" s="565"/>
      <c r="T447" s="565"/>
      <c r="U447" s="565"/>
      <c r="V447" s="565"/>
      <c r="W447" s="565"/>
      <c r="X447" s="565"/>
      <c r="Y447" s="565"/>
      <c r="Z447" s="565"/>
      <c r="AA447" s="565"/>
      <c r="AB447" s="565"/>
      <c r="AC447" s="565"/>
      <c r="AD447" s="565"/>
      <c r="AE447" s="565"/>
      <c r="AF447" s="565"/>
      <c r="AG447" s="565"/>
      <c r="AH447" s="565"/>
    </row>
    <row r="448" spans="1:34" ht="10.5" hidden="1" customHeight="1" x14ac:dyDescent="0.3">
      <c r="A448" s="349"/>
      <c r="B448" s="349"/>
      <c r="C448" s="349"/>
      <c r="D448" s="349"/>
      <c r="E448" s="349"/>
      <c r="F448" s="349"/>
      <c r="G448" s="349"/>
      <c r="H448" s="349"/>
      <c r="I448" s="349"/>
      <c r="J448" s="349"/>
      <c r="K448" s="349"/>
      <c r="L448" s="349"/>
      <c r="M448" s="349"/>
      <c r="N448" s="349"/>
      <c r="O448" s="349"/>
      <c r="P448" s="349"/>
      <c r="Q448" s="349"/>
      <c r="R448" s="349"/>
      <c r="S448" s="349"/>
      <c r="T448" s="349"/>
      <c r="U448" s="349"/>
      <c r="V448" s="349"/>
      <c r="W448" s="349"/>
      <c r="X448" s="349"/>
      <c r="Y448" s="349"/>
      <c r="Z448" s="349"/>
      <c r="AA448" s="349"/>
      <c r="AB448" s="349"/>
      <c r="AC448" s="349"/>
      <c r="AD448" s="349"/>
      <c r="AE448" s="349"/>
      <c r="AF448" s="349"/>
      <c r="AG448" s="349"/>
      <c r="AH448" s="349"/>
    </row>
    <row r="449" spans="1:34" ht="40.5" hidden="1" customHeight="1" x14ac:dyDescent="0.3">
      <c r="A449" s="565" t="s">
        <v>1855</v>
      </c>
      <c r="B449" s="565"/>
      <c r="C449" s="565"/>
      <c r="D449" s="565"/>
      <c r="E449" s="565"/>
      <c r="F449" s="565"/>
      <c r="G449" s="565"/>
      <c r="H449" s="565"/>
      <c r="I449" s="565"/>
      <c r="J449" s="565"/>
      <c r="K449" s="565"/>
      <c r="L449" s="565"/>
      <c r="M449" s="565"/>
      <c r="N449" s="565"/>
      <c r="O449" s="565"/>
      <c r="P449" s="565"/>
      <c r="Q449" s="565"/>
      <c r="R449" s="565"/>
      <c r="S449" s="565"/>
      <c r="T449" s="565"/>
      <c r="U449" s="565"/>
      <c r="V449" s="565"/>
      <c r="W449" s="565"/>
      <c r="X449" s="565"/>
      <c r="Y449" s="565"/>
      <c r="Z449" s="565"/>
      <c r="AA449" s="565"/>
      <c r="AB449" s="565"/>
      <c r="AC449" s="565"/>
      <c r="AD449" s="565"/>
      <c r="AE449" s="565"/>
      <c r="AF449" s="565"/>
      <c r="AG449" s="565"/>
      <c r="AH449" s="565"/>
    </row>
    <row r="450" spans="1:34" hidden="1" x14ac:dyDescent="0.3">
      <c r="A450" s="349"/>
      <c r="B450" s="349"/>
      <c r="C450" s="349"/>
      <c r="D450" s="349"/>
      <c r="E450" s="349"/>
      <c r="F450" s="349"/>
      <c r="G450" s="349"/>
      <c r="H450" s="349"/>
      <c r="I450" s="349"/>
      <c r="J450" s="349"/>
      <c r="K450" s="349"/>
      <c r="L450" s="349"/>
      <c r="M450" s="349"/>
      <c r="N450" s="349"/>
      <c r="O450" s="349"/>
      <c r="P450" s="349"/>
      <c r="Q450" s="349"/>
      <c r="R450" s="349"/>
      <c r="S450" s="349"/>
      <c r="T450" s="349"/>
      <c r="U450" s="349"/>
      <c r="V450" s="349"/>
      <c r="W450" s="349"/>
      <c r="X450" s="349"/>
      <c r="Y450" s="349"/>
      <c r="Z450" s="349"/>
      <c r="AA450" s="349"/>
      <c r="AB450" s="349"/>
      <c r="AC450" s="349"/>
      <c r="AD450" s="349"/>
      <c r="AE450" s="349"/>
      <c r="AF450" s="349"/>
      <c r="AG450" s="349"/>
      <c r="AH450" s="349"/>
    </row>
    <row r="451" spans="1:34" hidden="1" x14ac:dyDescent="0.3">
      <c r="A451" s="349"/>
      <c r="B451" s="349"/>
      <c r="C451" s="349"/>
      <c r="D451" s="349"/>
      <c r="E451" s="349"/>
      <c r="F451" s="349"/>
      <c r="G451" s="349"/>
      <c r="H451" s="349"/>
      <c r="I451" s="349"/>
      <c r="J451" s="349"/>
      <c r="K451" s="349"/>
      <c r="L451" s="349"/>
      <c r="M451" s="349"/>
      <c r="N451" s="349"/>
      <c r="O451" s="349"/>
      <c r="P451" s="349"/>
      <c r="Q451" s="349"/>
      <c r="R451" s="349"/>
      <c r="S451" s="349"/>
      <c r="T451" s="349"/>
      <c r="U451" s="349"/>
      <c r="V451" s="349"/>
      <c r="W451" s="349"/>
      <c r="X451" s="349"/>
      <c r="Y451" s="349"/>
      <c r="Z451" s="349"/>
      <c r="AA451" s="349"/>
      <c r="AB451" s="349"/>
      <c r="AC451" s="349"/>
      <c r="AD451" s="349"/>
      <c r="AE451" s="349"/>
      <c r="AF451" s="349"/>
      <c r="AG451" s="349"/>
      <c r="AH451" s="349"/>
    </row>
    <row r="452" spans="1:34" hidden="1" x14ac:dyDescent="0.3">
      <c r="A452" s="349"/>
      <c r="B452" s="349"/>
      <c r="C452" s="349"/>
      <c r="D452" s="349"/>
      <c r="E452" s="349"/>
      <c r="F452" s="349"/>
      <c r="G452" s="349"/>
      <c r="H452" s="349"/>
      <c r="I452" s="349"/>
      <c r="J452" s="349"/>
      <c r="K452" s="349"/>
      <c r="L452" s="349"/>
      <c r="M452" s="349"/>
      <c r="N452" s="349"/>
      <c r="O452" s="349"/>
      <c r="P452" s="349"/>
      <c r="Q452" s="349"/>
      <c r="R452" s="349"/>
      <c r="S452" s="349"/>
      <c r="T452" s="349"/>
      <c r="U452" s="349"/>
      <c r="V452" s="349"/>
      <c r="W452" s="349"/>
      <c r="X452" s="349"/>
      <c r="Y452" s="349"/>
      <c r="Z452" s="349"/>
      <c r="AA452" s="349"/>
      <c r="AB452" s="349"/>
      <c r="AC452" s="349"/>
      <c r="AD452" s="349"/>
      <c r="AE452" s="349"/>
      <c r="AF452" s="349"/>
      <c r="AG452" s="349"/>
      <c r="AH452" s="349"/>
    </row>
    <row r="453" spans="1:34" hidden="1" x14ac:dyDescent="0.3">
      <c r="A453" s="349"/>
      <c r="B453" s="349"/>
      <c r="C453" s="349"/>
      <c r="D453" s="349"/>
      <c r="E453" s="349"/>
      <c r="F453" s="349"/>
      <c r="G453" s="349"/>
      <c r="H453" s="349"/>
      <c r="I453" s="349"/>
      <c r="J453" s="349"/>
      <c r="K453" s="349"/>
      <c r="L453" s="349"/>
      <c r="M453" s="349"/>
      <c r="N453" s="349"/>
      <c r="O453" s="349"/>
      <c r="P453" s="349"/>
      <c r="Q453" s="349"/>
      <c r="R453" s="349"/>
      <c r="S453" s="349"/>
      <c r="T453" s="349"/>
      <c r="U453" s="349"/>
      <c r="V453" s="349"/>
      <c r="W453" s="349"/>
      <c r="X453" s="349"/>
      <c r="Y453" s="349"/>
      <c r="Z453" s="349"/>
      <c r="AA453" s="349"/>
      <c r="AB453" s="349"/>
      <c r="AC453" s="349"/>
      <c r="AD453" s="349"/>
      <c r="AE453" s="349"/>
      <c r="AF453" s="349"/>
      <c r="AG453" s="349"/>
      <c r="AH453" s="349"/>
    </row>
    <row r="454" spans="1:34" hidden="1" x14ac:dyDescent="0.3">
      <c r="A454" s="263" t="s">
        <v>1625</v>
      </c>
      <c r="B454" s="349"/>
      <c r="C454" s="349"/>
      <c r="D454" s="349"/>
      <c r="E454" s="349"/>
      <c r="F454" s="349"/>
      <c r="G454" s="349"/>
      <c r="H454" s="349"/>
      <c r="I454" s="349"/>
      <c r="J454" s="349"/>
      <c r="K454" s="349"/>
      <c r="L454" s="349"/>
      <c r="M454" s="349"/>
      <c r="N454" s="349"/>
      <c r="O454" s="349"/>
      <c r="P454" s="349"/>
      <c r="Q454" s="349"/>
      <c r="R454" s="349"/>
      <c r="S454" s="349"/>
      <c r="T454" s="349"/>
      <c r="U454" s="349"/>
      <c r="V454" s="349"/>
      <c r="W454" s="349"/>
      <c r="X454" s="349"/>
      <c r="Y454" s="349"/>
      <c r="Z454" s="349"/>
      <c r="AA454" s="349"/>
      <c r="AB454" s="349"/>
      <c r="AC454" s="349"/>
      <c r="AD454" s="349"/>
      <c r="AE454" s="349"/>
      <c r="AF454" s="349"/>
      <c r="AG454" s="349"/>
      <c r="AH454" s="349"/>
    </row>
    <row r="455" spans="1:34" hidden="1" x14ac:dyDescent="0.3">
      <c r="A455" s="263"/>
      <c r="B455" s="349"/>
      <c r="C455" s="349"/>
      <c r="D455" s="349"/>
      <c r="E455" s="349"/>
      <c r="F455" s="349"/>
      <c r="G455" s="349"/>
      <c r="H455" s="349"/>
      <c r="I455" s="349"/>
      <c r="J455" s="349"/>
      <c r="K455" s="349"/>
      <c r="L455" s="349"/>
      <c r="M455" s="349"/>
      <c r="N455" s="349"/>
      <c r="O455" s="349"/>
      <c r="P455" s="349"/>
      <c r="Q455" s="349"/>
      <c r="R455" s="349"/>
      <c r="S455" s="349"/>
      <c r="T455" s="349"/>
      <c r="U455" s="349"/>
      <c r="V455" s="349"/>
      <c r="W455" s="349"/>
      <c r="X455" s="349"/>
      <c r="Y455" s="349"/>
      <c r="Z455" s="349"/>
      <c r="AA455" s="349"/>
      <c r="AB455" s="349"/>
      <c r="AC455" s="349"/>
      <c r="AD455" s="349"/>
      <c r="AE455" s="349"/>
      <c r="AF455" s="349"/>
      <c r="AG455" s="349"/>
      <c r="AH455" s="349"/>
    </row>
    <row r="456" spans="1:34" ht="45" hidden="1" customHeight="1" x14ac:dyDescent="0.3">
      <c r="A456" s="566" t="s">
        <v>1856</v>
      </c>
      <c r="B456" s="567"/>
      <c r="C456" s="567"/>
      <c r="D456" s="567"/>
      <c r="E456" s="567"/>
      <c r="F456" s="567"/>
      <c r="G456" s="567"/>
      <c r="H456" s="567"/>
      <c r="I456" s="567"/>
      <c r="J456" s="567"/>
      <c r="K456" s="567"/>
      <c r="L456" s="567"/>
      <c r="M456" s="567"/>
      <c r="N456" s="567"/>
      <c r="O456" s="567"/>
      <c r="P456" s="567"/>
      <c r="Q456" s="567"/>
      <c r="R456" s="567"/>
      <c r="S456" s="567"/>
      <c r="T456" s="567"/>
      <c r="U456" s="567"/>
      <c r="V456" s="567"/>
      <c r="W456" s="567"/>
      <c r="X456" s="567"/>
      <c r="Y456" s="567"/>
      <c r="Z456" s="567"/>
      <c r="AA456" s="567"/>
      <c r="AB456" s="567"/>
      <c r="AC456" s="567"/>
      <c r="AD456" s="567"/>
      <c r="AE456" s="567"/>
      <c r="AF456" s="567"/>
      <c r="AG456" s="567"/>
      <c r="AH456" s="567"/>
    </row>
    <row r="457" spans="1:34" hidden="1" x14ac:dyDescent="0.3">
      <c r="A457" s="349"/>
      <c r="B457" s="349"/>
      <c r="C457" s="349"/>
      <c r="D457" s="349"/>
      <c r="E457" s="349"/>
      <c r="F457" s="349"/>
      <c r="G457" s="349"/>
      <c r="H457" s="349"/>
      <c r="I457" s="349"/>
      <c r="J457" s="349"/>
      <c r="K457" s="349"/>
      <c r="L457" s="349"/>
      <c r="M457" s="349"/>
      <c r="N457" s="349"/>
      <c r="O457" s="349"/>
      <c r="P457" s="349"/>
      <c r="Q457" s="349"/>
      <c r="R457" s="349"/>
      <c r="S457" s="349"/>
      <c r="T457" s="349"/>
      <c r="U457" s="349"/>
      <c r="V457" s="349"/>
      <c r="W457" s="349"/>
      <c r="X457" s="349"/>
      <c r="Y457" s="349"/>
      <c r="Z457" s="349"/>
      <c r="AA457" s="349"/>
      <c r="AB457" s="349"/>
      <c r="AC457" s="349"/>
      <c r="AD457" s="349"/>
      <c r="AE457" s="349"/>
      <c r="AF457" s="349"/>
      <c r="AG457" s="349"/>
      <c r="AH457" s="349"/>
    </row>
    <row r="458" spans="1:34" hidden="1" x14ac:dyDescent="0.3">
      <c r="A458" s="349"/>
      <c r="B458" s="349"/>
      <c r="C458" s="349"/>
      <c r="D458" s="349"/>
      <c r="E458" s="349"/>
      <c r="F458" s="349"/>
      <c r="G458" s="349"/>
      <c r="H458" s="349"/>
      <c r="I458" s="349"/>
      <c r="J458" s="349"/>
      <c r="K458" s="349"/>
      <c r="L458" s="349"/>
      <c r="M458" s="349"/>
      <c r="N458" s="349"/>
      <c r="O458" s="349"/>
      <c r="P458" s="349"/>
      <c r="Q458" s="349"/>
      <c r="R458" s="349"/>
      <c r="S458" s="349"/>
      <c r="T458" s="349"/>
      <c r="U458" s="349"/>
      <c r="V458" s="349"/>
      <c r="W458" s="349"/>
      <c r="X458" s="349"/>
      <c r="Y458" s="349"/>
      <c r="Z458" s="349"/>
      <c r="AA458" s="349"/>
      <c r="AB458" s="349"/>
      <c r="AC458" s="349"/>
      <c r="AD458" s="349"/>
      <c r="AE458" s="349"/>
      <c r="AF458" s="349"/>
      <c r="AG458" s="349"/>
      <c r="AH458" s="349"/>
    </row>
    <row r="459" spans="1:34" hidden="1" x14ac:dyDescent="0.3">
      <c r="A459" s="349"/>
      <c r="B459" s="349"/>
      <c r="C459" s="349"/>
      <c r="D459" s="349"/>
      <c r="E459" s="349"/>
      <c r="F459" s="349"/>
      <c r="G459" s="349"/>
      <c r="H459" s="349"/>
      <c r="I459" s="349"/>
      <c r="J459" s="349"/>
      <c r="K459" s="349"/>
      <c r="L459" s="349"/>
      <c r="M459" s="349"/>
      <c r="N459" s="349"/>
      <c r="O459" s="349"/>
      <c r="P459" s="349"/>
      <c r="Q459" s="349"/>
      <c r="R459" s="349"/>
      <c r="S459" s="349"/>
      <c r="T459" s="349"/>
      <c r="U459" s="349"/>
      <c r="V459" s="349"/>
      <c r="W459" s="349"/>
      <c r="X459" s="349"/>
      <c r="Y459" s="349"/>
      <c r="Z459" s="349"/>
      <c r="AA459" s="349"/>
      <c r="AB459" s="349"/>
      <c r="AC459" s="349"/>
      <c r="AD459" s="349"/>
      <c r="AE459" s="349"/>
      <c r="AF459" s="349"/>
      <c r="AG459" s="349"/>
      <c r="AH459" s="349"/>
    </row>
    <row r="460" spans="1:34" x14ac:dyDescent="0.3">
      <c r="A460" s="356" t="s">
        <v>1635</v>
      </c>
      <c r="B460" s="357"/>
      <c r="C460" s="357"/>
      <c r="D460" s="357"/>
      <c r="E460" s="357"/>
      <c r="F460" s="357"/>
      <c r="G460" s="357"/>
      <c r="H460" s="357"/>
      <c r="I460" s="357"/>
      <c r="J460" s="357"/>
      <c r="K460" s="357"/>
      <c r="L460" s="357"/>
      <c r="M460" s="357"/>
      <c r="N460" s="357"/>
      <c r="O460" s="357"/>
      <c r="P460" s="357"/>
      <c r="Q460" s="357"/>
      <c r="R460" s="357"/>
      <c r="S460" s="357"/>
      <c r="T460" s="357"/>
      <c r="U460" s="357"/>
      <c r="V460" s="357"/>
      <c r="W460" s="357"/>
      <c r="X460" s="357"/>
      <c r="Y460" s="357"/>
      <c r="Z460" s="357"/>
      <c r="AA460" s="357"/>
      <c r="AB460" s="357"/>
      <c r="AC460" s="357"/>
      <c r="AD460" s="357"/>
      <c r="AE460" s="357"/>
      <c r="AF460" s="252"/>
      <c r="AG460" s="252"/>
      <c r="AH460" s="252"/>
    </row>
    <row r="461" spans="1:34" x14ac:dyDescent="0.3">
      <c r="A461" s="349"/>
      <c r="B461" s="349"/>
      <c r="C461" s="349"/>
      <c r="D461" s="349"/>
      <c r="E461" s="349"/>
      <c r="F461" s="349"/>
      <c r="G461" s="349"/>
      <c r="H461" s="349"/>
      <c r="I461" s="349"/>
      <c r="J461" s="349"/>
      <c r="K461" s="349"/>
      <c r="L461" s="349"/>
      <c r="M461" s="349"/>
      <c r="N461" s="349"/>
      <c r="O461" s="349"/>
      <c r="P461" s="349"/>
      <c r="Q461" s="349"/>
      <c r="R461" s="349"/>
      <c r="S461" s="349"/>
      <c r="T461" s="349"/>
      <c r="U461" s="349"/>
      <c r="V461" s="349"/>
      <c r="W461" s="349"/>
      <c r="X461" s="349"/>
      <c r="Y461" s="349"/>
      <c r="Z461" s="349"/>
      <c r="AA461" s="349"/>
      <c r="AB461" s="349"/>
      <c r="AC461" s="349"/>
      <c r="AD461" s="349"/>
      <c r="AE461" s="349"/>
      <c r="AF461" s="349"/>
      <c r="AG461" s="349"/>
      <c r="AH461" s="349"/>
    </row>
    <row r="462" spans="1:34" x14ac:dyDescent="0.3">
      <c r="A462" s="653" t="s">
        <v>1870</v>
      </c>
      <c r="B462" s="653"/>
      <c r="C462" s="653"/>
      <c r="D462" s="653"/>
      <c r="E462" s="653"/>
      <c r="F462" s="653"/>
      <c r="G462" s="653"/>
      <c r="H462" s="653"/>
      <c r="I462" s="653"/>
      <c r="J462" s="653"/>
      <c r="K462" s="653"/>
      <c r="L462" s="653"/>
      <c r="M462" s="653"/>
      <c r="N462" s="653"/>
      <c r="O462" s="653"/>
      <c r="P462" s="653"/>
      <c r="Q462" s="653"/>
      <c r="R462" s="653"/>
      <c r="S462" s="653"/>
      <c r="T462" s="653"/>
      <c r="U462" s="653"/>
      <c r="V462" s="653"/>
      <c r="W462" s="653"/>
      <c r="X462" s="653"/>
      <c r="Y462" s="653"/>
      <c r="Z462" s="653"/>
      <c r="AA462" s="653"/>
      <c r="AB462" s="653"/>
      <c r="AC462" s="653"/>
      <c r="AD462" s="653"/>
      <c r="AE462" s="653"/>
      <c r="AF462" s="653"/>
      <c r="AG462" s="653"/>
      <c r="AH462" s="653"/>
    </row>
    <row r="463" spans="1:34" x14ac:dyDescent="0.3">
      <c r="A463" s="653"/>
      <c r="B463" s="653"/>
      <c r="C463" s="653"/>
      <c r="D463" s="653"/>
      <c r="E463" s="653"/>
      <c r="F463" s="653"/>
      <c r="G463" s="653"/>
      <c r="H463" s="653"/>
      <c r="I463" s="653"/>
      <c r="J463" s="653"/>
      <c r="K463" s="653"/>
      <c r="L463" s="653"/>
      <c r="M463" s="653"/>
      <c r="N463" s="653"/>
      <c r="O463" s="653"/>
      <c r="P463" s="653"/>
      <c r="Q463" s="653"/>
      <c r="R463" s="653"/>
      <c r="S463" s="653"/>
      <c r="T463" s="653"/>
      <c r="U463" s="653"/>
      <c r="V463" s="653"/>
      <c r="W463" s="653"/>
      <c r="X463" s="653"/>
      <c r="Y463" s="653"/>
      <c r="Z463" s="653"/>
      <c r="AA463" s="653"/>
      <c r="AB463" s="653"/>
      <c r="AC463" s="653"/>
      <c r="AD463" s="653"/>
      <c r="AE463" s="653"/>
      <c r="AF463" s="653"/>
      <c r="AG463" s="653"/>
      <c r="AH463" s="653"/>
    </row>
    <row r="464" spans="1:34" ht="15" customHeight="1" x14ac:dyDescent="0.3">
      <c r="A464" s="358"/>
      <c r="B464" s="358"/>
      <c r="C464" s="358"/>
      <c r="D464" s="358"/>
      <c r="E464" s="358"/>
      <c r="F464" s="358"/>
      <c r="G464" s="358"/>
      <c r="H464" s="358"/>
      <c r="I464" s="358"/>
      <c r="J464" s="358"/>
      <c r="K464" s="358"/>
      <c r="L464" s="358"/>
      <c r="M464" s="358"/>
      <c r="N464" s="358"/>
      <c r="O464" s="358"/>
      <c r="P464" s="358"/>
      <c r="Q464" s="358"/>
      <c r="R464" s="358"/>
      <c r="S464" s="358"/>
      <c r="T464" s="358"/>
      <c r="U464" s="358"/>
      <c r="V464" s="358"/>
      <c r="W464" s="358"/>
      <c r="X464" s="358"/>
      <c r="Y464" s="358"/>
      <c r="Z464" s="358"/>
      <c r="AA464" s="358"/>
      <c r="AB464" s="358"/>
      <c r="AC464" s="358"/>
      <c r="AD464" s="358"/>
      <c r="AE464" s="358"/>
      <c r="AF464" s="358"/>
      <c r="AG464" s="358"/>
      <c r="AH464" s="358"/>
    </row>
    <row r="465" spans="1:34" ht="15" hidden="1" customHeight="1" x14ac:dyDescent="0.3">
      <c r="A465" s="585" t="s">
        <v>1773</v>
      </c>
      <c r="B465" s="585"/>
      <c r="C465" s="585"/>
      <c r="D465" s="585"/>
      <c r="E465" s="585"/>
      <c r="F465" s="585"/>
      <c r="G465" s="585"/>
      <c r="H465" s="585"/>
      <c r="I465" s="585"/>
      <c r="J465" s="585"/>
      <c r="K465" s="585"/>
      <c r="L465" s="585"/>
      <c r="M465" s="585"/>
      <c r="N465" s="585"/>
      <c r="O465" s="585"/>
      <c r="P465" s="585"/>
      <c r="Q465" s="585"/>
      <c r="R465" s="585"/>
      <c r="S465" s="585"/>
      <c r="T465" s="585"/>
      <c r="U465" s="585"/>
      <c r="V465" s="585"/>
      <c r="W465" s="585"/>
      <c r="X465" s="585"/>
      <c r="Y465" s="585"/>
      <c r="Z465" s="585"/>
      <c r="AA465" s="585"/>
      <c r="AB465" s="585"/>
      <c r="AC465" s="585"/>
      <c r="AD465" s="585"/>
      <c r="AE465" s="585"/>
      <c r="AF465" s="330"/>
      <c r="AG465" s="330"/>
      <c r="AH465" s="330"/>
    </row>
    <row r="466" spans="1:34" ht="15" hidden="1" customHeight="1" x14ac:dyDescent="0.3">
      <c r="A466" s="331"/>
      <c r="B466" s="331"/>
      <c r="C466" s="331"/>
      <c r="D466" s="331"/>
      <c r="E466" s="331"/>
      <c r="F466" s="331"/>
      <c r="G466" s="331"/>
      <c r="H466" s="331"/>
      <c r="I466" s="331"/>
      <c r="J466" s="331"/>
      <c r="K466" s="331"/>
      <c r="L466" s="331"/>
      <c r="M466" s="331"/>
      <c r="N466" s="331"/>
      <c r="O466" s="331"/>
      <c r="P466" s="331"/>
      <c r="Q466" s="331"/>
      <c r="R466" s="331"/>
      <c r="S466" s="331"/>
      <c r="T466" s="331"/>
      <c r="U466" s="331"/>
      <c r="V466" s="331"/>
      <c r="W466" s="331"/>
      <c r="X466" s="331"/>
      <c r="Y466" s="331"/>
      <c r="Z466" s="331"/>
      <c r="AA466" s="331"/>
      <c r="AB466" s="331"/>
      <c r="AC466" s="331"/>
      <c r="AD466" s="331"/>
      <c r="AE466" s="331"/>
      <c r="AF466" s="330"/>
      <c r="AG466" s="330"/>
      <c r="AH466" s="330"/>
    </row>
    <row r="467" spans="1:34" ht="28.5" hidden="1" customHeight="1" x14ac:dyDescent="0.3">
      <c r="A467" s="609" t="s">
        <v>1774</v>
      </c>
      <c r="B467" s="609"/>
      <c r="C467" s="609"/>
      <c r="D467" s="609"/>
      <c r="E467" s="609"/>
      <c r="F467" s="609"/>
      <c r="G467" s="609"/>
      <c r="H467" s="609"/>
      <c r="I467" s="609"/>
      <c r="J467" s="609"/>
      <c r="K467" s="609"/>
      <c r="L467" s="609"/>
      <c r="M467" s="609"/>
      <c r="N467" s="609"/>
      <c r="O467" s="609"/>
      <c r="P467" s="609"/>
      <c r="Q467" s="609"/>
      <c r="R467" s="609"/>
      <c r="S467" s="609"/>
      <c r="T467" s="609"/>
      <c r="U467" s="609"/>
      <c r="V467" s="609"/>
      <c r="W467" s="609"/>
      <c r="X467" s="609"/>
      <c r="Y467" s="609"/>
      <c r="Z467" s="609"/>
      <c r="AA467" s="609"/>
      <c r="AB467" s="609"/>
      <c r="AC467" s="609"/>
      <c r="AD467" s="609"/>
      <c r="AE467" s="609"/>
      <c r="AF467" s="609"/>
      <c r="AG467" s="609"/>
      <c r="AH467" s="609"/>
    </row>
    <row r="468" spans="1:34" ht="54" hidden="1" customHeight="1" x14ac:dyDescent="0.3">
      <c r="A468" s="609" t="s">
        <v>1775</v>
      </c>
      <c r="B468" s="609"/>
      <c r="C468" s="609"/>
      <c r="D468" s="609"/>
      <c r="E468" s="609"/>
      <c r="F468" s="609"/>
      <c r="G468" s="609"/>
      <c r="H468" s="609"/>
      <c r="I468" s="609"/>
      <c r="J468" s="609"/>
      <c r="K468" s="609"/>
      <c r="L468" s="609"/>
      <c r="M468" s="609"/>
      <c r="N468" s="609"/>
      <c r="O468" s="609"/>
      <c r="P468" s="609"/>
      <c r="Q468" s="609"/>
      <c r="R468" s="609"/>
      <c r="S468" s="609"/>
      <c r="T468" s="609"/>
      <c r="U468" s="609"/>
      <c r="V468" s="609"/>
      <c r="W468" s="609"/>
      <c r="X468" s="609"/>
      <c r="Y468" s="609"/>
      <c r="Z468" s="609"/>
      <c r="AA468" s="609"/>
      <c r="AB468" s="609"/>
      <c r="AC468" s="609"/>
      <c r="AD468" s="609"/>
      <c r="AE468" s="609"/>
      <c r="AF468" s="609"/>
      <c r="AG468" s="609"/>
      <c r="AH468" s="609"/>
    </row>
    <row r="469" spans="1:34" x14ac:dyDescent="0.3">
      <c r="A469" s="258"/>
      <c r="B469" s="258"/>
      <c r="C469" s="258"/>
      <c r="D469" s="258"/>
      <c r="E469" s="258"/>
      <c r="F469" s="258"/>
      <c r="G469" s="258"/>
      <c r="H469" s="258"/>
      <c r="I469" s="258"/>
      <c r="J469" s="258"/>
      <c r="K469" s="258"/>
      <c r="L469" s="258"/>
      <c r="M469" s="258"/>
      <c r="N469" s="258"/>
      <c r="O469" s="258"/>
      <c r="P469" s="258"/>
      <c r="Q469" s="258"/>
      <c r="R469" s="258"/>
      <c r="S469" s="258"/>
      <c r="T469" s="258"/>
      <c r="U469" s="258"/>
      <c r="V469" s="258"/>
      <c r="W469" s="258"/>
      <c r="X469" s="258"/>
      <c r="Y469" s="258"/>
      <c r="Z469" s="258"/>
      <c r="AA469" s="258"/>
      <c r="AB469" s="258"/>
      <c r="AC469" s="258"/>
      <c r="AD469" s="258"/>
      <c r="AE469" s="258"/>
      <c r="AF469" s="258"/>
      <c r="AG469" s="258"/>
      <c r="AH469" s="258"/>
    </row>
  </sheetData>
  <mergeCells count="466">
    <mergeCell ref="O342:X342"/>
    <mergeCell ref="Y342:AH342"/>
    <mergeCell ref="A383:T383"/>
    <mergeCell ref="U383:AA383"/>
    <mergeCell ref="AB383:AH383"/>
    <mergeCell ref="U382:AA382"/>
    <mergeCell ref="AB382:AH382"/>
    <mergeCell ref="A344:N344"/>
    <mergeCell ref="O344:X344"/>
    <mergeCell ref="Y344:AH344"/>
    <mergeCell ref="A345:N345"/>
    <mergeCell ref="O345:X345"/>
    <mergeCell ref="Y345:AH345"/>
    <mergeCell ref="A355:N356"/>
    <mergeCell ref="O355:X356"/>
    <mergeCell ref="Y355:AH356"/>
    <mergeCell ref="B372:AH372"/>
    <mergeCell ref="B373:AH373"/>
    <mergeCell ref="B374:AH374"/>
    <mergeCell ref="B375:AH375"/>
    <mergeCell ref="A381:T381"/>
    <mergeCell ref="U381:AA381"/>
    <mergeCell ref="AB381:AH381"/>
    <mergeCell ref="A380:T380"/>
    <mergeCell ref="U380:AA380"/>
    <mergeCell ref="AB380:AH380"/>
    <mergeCell ref="A389:T389"/>
    <mergeCell ref="U389:AA389"/>
    <mergeCell ref="AB389:AH389"/>
    <mergeCell ref="A390:T390"/>
    <mergeCell ref="U390:AA390"/>
    <mergeCell ref="AB390:AH390"/>
    <mergeCell ref="A391:T391"/>
    <mergeCell ref="U391:AA391"/>
    <mergeCell ref="AB391:AH391"/>
    <mergeCell ref="A468:AH468"/>
    <mergeCell ref="A346:N346"/>
    <mergeCell ref="O346:X346"/>
    <mergeCell ref="Y346:AH346"/>
    <mergeCell ref="A438:R438"/>
    <mergeCell ref="S438:Z438"/>
    <mergeCell ref="AA438:AH438"/>
    <mergeCell ref="A439:R439"/>
    <mergeCell ref="S439:Z439"/>
    <mergeCell ref="AA439:AH439"/>
    <mergeCell ref="A436:R436"/>
    <mergeCell ref="S436:Z436"/>
    <mergeCell ref="AA436:AH436"/>
    <mergeCell ref="A437:R437"/>
    <mergeCell ref="S437:Z437"/>
    <mergeCell ref="AA437:AH437"/>
    <mergeCell ref="A434:R434"/>
    <mergeCell ref="S434:Z434"/>
    <mergeCell ref="A462:AH463"/>
    <mergeCell ref="A467:AH467"/>
    <mergeCell ref="A384:T384"/>
    <mergeCell ref="U384:AA384"/>
    <mergeCell ref="AB384:AH384"/>
    <mergeCell ref="A382:T382"/>
    <mergeCell ref="A440:R440"/>
    <mergeCell ref="S440:Z440"/>
    <mergeCell ref="AA440:AH440"/>
    <mergeCell ref="A392:T392"/>
    <mergeCell ref="U392:AA392"/>
    <mergeCell ref="AB392:AH392"/>
    <mergeCell ref="A393:T393"/>
    <mergeCell ref="U393:AA393"/>
    <mergeCell ref="AB393:AH393"/>
    <mergeCell ref="AA434:AH434"/>
    <mergeCell ref="A435:R435"/>
    <mergeCell ref="S435:Z435"/>
    <mergeCell ref="AA435:AH435"/>
    <mergeCell ref="A432:R432"/>
    <mergeCell ref="S432:Z432"/>
    <mergeCell ref="AA432:AH432"/>
    <mergeCell ref="A433:R433"/>
    <mergeCell ref="S433:Z433"/>
    <mergeCell ref="AA433:AH433"/>
    <mergeCell ref="A407:AH408"/>
    <mergeCell ref="A410:AH411"/>
    <mergeCell ref="A413:AH413"/>
    <mergeCell ref="A430:R431"/>
    <mergeCell ref="S430:Z431"/>
    <mergeCell ref="AA430:AH431"/>
    <mergeCell ref="A416:AH416"/>
    <mergeCell ref="A418:AH419"/>
    <mergeCell ref="A423:AH423"/>
    <mergeCell ref="A426:AH426"/>
    <mergeCell ref="A428:AH428"/>
    <mergeCell ref="A403:AH403"/>
    <mergeCell ref="A405:AH405"/>
    <mergeCell ref="A401:AH401"/>
    <mergeCell ref="A425:AH425"/>
    <mergeCell ref="A414:AH414"/>
    <mergeCell ref="A369:AH369"/>
    <mergeCell ref="A370:R370"/>
    <mergeCell ref="A330:N330"/>
    <mergeCell ref="O330:S330"/>
    <mergeCell ref="T330:X330"/>
    <mergeCell ref="Y330:AC330"/>
    <mergeCell ref="AD330:AH330"/>
    <mergeCell ref="A331:N331"/>
    <mergeCell ref="O331:S331"/>
    <mergeCell ref="T331:X331"/>
    <mergeCell ref="Y331:AC331"/>
    <mergeCell ref="AD331:AH331"/>
    <mergeCell ref="A343:N343"/>
    <mergeCell ref="O343:X343"/>
    <mergeCell ref="Y343:AH343"/>
    <mergeCell ref="Y341:AH341"/>
    <mergeCell ref="A333:AH334"/>
    <mergeCell ref="A338:N340"/>
    <mergeCell ref="O338:AH338"/>
    <mergeCell ref="O339:X340"/>
    <mergeCell ref="Y339:AH340"/>
    <mergeCell ref="A341:N341"/>
    <mergeCell ref="O341:X341"/>
    <mergeCell ref="A342:N342"/>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04:L305"/>
    <mergeCell ref="M304:Z304"/>
    <mergeCell ref="AA304:AH305"/>
    <mergeCell ref="M305:S305"/>
    <mergeCell ref="T305:Z305"/>
    <mergeCell ref="A395:AH395"/>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A281:AH281"/>
    <mergeCell ref="A283:AH283"/>
    <mergeCell ref="A286:AH286"/>
    <mergeCell ref="A273:AH273"/>
    <mergeCell ref="A274:AH274"/>
    <mergeCell ref="A275:AH275"/>
    <mergeCell ref="A277:AH277"/>
    <mergeCell ref="A279:AH279"/>
    <mergeCell ref="A298:AH300"/>
    <mergeCell ref="A293:AH293"/>
    <mergeCell ref="A294:AH294"/>
    <mergeCell ref="A285:AH285"/>
    <mergeCell ref="A263:AH263"/>
    <mergeCell ref="A265:AH265"/>
    <mergeCell ref="A267:AH267"/>
    <mergeCell ref="A269:AH269"/>
    <mergeCell ref="A271:AH271"/>
    <mergeCell ref="A251:AH251"/>
    <mergeCell ref="A252:AH252"/>
    <mergeCell ref="A253:AH253"/>
    <mergeCell ref="A255:AH255"/>
    <mergeCell ref="A257:AH257"/>
    <mergeCell ref="A259:AH259"/>
    <mergeCell ref="A261:AH261"/>
    <mergeCell ref="A166:AH166"/>
    <mergeCell ref="A168:AH168"/>
    <mergeCell ref="A145:AH145"/>
    <mergeCell ref="A148:AH148"/>
    <mergeCell ref="A150:AH150"/>
    <mergeCell ref="A152:AH152"/>
    <mergeCell ref="A153:AH153"/>
    <mergeCell ref="A154:AH154"/>
    <mergeCell ref="A182:AH182"/>
    <mergeCell ref="A170:AH170"/>
    <mergeCell ref="A172:AH172"/>
    <mergeCell ref="A175:AH175"/>
    <mergeCell ref="A176:AH176"/>
    <mergeCell ref="A178:AH178"/>
    <mergeCell ref="A180:AH180"/>
    <mergeCell ref="A181:AH181"/>
    <mergeCell ref="A139:J139"/>
    <mergeCell ref="K139:R139"/>
    <mergeCell ref="S139:Z139"/>
    <mergeCell ref="AA139:AH139"/>
    <mergeCell ref="A141:AH141"/>
    <mergeCell ref="A143:AH143"/>
    <mergeCell ref="A146:AH146"/>
    <mergeCell ref="A164:AH164"/>
    <mergeCell ref="A137:J137"/>
    <mergeCell ref="K137:R137"/>
    <mergeCell ref="S137:Z137"/>
    <mergeCell ref="AA137:AH137"/>
    <mergeCell ref="A138:J138"/>
    <mergeCell ref="K138:R138"/>
    <mergeCell ref="S138:Z138"/>
    <mergeCell ref="AA138:AH138"/>
    <mergeCell ref="A155:AH155"/>
    <mergeCell ref="A157:AH157"/>
    <mergeCell ref="A159:AH159"/>
    <mergeCell ref="A161:AH161"/>
    <mergeCell ref="A163:AH163"/>
    <mergeCell ref="A135:J135"/>
    <mergeCell ref="K135:R135"/>
    <mergeCell ref="S135:Z135"/>
    <mergeCell ref="AA135:AH135"/>
    <mergeCell ref="A136:J136"/>
    <mergeCell ref="K136:R136"/>
    <mergeCell ref="S136:Z136"/>
    <mergeCell ref="AA136:AH136"/>
    <mergeCell ref="A126:AH126"/>
    <mergeCell ref="A127:AH127"/>
    <mergeCell ref="A129:AH129"/>
    <mergeCell ref="A131:AH131"/>
    <mergeCell ref="A133:J134"/>
    <mergeCell ref="K133:R134"/>
    <mergeCell ref="S133:Z134"/>
    <mergeCell ref="AA133:AH134"/>
    <mergeCell ref="A114:AH114"/>
    <mergeCell ref="A116:AH116"/>
    <mergeCell ref="A118:AH118"/>
    <mergeCell ref="A120:AH120"/>
    <mergeCell ref="A122:AH122"/>
    <mergeCell ref="A124:AH124"/>
    <mergeCell ref="A108:J108"/>
    <mergeCell ref="K108:R108"/>
    <mergeCell ref="S108:Z108"/>
    <mergeCell ref="AA108:AH108"/>
    <mergeCell ref="A110:AH110"/>
    <mergeCell ref="A112:AH112"/>
    <mergeCell ref="A106:J106"/>
    <mergeCell ref="K106:R106"/>
    <mergeCell ref="S106:Z106"/>
    <mergeCell ref="AA106:AH106"/>
    <mergeCell ref="A107:J107"/>
    <mergeCell ref="K107:R107"/>
    <mergeCell ref="S107:Z107"/>
    <mergeCell ref="AA107:AH107"/>
    <mergeCell ref="A104:J104"/>
    <mergeCell ref="K104:R104"/>
    <mergeCell ref="S104:Z104"/>
    <mergeCell ref="AA104:AH104"/>
    <mergeCell ref="A105:J105"/>
    <mergeCell ref="K105:R105"/>
    <mergeCell ref="S105:Z105"/>
    <mergeCell ref="AA105:AH105"/>
    <mergeCell ref="A98:AH98"/>
    <mergeCell ref="A100:AH100"/>
    <mergeCell ref="A102:J103"/>
    <mergeCell ref="K102:R103"/>
    <mergeCell ref="S102:Z103"/>
    <mergeCell ref="AA102:AH103"/>
    <mergeCell ref="A88:AH88"/>
    <mergeCell ref="A90:AH90"/>
    <mergeCell ref="A92:AH92"/>
    <mergeCell ref="A94:AH94"/>
    <mergeCell ref="A96:AH96"/>
    <mergeCell ref="A77:AH77"/>
    <mergeCell ref="A59:F60"/>
    <mergeCell ref="G59:J60"/>
    <mergeCell ref="K59:N60"/>
    <mergeCell ref="O59:R60"/>
    <mergeCell ref="A75:AH75"/>
    <mergeCell ref="A79:AH79"/>
    <mergeCell ref="A63:F64"/>
    <mergeCell ref="G63:J64"/>
    <mergeCell ref="K63:N64"/>
    <mergeCell ref="O63:R64"/>
    <mergeCell ref="S63:Z64"/>
    <mergeCell ref="AA63:AH64"/>
    <mergeCell ref="A61:F62"/>
    <mergeCell ref="G61:J62"/>
    <mergeCell ref="K61:N62"/>
    <mergeCell ref="O61:R62"/>
    <mergeCell ref="S61:Z62"/>
    <mergeCell ref="AA61:AH62"/>
    <mergeCell ref="A67:AH67"/>
    <mergeCell ref="A4:AH4"/>
    <mergeCell ref="A6:AH6"/>
    <mergeCell ref="A8:AH8"/>
    <mergeCell ref="A10:AH10"/>
    <mergeCell ref="A11:AH11"/>
    <mergeCell ref="A12:AH12"/>
    <mergeCell ref="A42:AH42"/>
    <mergeCell ref="A44:J47"/>
    <mergeCell ref="K44:R45"/>
    <mergeCell ref="S44:Z47"/>
    <mergeCell ref="AA44:AH47"/>
    <mergeCell ref="K46:N47"/>
    <mergeCell ref="O46:R47"/>
    <mergeCell ref="A28:Q28"/>
    <mergeCell ref="A34:Q34"/>
    <mergeCell ref="A40:AH40"/>
    <mergeCell ref="A14:AH14"/>
    <mergeCell ref="A16:AH16"/>
    <mergeCell ref="F38:Q38"/>
    <mergeCell ref="A465:AE465"/>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59:Z60"/>
    <mergeCell ref="AA59:AH60"/>
    <mergeCell ref="A57:F58"/>
    <mergeCell ref="G57:J58"/>
    <mergeCell ref="K57:N58"/>
    <mergeCell ref="O57:R58"/>
    <mergeCell ref="S57:Z58"/>
    <mergeCell ref="A80:AH80"/>
    <mergeCell ref="A81:AH81"/>
    <mergeCell ref="A18:AH18"/>
    <mergeCell ref="A20:K22"/>
    <mergeCell ref="L20:W22"/>
    <mergeCell ref="X20:AH22"/>
    <mergeCell ref="A23:K24"/>
    <mergeCell ref="L23:W24"/>
    <mergeCell ref="X23:AH24"/>
    <mergeCell ref="AA57:AH58"/>
    <mergeCell ref="A52:J54"/>
    <mergeCell ref="K52:R54"/>
    <mergeCell ref="S52:Z56"/>
    <mergeCell ref="AA52:AH56"/>
    <mergeCell ref="A55:F56"/>
    <mergeCell ref="A48:J49"/>
    <mergeCell ref="K48:N49"/>
    <mergeCell ref="O48:R49"/>
    <mergeCell ref="S48:Z49"/>
    <mergeCell ref="AA48:AH49"/>
    <mergeCell ref="G55:J56"/>
    <mergeCell ref="K55:N56"/>
    <mergeCell ref="O55:R56"/>
    <mergeCell ref="A69:AH69"/>
    <mergeCell ref="A190:AH190"/>
    <mergeCell ref="A192:AH192"/>
    <mergeCell ref="A211:AH211"/>
    <mergeCell ref="A216:AH216"/>
    <mergeCell ref="A218:AH218"/>
    <mergeCell ref="A222:AH222"/>
    <mergeCell ref="A194:AH194"/>
    <mergeCell ref="A196:AH196"/>
    <mergeCell ref="A200:AH200"/>
    <mergeCell ref="A202:AH202"/>
    <mergeCell ref="A205:AH205"/>
    <mergeCell ref="A207:AH207"/>
    <mergeCell ref="A197:AH197"/>
    <mergeCell ref="A198:AH198"/>
    <mergeCell ref="A203:AH203"/>
    <mergeCell ref="A212:AH212"/>
    <mergeCell ref="A220:AH220"/>
    <mergeCell ref="A219:AH219"/>
    <mergeCell ref="A233:AH233"/>
    <mergeCell ref="A84:AH84"/>
    <mergeCell ref="A214:AH214"/>
    <mergeCell ref="A368:AH368"/>
    <mergeCell ref="A449:AH449"/>
    <mergeCell ref="A447:AH447"/>
    <mergeCell ref="A456:AH456"/>
    <mergeCell ref="A224:AH224"/>
    <mergeCell ref="A226:AH226"/>
    <mergeCell ref="A240:AH240"/>
    <mergeCell ref="A242:AH242"/>
    <mergeCell ref="A244:AH244"/>
    <mergeCell ref="A246:AH246"/>
    <mergeCell ref="A248:AH248"/>
    <mergeCell ref="A250:AH250"/>
    <mergeCell ref="A228:AH228"/>
    <mergeCell ref="A230:AH230"/>
    <mergeCell ref="A232:AH232"/>
    <mergeCell ref="A234:AH234"/>
    <mergeCell ref="A236:AH236"/>
    <mergeCell ref="A238:AH238"/>
    <mergeCell ref="A184:AH184"/>
    <mergeCell ref="A186:AH186"/>
    <mergeCell ref="A188:AH188"/>
  </mergeCells>
  <printOptions horizontalCentered="1"/>
  <pageMargins left="0.74803149606299213" right="0.59055118110236227" top="0.9055118110236221" bottom="0.74803149606299213" header="0.31496062992125984" footer="0.31496062992125984"/>
  <pageSetup paperSize="9" scale="88" firstPageNumber="6" orientation="portrait" useFirstPageNumber="1" r:id="rId1"/>
  <headerFooter>
    <oddHeader>&amp;L&amp;K000000Účtovná závierka k 31.12.2023
Poznámky Úč MÚJ&amp;CDANIKO SK, s.r.o.&amp;RIČO: 51224593
DIČ: 2120670178</oddHeader>
    <oddFooter>&amp;C&amp;P</oddFooter>
    <firstFooter>&amp;C&amp;P</firstFooter>
  </headerFooter>
  <rowBreaks count="2" manualBreakCount="2">
    <brk id="79" max="33" man="1"/>
    <brk id="288" max="3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ColWidth="9.109375" defaultRowHeight="13.2" x14ac:dyDescent="0.25"/>
  <sheetData>
    <row r="1" spans="1:1" x14ac:dyDescent="0.25">
      <c r="A1" s="268" t="s">
        <v>1699</v>
      </c>
    </row>
    <row r="2" spans="1:1" x14ac:dyDescent="0.25">
      <c r="A2" s="268" t="s">
        <v>1700</v>
      </c>
    </row>
    <row r="3" spans="1:1" x14ac:dyDescent="0.25">
      <c r="A3" s="268" t="s">
        <v>1701</v>
      </c>
    </row>
    <row r="4" spans="1:1" x14ac:dyDescent="0.25">
      <c r="A4" t="s">
        <v>1702</v>
      </c>
    </row>
    <row r="5" spans="1:1" x14ac:dyDescent="0.25">
      <c r="A5" t="s">
        <v>1703</v>
      </c>
    </row>
    <row r="6" spans="1:1" x14ac:dyDescent="0.25">
      <c r="A6" t="s">
        <v>1704</v>
      </c>
    </row>
    <row r="7" spans="1:1" x14ac:dyDescent="0.25">
      <c r="A7" t="s">
        <v>1705</v>
      </c>
    </row>
    <row r="8" spans="1:1" x14ac:dyDescent="0.25">
      <c r="A8" t="s">
        <v>1706</v>
      </c>
    </row>
    <row r="9" spans="1:1" x14ac:dyDescent="0.25">
      <c r="A9" t="s">
        <v>1707</v>
      </c>
    </row>
    <row r="10" spans="1:1" x14ac:dyDescent="0.25">
      <c r="A10" t="s">
        <v>1708</v>
      </c>
    </row>
    <row r="11" spans="1:1" x14ac:dyDescent="0.25">
      <c r="A11" t="s">
        <v>1709</v>
      </c>
    </row>
    <row r="12" spans="1:1" x14ac:dyDescent="0.25">
      <c r="A12" t="s">
        <v>1710</v>
      </c>
    </row>
    <row r="13" spans="1:1" x14ac:dyDescent="0.25">
      <c r="A13" t="s">
        <v>1711</v>
      </c>
    </row>
    <row r="15" spans="1:1" x14ac:dyDescent="0.25">
      <c r="A15" t="s">
        <v>1712</v>
      </c>
    </row>
    <row r="16" spans="1:1" x14ac:dyDescent="0.25">
      <c r="A16" t="s">
        <v>1713</v>
      </c>
    </row>
    <row r="17" spans="1:1" x14ac:dyDescent="0.25">
      <c r="A17" t="s">
        <v>1714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1"/>
  <sheetViews>
    <sheetView view="pageLayout" topLeftCell="A145" zoomScaleNormal="90" zoomScaleSheetLayoutView="100" workbookViewId="0">
      <selection activeCell="D32" sqref="D32:G32"/>
    </sheetView>
  </sheetViews>
  <sheetFormatPr defaultColWidth="9.109375" defaultRowHeight="10.199999999999999" x14ac:dyDescent="0.2"/>
  <cols>
    <col min="1" max="1" width="8" style="112" customWidth="1"/>
    <col min="2" max="2" width="29.5546875" style="113" customWidth="1"/>
    <col min="3" max="3" width="6.44140625" style="114" customWidth="1"/>
    <col min="4" max="4" width="2.5546875" style="112" customWidth="1"/>
    <col min="5" max="5" width="25.5546875" style="112" customWidth="1"/>
    <col min="6" max="6" width="9" style="112" customWidth="1"/>
    <col min="7" max="7" width="6.109375" style="112" customWidth="1"/>
    <col min="8" max="8" width="9.44140625" style="112" customWidth="1"/>
    <col min="9" max="9" width="7.88671875" style="112" customWidth="1"/>
    <col min="10" max="11" width="9.109375" style="112"/>
    <col min="12" max="12" width="12.6640625" style="112" customWidth="1"/>
    <col min="13" max="13" width="14.5546875" style="112" bestFit="1" customWidth="1"/>
    <col min="14" max="16384" width="9.109375" style="112"/>
  </cols>
  <sheetData>
    <row r="1" spans="1:13" s="322" customFormat="1" ht="20.25" customHeight="1" x14ac:dyDescent="0.25">
      <c r="A1" s="400" t="s">
        <v>530</v>
      </c>
      <c r="B1" s="398" t="s">
        <v>508</v>
      </c>
      <c r="C1" s="321" t="s">
        <v>509</v>
      </c>
      <c r="D1" s="409" t="s">
        <v>510</v>
      </c>
      <c r="E1" s="409"/>
      <c r="F1" s="409"/>
      <c r="G1" s="409"/>
      <c r="H1" s="410" t="s">
        <v>631</v>
      </c>
      <c r="I1" s="410"/>
    </row>
    <row r="2" spans="1:13" s="322" customFormat="1" x14ac:dyDescent="0.25">
      <c r="A2" s="401" t="s">
        <v>511</v>
      </c>
      <c r="B2" s="399"/>
      <c r="C2" s="323" t="s">
        <v>512</v>
      </c>
      <c r="D2" s="324">
        <v>1</v>
      </c>
      <c r="E2" s="325" t="s">
        <v>593</v>
      </c>
      <c r="F2" s="411" t="s">
        <v>659</v>
      </c>
      <c r="G2" s="412"/>
      <c r="H2" s="410"/>
      <c r="I2" s="410"/>
    </row>
    <row r="3" spans="1:13" s="322" customFormat="1" ht="12" customHeight="1" x14ac:dyDescent="0.25">
      <c r="A3" s="402" t="s">
        <v>458</v>
      </c>
      <c r="B3" s="324" t="s">
        <v>459</v>
      </c>
      <c r="C3" s="326" t="s">
        <v>460</v>
      </c>
      <c r="D3" s="327"/>
      <c r="E3" s="326" t="s">
        <v>594</v>
      </c>
      <c r="F3" s="433"/>
      <c r="G3" s="434"/>
      <c r="H3" s="409" t="s">
        <v>513</v>
      </c>
      <c r="I3" s="409"/>
    </row>
    <row r="4" spans="1:13" s="267" customFormat="1" ht="27.9" customHeight="1" x14ac:dyDescent="0.2">
      <c r="A4" s="405"/>
      <c r="B4" s="404" t="s">
        <v>944</v>
      </c>
      <c r="C4" s="407" t="s">
        <v>179</v>
      </c>
      <c r="D4" s="393">
        <f>D6+D74+D165</f>
        <v>5215173</v>
      </c>
      <c r="E4" s="393"/>
      <c r="F4" s="393">
        <f>F6+F74+F165</f>
        <v>2771870</v>
      </c>
      <c r="G4" s="393"/>
      <c r="H4" s="393"/>
      <c r="I4" s="308" t="s">
        <v>658</v>
      </c>
    </row>
    <row r="5" spans="1:13" ht="27.9" customHeight="1" x14ac:dyDescent="0.2">
      <c r="A5" s="405"/>
      <c r="B5" s="404"/>
      <c r="C5" s="408"/>
      <c r="D5" s="393">
        <f>D7+D75+D166</f>
        <v>2443303</v>
      </c>
      <c r="E5" s="393"/>
      <c r="F5" s="308"/>
      <c r="G5" s="393">
        <f>G7+G75+G166</f>
        <v>2928122</v>
      </c>
      <c r="H5" s="393"/>
      <c r="I5" s="393"/>
      <c r="L5" s="267"/>
      <c r="M5" s="267"/>
    </row>
    <row r="6" spans="1:13" ht="27.9" customHeight="1" x14ac:dyDescent="0.2">
      <c r="A6" s="384" t="s">
        <v>112</v>
      </c>
      <c r="B6" s="406" t="s">
        <v>543</v>
      </c>
      <c r="C6" s="407" t="s">
        <v>180</v>
      </c>
      <c r="D6" s="393">
        <f>D8+D24+D47</f>
        <v>4833521</v>
      </c>
      <c r="E6" s="393"/>
      <c r="F6" s="393">
        <f>F8+F24+F47</f>
        <v>2390218</v>
      </c>
      <c r="G6" s="393"/>
      <c r="H6" s="393"/>
      <c r="I6" s="308" t="s">
        <v>658</v>
      </c>
      <c r="L6" s="267"/>
      <c r="M6" s="267"/>
    </row>
    <row r="7" spans="1:13" ht="27.9" customHeight="1" x14ac:dyDescent="0.2">
      <c r="A7" s="384"/>
      <c r="B7" s="406"/>
      <c r="C7" s="408"/>
      <c r="D7" s="393">
        <f>D9+D25+D48</f>
        <v>2443303</v>
      </c>
      <c r="E7" s="393"/>
      <c r="F7" s="308" t="s">
        <v>658</v>
      </c>
      <c r="G7" s="393">
        <f>G9+G25+G48</f>
        <v>2532300</v>
      </c>
      <c r="H7" s="393"/>
      <c r="I7" s="393"/>
      <c r="L7" s="267"/>
      <c r="M7" s="267"/>
    </row>
    <row r="8" spans="1:13" ht="27.9" customHeight="1" x14ac:dyDescent="0.2">
      <c r="A8" s="403" t="s">
        <v>752</v>
      </c>
      <c r="B8" s="404" t="s">
        <v>751</v>
      </c>
      <c r="C8" s="407" t="s">
        <v>181</v>
      </c>
      <c r="D8" s="393">
        <f>D10+D12+D14+D16+D18+D20+D22</f>
        <v>44848</v>
      </c>
      <c r="E8" s="393"/>
      <c r="F8" s="393">
        <f>F10+F12+F14+F16+F18+F20+F22</f>
        <v>0</v>
      </c>
      <c r="G8" s="393"/>
      <c r="H8" s="393"/>
      <c r="I8" s="308" t="s">
        <v>658</v>
      </c>
      <c r="L8" s="267"/>
      <c r="M8" s="267"/>
    </row>
    <row r="9" spans="1:13" ht="27.9" customHeight="1" x14ac:dyDescent="0.2">
      <c r="A9" s="403"/>
      <c r="B9" s="404"/>
      <c r="C9" s="408"/>
      <c r="D9" s="393">
        <f>D11+D13+D15+D17+D19+D21+D23</f>
        <v>44848</v>
      </c>
      <c r="E9" s="393"/>
      <c r="F9" s="308" t="s">
        <v>658</v>
      </c>
      <c r="G9" s="393">
        <f>G11+G13+G15+G17+G19+G21+G23</f>
        <v>0</v>
      </c>
      <c r="H9" s="393"/>
      <c r="I9" s="393"/>
      <c r="L9" s="267"/>
      <c r="M9" s="267"/>
    </row>
    <row r="10" spans="1:13" ht="27.9" customHeight="1" x14ac:dyDescent="0.2">
      <c r="A10" s="382" t="s">
        <v>753</v>
      </c>
      <c r="B10" s="386" t="s">
        <v>647</v>
      </c>
      <c r="C10" s="387" t="s">
        <v>182</v>
      </c>
      <c r="D10" s="394"/>
      <c r="E10" s="394"/>
      <c r="F10" s="395">
        <f>D10-D11</f>
        <v>0</v>
      </c>
      <c r="G10" s="396"/>
      <c r="H10" s="397"/>
      <c r="I10" s="195"/>
      <c r="L10" s="267"/>
      <c r="M10" s="267"/>
    </row>
    <row r="11" spans="1:13" ht="27.9" customHeight="1" x14ac:dyDescent="0.2">
      <c r="A11" s="383"/>
      <c r="B11" s="386"/>
      <c r="C11" s="388"/>
      <c r="D11" s="390"/>
      <c r="E11" s="390"/>
      <c r="F11" s="195"/>
      <c r="G11" s="390"/>
      <c r="H11" s="390"/>
      <c r="I11" s="390"/>
      <c r="L11" s="267"/>
      <c r="M11" s="267"/>
    </row>
    <row r="12" spans="1:13" ht="28.5" customHeight="1" x14ac:dyDescent="0.2">
      <c r="A12" s="385" t="s">
        <v>115</v>
      </c>
      <c r="B12" s="386" t="s">
        <v>514</v>
      </c>
      <c r="C12" s="387" t="s">
        <v>183</v>
      </c>
      <c r="D12" s="391">
        <v>44848</v>
      </c>
      <c r="E12" s="391"/>
      <c r="F12" s="395">
        <f>D12-D13</f>
        <v>0</v>
      </c>
      <c r="G12" s="396"/>
      <c r="H12" s="397"/>
      <c r="I12" s="195"/>
      <c r="L12" s="267"/>
      <c r="M12" s="267"/>
    </row>
    <row r="13" spans="1:13" ht="27.9" customHeight="1" x14ac:dyDescent="0.2">
      <c r="A13" s="385"/>
      <c r="B13" s="386"/>
      <c r="C13" s="388"/>
      <c r="D13" s="391">
        <v>44848</v>
      </c>
      <c r="E13" s="391"/>
      <c r="F13" s="195"/>
      <c r="G13" s="391"/>
      <c r="H13" s="391"/>
      <c r="I13" s="391"/>
      <c r="L13" s="267"/>
      <c r="M13" s="267"/>
    </row>
    <row r="14" spans="1:13" ht="27.9" customHeight="1" x14ac:dyDescent="0.2">
      <c r="A14" s="385" t="s">
        <v>116</v>
      </c>
      <c r="B14" s="386" t="s">
        <v>515</v>
      </c>
      <c r="C14" s="387" t="s">
        <v>184</v>
      </c>
      <c r="D14" s="392"/>
      <c r="E14" s="392"/>
      <c r="F14" s="395">
        <f>D14-D15</f>
        <v>0</v>
      </c>
      <c r="G14" s="396"/>
      <c r="H14" s="397"/>
      <c r="I14" s="195"/>
      <c r="L14" s="267"/>
      <c r="M14" s="267"/>
    </row>
    <row r="15" spans="1:13" ht="27.9" customHeight="1" x14ac:dyDescent="0.2">
      <c r="A15" s="385"/>
      <c r="B15" s="386"/>
      <c r="C15" s="388"/>
      <c r="D15" s="392"/>
      <c r="E15" s="392"/>
      <c r="F15" s="195"/>
      <c r="G15" s="390"/>
      <c r="H15" s="390"/>
      <c r="I15" s="390"/>
      <c r="L15" s="267"/>
      <c r="M15" s="267"/>
    </row>
    <row r="16" spans="1:13" ht="27.9" customHeight="1" x14ac:dyDescent="0.2">
      <c r="A16" s="385" t="s">
        <v>117</v>
      </c>
      <c r="B16" s="389" t="s">
        <v>339</v>
      </c>
      <c r="C16" s="387" t="s">
        <v>185</v>
      </c>
      <c r="D16" s="390"/>
      <c r="E16" s="390"/>
      <c r="F16" s="395">
        <f>D16-D17</f>
        <v>0</v>
      </c>
      <c r="G16" s="396"/>
      <c r="H16" s="397"/>
      <c r="I16" s="195"/>
      <c r="L16" s="267"/>
      <c r="M16" s="267"/>
    </row>
    <row r="17" spans="1:13" ht="27.9" customHeight="1" x14ac:dyDescent="0.2">
      <c r="A17" s="385"/>
      <c r="B17" s="389"/>
      <c r="C17" s="388"/>
      <c r="D17" s="390"/>
      <c r="E17" s="390"/>
      <c r="F17" s="195"/>
      <c r="G17" s="390"/>
      <c r="H17" s="390"/>
      <c r="I17" s="390"/>
      <c r="L17" s="267"/>
      <c r="M17" s="267"/>
    </row>
    <row r="18" spans="1:13" ht="27.9" customHeight="1" x14ac:dyDescent="0.2">
      <c r="A18" s="385" t="s">
        <v>118</v>
      </c>
      <c r="B18" s="389" t="s">
        <v>516</v>
      </c>
      <c r="C18" s="387" t="s">
        <v>186</v>
      </c>
      <c r="D18" s="390"/>
      <c r="E18" s="390"/>
      <c r="F18" s="395">
        <f>D18-D19</f>
        <v>0</v>
      </c>
      <c r="G18" s="396"/>
      <c r="H18" s="397"/>
      <c r="I18" s="195"/>
      <c r="L18" s="267"/>
      <c r="M18" s="267"/>
    </row>
    <row r="19" spans="1:13" ht="27.9" customHeight="1" x14ac:dyDescent="0.2">
      <c r="A19" s="385"/>
      <c r="B19" s="389"/>
      <c r="C19" s="388"/>
      <c r="D19" s="390"/>
      <c r="E19" s="390"/>
      <c r="F19" s="195"/>
      <c r="G19" s="390"/>
      <c r="H19" s="390"/>
      <c r="I19" s="390"/>
      <c r="L19" s="267"/>
      <c r="M19" s="267"/>
    </row>
    <row r="20" spans="1:13" ht="27.9" customHeight="1" x14ac:dyDescent="0.2">
      <c r="A20" s="385" t="s">
        <v>119</v>
      </c>
      <c r="B20" s="386" t="s">
        <v>517</v>
      </c>
      <c r="C20" s="387" t="s">
        <v>187</v>
      </c>
      <c r="D20" s="390"/>
      <c r="E20" s="390"/>
      <c r="F20" s="395">
        <f>D20-D21</f>
        <v>0</v>
      </c>
      <c r="G20" s="396"/>
      <c r="H20" s="397"/>
      <c r="I20" s="195"/>
      <c r="L20" s="267"/>
      <c r="M20" s="267"/>
    </row>
    <row r="21" spans="1:13" ht="27.9" customHeight="1" x14ac:dyDescent="0.2">
      <c r="A21" s="385"/>
      <c r="B21" s="386"/>
      <c r="C21" s="388"/>
      <c r="D21" s="390"/>
      <c r="E21" s="390"/>
      <c r="F21" s="195"/>
      <c r="G21" s="390"/>
      <c r="H21" s="390"/>
      <c r="I21" s="390"/>
      <c r="L21" s="267"/>
      <c r="M21" s="267"/>
    </row>
    <row r="22" spans="1:13" ht="27.9" customHeight="1" x14ac:dyDescent="0.2">
      <c r="A22" s="385" t="s">
        <v>120</v>
      </c>
      <c r="B22" s="386" t="s">
        <v>518</v>
      </c>
      <c r="C22" s="387" t="s">
        <v>945</v>
      </c>
      <c r="D22" s="390"/>
      <c r="E22" s="390"/>
      <c r="F22" s="395">
        <f>D22-D23</f>
        <v>0</v>
      </c>
      <c r="G22" s="396"/>
      <c r="H22" s="397"/>
      <c r="I22" s="195"/>
      <c r="L22" s="267"/>
      <c r="M22" s="267"/>
    </row>
    <row r="23" spans="1:13" ht="27.9" customHeight="1" x14ac:dyDescent="0.2">
      <c r="A23" s="385"/>
      <c r="B23" s="386"/>
      <c r="C23" s="388"/>
      <c r="D23" s="390"/>
      <c r="E23" s="390"/>
      <c r="F23" s="195"/>
      <c r="G23" s="390"/>
      <c r="H23" s="390"/>
      <c r="I23" s="390"/>
      <c r="L23" s="267"/>
      <c r="M23" s="267"/>
    </row>
    <row r="24" spans="1:13" ht="27.9" customHeight="1" x14ac:dyDescent="0.2">
      <c r="A24" s="414" t="s">
        <v>662</v>
      </c>
      <c r="B24" s="404" t="s">
        <v>760</v>
      </c>
      <c r="C24" s="407" t="s">
        <v>946</v>
      </c>
      <c r="D24" s="393">
        <f>D26+D28+D30+D35+D37+D39+D41+D43+D45</f>
        <v>4788673</v>
      </c>
      <c r="E24" s="393"/>
      <c r="F24" s="439">
        <f>F26+F28+F30+F35+F37+F39+F41+F43+F45</f>
        <v>2390218</v>
      </c>
      <c r="G24" s="445"/>
      <c r="H24" s="440"/>
      <c r="I24" s="308" t="s">
        <v>658</v>
      </c>
      <c r="L24" s="267"/>
      <c r="M24" s="267"/>
    </row>
    <row r="25" spans="1:13" ht="27.9" customHeight="1" x14ac:dyDescent="0.2">
      <c r="A25" s="414"/>
      <c r="B25" s="404"/>
      <c r="C25" s="408"/>
      <c r="D25" s="393">
        <f>D27+D29+D31+D36+D38+D40+D42+D44+D46</f>
        <v>2398455</v>
      </c>
      <c r="E25" s="393"/>
      <c r="F25" s="308" t="s">
        <v>658</v>
      </c>
      <c r="G25" s="393">
        <f>G27+G29+G31+G36+G38+G40+G42+G44+G46</f>
        <v>2532300</v>
      </c>
      <c r="H25" s="393"/>
      <c r="I25" s="393"/>
      <c r="L25" s="267"/>
      <c r="M25" s="267"/>
    </row>
    <row r="26" spans="1:13" ht="27.9" customHeight="1" x14ac:dyDescent="0.2">
      <c r="A26" s="385" t="s">
        <v>663</v>
      </c>
      <c r="B26" s="386" t="s">
        <v>519</v>
      </c>
      <c r="C26" s="387" t="s">
        <v>947</v>
      </c>
      <c r="D26" s="391">
        <v>1221386</v>
      </c>
      <c r="E26" s="391"/>
      <c r="F26" s="395">
        <f>D26-D27</f>
        <v>1221386</v>
      </c>
      <c r="G26" s="396"/>
      <c r="H26" s="397"/>
      <c r="I26" s="195"/>
      <c r="L26" s="267"/>
      <c r="M26" s="267"/>
    </row>
    <row r="27" spans="1:13" ht="27.75" customHeight="1" x14ac:dyDescent="0.2">
      <c r="A27" s="385"/>
      <c r="B27" s="386"/>
      <c r="C27" s="388"/>
      <c r="D27" s="390"/>
      <c r="E27" s="390"/>
      <c r="F27" s="195"/>
      <c r="G27" s="391">
        <v>1221386</v>
      </c>
      <c r="H27" s="391"/>
      <c r="I27" s="391"/>
      <c r="L27" s="267"/>
      <c r="M27" s="267"/>
    </row>
    <row r="28" spans="1:13" ht="27.75" customHeight="1" x14ac:dyDescent="0.2">
      <c r="A28" s="416" t="s">
        <v>121</v>
      </c>
      <c r="B28" s="386" t="s">
        <v>520</v>
      </c>
      <c r="C28" s="387" t="s">
        <v>948</v>
      </c>
      <c r="D28" s="391">
        <v>2891313</v>
      </c>
      <c r="E28" s="391"/>
      <c r="F28" s="395">
        <f>D28-D29</f>
        <v>1150154</v>
      </c>
      <c r="G28" s="396"/>
      <c r="H28" s="397"/>
      <c r="I28" s="195"/>
      <c r="L28" s="267"/>
      <c r="M28" s="267"/>
    </row>
    <row r="29" spans="1:13" ht="27.75" customHeight="1" x14ac:dyDescent="0.2">
      <c r="A29" s="417"/>
      <c r="B29" s="386"/>
      <c r="C29" s="388"/>
      <c r="D29" s="391">
        <v>1741159</v>
      </c>
      <c r="E29" s="391"/>
      <c r="F29" s="195"/>
      <c r="G29" s="391">
        <v>1296922</v>
      </c>
      <c r="H29" s="391"/>
      <c r="I29" s="391"/>
      <c r="L29" s="267"/>
      <c r="M29" s="267"/>
    </row>
    <row r="30" spans="1:13" ht="27.9" customHeight="1" x14ac:dyDescent="0.2">
      <c r="A30" s="416" t="s">
        <v>122</v>
      </c>
      <c r="B30" s="386" t="s">
        <v>521</v>
      </c>
      <c r="C30" s="387" t="s">
        <v>949</v>
      </c>
      <c r="D30" s="391">
        <v>674195</v>
      </c>
      <c r="E30" s="391"/>
      <c r="F30" s="395">
        <f>D30-D31</f>
        <v>16899</v>
      </c>
      <c r="G30" s="396"/>
      <c r="H30" s="397"/>
      <c r="I30" s="195"/>
      <c r="L30" s="267"/>
      <c r="M30" s="267"/>
    </row>
    <row r="31" spans="1:13" ht="27.9" customHeight="1" x14ac:dyDescent="0.2">
      <c r="A31" s="417"/>
      <c r="B31" s="386"/>
      <c r="C31" s="388"/>
      <c r="D31" s="391">
        <v>657296</v>
      </c>
      <c r="E31" s="391"/>
      <c r="F31" s="195"/>
      <c r="G31" s="391">
        <v>9972</v>
      </c>
      <c r="H31" s="391"/>
      <c r="I31" s="391"/>
      <c r="L31" s="267"/>
      <c r="M31" s="267"/>
    </row>
    <row r="32" spans="1:13" s="322" customFormat="1" ht="20.25" customHeight="1" x14ac:dyDescent="0.25">
      <c r="A32" s="400" t="s">
        <v>530</v>
      </c>
      <c r="B32" s="398" t="s">
        <v>508</v>
      </c>
      <c r="C32" s="321" t="s">
        <v>509</v>
      </c>
      <c r="D32" s="409" t="s">
        <v>510</v>
      </c>
      <c r="E32" s="409"/>
      <c r="F32" s="409"/>
      <c r="G32" s="409"/>
      <c r="H32" s="410" t="s">
        <v>631</v>
      </c>
      <c r="I32" s="410"/>
    </row>
    <row r="33" spans="1:13" s="322" customFormat="1" x14ac:dyDescent="0.25">
      <c r="A33" s="401" t="s">
        <v>511</v>
      </c>
      <c r="B33" s="399"/>
      <c r="C33" s="323" t="s">
        <v>512</v>
      </c>
      <c r="D33" s="324">
        <v>1</v>
      </c>
      <c r="E33" s="325" t="s">
        <v>593</v>
      </c>
      <c r="F33" s="411" t="s">
        <v>659</v>
      </c>
      <c r="G33" s="412"/>
      <c r="H33" s="410"/>
      <c r="I33" s="410"/>
    </row>
    <row r="34" spans="1:13" s="322" customFormat="1" ht="12" customHeight="1" x14ac:dyDescent="0.25">
      <c r="A34" s="402" t="s">
        <v>458</v>
      </c>
      <c r="B34" s="324" t="s">
        <v>459</v>
      </c>
      <c r="C34" s="326" t="s">
        <v>460</v>
      </c>
      <c r="D34" s="327"/>
      <c r="E34" s="326" t="s">
        <v>594</v>
      </c>
      <c r="F34" s="433"/>
      <c r="G34" s="434"/>
      <c r="H34" s="409" t="s">
        <v>513</v>
      </c>
      <c r="I34" s="409"/>
    </row>
    <row r="35" spans="1:13" ht="27.9" customHeight="1" x14ac:dyDescent="0.2">
      <c r="A35" s="415" t="s">
        <v>123</v>
      </c>
      <c r="B35" s="389" t="s">
        <v>522</v>
      </c>
      <c r="C35" s="413" t="s">
        <v>754</v>
      </c>
      <c r="D35" s="390"/>
      <c r="E35" s="390"/>
      <c r="F35" s="395">
        <f>D35-D36</f>
        <v>0</v>
      </c>
      <c r="G35" s="396"/>
      <c r="H35" s="397"/>
      <c r="I35" s="195"/>
      <c r="L35" s="267"/>
      <c r="M35" s="267"/>
    </row>
    <row r="36" spans="1:13" ht="27.9" customHeight="1" x14ac:dyDescent="0.2">
      <c r="A36" s="415"/>
      <c r="B36" s="389"/>
      <c r="C36" s="413"/>
      <c r="D36" s="390"/>
      <c r="E36" s="390"/>
      <c r="F36" s="195"/>
      <c r="G36" s="390"/>
      <c r="H36" s="390"/>
      <c r="I36" s="390"/>
      <c r="L36" s="267"/>
      <c r="M36" s="267"/>
    </row>
    <row r="37" spans="1:13" ht="27.9" customHeight="1" x14ac:dyDescent="0.2">
      <c r="A37" s="415" t="s">
        <v>124</v>
      </c>
      <c r="B37" s="386" t="s">
        <v>523</v>
      </c>
      <c r="C37" s="413" t="s">
        <v>755</v>
      </c>
      <c r="D37" s="390"/>
      <c r="E37" s="390"/>
      <c r="F37" s="395">
        <f>D37-D38</f>
        <v>0</v>
      </c>
      <c r="G37" s="396"/>
      <c r="H37" s="397"/>
      <c r="I37" s="195"/>
      <c r="L37" s="267"/>
      <c r="M37" s="267"/>
    </row>
    <row r="38" spans="1:13" ht="27.9" customHeight="1" x14ac:dyDescent="0.2">
      <c r="A38" s="415"/>
      <c r="B38" s="386"/>
      <c r="C38" s="413"/>
      <c r="D38" s="390"/>
      <c r="E38" s="390"/>
      <c r="F38" s="195"/>
      <c r="G38" s="390"/>
      <c r="H38" s="390"/>
      <c r="I38" s="390"/>
      <c r="L38" s="267"/>
      <c r="M38" s="267"/>
    </row>
    <row r="39" spans="1:13" ht="27.9" customHeight="1" x14ac:dyDescent="0.2">
      <c r="A39" s="415" t="s">
        <v>125</v>
      </c>
      <c r="B39" s="386" t="s">
        <v>524</v>
      </c>
      <c r="C39" s="413" t="s">
        <v>756</v>
      </c>
      <c r="D39" s="391"/>
      <c r="E39" s="391"/>
      <c r="F39" s="395">
        <f>D39-D40</f>
        <v>0</v>
      </c>
      <c r="G39" s="396"/>
      <c r="H39" s="397"/>
      <c r="I39" s="195"/>
      <c r="L39" s="267"/>
      <c r="M39" s="267"/>
    </row>
    <row r="40" spans="1:13" ht="27.9" customHeight="1" x14ac:dyDescent="0.2">
      <c r="A40" s="415"/>
      <c r="B40" s="386"/>
      <c r="C40" s="413"/>
      <c r="D40" s="391"/>
      <c r="E40" s="391"/>
      <c r="F40" s="195"/>
      <c r="G40" s="391"/>
      <c r="H40" s="391"/>
      <c r="I40" s="391"/>
      <c r="L40" s="267"/>
      <c r="M40" s="267"/>
    </row>
    <row r="41" spans="1:13" ht="27.9" customHeight="1" x14ac:dyDescent="0.2">
      <c r="A41" s="415" t="s">
        <v>126</v>
      </c>
      <c r="B41" s="386" t="s">
        <v>525</v>
      </c>
      <c r="C41" s="413" t="s">
        <v>757</v>
      </c>
      <c r="D41" s="418">
        <v>1779</v>
      </c>
      <c r="E41" s="419"/>
      <c r="F41" s="395">
        <f>D41-D42</f>
        <v>1779</v>
      </c>
      <c r="G41" s="396"/>
      <c r="H41" s="397"/>
      <c r="I41" s="195"/>
      <c r="L41" s="267"/>
      <c r="M41" s="267"/>
    </row>
    <row r="42" spans="1:13" ht="27.9" customHeight="1" x14ac:dyDescent="0.2">
      <c r="A42" s="415"/>
      <c r="B42" s="386"/>
      <c r="C42" s="413"/>
      <c r="D42" s="390"/>
      <c r="E42" s="390"/>
      <c r="F42" s="195"/>
      <c r="G42" s="391">
        <v>4020</v>
      </c>
      <c r="H42" s="391"/>
      <c r="I42" s="391"/>
      <c r="L42" s="267"/>
      <c r="M42" s="267"/>
    </row>
    <row r="43" spans="1:13" ht="27.9" customHeight="1" x14ac:dyDescent="0.2">
      <c r="A43" s="415" t="s">
        <v>127</v>
      </c>
      <c r="B43" s="386" t="s">
        <v>643</v>
      </c>
      <c r="C43" s="413" t="s">
        <v>758</v>
      </c>
      <c r="D43" s="391"/>
      <c r="E43" s="391"/>
      <c r="F43" s="395">
        <f>D43-D44</f>
        <v>0</v>
      </c>
      <c r="G43" s="396"/>
      <c r="H43" s="397"/>
      <c r="I43" s="195"/>
      <c r="L43" s="267"/>
      <c r="M43" s="267"/>
    </row>
    <row r="44" spans="1:13" ht="27.9" customHeight="1" x14ac:dyDescent="0.2">
      <c r="A44" s="415"/>
      <c r="B44" s="386"/>
      <c r="C44" s="413"/>
      <c r="D44" s="390"/>
      <c r="E44" s="390"/>
      <c r="F44" s="195"/>
      <c r="G44" s="390">
        <v>0</v>
      </c>
      <c r="H44" s="390"/>
      <c r="I44" s="390"/>
      <c r="L44" s="267"/>
      <c r="M44" s="267"/>
    </row>
    <row r="45" spans="1:13" ht="27.9" customHeight="1" x14ac:dyDescent="0.2">
      <c r="A45" s="415" t="s">
        <v>461</v>
      </c>
      <c r="B45" s="386" t="s">
        <v>526</v>
      </c>
      <c r="C45" s="413" t="s">
        <v>759</v>
      </c>
      <c r="D45" s="390"/>
      <c r="E45" s="390"/>
      <c r="F45" s="395">
        <f>D45-D46</f>
        <v>0</v>
      </c>
      <c r="G45" s="396"/>
      <c r="H45" s="397"/>
      <c r="I45" s="195"/>
      <c r="L45" s="267"/>
      <c r="M45" s="267"/>
    </row>
    <row r="46" spans="1:13" ht="27.9" customHeight="1" x14ac:dyDescent="0.2">
      <c r="A46" s="415"/>
      <c r="B46" s="386"/>
      <c r="C46" s="413"/>
      <c r="D46" s="390"/>
      <c r="E46" s="390"/>
      <c r="F46" s="195"/>
      <c r="G46" s="390"/>
      <c r="H46" s="390"/>
      <c r="I46" s="390"/>
      <c r="L46" s="267"/>
      <c r="M46" s="267"/>
    </row>
    <row r="47" spans="1:13" ht="27.9" customHeight="1" x14ac:dyDescent="0.2">
      <c r="A47" s="422" t="s">
        <v>139</v>
      </c>
      <c r="B47" s="406" t="s">
        <v>897</v>
      </c>
      <c r="C47" s="423" t="s">
        <v>46</v>
      </c>
      <c r="D47" s="393">
        <f>D49+D51+D53+D55+D57+D59+D61+D66+D68+D70+D72</f>
        <v>0</v>
      </c>
      <c r="E47" s="393"/>
      <c r="F47" s="393">
        <f>D47-D48</f>
        <v>0</v>
      </c>
      <c r="G47" s="393"/>
      <c r="H47" s="393"/>
      <c r="I47" s="195"/>
      <c r="L47" s="267"/>
      <c r="M47" s="267"/>
    </row>
    <row r="48" spans="1:13" ht="27.9" customHeight="1" x14ac:dyDescent="0.2">
      <c r="A48" s="422"/>
      <c r="B48" s="406"/>
      <c r="C48" s="423"/>
      <c r="D48" s="393">
        <f>D50+D52+D54+D56+D58+D60+D62+D67+D69+D71+D73</f>
        <v>0</v>
      </c>
      <c r="E48" s="393"/>
      <c r="F48" s="195"/>
      <c r="G48" s="393">
        <f>G50+G52+G54+G56+G58+G60+G62+G67+G69+G71+G73</f>
        <v>0</v>
      </c>
      <c r="H48" s="393"/>
      <c r="I48" s="393"/>
      <c r="L48" s="267"/>
      <c r="M48" s="267"/>
    </row>
    <row r="49" spans="1:13" ht="27.9" customHeight="1" x14ac:dyDescent="0.2">
      <c r="A49" s="420" t="s">
        <v>664</v>
      </c>
      <c r="B49" s="389" t="s">
        <v>884</v>
      </c>
      <c r="C49" s="413" t="s">
        <v>47</v>
      </c>
      <c r="D49" s="390"/>
      <c r="E49" s="390"/>
      <c r="F49" s="395">
        <f>D49-D50</f>
        <v>0</v>
      </c>
      <c r="G49" s="396"/>
      <c r="H49" s="397"/>
      <c r="I49" s="195"/>
      <c r="L49" s="267"/>
      <c r="M49" s="267"/>
    </row>
    <row r="50" spans="1:13" ht="27.9" customHeight="1" x14ac:dyDescent="0.2">
      <c r="A50" s="421"/>
      <c r="B50" s="389"/>
      <c r="C50" s="413"/>
      <c r="D50" s="390"/>
      <c r="E50" s="390"/>
      <c r="F50" s="195"/>
      <c r="G50" s="390"/>
      <c r="H50" s="390"/>
      <c r="I50" s="390"/>
      <c r="L50" s="267"/>
      <c r="M50" s="267"/>
    </row>
    <row r="51" spans="1:13" ht="27.9" customHeight="1" x14ac:dyDescent="0.2">
      <c r="A51" s="415" t="s">
        <v>121</v>
      </c>
      <c r="B51" s="424" t="s">
        <v>885</v>
      </c>
      <c r="C51" s="413" t="s">
        <v>48</v>
      </c>
      <c r="D51" s="390"/>
      <c r="E51" s="390"/>
      <c r="F51" s="395">
        <f>D51-D52</f>
        <v>0</v>
      </c>
      <c r="G51" s="396"/>
      <c r="H51" s="397"/>
      <c r="I51" s="195"/>
      <c r="L51" s="267"/>
      <c r="M51" s="267"/>
    </row>
    <row r="52" spans="1:13" ht="27.9" customHeight="1" x14ac:dyDescent="0.2">
      <c r="A52" s="415"/>
      <c r="B52" s="425"/>
      <c r="C52" s="413"/>
      <c r="D52" s="390"/>
      <c r="E52" s="390"/>
      <c r="F52" s="195"/>
      <c r="G52" s="390"/>
      <c r="H52" s="390"/>
      <c r="I52" s="390"/>
      <c r="L52" s="267"/>
      <c r="M52" s="267"/>
    </row>
    <row r="53" spans="1:13" ht="27.9" customHeight="1" x14ac:dyDescent="0.2">
      <c r="A53" s="415" t="s">
        <v>122</v>
      </c>
      <c r="B53" s="386" t="s">
        <v>886</v>
      </c>
      <c r="C53" s="413" t="s">
        <v>49</v>
      </c>
      <c r="D53" s="390"/>
      <c r="E53" s="390"/>
      <c r="F53" s="395">
        <f>D53-D54</f>
        <v>0</v>
      </c>
      <c r="G53" s="396"/>
      <c r="H53" s="397"/>
      <c r="I53" s="195"/>
      <c r="L53" s="267"/>
      <c r="M53" s="267"/>
    </row>
    <row r="54" spans="1:13" ht="27.9" customHeight="1" x14ac:dyDescent="0.2">
      <c r="A54" s="415"/>
      <c r="B54" s="386"/>
      <c r="C54" s="413"/>
      <c r="D54" s="390"/>
      <c r="E54" s="390"/>
      <c r="F54" s="195"/>
      <c r="G54" s="390"/>
      <c r="H54" s="390"/>
      <c r="I54" s="390"/>
      <c r="L54" s="267"/>
      <c r="M54" s="267"/>
    </row>
    <row r="55" spans="1:13" ht="27.9" customHeight="1" x14ac:dyDescent="0.2">
      <c r="A55" s="415" t="s">
        <v>123</v>
      </c>
      <c r="B55" s="386" t="s">
        <v>887</v>
      </c>
      <c r="C55" s="413" t="s">
        <v>50</v>
      </c>
      <c r="D55" s="390"/>
      <c r="E55" s="390"/>
      <c r="F55" s="395">
        <f>D55-D56</f>
        <v>0</v>
      </c>
      <c r="G55" s="396"/>
      <c r="H55" s="397"/>
      <c r="I55" s="195"/>
      <c r="L55" s="267"/>
      <c r="M55" s="267"/>
    </row>
    <row r="56" spans="1:13" ht="27.9" customHeight="1" x14ac:dyDescent="0.2">
      <c r="A56" s="415"/>
      <c r="B56" s="386"/>
      <c r="C56" s="413"/>
      <c r="D56" s="390"/>
      <c r="E56" s="390"/>
      <c r="F56" s="195"/>
      <c r="G56" s="390"/>
      <c r="H56" s="390"/>
      <c r="I56" s="390"/>
      <c r="L56" s="267"/>
      <c r="M56" s="267"/>
    </row>
    <row r="57" spans="1:13" ht="27.9" customHeight="1" x14ac:dyDescent="0.2">
      <c r="A57" s="415" t="s">
        <v>124</v>
      </c>
      <c r="B57" s="386" t="s">
        <v>888</v>
      </c>
      <c r="C57" s="413" t="s">
        <v>51</v>
      </c>
      <c r="D57" s="390"/>
      <c r="E57" s="390"/>
      <c r="F57" s="395">
        <f>D57-D58</f>
        <v>0</v>
      </c>
      <c r="G57" s="396"/>
      <c r="H57" s="397"/>
      <c r="I57" s="195"/>
      <c r="L57" s="267"/>
      <c r="M57" s="267"/>
    </row>
    <row r="58" spans="1:13" ht="27.75" customHeight="1" x14ac:dyDescent="0.2">
      <c r="A58" s="415"/>
      <c r="B58" s="386"/>
      <c r="C58" s="413"/>
      <c r="D58" s="390"/>
      <c r="E58" s="390"/>
      <c r="F58" s="195"/>
      <c r="G58" s="390"/>
      <c r="H58" s="390"/>
      <c r="I58" s="390"/>
      <c r="L58" s="267"/>
      <c r="M58" s="267"/>
    </row>
    <row r="59" spans="1:13" ht="27.75" customHeight="1" x14ac:dyDescent="0.2">
      <c r="A59" s="415" t="s">
        <v>328</v>
      </c>
      <c r="B59" s="386" t="s">
        <v>889</v>
      </c>
      <c r="C59" s="413" t="s">
        <v>52</v>
      </c>
      <c r="D59" s="390"/>
      <c r="E59" s="390"/>
      <c r="F59" s="395">
        <f>D59-D60</f>
        <v>0</v>
      </c>
      <c r="G59" s="396"/>
      <c r="H59" s="397"/>
      <c r="I59" s="195"/>
      <c r="L59" s="267"/>
      <c r="M59" s="267"/>
    </row>
    <row r="60" spans="1:13" ht="27.75" customHeight="1" x14ac:dyDescent="0.2">
      <c r="A60" s="415"/>
      <c r="B60" s="386"/>
      <c r="C60" s="413"/>
      <c r="D60" s="390"/>
      <c r="E60" s="390"/>
      <c r="F60" s="195"/>
      <c r="G60" s="390"/>
      <c r="H60" s="390"/>
      <c r="I60" s="390"/>
      <c r="L60" s="267"/>
      <c r="M60" s="267"/>
    </row>
    <row r="61" spans="1:13" ht="27.9" customHeight="1" x14ac:dyDescent="0.2">
      <c r="A61" s="415" t="s">
        <v>330</v>
      </c>
      <c r="B61" s="386" t="s">
        <v>890</v>
      </c>
      <c r="C61" s="413" t="s">
        <v>53</v>
      </c>
      <c r="D61" s="390"/>
      <c r="E61" s="390"/>
      <c r="F61" s="395">
        <f>D61-D62</f>
        <v>0</v>
      </c>
      <c r="G61" s="396"/>
      <c r="H61" s="397"/>
      <c r="I61" s="195"/>
      <c r="L61" s="267"/>
      <c r="M61" s="267"/>
    </row>
    <row r="62" spans="1:13" ht="27.9" customHeight="1" x14ac:dyDescent="0.2">
      <c r="A62" s="415"/>
      <c r="B62" s="386"/>
      <c r="C62" s="413"/>
      <c r="D62" s="390"/>
      <c r="E62" s="390"/>
      <c r="F62" s="195"/>
      <c r="G62" s="390"/>
      <c r="H62" s="390"/>
      <c r="I62" s="390"/>
      <c r="L62" s="267"/>
      <c r="M62" s="267"/>
    </row>
    <row r="63" spans="1:13" s="322" customFormat="1" ht="20.25" customHeight="1" x14ac:dyDescent="0.25">
      <c r="A63" s="400" t="s">
        <v>530</v>
      </c>
      <c r="B63" s="398" t="s">
        <v>508</v>
      </c>
      <c r="C63" s="321" t="s">
        <v>509</v>
      </c>
      <c r="D63" s="409" t="s">
        <v>510</v>
      </c>
      <c r="E63" s="409"/>
      <c r="F63" s="409"/>
      <c r="G63" s="409"/>
      <c r="H63" s="410" t="s">
        <v>631</v>
      </c>
      <c r="I63" s="410"/>
    </row>
    <row r="64" spans="1:13" s="322" customFormat="1" x14ac:dyDescent="0.25">
      <c r="A64" s="401" t="s">
        <v>511</v>
      </c>
      <c r="B64" s="399"/>
      <c r="C64" s="323" t="s">
        <v>512</v>
      </c>
      <c r="D64" s="324">
        <v>1</v>
      </c>
      <c r="E64" s="325" t="s">
        <v>593</v>
      </c>
      <c r="F64" s="411" t="s">
        <v>659</v>
      </c>
      <c r="G64" s="412"/>
      <c r="H64" s="410"/>
      <c r="I64" s="410"/>
    </row>
    <row r="65" spans="1:13" s="322" customFormat="1" ht="12" customHeight="1" x14ac:dyDescent="0.25">
      <c r="A65" s="402" t="s">
        <v>458</v>
      </c>
      <c r="B65" s="324" t="s">
        <v>459</v>
      </c>
      <c r="C65" s="326" t="s">
        <v>460</v>
      </c>
      <c r="D65" s="327"/>
      <c r="E65" s="326" t="s">
        <v>594</v>
      </c>
      <c r="F65" s="433"/>
      <c r="G65" s="434"/>
      <c r="H65" s="409" t="s">
        <v>513</v>
      </c>
      <c r="I65" s="409"/>
    </row>
    <row r="66" spans="1:13" ht="44.25" customHeight="1" x14ac:dyDescent="0.2">
      <c r="A66" s="415" t="s">
        <v>331</v>
      </c>
      <c r="B66" s="426" t="s">
        <v>891</v>
      </c>
      <c r="C66" s="413" t="s">
        <v>54</v>
      </c>
      <c r="D66" s="390"/>
      <c r="E66" s="390"/>
      <c r="F66" s="395">
        <f>D66-D67</f>
        <v>0</v>
      </c>
      <c r="G66" s="396"/>
      <c r="H66" s="397"/>
      <c r="I66" s="195"/>
      <c r="L66" s="267"/>
      <c r="M66" s="267"/>
    </row>
    <row r="67" spans="1:13" ht="49.5" customHeight="1" x14ac:dyDescent="0.2">
      <c r="A67" s="415"/>
      <c r="B67" s="427"/>
      <c r="C67" s="413"/>
      <c r="D67" s="390"/>
      <c r="E67" s="390"/>
      <c r="F67" s="195"/>
      <c r="G67" s="390"/>
      <c r="H67" s="390"/>
      <c r="I67" s="390"/>
      <c r="L67" s="267"/>
      <c r="M67" s="267"/>
    </row>
    <row r="68" spans="1:13" ht="27.9" customHeight="1" x14ac:dyDescent="0.2">
      <c r="A68" s="416" t="s">
        <v>893</v>
      </c>
      <c r="B68" s="426" t="s">
        <v>892</v>
      </c>
      <c r="C68" s="387" t="s">
        <v>55</v>
      </c>
      <c r="D68" s="395"/>
      <c r="E68" s="428"/>
      <c r="F68" s="395">
        <f>D68-D69</f>
        <v>0</v>
      </c>
      <c r="G68" s="396"/>
      <c r="H68" s="397"/>
      <c r="I68" s="195"/>
      <c r="L68" s="267"/>
      <c r="M68" s="267"/>
    </row>
    <row r="69" spans="1:13" ht="27.9" customHeight="1" x14ac:dyDescent="0.2">
      <c r="A69" s="429"/>
      <c r="B69" s="430"/>
      <c r="C69" s="431"/>
      <c r="D69" s="395"/>
      <c r="E69" s="428"/>
      <c r="F69" s="195"/>
      <c r="G69" s="395"/>
      <c r="H69" s="446"/>
      <c r="I69" s="428"/>
      <c r="L69" s="267"/>
      <c r="M69" s="267"/>
    </row>
    <row r="70" spans="1:13" ht="27.9" customHeight="1" x14ac:dyDescent="0.2">
      <c r="A70" s="415" t="s">
        <v>728</v>
      </c>
      <c r="B70" s="432" t="s">
        <v>895</v>
      </c>
      <c r="C70" s="387" t="s">
        <v>56</v>
      </c>
      <c r="D70" s="395"/>
      <c r="E70" s="428"/>
      <c r="F70" s="395">
        <f>D70-D71</f>
        <v>0</v>
      </c>
      <c r="G70" s="396"/>
      <c r="H70" s="397"/>
      <c r="I70" s="195"/>
      <c r="L70" s="267"/>
      <c r="M70" s="267"/>
    </row>
    <row r="71" spans="1:13" ht="27.9" customHeight="1" x14ac:dyDescent="0.2">
      <c r="A71" s="415"/>
      <c r="B71" s="430"/>
      <c r="C71" s="431"/>
      <c r="D71" s="395"/>
      <c r="E71" s="428"/>
      <c r="F71" s="195"/>
      <c r="G71" s="390"/>
      <c r="H71" s="390"/>
      <c r="I71" s="390"/>
      <c r="L71" s="267"/>
      <c r="M71" s="267"/>
    </row>
    <row r="72" spans="1:13" ht="27.9" customHeight="1" x14ac:dyDescent="0.2">
      <c r="A72" s="415" t="s">
        <v>894</v>
      </c>
      <c r="B72" s="432" t="s">
        <v>896</v>
      </c>
      <c r="C72" s="387" t="s">
        <v>57</v>
      </c>
      <c r="D72" s="395"/>
      <c r="E72" s="428"/>
      <c r="F72" s="395">
        <f>D72-D73</f>
        <v>0</v>
      </c>
      <c r="G72" s="396"/>
      <c r="H72" s="397"/>
      <c r="I72" s="312"/>
      <c r="L72" s="267"/>
      <c r="M72" s="267"/>
    </row>
    <row r="73" spans="1:13" ht="27.9" customHeight="1" x14ac:dyDescent="0.2">
      <c r="A73" s="415"/>
      <c r="B73" s="430"/>
      <c r="C73" s="431"/>
      <c r="D73" s="395"/>
      <c r="E73" s="428"/>
      <c r="F73" s="195"/>
      <c r="G73" s="390"/>
      <c r="H73" s="390"/>
      <c r="I73" s="390"/>
      <c r="L73" s="267"/>
      <c r="M73" s="267"/>
    </row>
    <row r="74" spans="1:13" ht="27.9" customHeight="1" x14ac:dyDescent="0.2">
      <c r="A74" s="403" t="s">
        <v>113</v>
      </c>
      <c r="B74" s="404" t="s">
        <v>898</v>
      </c>
      <c r="C74" s="423" t="s">
        <v>58</v>
      </c>
      <c r="D74" s="393">
        <f>D76+D90+D117+D146+D159</f>
        <v>381634</v>
      </c>
      <c r="E74" s="393"/>
      <c r="F74" s="393">
        <f>D74-D75</f>
        <v>381634</v>
      </c>
      <c r="G74" s="393"/>
      <c r="H74" s="393"/>
      <c r="I74" s="308"/>
      <c r="L74" s="267"/>
      <c r="M74" s="267"/>
    </row>
    <row r="75" spans="1:13" ht="27.9" customHeight="1" x14ac:dyDescent="0.2">
      <c r="A75" s="403"/>
      <c r="B75" s="404"/>
      <c r="C75" s="423"/>
      <c r="D75" s="393">
        <f>D77+D91+D118+D147+D160</f>
        <v>0</v>
      </c>
      <c r="E75" s="393"/>
      <c r="F75" s="308"/>
      <c r="G75" s="393">
        <f>G77+G91+G118+G147+G160</f>
        <v>395806</v>
      </c>
      <c r="H75" s="393"/>
      <c r="I75" s="393"/>
      <c r="L75" s="267"/>
      <c r="M75" s="267"/>
    </row>
    <row r="76" spans="1:13" ht="27.9" customHeight="1" x14ac:dyDescent="0.2">
      <c r="A76" s="403" t="s">
        <v>114</v>
      </c>
      <c r="B76" s="404" t="s">
        <v>899</v>
      </c>
      <c r="C76" s="423" t="s">
        <v>59</v>
      </c>
      <c r="D76" s="393">
        <f>D78+D80+D82+D84+D86+D88</f>
        <v>35175</v>
      </c>
      <c r="E76" s="393"/>
      <c r="F76" s="393">
        <f>D76-D77</f>
        <v>35175</v>
      </c>
      <c r="G76" s="393"/>
      <c r="H76" s="393"/>
      <c r="I76" s="195"/>
      <c r="L76" s="267"/>
      <c r="M76" s="267"/>
    </row>
    <row r="77" spans="1:13" ht="27.9" customHeight="1" x14ac:dyDescent="0.2">
      <c r="A77" s="403"/>
      <c r="B77" s="404"/>
      <c r="C77" s="423"/>
      <c r="D77" s="393">
        <f>D79+D81+D83+D85+D87+D89</f>
        <v>0</v>
      </c>
      <c r="E77" s="393"/>
      <c r="F77" s="195"/>
      <c r="G77" s="393">
        <f>G79+G81+G83+G85+G87+G89</f>
        <v>18092</v>
      </c>
      <c r="H77" s="393"/>
      <c r="I77" s="393"/>
      <c r="L77" s="267"/>
      <c r="M77" s="267"/>
    </row>
    <row r="78" spans="1:13" ht="27.9" customHeight="1" x14ac:dyDescent="0.2">
      <c r="A78" s="385" t="s">
        <v>144</v>
      </c>
      <c r="B78" s="386" t="s">
        <v>527</v>
      </c>
      <c r="C78" s="413" t="s">
        <v>60</v>
      </c>
      <c r="D78" s="391">
        <v>35175</v>
      </c>
      <c r="E78" s="391"/>
      <c r="F78" s="395">
        <f>D78-D79</f>
        <v>35175</v>
      </c>
      <c r="G78" s="396"/>
      <c r="H78" s="397"/>
      <c r="I78" s="195"/>
      <c r="L78" s="267"/>
      <c r="M78" s="267"/>
    </row>
    <row r="79" spans="1:13" ht="27.9" customHeight="1" x14ac:dyDescent="0.2">
      <c r="A79" s="385"/>
      <c r="B79" s="386"/>
      <c r="C79" s="413"/>
      <c r="D79" s="391"/>
      <c r="E79" s="391"/>
      <c r="F79" s="195"/>
      <c r="G79" s="391">
        <v>18092</v>
      </c>
      <c r="H79" s="391"/>
      <c r="I79" s="391"/>
      <c r="L79" s="267"/>
      <c r="M79" s="267"/>
    </row>
    <row r="80" spans="1:13" ht="27.9" customHeight="1" x14ac:dyDescent="0.2">
      <c r="A80" s="415" t="s">
        <v>115</v>
      </c>
      <c r="B80" s="386" t="s">
        <v>775</v>
      </c>
      <c r="C80" s="413" t="s">
        <v>61</v>
      </c>
      <c r="D80" s="390"/>
      <c r="E80" s="390"/>
      <c r="F80" s="395">
        <f>D80-D81</f>
        <v>0</v>
      </c>
      <c r="G80" s="396"/>
      <c r="H80" s="397"/>
      <c r="I80" s="195"/>
      <c r="L80" s="267"/>
      <c r="M80" s="267"/>
    </row>
    <row r="81" spans="1:13" ht="27.9" customHeight="1" x14ac:dyDescent="0.2">
      <c r="A81" s="415"/>
      <c r="B81" s="386"/>
      <c r="C81" s="413"/>
      <c r="D81" s="390"/>
      <c r="E81" s="390"/>
      <c r="F81" s="195"/>
      <c r="G81" s="391"/>
      <c r="H81" s="391"/>
      <c r="I81" s="391"/>
      <c r="L81" s="267"/>
      <c r="M81" s="267"/>
    </row>
    <row r="82" spans="1:13" ht="27.9" customHeight="1" x14ac:dyDescent="0.2">
      <c r="A82" s="415" t="s">
        <v>329</v>
      </c>
      <c r="B82" s="389" t="s">
        <v>528</v>
      </c>
      <c r="C82" s="413" t="s">
        <v>62</v>
      </c>
      <c r="D82" s="390"/>
      <c r="E82" s="390"/>
      <c r="F82" s="395">
        <f>D82-D83</f>
        <v>0</v>
      </c>
      <c r="G82" s="396"/>
      <c r="H82" s="397"/>
      <c r="I82" s="195"/>
      <c r="L82" s="267"/>
      <c r="M82" s="267"/>
    </row>
    <row r="83" spans="1:13" ht="27.9" customHeight="1" x14ac:dyDescent="0.2">
      <c r="A83" s="415"/>
      <c r="B83" s="389"/>
      <c r="C83" s="413"/>
      <c r="D83" s="390"/>
      <c r="E83" s="390"/>
      <c r="F83" s="195"/>
      <c r="G83" s="391"/>
      <c r="H83" s="391"/>
      <c r="I83" s="391"/>
      <c r="L83" s="267"/>
      <c r="M83" s="267"/>
    </row>
    <row r="84" spans="1:13" ht="27.9" customHeight="1" x14ac:dyDescent="0.2">
      <c r="A84" s="415" t="s">
        <v>335</v>
      </c>
      <c r="B84" s="389" t="s">
        <v>529</v>
      </c>
      <c r="C84" s="413" t="s">
        <v>63</v>
      </c>
      <c r="D84" s="390"/>
      <c r="E84" s="390"/>
      <c r="F84" s="395">
        <f>D84-D85</f>
        <v>0</v>
      </c>
      <c r="G84" s="396"/>
      <c r="H84" s="397"/>
      <c r="I84" s="195"/>
      <c r="L84" s="267"/>
      <c r="M84" s="267"/>
    </row>
    <row r="85" spans="1:13" ht="27.9" customHeight="1" x14ac:dyDescent="0.2">
      <c r="A85" s="415"/>
      <c r="B85" s="389"/>
      <c r="C85" s="413"/>
      <c r="D85" s="390"/>
      <c r="E85" s="390"/>
      <c r="F85" s="195"/>
      <c r="G85" s="390"/>
      <c r="H85" s="390"/>
      <c r="I85" s="390"/>
      <c r="L85" s="267"/>
      <c r="M85" s="267"/>
    </row>
    <row r="86" spans="1:13" ht="27.9" customHeight="1" x14ac:dyDescent="0.2">
      <c r="A86" s="415" t="s">
        <v>336</v>
      </c>
      <c r="B86" s="386" t="s">
        <v>544</v>
      </c>
      <c r="C86" s="413" t="s">
        <v>64</v>
      </c>
      <c r="D86" s="390"/>
      <c r="E86" s="390"/>
      <c r="F86" s="395">
        <f>D86-D87</f>
        <v>0</v>
      </c>
      <c r="G86" s="396"/>
      <c r="H86" s="397"/>
      <c r="I86" s="195"/>
      <c r="L86" s="267"/>
      <c r="M86" s="267"/>
    </row>
    <row r="87" spans="1:13" ht="27.9" customHeight="1" x14ac:dyDescent="0.2">
      <c r="A87" s="415"/>
      <c r="B87" s="386"/>
      <c r="C87" s="413"/>
      <c r="D87" s="390"/>
      <c r="E87" s="390"/>
      <c r="F87" s="195"/>
      <c r="G87" s="391"/>
      <c r="H87" s="391"/>
      <c r="I87" s="391"/>
      <c r="L87" s="267"/>
      <c r="M87" s="267"/>
    </row>
    <row r="88" spans="1:13" ht="27.9" customHeight="1" x14ac:dyDescent="0.2">
      <c r="A88" s="415" t="s">
        <v>328</v>
      </c>
      <c r="B88" s="386" t="s">
        <v>648</v>
      </c>
      <c r="C88" s="413" t="s">
        <v>65</v>
      </c>
      <c r="D88" s="390"/>
      <c r="E88" s="390"/>
      <c r="F88" s="395">
        <f>D88-D89</f>
        <v>0</v>
      </c>
      <c r="G88" s="396"/>
      <c r="H88" s="397"/>
      <c r="I88" s="195"/>
      <c r="L88" s="267"/>
      <c r="M88" s="267"/>
    </row>
    <row r="89" spans="1:13" ht="27.9" customHeight="1" x14ac:dyDescent="0.2">
      <c r="A89" s="415"/>
      <c r="B89" s="386"/>
      <c r="C89" s="413"/>
      <c r="D89" s="390"/>
      <c r="E89" s="390"/>
      <c r="F89" s="195"/>
      <c r="G89" s="391"/>
      <c r="H89" s="391"/>
      <c r="I89" s="391"/>
      <c r="L89" s="267"/>
      <c r="M89" s="267"/>
    </row>
    <row r="90" spans="1:13" ht="27.9" customHeight="1" x14ac:dyDescent="0.2">
      <c r="A90" s="414" t="s">
        <v>145</v>
      </c>
      <c r="B90" s="404" t="s">
        <v>913</v>
      </c>
      <c r="C90" s="423" t="s">
        <v>66</v>
      </c>
      <c r="D90" s="393">
        <f>D92+D103+D105+D107+D109+D111+D113+D115</f>
        <v>0</v>
      </c>
      <c r="E90" s="393"/>
      <c r="F90" s="393">
        <f>D90-D91</f>
        <v>0</v>
      </c>
      <c r="G90" s="393"/>
      <c r="H90" s="393"/>
      <c r="I90" s="195"/>
      <c r="L90" s="267"/>
      <c r="M90" s="267"/>
    </row>
    <row r="91" spans="1:13" ht="27.9" customHeight="1" x14ac:dyDescent="0.2">
      <c r="A91" s="414"/>
      <c r="B91" s="404"/>
      <c r="C91" s="423"/>
      <c r="D91" s="393">
        <f>D93+D104+D106+D108+D110+D112+D114+D116</f>
        <v>0</v>
      </c>
      <c r="E91" s="393"/>
      <c r="F91" s="195"/>
      <c r="G91" s="393">
        <f>G93+G104+G106+G108+G110+G112+G114+G116</f>
        <v>0</v>
      </c>
      <c r="H91" s="393"/>
      <c r="I91" s="393"/>
      <c r="L91" s="267"/>
      <c r="M91" s="267"/>
    </row>
    <row r="92" spans="1:13" ht="27.9" customHeight="1" x14ac:dyDescent="0.2">
      <c r="A92" s="385" t="s">
        <v>146</v>
      </c>
      <c r="B92" s="386" t="s">
        <v>900</v>
      </c>
      <c r="C92" s="413" t="s">
        <v>67</v>
      </c>
      <c r="D92" s="390"/>
      <c r="E92" s="390"/>
      <c r="F92" s="390">
        <f>D92-D93</f>
        <v>0</v>
      </c>
      <c r="G92" s="390"/>
      <c r="H92" s="390"/>
      <c r="I92" s="195"/>
      <c r="L92" s="267"/>
      <c r="M92" s="267"/>
    </row>
    <row r="93" spans="1:13" ht="27.75" customHeight="1" x14ac:dyDescent="0.2">
      <c r="A93" s="385"/>
      <c r="B93" s="386"/>
      <c r="C93" s="413"/>
      <c r="D93" s="390">
        <f>D98+D100+D102</f>
        <v>0</v>
      </c>
      <c r="E93" s="390"/>
      <c r="F93" s="195"/>
      <c r="G93" s="390"/>
      <c r="H93" s="390"/>
      <c r="I93" s="390"/>
      <c r="L93" s="267"/>
      <c r="M93" s="267"/>
    </row>
    <row r="94" spans="1:13" s="322" customFormat="1" ht="20.25" customHeight="1" x14ac:dyDescent="0.25">
      <c r="A94" s="400" t="s">
        <v>530</v>
      </c>
      <c r="B94" s="398" t="s">
        <v>508</v>
      </c>
      <c r="C94" s="321" t="s">
        <v>509</v>
      </c>
      <c r="D94" s="409" t="s">
        <v>510</v>
      </c>
      <c r="E94" s="409"/>
      <c r="F94" s="409"/>
      <c r="G94" s="409"/>
      <c r="H94" s="410" t="s">
        <v>631</v>
      </c>
      <c r="I94" s="410"/>
    </row>
    <row r="95" spans="1:13" s="322" customFormat="1" x14ac:dyDescent="0.25">
      <c r="A95" s="401" t="s">
        <v>511</v>
      </c>
      <c r="B95" s="399"/>
      <c r="C95" s="323" t="s">
        <v>512</v>
      </c>
      <c r="D95" s="324">
        <v>1</v>
      </c>
      <c r="E95" s="325" t="s">
        <v>593</v>
      </c>
      <c r="F95" s="411" t="s">
        <v>659</v>
      </c>
      <c r="G95" s="412"/>
      <c r="H95" s="410"/>
      <c r="I95" s="410"/>
    </row>
    <row r="96" spans="1:13" s="322" customFormat="1" ht="12" customHeight="1" x14ac:dyDescent="0.25">
      <c r="A96" s="402" t="s">
        <v>458</v>
      </c>
      <c r="B96" s="324" t="s">
        <v>459</v>
      </c>
      <c r="C96" s="326" t="s">
        <v>460</v>
      </c>
      <c r="D96" s="327"/>
      <c r="E96" s="326" t="s">
        <v>594</v>
      </c>
      <c r="F96" s="433"/>
      <c r="G96" s="434"/>
      <c r="H96" s="409" t="s">
        <v>513</v>
      </c>
      <c r="I96" s="409"/>
    </row>
    <row r="97" spans="1:13" ht="27.75" customHeight="1" x14ac:dyDescent="0.2">
      <c r="A97" s="415" t="s">
        <v>901</v>
      </c>
      <c r="B97" s="424" t="s">
        <v>904</v>
      </c>
      <c r="C97" s="413" t="s">
        <v>68</v>
      </c>
      <c r="D97" s="390"/>
      <c r="E97" s="390"/>
      <c r="F97" s="390"/>
      <c r="G97" s="390"/>
      <c r="H97" s="390"/>
      <c r="I97" s="195"/>
      <c r="L97" s="267"/>
      <c r="M97" s="267"/>
    </row>
    <row r="98" spans="1:13" ht="27.75" customHeight="1" x14ac:dyDescent="0.2">
      <c r="A98" s="415"/>
      <c r="B98" s="425"/>
      <c r="C98" s="413"/>
      <c r="D98" s="390"/>
      <c r="E98" s="390"/>
      <c r="F98" s="195"/>
      <c r="G98" s="395"/>
      <c r="H98" s="396"/>
      <c r="I98" s="428"/>
      <c r="L98" s="267"/>
      <c r="M98" s="267"/>
    </row>
    <row r="99" spans="1:13" ht="27.75" customHeight="1" x14ac:dyDescent="0.2">
      <c r="A99" s="415" t="s">
        <v>902</v>
      </c>
      <c r="B99" s="424" t="s">
        <v>905</v>
      </c>
      <c r="C99" s="413" t="s">
        <v>69</v>
      </c>
      <c r="D99" s="390"/>
      <c r="E99" s="390"/>
      <c r="F99" s="390">
        <f>D99-D100</f>
        <v>0</v>
      </c>
      <c r="G99" s="390"/>
      <c r="H99" s="390"/>
      <c r="I99" s="195"/>
      <c r="L99" s="267"/>
      <c r="M99" s="267"/>
    </row>
    <row r="100" spans="1:13" ht="27.75" customHeight="1" x14ac:dyDescent="0.2">
      <c r="A100" s="415"/>
      <c r="B100" s="425"/>
      <c r="C100" s="413"/>
      <c r="D100" s="390"/>
      <c r="E100" s="390"/>
      <c r="F100" s="195"/>
      <c r="G100" s="395">
        <v>0</v>
      </c>
      <c r="H100" s="396"/>
      <c r="I100" s="428"/>
      <c r="L100" s="267"/>
      <c r="M100" s="267"/>
    </row>
    <row r="101" spans="1:13" ht="27.75" customHeight="1" x14ac:dyDescent="0.2">
      <c r="A101" s="415" t="s">
        <v>903</v>
      </c>
      <c r="B101" s="424" t="s">
        <v>906</v>
      </c>
      <c r="C101" s="413" t="s">
        <v>70</v>
      </c>
      <c r="D101" s="390"/>
      <c r="E101" s="390"/>
      <c r="F101" s="390"/>
      <c r="G101" s="390"/>
      <c r="H101" s="390"/>
      <c r="I101" s="195"/>
      <c r="L101" s="267"/>
      <c r="M101" s="267"/>
    </row>
    <row r="102" spans="1:13" ht="27.75" customHeight="1" x14ac:dyDescent="0.2">
      <c r="A102" s="415"/>
      <c r="B102" s="425"/>
      <c r="C102" s="413"/>
      <c r="D102" s="390"/>
      <c r="E102" s="390"/>
      <c r="F102" s="195"/>
      <c r="G102" s="395"/>
      <c r="H102" s="396"/>
      <c r="I102" s="428"/>
      <c r="L102" s="267"/>
      <c r="M102" s="267"/>
    </row>
    <row r="103" spans="1:13" ht="27.75" customHeight="1" x14ac:dyDescent="0.2">
      <c r="A103" s="415" t="s">
        <v>315</v>
      </c>
      <c r="B103" s="386" t="s">
        <v>762</v>
      </c>
      <c r="C103" s="413" t="s">
        <v>75</v>
      </c>
      <c r="D103" s="390"/>
      <c r="E103" s="390"/>
      <c r="F103" s="390">
        <f>D103-D104</f>
        <v>0</v>
      </c>
      <c r="G103" s="390"/>
      <c r="H103" s="390"/>
      <c r="I103" s="195"/>
      <c r="L103" s="267"/>
      <c r="M103" s="267"/>
    </row>
    <row r="104" spans="1:13" ht="27.75" customHeight="1" x14ac:dyDescent="0.2">
      <c r="A104" s="415"/>
      <c r="B104" s="386"/>
      <c r="C104" s="413"/>
      <c r="D104" s="390"/>
      <c r="E104" s="390"/>
      <c r="F104" s="195"/>
      <c r="G104" s="390"/>
      <c r="H104" s="390"/>
      <c r="I104" s="390"/>
      <c r="L104" s="267"/>
      <c r="M104" s="267"/>
    </row>
    <row r="105" spans="1:13" ht="27.9" customHeight="1" x14ac:dyDescent="0.2">
      <c r="A105" s="415" t="s">
        <v>314</v>
      </c>
      <c r="B105" s="386" t="s">
        <v>907</v>
      </c>
      <c r="C105" s="413" t="s">
        <v>76</v>
      </c>
      <c r="D105" s="390"/>
      <c r="E105" s="390"/>
      <c r="F105" s="390">
        <f>D105-D106</f>
        <v>0</v>
      </c>
      <c r="G105" s="390"/>
      <c r="H105" s="390"/>
      <c r="I105" s="195"/>
      <c r="L105" s="267"/>
      <c r="M105" s="267"/>
    </row>
    <row r="106" spans="1:13" ht="27.9" customHeight="1" x14ac:dyDescent="0.2">
      <c r="A106" s="415"/>
      <c r="B106" s="386"/>
      <c r="C106" s="413"/>
      <c r="D106" s="390"/>
      <c r="E106" s="390"/>
      <c r="F106" s="195"/>
      <c r="G106" s="390"/>
      <c r="H106" s="390"/>
      <c r="I106" s="390"/>
      <c r="L106" s="267"/>
      <c r="M106" s="267"/>
    </row>
    <row r="107" spans="1:13" ht="27.9" customHeight="1" x14ac:dyDescent="0.2">
      <c r="A107" s="415" t="s">
        <v>316</v>
      </c>
      <c r="B107" s="424" t="s">
        <v>908</v>
      </c>
      <c r="C107" s="413" t="s">
        <v>77</v>
      </c>
      <c r="D107" s="390"/>
      <c r="E107" s="390"/>
      <c r="F107" s="390">
        <f>D107-D108</f>
        <v>0</v>
      </c>
      <c r="G107" s="390"/>
      <c r="H107" s="390"/>
      <c r="I107" s="195"/>
      <c r="L107" s="267"/>
      <c r="M107" s="267"/>
    </row>
    <row r="108" spans="1:13" ht="27.9" customHeight="1" x14ac:dyDescent="0.2">
      <c r="A108" s="415"/>
      <c r="B108" s="425"/>
      <c r="C108" s="413"/>
      <c r="D108" s="390"/>
      <c r="E108" s="390"/>
      <c r="F108" s="195"/>
      <c r="G108" s="390"/>
      <c r="H108" s="390"/>
      <c r="I108" s="390"/>
      <c r="L108" s="267"/>
      <c r="M108" s="267"/>
    </row>
    <row r="109" spans="1:13" ht="27.9" customHeight="1" x14ac:dyDescent="0.2">
      <c r="A109" s="415" t="s">
        <v>313</v>
      </c>
      <c r="B109" s="389" t="s">
        <v>909</v>
      </c>
      <c r="C109" s="413" t="s">
        <v>78</v>
      </c>
      <c r="D109" s="390"/>
      <c r="E109" s="390"/>
      <c r="F109" s="390">
        <f>D109-D110</f>
        <v>0</v>
      </c>
      <c r="G109" s="390"/>
      <c r="H109" s="390"/>
      <c r="I109" s="195"/>
      <c r="L109" s="267"/>
      <c r="M109" s="267"/>
    </row>
    <row r="110" spans="1:13" ht="27.9" customHeight="1" x14ac:dyDescent="0.2">
      <c r="A110" s="415"/>
      <c r="B110" s="389"/>
      <c r="C110" s="413"/>
      <c r="D110" s="390"/>
      <c r="E110" s="390"/>
      <c r="F110" s="195"/>
      <c r="G110" s="390"/>
      <c r="H110" s="390"/>
      <c r="I110" s="390"/>
      <c r="L110" s="267"/>
      <c r="M110" s="267"/>
    </row>
    <row r="111" spans="1:13" ht="27.9" customHeight="1" x14ac:dyDescent="0.2">
      <c r="A111" s="415" t="s">
        <v>317</v>
      </c>
      <c r="B111" s="386" t="s">
        <v>910</v>
      </c>
      <c r="C111" s="413" t="s">
        <v>300</v>
      </c>
      <c r="D111" s="390"/>
      <c r="E111" s="390"/>
      <c r="F111" s="390">
        <f>D111-D112</f>
        <v>0</v>
      </c>
      <c r="G111" s="390"/>
      <c r="H111" s="390"/>
      <c r="I111" s="195"/>
      <c r="L111" s="267"/>
      <c r="M111" s="267"/>
    </row>
    <row r="112" spans="1:13" ht="27.9" customHeight="1" x14ac:dyDescent="0.2">
      <c r="A112" s="415"/>
      <c r="B112" s="386"/>
      <c r="C112" s="413"/>
      <c r="D112" s="390"/>
      <c r="E112" s="390"/>
      <c r="F112" s="195"/>
      <c r="G112" s="390"/>
      <c r="H112" s="390"/>
      <c r="I112" s="390"/>
      <c r="L112" s="267"/>
      <c r="M112" s="267"/>
    </row>
    <row r="113" spans="1:13" ht="27.9" customHeight="1" x14ac:dyDescent="0.2">
      <c r="A113" s="415" t="s">
        <v>761</v>
      </c>
      <c r="B113" s="386" t="s">
        <v>911</v>
      </c>
      <c r="C113" s="413" t="s">
        <v>301</v>
      </c>
      <c r="D113" s="390"/>
      <c r="E113" s="390"/>
      <c r="F113" s="390">
        <f>D113-D114</f>
        <v>0</v>
      </c>
      <c r="G113" s="390"/>
      <c r="H113" s="390"/>
      <c r="I113" s="195"/>
      <c r="L113" s="267"/>
      <c r="M113" s="267"/>
    </row>
    <row r="114" spans="1:13" ht="27.9" customHeight="1" x14ac:dyDescent="0.2">
      <c r="A114" s="415"/>
      <c r="B114" s="386"/>
      <c r="C114" s="413"/>
      <c r="D114" s="390"/>
      <c r="E114" s="390"/>
      <c r="F114" s="195"/>
      <c r="G114" s="390"/>
      <c r="H114" s="390"/>
      <c r="I114" s="390"/>
      <c r="L114" s="267"/>
      <c r="M114" s="267"/>
    </row>
    <row r="115" spans="1:13" ht="27.9" customHeight="1" x14ac:dyDescent="0.2">
      <c r="A115" s="415" t="s">
        <v>331</v>
      </c>
      <c r="B115" s="386" t="s">
        <v>912</v>
      </c>
      <c r="C115" s="413" t="s">
        <v>302</v>
      </c>
      <c r="D115" s="390"/>
      <c r="E115" s="390"/>
      <c r="F115" s="390">
        <f>D115-D116</f>
        <v>0</v>
      </c>
      <c r="G115" s="390"/>
      <c r="H115" s="390"/>
      <c r="I115" s="195"/>
      <c r="L115" s="267"/>
      <c r="M115" s="267"/>
    </row>
    <row r="116" spans="1:13" ht="27.9" customHeight="1" x14ac:dyDescent="0.2">
      <c r="A116" s="415"/>
      <c r="B116" s="386"/>
      <c r="C116" s="413"/>
      <c r="D116" s="390"/>
      <c r="E116" s="390"/>
      <c r="F116" s="195"/>
      <c r="G116" s="390"/>
      <c r="H116" s="390"/>
      <c r="I116" s="390"/>
      <c r="L116" s="267"/>
      <c r="M116" s="267"/>
    </row>
    <row r="117" spans="1:13" ht="27.9" customHeight="1" x14ac:dyDescent="0.2">
      <c r="A117" s="414" t="s">
        <v>128</v>
      </c>
      <c r="B117" s="404" t="s">
        <v>914</v>
      </c>
      <c r="C117" s="423" t="s">
        <v>303</v>
      </c>
      <c r="D117" s="393">
        <f>D119+D130+D132+D134+D136+D138+D140+D142+D144</f>
        <v>236302</v>
      </c>
      <c r="E117" s="393"/>
      <c r="F117" s="393">
        <f>D117-D118</f>
        <v>236302</v>
      </c>
      <c r="G117" s="393"/>
      <c r="H117" s="393"/>
      <c r="I117" s="195"/>
      <c r="L117" s="267"/>
      <c r="M117" s="267"/>
    </row>
    <row r="118" spans="1:13" ht="27.9" customHeight="1" x14ac:dyDescent="0.2">
      <c r="A118" s="414"/>
      <c r="B118" s="404"/>
      <c r="C118" s="423"/>
      <c r="D118" s="393">
        <f>D120+D131+D133+D135+D137+D139+D141+D143+D145</f>
        <v>0</v>
      </c>
      <c r="E118" s="393"/>
      <c r="F118" s="195"/>
      <c r="G118" s="393">
        <f>G120+G131+G133+G135+G137+G139+G141+G143+G145</f>
        <v>229027</v>
      </c>
      <c r="H118" s="393"/>
      <c r="I118" s="393"/>
      <c r="L118" s="267"/>
      <c r="M118" s="267"/>
    </row>
    <row r="119" spans="1:13" ht="27.9" customHeight="1" x14ac:dyDescent="0.2">
      <c r="A119" s="385" t="s">
        <v>148</v>
      </c>
      <c r="B119" s="386" t="s">
        <v>915</v>
      </c>
      <c r="C119" s="413" t="s">
        <v>304</v>
      </c>
      <c r="D119" s="390">
        <f>D121+D123+D128</f>
        <v>212445</v>
      </c>
      <c r="E119" s="390"/>
      <c r="F119" s="390">
        <f>D119-D120</f>
        <v>212445</v>
      </c>
      <c r="G119" s="390"/>
      <c r="H119" s="390"/>
      <c r="I119" s="195"/>
      <c r="L119" s="267"/>
      <c r="M119" s="267"/>
    </row>
    <row r="120" spans="1:13" ht="27.9" customHeight="1" x14ac:dyDescent="0.2">
      <c r="A120" s="385"/>
      <c r="B120" s="386"/>
      <c r="C120" s="413"/>
      <c r="D120" s="395">
        <f>D122+D124+D129</f>
        <v>0</v>
      </c>
      <c r="E120" s="397"/>
      <c r="F120" s="195"/>
      <c r="G120" s="390">
        <f>G122+G124+G129</f>
        <v>198520</v>
      </c>
      <c r="H120" s="390"/>
      <c r="I120" s="390"/>
      <c r="L120" s="267"/>
      <c r="M120" s="267"/>
    </row>
    <row r="121" spans="1:13" ht="27.9" customHeight="1" x14ac:dyDescent="0.2">
      <c r="A121" s="415" t="s">
        <v>901</v>
      </c>
      <c r="B121" s="424" t="s">
        <v>904</v>
      </c>
      <c r="C121" s="413" t="s">
        <v>305</v>
      </c>
      <c r="D121" s="390">
        <v>212185</v>
      </c>
      <c r="E121" s="390"/>
      <c r="F121" s="390">
        <f>D121-D122</f>
        <v>212185</v>
      </c>
      <c r="G121" s="390"/>
      <c r="H121" s="390"/>
      <c r="I121" s="195"/>
      <c r="L121" s="267"/>
      <c r="M121" s="267"/>
    </row>
    <row r="122" spans="1:13" ht="40.5" customHeight="1" x14ac:dyDescent="0.2">
      <c r="A122" s="415"/>
      <c r="B122" s="425"/>
      <c r="C122" s="413"/>
      <c r="D122" s="390"/>
      <c r="E122" s="390"/>
      <c r="F122" s="195"/>
      <c r="G122" s="390">
        <v>198143</v>
      </c>
      <c r="H122" s="390"/>
      <c r="I122" s="390"/>
      <c r="L122" s="267"/>
      <c r="M122" s="267"/>
    </row>
    <row r="123" spans="1:13" ht="27.9" customHeight="1" x14ac:dyDescent="0.2">
      <c r="A123" s="415" t="s">
        <v>902</v>
      </c>
      <c r="B123" s="424" t="s">
        <v>905</v>
      </c>
      <c r="C123" s="413" t="s">
        <v>306</v>
      </c>
      <c r="D123" s="390">
        <v>0</v>
      </c>
      <c r="E123" s="390"/>
      <c r="F123" s="390">
        <f>D123-D124</f>
        <v>0</v>
      </c>
      <c r="G123" s="390"/>
      <c r="H123" s="390"/>
      <c r="I123" s="195"/>
      <c r="L123" s="267"/>
      <c r="M123" s="267"/>
    </row>
    <row r="124" spans="1:13" ht="50.25" customHeight="1" x14ac:dyDescent="0.2">
      <c r="A124" s="415"/>
      <c r="B124" s="425"/>
      <c r="C124" s="413"/>
      <c r="D124" s="390"/>
      <c r="E124" s="390"/>
      <c r="F124" s="195"/>
      <c r="G124" s="390">
        <v>0</v>
      </c>
      <c r="H124" s="390"/>
      <c r="I124" s="390"/>
      <c r="L124" s="267"/>
      <c r="M124" s="267"/>
    </row>
    <row r="125" spans="1:13" s="322" customFormat="1" ht="20.25" customHeight="1" x14ac:dyDescent="0.25">
      <c r="A125" s="400" t="s">
        <v>530</v>
      </c>
      <c r="B125" s="398" t="s">
        <v>508</v>
      </c>
      <c r="C125" s="321" t="s">
        <v>509</v>
      </c>
      <c r="D125" s="409" t="s">
        <v>510</v>
      </c>
      <c r="E125" s="409"/>
      <c r="F125" s="409"/>
      <c r="G125" s="409"/>
      <c r="H125" s="410" t="s">
        <v>631</v>
      </c>
      <c r="I125" s="410"/>
    </row>
    <row r="126" spans="1:13" s="322" customFormat="1" x14ac:dyDescent="0.25">
      <c r="A126" s="401" t="s">
        <v>511</v>
      </c>
      <c r="B126" s="399"/>
      <c r="C126" s="323" t="s">
        <v>512</v>
      </c>
      <c r="D126" s="324">
        <v>1</v>
      </c>
      <c r="E126" s="325" t="s">
        <v>593</v>
      </c>
      <c r="F126" s="411" t="s">
        <v>659</v>
      </c>
      <c r="G126" s="412"/>
      <c r="H126" s="410"/>
      <c r="I126" s="410"/>
    </row>
    <row r="127" spans="1:13" s="322" customFormat="1" ht="12" customHeight="1" x14ac:dyDescent="0.25">
      <c r="A127" s="402" t="s">
        <v>458</v>
      </c>
      <c r="B127" s="324" t="s">
        <v>459</v>
      </c>
      <c r="C127" s="326" t="s">
        <v>460</v>
      </c>
      <c r="D127" s="327"/>
      <c r="E127" s="326" t="s">
        <v>594</v>
      </c>
      <c r="F127" s="433"/>
      <c r="G127" s="434"/>
      <c r="H127" s="409" t="s">
        <v>513</v>
      </c>
      <c r="I127" s="409"/>
    </row>
    <row r="128" spans="1:13" ht="27.9" customHeight="1" x14ac:dyDescent="0.2">
      <c r="A128" s="415" t="s">
        <v>903</v>
      </c>
      <c r="B128" s="424" t="s">
        <v>906</v>
      </c>
      <c r="C128" s="413" t="s">
        <v>307</v>
      </c>
      <c r="D128" s="391">
        <v>260</v>
      </c>
      <c r="E128" s="391"/>
      <c r="F128" s="390">
        <f>D128-D129</f>
        <v>260</v>
      </c>
      <c r="G128" s="390"/>
      <c r="H128" s="390"/>
      <c r="I128" s="195"/>
      <c r="L128" s="267"/>
      <c r="M128" s="267"/>
    </row>
    <row r="129" spans="1:13" ht="27.9" customHeight="1" x14ac:dyDescent="0.2">
      <c r="A129" s="415"/>
      <c r="B129" s="425"/>
      <c r="C129" s="413"/>
      <c r="D129" s="391"/>
      <c r="E129" s="391"/>
      <c r="F129" s="195"/>
      <c r="G129" s="391">
        <v>377</v>
      </c>
      <c r="H129" s="391"/>
      <c r="I129" s="391"/>
      <c r="L129" s="267"/>
      <c r="M129" s="267"/>
    </row>
    <row r="130" spans="1:13" ht="27.9" customHeight="1" x14ac:dyDescent="0.2">
      <c r="A130" s="415" t="s">
        <v>315</v>
      </c>
      <c r="B130" s="435" t="s">
        <v>762</v>
      </c>
      <c r="C130" s="413" t="s">
        <v>80</v>
      </c>
      <c r="D130" s="390"/>
      <c r="E130" s="390"/>
      <c r="F130" s="390">
        <f>D130-D131</f>
        <v>0</v>
      </c>
      <c r="G130" s="390"/>
      <c r="H130" s="390"/>
      <c r="I130" s="195"/>
      <c r="L130" s="267"/>
      <c r="M130" s="267"/>
    </row>
    <row r="131" spans="1:13" ht="27.9" customHeight="1" x14ac:dyDescent="0.2">
      <c r="A131" s="415"/>
      <c r="B131" s="436"/>
      <c r="C131" s="413"/>
      <c r="D131" s="390"/>
      <c r="E131" s="390"/>
      <c r="F131" s="195"/>
      <c r="G131" s="390"/>
      <c r="H131" s="390"/>
      <c r="I131" s="390"/>
      <c r="L131" s="267"/>
      <c r="M131" s="267"/>
    </row>
    <row r="132" spans="1:13" ht="27.9" customHeight="1" x14ac:dyDescent="0.2">
      <c r="A132" s="415" t="s">
        <v>314</v>
      </c>
      <c r="B132" s="386" t="s">
        <v>907</v>
      </c>
      <c r="C132" s="413" t="s">
        <v>81</v>
      </c>
      <c r="D132" s="390"/>
      <c r="E132" s="390"/>
      <c r="F132" s="390">
        <f>D132-D133</f>
        <v>0</v>
      </c>
      <c r="G132" s="390"/>
      <c r="H132" s="390"/>
      <c r="I132" s="195"/>
      <c r="L132" s="267"/>
      <c r="M132" s="267"/>
    </row>
    <row r="133" spans="1:13" ht="27.9" customHeight="1" x14ac:dyDescent="0.2">
      <c r="A133" s="415"/>
      <c r="B133" s="386"/>
      <c r="C133" s="413"/>
      <c r="D133" s="390"/>
      <c r="E133" s="390"/>
      <c r="F133" s="195"/>
      <c r="G133" s="390"/>
      <c r="H133" s="390"/>
      <c r="I133" s="390"/>
      <c r="L133" s="267"/>
      <c r="M133" s="267"/>
    </row>
    <row r="134" spans="1:13" ht="37.5" customHeight="1" x14ac:dyDescent="0.2">
      <c r="A134" s="415" t="s">
        <v>316</v>
      </c>
      <c r="B134" s="389" t="s">
        <v>908</v>
      </c>
      <c r="C134" s="413" t="s">
        <v>82</v>
      </c>
      <c r="D134" s="390"/>
      <c r="E134" s="390"/>
      <c r="F134" s="390">
        <f>D134-D135</f>
        <v>0</v>
      </c>
      <c r="G134" s="390"/>
      <c r="H134" s="390"/>
      <c r="I134" s="195"/>
      <c r="L134" s="267"/>
      <c r="M134" s="267"/>
    </row>
    <row r="135" spans="1:13" ht="45" customHeight="1" x14ac:dyDescent="0.2">
      <c r="A135" s="415"/>
      <c r="B135" s="389"/>
      <c r="C135" s="413"/>
      <c r="D135" s="390"/>
      <c r="E135" s="390"/>
      <c r="F135" s="195"/>
      <c r="G135" s="390"/>
      <c r="H135" s="390"/>
      <c r="I135" s="390"/>
      <c r="L135" s="267"/>
      <c r="M135" s="267"/>
    </row>
    <row r="136" spans="1:13" ht="27.9" customHeight="1" x14ac:dyDescent="0.2">
      <c r="A136" s="415" t="s">
        <v>313</v>
      </c>
      <c r="B136" s="389" t="s">
        <v>916</v>
      </c>
      <c r="C136" s="413" t="s">
        <v>83</v>
      </c>
      <c r="D136" s="390"/>
      <c r="E136" s="390"/>
      <c r="F136" s="390">
        <f>D136-D137</f>
        <v>0</v>
      </c>
      <c r="G136" s="390"/>
      <c r="H136" s="390"/>
      <c r="I136" s="195"/>
      <c r="L136" s="267"/>
      <c r="M136" s="267"/>
    </row>
    <row r="137" spans="1:13" ht="27.9" customHeight="1" x14ac:dyDescent="0.2">
      <c r="A137" s="415"/>
      <c r="B137" s="389"/>
      <c r="C137" s="413"/>
      <c r="D137" s="390"/>
      <c r="E137" s="390"/>
      <c r="F137" s="195"/>
      <c r="G137" s="390"/>
      <c r="H137" s="390"/>
      <c r="I137" s="390"/>
      <c r="L137" s="267"/>
      <c r="M137" s="267"/>
    </row>
    <row r="138" spans="1:13" ht="27.9" customHeight="1" x14ac:dyDescent="0.2">
      <c r="A138" s="415" t="s">
        <v>317</v>
      </c>
      <c r="B138" s="386" t="s">
        <v>595</v>
      </c>
      <c r="C138" s="413" t="s">
        <v>917</v>
      </c>
      <c r="D138" s="390"/>
      <c r="E138" s="390"/>
      <c r="F138" s="390">
        <f>D138-D139</f>
        <v>0</v>
      </c>
      <c r="G138" s="390"/>
      <c r="H138" s="390"/>
      <c r="I138" s="195"/>
      <c r="L138" s="267"/>
      <c r="M138" s="267"/>
    </row>
    <row r="139" spans="1:13" ht="27.9" customHeight="1" x14ac:dyDescent="0.2">
      <c r="A139" s="415"/>
      <c r="B139" s="386"/>
      <c r="C139" s="413"/>
      <c r="D139" s="390"/>
      <c r="E139" s="390"/>
      <c r="F139" s="195"/>
      <c r="G139" s="390"/>
      <c r="H139" s="390"/>
      <c r="I139" s="390"/>
      <c r="L139" s="267"/>
      <c r="M139" s="267"/>
    </row>
    <row r="140" spans="1:13" ht="27.9" customHeight="1" x14ac:dyDescent="0.2">
      <c r="A140" s="415" t="s">
        <v>312</v>
      </c>
      <c r="B140" s="386" t="s">
        <v>918</v>
      </c>
      <c r="C140" s="413" t="s">
        <v>919</v>
      </c>
      <c r="D140" s="391">
        <v>23687</v>
      </c>
      <c r="E140" s="391"/>
      <c r="F140" s="390">
        <f>D140-D141</f>
        <v>23687</v>
      </c>
      <c r="G140" s="390"/>
      <c r="H140" s="390"/>
      <c r="I140" s="195"/>
      <c r="L140" s="267"/>
      <c r="M140" s="267"/>
    </row>
    <row r="141" spans="1:13" ht="27.9" customHeight="1" x14ac:dyDescent="0.2">
      <c r="A141" s="415"/>
      <c r="B141" s="386"/>
      <c r="C141" s="413"/>
      <c r="D141" s="390"/>
      <c r="E141" s="390"/>
      <c r="F141" s="195"/>
      <c r="G141" s="391">
        <v>30315</v>
      </c>
      <c r="H141" s="391"/>
      <c r="I141" s="391"/>
      <c r="L141" s="267"/>
      <c r="M141" s="267"/>
    </row>
    <row r="142" spans="1:13" ht="27.9" customHeight="1" x14ac:dyDescent="0.2">
      <c r="A142" s="415" t="s">
        <v>537</v>
      </c>
      <c r="B142" s="386" t="s">
        <v>910</v>
      </c>
      <c r="C142" s="413" t="s">
        <v>920</v>
      </c>
      <c r="D142" s="390"/>
      <c r="E142" s="390"/>
      <c r="F142" s="390">
        <f>D142-D143</f>
        <v>0</v>
      </c>
      <c r="G142" s="390"/>
      <c r="H142" s="390"/>
      <c r="I142" s="195"/>
      <c r="L142" s="267"/>
      <c r="M142" s="267"/>
    </row>
    <row r="143" spans="1:13" ht="27.75" customHeight="1" x14ac:dyDescent="0.2">
      <c r="A143" s="415"/>
      <c r="B143" s="386"/>
      <c r="C143" s="413"/>
      <c r="D143" s="390"/>
      <c r="E143" s="390"/>
      <c r="F143" s="195"/>
      <c r="G143" s="390"/>
      <c r="H143" s="390"/>
      <c r="I143" s="390"/>
      <c r="L143" s="267"/>
      <c r="M143" s="267"/>
    </row>
    <row r="144" spans="1:13" ht="27.75" customHeight="1" x14ac:dyDescent="0.2">
      <c r="A144" s="415" t="s">
        <v>893</v>
      </c>
      <c r="B144" s="386" t="s">
        <v>921</v>
      </c>
      <c r="C144" s="413" t="s">
        <v>922</v>
      </c>
      <c r="D144" s="391">
        <v>170</v>
      </c>
      <c r="E144" s="391"/>
      <c r="F144" s="390">
        <f>D144-D145</f>
        <v>170</v>
      </c>
      <c r="G144" s="390"/>
      <c r="H144" s="390"/>
      <c r="I144" s="195"/>
      <c r="L144" s="267"/>
      <c r="M144" s="267"/>
    </row>
    <row r="145" spans="1:13" ht="27.75" customHeight="1" x14ac:dyDescent="0.2">
      <c r="A145" s="415"/>
      <c r="B145" s="386"/>
      <c r="C145" s="413"/>
      <c r="D145" s="391"/>
      <c r="E145" s="391"/>
      <c r="F145" s="313"/>
      <c r="G145" s="391">
        <v>192</v>
      </c>
      <c r="H145" s="391"/>
      <c r="I145" s="391"/>
      <c r="L145" s="267"/>
      <c r="M145" s="267"/>
    </row>
    <row r="146" spans="1:13" ht="27.9" customHeight="1" x14ac:dyDescent="0.2">
      <c r="A146" s="441" t="s">
        <v>149</v>
      </c>
      <c r="B146" s="443" t="s">
        <v>923</v>
      </c>
      <c r="C146" s="423" t="s">
        <v>924</v>
      </c>
      <c r="D146" s="439">
        <f>D148+D150+D152+D154</f>
        <v>0</v>
      </c>
      <c r="E146" s="440"/>
      <c r="F146" s="439">
        <f>D146-D147</f>
        <v>0</v>
      </c>
      <c r="G146" s="445"/>
      <c r="H146" s="440"/>
      <c r="I146" s="308"/>
      <c r="L146" s="267"/>
      <c r="M146" s="267"/>
    </row>
    <row r="147" spans="1:13" ht="27.75" customHeight="1" x14ac:dyDescent="0.2">
      <c r="A147" s="442"/>
      <c r="B147" s="444"/>
      <c r="C147" s="423"/>
      <c r="D147" s="439">
        <f>D149+D151+D153+D155</f>
        <v>0</v>
      </c>
      <c r="E147" s="440"/>
      <c r="F147" s="308"/>
      <c r="G147" s="439">
        <f>G149+G151+G153+G155</f>
        <v>0</v>
      </c>
      <c r="H147" s="445"/>
      <c r="I147" s="440"/>
      <c r="L147" s="267"/>
      <c r="M147" s="267"/>
    </row>
    <row r="148" spans="1:13" ht="36.75" customHeight="1" x14ac:dyDescent="0.2">
      <c r="A148" s="385" t="s">
        <v>150</v>
      </c>
      <c r="B148" s="386" t="s">
        <v>925</v>
      </c>
      <c r="C148" s="413" t="s">
        <v>926</v>
      </c>
      <c r="D148" s="390"/>
      <c r="E148" s="390"/>
      <c r="F148" s="390">
        <f>D148-D149</f>
        <v>0</v>
      </c>
      <c r="G148" s="390"/>
      <c r="H148" s="390"/>
      <c r="I148" s="195"/>
      <c r="L148" s="267"/>
      <c r="M148" s="267"/>
    </row>
    <row r="149" spans="1:13" ht="41.25" customHeight="1" x14ac:dyDescent="0.2">
      <c r="A149" s="385"/>
      <c r="B149" s="386"/>
      <c r="C149" s="413"/>
      <c r="D149" s="390"/>
      <c r="E149" s="390"/>
      <c r="F149" s="195"/>
      <c r="G149" s="390"/>
      <c r="H149" s="390"/>
      <c r="I149" s="390"/>
      <c r="L149" s="267"/>
      <c r="M149" s="267"/>
    </row>
    <row r="150" spans="1:13" ht="39" customHeight="1" x14ac:dyDescent="0.2">
      <c r="A150" s="415" t="s">
        <v>121</v>
      </c>
      <c r="B150" s="386" t="s">
        <v>928</v>
      </c>
      <c r="C150" s="413" t="s">
        <v>927</v>
      </c>
      <c r="D150" s="390"/>
      <c r="E150" s="390"/>
      <c r="F150" s="390">
        <f>D150-D151</f>
        <v>0</v>
      </c>
      <c r="G150" s="390"/>
      <c r="H150" s="390"/>
      <c r="I150" s="195"/>
      <c r="L150" s="267"/>
      <c r="M150" s="267"/>
    </row>
    <row r="151" spans="1:13" ht="46.5" customHeight="1" x14ac:dyDescent="0.2">
      <c r="A151" s="415"/>
      <c r="B151" s="386"/>
      <c r="C151" s="413"/>
      <c r="D151" s="390"/>
      <c r="E151" s="390"/>
      <c r="F151" s="195"/>
      <c r="G151" s="390"/>
      <c r="H151" s="390"/>
      <c r="I151" s="390"/>
      <c r="L151" s="267"/>
      <c r="M151" s="267"/>
    </row>
    <row r="152" spans="1:13" ht="27.9" customHeight="1" x14ac:dyDescent="0.2">
      <c r="A152" s="415" t="s">
        <v>122</v>
      </c>
      <c r="B152" s="386" t="s">
        <v>929</v>
      </c>
      <c r="C152" s="413" t="s">
        <v>931</v>
      </c>
      <c r="D152" s="390"/>
      <c r="E152" s="390"/>
      <c r="F152" s="390">
        <f>D152-D153</f>
        <v>0</v>
      </c>
      <c r="G152" s="390"/>
      <c r="H152" s="390"/>
      <c r="I152" s="195"/>
      <c r="L152" s="267"/>
      <c r="M152" s="267"/>
    </row>
    <row r="153" spans="1:13" ht="27.75" customHeight="1" x14ac:dyDescent="0.2">
      <c r="A153" s="415"/>
      <c r="B153" s="386"/>
      <c r="C153" s="413"/>
      <c r="D153" s="390"/>
      <c r="E153" s="390"/>
      <c r="F153" s="195"/>
      <c r="G153" s="390"/>
      <c r="H153" s="390"/>
      <c r="I153" s="390"/>
      <c r="L153" s="267"/>
      <c r="M153" s="267"/>
    </row>
    <row r="154" spans="1:13" ht="27.9" customHeight="1" x14ac:dyDescent="0.2">
      <c r="A154" s="415" t="s">
        <v>123</v>
      </c>
      <c r="B154" s="386" t="s">
        <v>930</v>
      </c>
      <c r="C154" s="413" t="s">
        <v>932</v>
      </c>
      <c r="D154" s="390"/>
      <c r="E154" s="390"/>
      <c r="F154" s="390">
        <f>D154-D155</f>
        <v>0</v>
      </c>
      <c r="G154" s="390"/>
      <c r="H154" s="390"/>
      <c r="I154" s="195"/>
      <c r="L154" s="267"/>
      <c r="M154" s="267"/>
    </row>
    <row r="155" spans="1:13" ht="27.75" customHeight="1" x14ac:dyDescent="0.2">
      <c r="A155" s="415"/>
      <c r="B155" s="386"/>
      <c r="C155" s="413"/>
      <c r="D155" s="390"/>
      <c r="E155" s="390"/>
      <c r="F155" s="195"/>
      <c r="G155" s="390"/>
      <c r="H155" s="390"/>
      <c r="I155" s="390"/>
      <c r="L155" s="267"/>
      <c r="M155" s="267"/>
    </row>
    <row r="156" spans="1:13" s="322" customFormat="1" ht="20.25" customHeight="1" x14ac:dyDescent="0.25">
      <c r="A156" s="400" t="s">
        <v>530</v>
      </c>
      <c r="B156" s="398" t="s">
        <v>508</v>
      </c>
      <c r="C156" s="321" t="s">
        <v>509</v>
      </c>
      <c r="D156" s="409" t="s">
        <v>510</v>
      </c>
      <c r="E156" s="409"/>
      <c r="F156" s="409"/>
      <c r="G156" s="409"/>
      <c r="H156" s="410" t="s">
        <v>631</v>
      </c>
      <c r="I156" s="410"/>
    </row>
    <row r="157" spans="1:13" s="322" customFormat="1" x14ac:dyDescent="0.25">
      <c r="A157" s="401" t="s">
        <v>511</v>
      </c>
      <c r="B157" s="399"/>
      <c r="C157" s="323" t="s">
        <v>512</v>
      </c>
      <c r="D157" s="324">
        <v>1</v>
      </c>
      <c r="E157" s="325" t="s">
        <v>593</v>
      </c>
      <c r="F157" s="411" t="s">
        <v>659</v>
      </c>
      <c r="G157" s="412"/>
      <c r="H157" s="410"/>
      <c r="I157" s="410"/>
    </row>
    <row r="158" spans="1:13" s="322" customFormat="1" ht="12" customHeight="1" x14ac:dyDescent="0.25">
      <c r="A158" s="402" t="s">
        <v>458</v>
      </c>
      <c r="B158" s="324" t="s">
        <v>459</v>
      </c>
      <c r="C158" s="326" t="s">
        <v>460</v>
      </c>
      <c r="D158" s="327"/>
      <c r="E158" s="326" t="s">
        <v>594</v>
      </c>
      <c r="F158" s="433"/>
      <c r="G158" s="434"/>
      <c r="H158" s="409" t="s">
        <v>513</v>
      </c>
      <c r="I158" s="409"/>
    </row>
    <row r="159" spans="1:13" ht="27.75" customHeight="1" x14ac:dyDescent="0.2">
      <c r="A159" s="441" t="s">
        <v>43</v>
      </c>
      <c r="B159" s="443" t="s">
        <v>933</v>
      </c>
      <c r="C159" s="423" t="s">
        <v>934</v>
      </c>
      <c r="D159" s="390">
        <f>D161+D163</f>
        <v>110157</v>
      </c>
      <c r="E159" s="390"/>
      <c r="F159" s="390">
        <f>D159-D160</f>
        <v>110157</v>
      </c>
      <c r="G159" s="390"/>
      <c r="H159" s="390"/>
      <c r="I159" s="195"/>
      <c r="L159" s="267"/>
      <c r="M159" s="267"/>
    </row>
    <row r="160" spans="1:13" ht="27.75" customHeight="1" x14ac:dyDescent="0.2">
      <c r="A160" s="442"/>
      <c r="B160" s="444"/>
      <c r="C160" s="423"/>
      <c r="D160" s="390">
        <f>D162+D164</f>
        <v>0</v>
      </c>
      <c r="E160" s="390"/>
      <c r="F160" s="195"/>
      <c r="G160" s="390">
        <f>G162+G164</f>
        <v>148687</v>
      </c>
      <c r="H160" s="390"/>
      <c r="I160" s="390"/>
      <c r="J160" s="306"/>
      <c r="L160" s="267"/>
      <c r="M160" s="267"/>
    </row>
    <row r="161" spans="1:13" ht="27.75" customHeight="1" x14ac:dyDescent="0.2">
      <c r="A161" s="437" t="s">
        <v>44</v>
      </c>
      <c r="B161" s="435" t="s">
        <v>935</v>
      </c>
      <c r="C161" s="423" t="s">
        <v>937</v>
      </c>
      <c r="D161" s="391">
        <v>2514</v>
      </c>
      <c r="E161" s="391"/>
      <c r="F161" s="390">
        <f>D161-D162</f>
        <v>2514</v>
      </c>
      <c r="G161" s="390"/>
      <c r="H161" s="390"/>
      <c r="I161" s="195"/>
      <c r="L161" s="267"/>
      <c r="M161" s="267"/>
    </row>
    <row r="162" spans="1:13" ht="27.75" customHeight="1" x14ac:dyDescent="0.2">
      <c r="A162" s="438"/>
      <c r="B162" s="436"/>
      <c r="C162" s="423"/>
      <c r="D162" s="390"/>
      <c r="E162" s="390"/>
      <c r="F162" s="195"/>
      <c r="G162" s="391">
        <v>2247</v>
      </c>
      <c r="H162" s="391"/>
      <c r="I162" s="391"/>
      <c r="L162" s="267"/>
      <c r="M162" s="267"/>
    </row>
    <row r="163" spans="1:13" ht="27.75" customHeight="1" x14ac:dyDescent="0.2">
      <c r="A163" s="437" t="s">
        <v>606</v>
      </c>
      <c r="B163" s="435" t="s">
        <v>936</v>
      </c>
      <c r="C163" s="423" t="s">
        <v>938</v>
      </c>
      <c r="D163" s="391">
        <v>107643</v>
      </c>
      <c r="E163" s="391"/>
      <c r="F163" s="390">
        <f>D163-D164</f>
        <v>107643</v>
      </c>
      <c r="G163" s="390"/>
      <c r="H163" s="390"/>
      <c r="I163" s="195"/>
      <c r="L163" s="267"/>
      <c r="M163" s="267"/>
    </row>
    <row r="164" spans="1:13" ht="27.75" customHeight="1" x14ac:dyDescent="0.2">
      <c r="A164" s="438"/>
      <c r="B164" s="436"/>
      <c r="C164" s="423"/>
      <c r="D164" s="390"/>
      <c r="E164" s="390"/>
      <c r="F164" s="195"/>
      <c r="G164" s="391">
        <v>146440</v>
      </c>
      <c r="H164" s="391"/>
      <c r="I164" s="391"/>
      <c r="L164" s="267"/>
      <c r="M164" s="267"/>
    </row>
    <row r="165" spans="1:13" ht="27.9" customHeight="1" x14ac:dyDescent="0.2">
      <c r="A165" s="414" t="s">
        <v>129</v>
      </c>
      <c r="B165" s="404" t="s">
        <v>1677</v>
      </c>
      <c r="C165" s="423" t="s">
        <v>939</v>
      </c>
      <c r="D165" s="393">
        <f>D167+D169+D171+D173</f>
        <v>18</v>
      </c>
      <c r="E165" s="393"/>
      <c r="F165" s="393">
        <f>D165-D166</f>
        <v>18</v>
      </c>
      <c r="G165" s="393"/>
      <c r="H165" s="393"/>
      <c r="I165" s="308"/>
      <c r="L165" s="267"/>
      <c r="M165" s="267"/>
    </row>
    <row r="166" spans="1:13" ht="27.75" customHeight="1" x14ac:dyDescent="0.2">
      <c r="A166" s="414"/>
      <c r="B166" s="404"/>
      <c r="C166" s="423"/>
      <c r="D166" s="393">
        <f>D168+D170+D172+D174</f>
        <v>0</v>
      </c>
      <c r="E166" s="393"/>
      <c r="F166" s="308"/>
      <c r="G166" s="393">
        <f>G168+G170+G172+G174</f>
        <v>16</v>
      </c>
      <c r="H166" s="393"/>
      <c r="I166" s="393"/>
      <c r="L166" s="267"/>
      <c r="M166" s="267"/>
    </row>
    <row r="167" spans="1:13" ht="27.9" customHeight="1" x14ac:dyDescent="0.2">
      <c r="A167" s="385" t="s">
        <v>156</v>
      </c>
      <c r="B167" s="386" t="s">
        <v>665</v>
      </c>
      <c r="C167" s="413" t="s">
        <v>940</v>
      </c>
      <c r="D167" s="390">
        <v>0</v>
      </c>
      <c r="E167" s="390"/>
      <c r="F167" s="390">
        <f>D167-D168</f>
        <v>0</v>
      </c>
      <c r="G167" s="390"/>
      <c r="H167" s="390"/>
      <c r="I167" s="195"/>
      <c r="L167" s="267"/>
      <c r="M167" s="267"/>
    </row>
    <row r="168" spans="1:13" ht="27.75" customHeight="1" x14ac:dyDescent="0.2">
      <c r="A168" s="385"/>
      <c r="B168" s="386"/>
      <c r="C168" s="413"/>
      <c r="D168" s="390"/>
      <c r="E168" s="390"/>
      <c r="F168" s="195"/>
      <c r="G168" s="390">
        <v>0</v>
      </c>
      <c r="H168" s="390"/>
      <c r="I168" s="390"/>
      <c r="L168" s="267"/>
      <c r="M168" s="267"/>
    </row>
    <row r="169" spans="1:13" ht="27.9" customHeight="1" x14ac:dyDescent="0.2">
      <c r="A169" s="415" t="s">
        <v>115</v>
      </c>
      <c r="B169" s="386" t="s">
        <v>666</v>
      </c>
      <c r="C169" s="413" t="s">
        <v>941</v>
      </c>
      <c r="D169" s="391">
        <v>18</v>
      </c>
      <c r="E169" s="391"/>
      <c r="F169" s="390">
        <f>D169-D170</f>
        <v>18</v>
      </c>
      <c r="G169" s="390"/>
      <c r="H169" s="390"/>
      <c r="I169" s="195"/>
      <c r="L169" s="267"/>
      <c r="M169" s="267"/>
    </row>
    <row r="170" spans="1:13" ht="27.75" customHeight="1" x14ac:dyDescent="0.2">
      <c r="A170" s="415"/>
      <c r="B170" s="386"/>
      <c r="C170" s="413"/>
      <c r="D170" s="390"/>
      <c r="E170" s="390"/>
      <c r="F170" s="195"/>
      <c r="G170" s="391">
        <v>16</v>
      </c>
      <c r="H170" s="391"/>
      <c r="I170" s="391"/>
      <c r="L170" s="267"/>
      <c r="M170" s="267"/>
    </row>
    <row r="171" spans="1:13" ht="27.75" customHeight="1" x14ac:dyDescent="0.2">
      <c r="A171" s="415" t="s">
        <v>116</v>
      </c>
      <c r="B171" s="386" t="s">
        <v>667</v>
      </c>
      <c r="C171" s="413" t="s">
        <v>942</v>
      </c>
      <c r="D171" s="390"/>
      <c r="E171" s="390"/>
      <c r="F171" s="390">
        <f>D171-D172</f>
        <v>0</v>
      </c>
      <c r="G171" s="390"/>
      <c r="H171" s="390"/>
      <c r="I171" s="195"/>
      <c r="L171" s="267"/>
      <c r="M171" s="267"/>
    </row>
    <row r="172" spans="1:13" ht="27.75" customHeight="1" x14ac:dyDescent="0.2">
      <c r="A172" s="415"/>
      <c r="B172" s="386"/>
      <c r="C172" s="413"/>
      <c r="D172" s="390"/>
      <c r="E172" s="390"/>
      <c r="F172" s="195"/>
      <c r="G172" s="390"/>
      <c r="H172" s="390"/>
      <c r="I172" s="390"/>
      <c r="L172" s="267"/>
      <c r="M172" s="267"/>
    </row>
    <row r="173" spans="1:13" ht="27.75" customHeight="1" x14ac:dyDescent="0.2">
      <c r="A173" s="415" t="s">
        <v>117</v>
      </c>
      <c r="B173" s="386" t="s">
        <v>668</v>
      </c>
      <c r="C173" s="413" t="s">
        <v>943</v>
      </c>
      <c r="D173" s="390"/>
      <c r="E173" s="390"/>
      <c r="F173" s="390">
        <f>D173-D174</f>
        <v>0</v>
      </c>
      <c r="G173" s="390"/>
      <c r="H173" s="390"/>
      <c r="I173" s="195"/>
      <c r="L173" s="267"/>
      <c r="M173" s="267"/>
    </row>
    <row r="174" spans="1:13" ht="27.75" customHeight="1" x14ac:dyDescent="0.2">
      <c r="A174" s="415"/>
      <c r="B174" s="386"/>
      <c r="C174" s="413"/>
      <c r="D174" s="390"/>
      <c r="E174" s="390"/>
      <c r="F174" s="195"/>
      <c r="G174" s="390"/>
      <c r="H174" s="390"/>
      <c r="I174" s="390"/>
      <c r="L174" s="267"/>
    </row>
    <row r="175" spans="1:13" x14ac:dyDescent="0.2">
      <c r="D175" s="115"/>
      <c r="E175" s="115"/>
      <c r="F175" s="115"/>
      <c r="G175" s="115"/>
      <c r="H175" s="115"/>
      <c r="I175" s="115"/>
    </row>
    <row r="176" spans="1:13"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34:A135"/>
    <mergeCell ref="B134:B135"/>
    <mergeCell ref="C134:C135"/>
    <mergeCell ref="D134:E134"/>
    <mergeCell ref="D135:E135"/>
    <mergeCell ref="B159:B160"/>
    <mergeCell ref="A159:A160"/>
    <mergeCell ref="C159:C160"/>
    <mergeCell ref="D159:E159"/>
    <mergeCell ref="D160:E160"/>
    <mergeCell ref="A144:A145"/>
    <mergeCell ref="B144:B145"/>
    <mergeCell ref="C144:C145"/>
    <mergeCell ref="B148:B149"/>
    <mergeCell ref="C142:C143"/>
    <mergeCell ref="A148:A149"/>
    <mergeCell ref="C148:C149"/>
    <mergeCell ref="D148:E148"/>
    <mergeCell ref="D146:E146"/>
    <mergeCell ref="A142:A143"/>
    <mergeCell ref="B142:B143"/>
    <mergeCell ref="A138:A139"/>
    <mergeCell ref="B138:B139"/>
    <mergeCell ref="C138:C139"/>
    <mergeCell ref="F144:H144"/>
    <mergeCell ref="G145:I145"/>
    <mergeCell ref="D144:E144"/>
    <mergeCell ref="D145:E145"/>
    <mergeCell ref="F136:H136"/>
    <mergeCell ref="G137:I137"/>
    <mergeCell ref="F138:H138"/>
    <mergeCell ref="G139:I139"/>
    <mergeCell ref="G141:I141"/>
    <mergeCell ref="D137:E137"/>
    <mergeCell ref="D138:E138"/>
    <mergeCell ref="D139:E139"/>
    <mergeCell ref="A94:A96"/>
    <mergeCell ref="B94:B95"/>
    <mergeCell ref="D97:E97"/>
    <mergeCell ref="D99:E99"/>
    <mergeCell ref="D101:E101"/>
    <mergeCell ref="F97:H97"/>
    <mergeCell ref="F99:H99"/>
    <mergeCell ref="G98:I98"/>
    <mergeCell ref="G100:I100"/>
    <mergeCell ref="D98:E98"/>
    <mergeCell ref="D100:E100"/>
    <mergeCell ref="A97:A98"/>
    <mergeCell ref="A99:A100"/>
    <mergeCell ref="A101:A102"/>
    <mergeCell ref="B97:B98"/>
    <mergeCell ref="B99:B100"/>
    <mergeCell ref="B101:B102"/>
    <mergeCell ref="C97:C98"/>
    <mergeCell ref="C99:C100"/>
    <mergeCell ref="C101:C102"/>
    <mergeCell ref="H94:I95"/>
    <mergeCell ref="H96:I96"/>
    <mergeCell ref="F95:G95"/>
    <mergeCell ref="F96:G96"/>
    <mergeCell ref="F159:H159"/>
    <mergeCell ref="G147:I147"/>
    <mergeCell ref="F148:H148"/>
    <mergeCell ref="G168:I168"/>
    <mergeCell ref="F169:H169"/>
    <mergeCell ref="G170:I170"/>
    <mergeCell ref="G149:I149"/>
    <mergeCell ref="F150:H150"/>
    <mergeCell ref="G151:I151"/>
    <mergeCell ref="F152:H152"/>
    <mergeCell ref="D156:G156"/>
    <mergeCell ref="D152:E152"/>
    <mergeCell ref="D153:E153"/>
    <mergeCell ref="F167:H167"/>
    <mergeCell ref="F165:H165"/>
    <mergeCell ref="G153:I153"/>
    <mergeCell ref="F154:H154"/>
    <mergeCell ref="F161:H161"/>
    <mergeCell ref="F163:H163"/>
    <mergeCell ref="G162:I162"/>
    <mergeCell ref="G164:I164"/>
    <mergeCell ref="D161:E161"/>
    <mergeCell ref="D162:E162"/>
    <mergeCell ref="D163:E163"/>
    <mergeCell ref="D111:E111"/>
    <mergeCell ref="D112:E112"/>
    <mergeCell ref="D91:E91"/>
    <mergeCell ref="D87:E87"/>
    <mergeCell ref="D83:E83"/>
    <mergeCell ref="G85:I85"/>
    <mergeCell ref="F86:H86"/>
    <mergeCell ref="G87:I87"/>
    <mergeCell ref="F88:H88"/>
    <mergeCell ref="G89:I89"/>
    <mergeCell ref="F90:H90"/>
    <mergeCell ref="G91:I91"/>
    <mergeCell ref="F92:H92"/>
    <mergeCell ref="F109:H109"/>
    <mergeCell ref="G110:I110"/>
    <mergeCell ref="D102:E102"/>
    <mergeCell ref="F101:H101"/>
    <mergeCell ref="G102:I102"/>
    <mergeCell ref="G106:I106"/>
    <mergeCell ref="G83:I83"/>
    <mergeCell ref="F84:H84"/>
    <mergeCell ref="F105:H105"/>
    <mergeCell ref="G112:I112"/>
    <mergeCell ref="D94:G94"/>
    <mergeCell ref="F146:H146"/>
    <mergeCell ref="F140:H140"/>
    <mergeCell ref="H158:I158"/>
    <mergeCell ref="H156:I157"/>
    <mergeCell ref="F157:G157"/>
    <mergeCell ref="F142:H142"/>
    <mergeCell ref="G143:I143"/>
    <mergeCell ref="G81:I81"/>
    <mergeCell ref="G155:I155"/>
    <mergeCell ref="G122:I122"/>
    <mergeCell ref="G124:I124"/>
    <mergeCell ref="G129:I129"/>
    <mergeCell ref="F134:H134"/>
    <mergeCell ref="G135:I135"/>
    <mergeCell ref="F132:H132"/>
    <mergeCell ref="G133:I133"/>
    <mergeCell ref="G93:I93"/>
    <mergeCell ref="F103:H103"/>
    <mergeCell ref="G104:I104"/>
    <mergeCell ref="G120:I120"/>
    <mergeCell ref="F130:H130"/>
    <mergeCell ref="G131:I131"/>
    <mergeCell ref="F111:H111"/>
    <mergeCell ref="F82:H82"/>
    <mergeCell ref="F66:H66"/>
    <mergeCell ref="G67:I67"/>
    <mergeCell ref="F74:H74"/>
    <mergeCell ref="G75:I75"/>
    <mergeCell ref="F76:H76"/>
    <mergeCell ref="G77:I77"/>
    <mergeCell ref="F78:H78"/>
    <mergeCell ref="G79:I79"/>
    <mergeCell ref="F80:H80"/>
    <mergeCell ref="F68:H68"/>
    <mergeCell ref="G69:I69"/>
    <mergeCell ref="F70:H70"/>
    <mergeCell ref="G71:I71"/>
    <mergeCell ref="F72:H72"/>
    <mergeCell ref="G73:I73"/>
    <mergeCell ref="F113:H113"/>
    <mergeCell ref="G114:I114"/>
    <mergeCell ref="F117:H117"/>
    <mergeCell ref="G118:I118"/>
    <mergeCell ref="F115:H115"/>
    <mergeCell ref="G116:I116"/>
    <mergeCell ref="F121:H121"/>
    <mergeCell ref="F123:H123"/>
    <mergeCell ref="F128:H128"/>
    <mergeCell ref="H125:I126"/>
    <mergeCell ref="H127:I127"/>
    <mergeCell ref="F119:H119"/>
    <mergeCell ref="D110:E110"/>
    <mergeCell ref="G21:I21"/>
    <mergeCell ref="F28:H28"/>
    <mergeCell ref="G27:I27"/>
    <mergeCell ref="F22:H22"/>
    <mergeCell ref="G23:I23"/>
    <mergeCell ref="F24:H24"/>
    <mergeCell ref="F26:H26"/>
    <mergeCell ref="G25:I25"/>
    <mergeCell ref="F35:H35"/>
    <mergeCell ref="G29:I29"/>
    <mergeCell ref="F30:H30"/>
    <mergeCell ref="G31:I31"/>
    <mergeCell ref="H32:I33"/>
    <mergeCell ref="H34:I34"/>
    <mergeCell ref="F33:G33"/>
    <mergeCell ref="F34:G34"/>
    <mergeCell ref="D32:G32"/>
    <mergeCell ref="D31:E31"/>
    <mergeCell ref="D38:E38"/>
    <mergeCell ref="D108:E108"/>
    <mergeCell ref="D104:E104"/>
    <mergeCell ref="D103:E103"/>
    <mergeCell ref="D105:E105"/>
    <mergeCell ref="F14:H14"/>
    <mergeCell ref="F12:H12"/>
    <mergeCell ref="G13:I13"/>
    <mergeCell ref="G15:I15"/>
    <mergeCell ref="F16:H16"/>
    <mergeCell ref="G17:I17"/>
    <mergeCell ref="F18:H18"/>
    <mergeCell ref="G19:I19"/>
    <mergeCell ref="F20:H20"/>
    <mergeCell ref="H1:I2"/>
    <mergeCell ref="H3:I3"/>
    <mergeCell ref="F4:H4"/>
    <mergeCell ref="G5:I5"/>
    <mergeCell ref="D1:G1"/>
    <mergeCell ref="F2:G2"/>
    <mergeCell ref="F3:G3"/>
    <mergeCell ref="F57:H57"/>
    <mergeCell ref="D53:E53"/>
    <mergeCell ref="D51:E51"/>
    <mergeCell ref="D52:E52"/>
    <mergeCell ref="F51:H51"/>
    <mergeCell ref="G52:I52"/>
    <mergeCell ref="F53:H53"/>
    <mergeCell ref="G54:I54"/>
    <mergeCell ref="D55:E55"/>
    <mergeCell ref="D50:E50"/>
    <mergeCell ref="D48:E48"/>
    <mergeCell ref="F43:H43"/>
    <mergeCell ref="G44:I44"/>
    <mergeCell ref="F49:H49"/>
    <mergeCell ref="G50:I50"/>
    <mergeCell ref="D45:E45"/>
    <mergeCell ref="D18:E18"/>
    <mergeCell ref="B121:B122"/>
    <mergeCell ref="A171:A172"/>
    <mergeCell ref="B171:B172"/>
    <mergeCell ref="C171:C172"/>
    <mergeCell ref="D171:E171"/>
    <mergeCell ref="F171:H171"/>
    <mergeCell ref="G56:I56"/>
    <mergeCell ref="D172:E172"/>
    <mergeCell ref="G172:I172"/>
    <mergeCell ref="D140:E140"/>
    <mergeCell ref="D147:E147"/>
    <mergeCell ref="A140:A141"/>
    <mergeCell ref="D141:E141"/>
    <mergeCell ref="A146:A147"/>
    <mergeCell ref="B140:B141"/>
    <mergeCell ref="C140:C141"/>
    <mergeCell ref="B146:B147"/>
    <mergeCell ref="C146:C147"/>
    <mergeCell ref="D149:E149"/>
    <mergeCell ref="G166:I166"/>
    <mergeCell ref="G160:I160"/>
    <mergeCell ref="F158:G158"/>
    <mergeCell ref="F65:G65"/>
    <mergeCell ref="H65:I65"/>
    <mergeCell ref="D170:E170"/>
    <mergeCell ref="C165:C166"/>
    <mergeCell ref="D165:E165"/>
    <mergeCell ref="A167:A168"/>
    <mergeCell ref="B167:B168"/>
    <mergeCell ref="C167:C168"/>
    <mergeCell ref="D167:E167"/>
    <mergeCell ref="D168:E168"/>
    <mergeCell ref="A169:A170"/>
    <mergeCell ref="B169:B170"/>
    <mergeCell ref="C169:C170"/>
    <mergeCell ref="D169:E169"/>
    <mergeCell ref="A165:A166"/>
    <mergeCell ref="B165:B166"/>
    <mergeCell ref="D166:E166"/>
    <mergeCell ref="B156:B157"/>
    <mergeCell ref="A161:A162"/>
    <mergeCell ref="A163:A164"/>
    <mergeCell ref="B161:B162"/>
    <mergeCell ref="B163:B164"/>
    <mergeCell ref="D164:E164"/>
    <mergeCell ref="C161:C162"/>
    <mergeCell ref="C163:C164"/>
    <mergeCell ref="A156:A158"/>
    <mergeCell ref="A136:A137"/>
    <mergeCell ref="B136:B137"/>
    <mergeCell ref="C136:C137"/>
    <mergeCell ref="D136:E136"/>
    <mergeCell ref="D142:E142"/>
    <mergeCell ref="D143:E143"/>
    <mergeCell ref="A154:A155"/>
    <mergeCell ref="B154:B155"/>
    <mergeCell ref="C154:C155"/>
    <mergeCell ref="D154:E154"/>
    <mergeCell ref="D155:E155"/>
    <mergeCell ref="A150:A151"/>
    <mergeCell ref="B150:B151"/>
    <mergeCell ref="C150:C151"/>
    <mergeCell ref="D150:E150"/>
    <mergeCell ref="D151:E151"/>
    <mergeCell ref="B152:B153"/>
    <mergeCell ref="A152:A153"/>
    <mergeCell ref="C152:C153"/>
    <mergeCell ref="A132:A133"/>
    <mergeCell ref="B132:B133"/>
    <mergeCell ref="C132:C133"/>
    <mergeCell ref="D132:E132"/>
    <mergeCell ref="D133:E133"/>
    <mergeCell ref="A130:A131"/>
    <mergeCell ref="B130:B131"/>
    <mergeCell ref="C130:C131"/>
    <mergeCell ref="D130:E130"/>
    <mergeCell ref="D131:E131"/>
    <mergeCell ref="A119:A120"/>
    <mergeCell ref="B119:B120"/>
    <mergeCell ref="C119:C120"/>
    <mergeCell ref="D119:E119"/>
    <mergeCell ref="D120:E120"/>
    <mergeCell ref="A121:A122"/>
    <mergeCell ref="A123:A124"/>
    <mergeCell ref="A128:A129"/>
    <mergeCell ref="C128:C129"/>
    <mergeCell ref="D121:E121"/>
    <mergeCell ref="D122:E122"/>
    <mergeCell ref="D123:E123"/>
    <mergeCell ref="D124:E124"/>
    <mergeCell ref="D128:E128"/>
    <mergeCell ref="D129:E129"/>
    <mergeCell ref="A125:A127"/>
    <mergeCell ref="B125:B126"/>
    <mergeCell ref="D125:G125"/>
    <mergeCell ref="F126:G126"/>
    <mergeCell ref="F127:G127"/>
    <mergeCell ref="B123:B124"/>
    <mergeCell ref="B128:B129"/>
    <mergeCell ref="C121:C122"/>
    <mergeCell ref="C123:C124"/>
    <mergeCell ref="A117:A118"/>
    <mergeCell ref="B117:B118"/>
    <mergeCell ref="C117:C118"/>
    <mergeCell ref="D117:E117"/>
    <mergeCell ref="D118:E118"/>
    <mergeCell ref="A113:A114"/>
    <mergeCell ref="B113:B114"/>
    <mergeCell ref="C113:C114"/>
    <mergeCell ref="D113:E113"/>
    <mergeCell ref="D114:E114"/>
    <mergeCell ref="A115:A116"/>
    <mergeCell ref="D115:E115"/>
    <mergeCell ref="D116:E116"/>
    <mergeCell ref="B115:B116"/>
    <mergeCell ref="C115:C116"/>
    <mergeCell ref="A111:A112"/>
    <mergeCell ref="B111:B112"/>
    <mergeCell ref="C111:C112"/>
    <mergeCell ref="A107:A108"/>
    <mergeCell ref="B107:B108"/>
    <mergeCell ref="C107:C108"/>
    <mergeCell ref="A103:A104"/>
    <mergeCell ref="B103:B104"/>
    <mergeCell ref="C103:C104"/>
    <mergeCell ref="A105:A106"/>
    <mergeCell ref="B105:B106"/>
    <mergeCell ref="C105:C106"/>
    <mergeCell ref="A92:A93"/>
    <mergeCell ref="B92:B93"/>
    <mergeCell ref="C92:C93"/>
    <mergeCell ref="D92:E92"/>
    <mergeCell ref="D93:E93"/>
    <mergeCell ref="A90:A91"/>
    <mergeCell ref="B90:B91"/>
    <mergeCell ref="C90:C91"/>
    <mergeCell ref="D90:E90"/>
    <mergeCell ref="A88:A89"/>
    <mergeCell ref="B88:B89"/>
    <mergeCell ref="C88:C89"/>
    <mergeCell ref="D88:E88"/>
    <mergeCell ref="D89:E89"/>
    <mergeCell ref="A86:A87"/>
    <mergeCell ref="B86:B87"/>
    <mergeCell ref="C86:C87"/>
    <mergeCell ref="D86:E86"/>
    <mergeCell ref="A84:A85"/>
    <mergeCell ref="B84:B85"/>
    <mergeCell ref="C84:C85"/>
    <mergeCell ref="D84:E84"/>
    <mergeCell ref="D85:E85"/>
    <mergeCell ref="A82:A83"/>
    <mergeCell ref="B82:B83"/>
    <mergeCell ref="C82:C83"/>
    <mergeCell ref="D82:E82"/>
    <mergeCell ref="A80:A81"/>
    <mergeCell ref="B80:B81"/>
    <mergeCell ref="C80:C81"/>
    <mergeCell ref="D80:E80"/>
    <mergeCell ref="D79:E79"/>
    <mergeCell ref="A76:A77"/>
    <mergeCell ref="B76:B77"/>
    <mergeCell ref="C76:C77"/>
    <mergeCell ref="D76:E76"/>
    <mergeCell ref="D77:E77"/>
    <mergeCell ref="A78:A79"/>
    <mergeCell ref="B78:B79"/>
    <mergeCell ref="C78:C79"/>
    <mergeCell ref="D78:E78"/>
    <mergeCell ref="A66:A67"/>
    <mergeCell ref="B66:B67"/>
    <mergeCell ref="C66:C67"/>
    <mergeCell ref="D66:E66"/>
    <mergeCell ref="D67:E67"/>
    <mergeCell ref="A74:A75"/>
    <mergeCell ref="B74:B75"/>
    <mergeCell ref="C74:C75"/>
    <mergeCell ref="D74:E74"/>
    <mergeCell ref="D68:E68"/>
    <mergeCell ref="D69:E69"/>
    <mergeCell ref="A68:A69"/>
    <mergeCell ref="A70:A71"/>
    <mergeCell ref="A72:A73"/>
    <mergeCell ref="D70:E70"/>
    <mergeCell ref="D71:E71"/>
    <mergeCell ref="D72:E72"/>
    <mergeCell ref="D73:E73"/>
    <mergeCell ref="B68:B69"/>
    <mergeCell ref="C68:C69"/>
    <mergeCell ref="B70:B71"/>
    <mergeCell ref="B72:B73"/>
    <mergeCell ref="C70:C71"/>
    <mergeCell ref="C72:C73"/>
    <mergeCell ref="A57:A58"/>
    <mergeCell ref="B57:B58"/>
    <mergeCell ref="C57:C58"/>
    <mergeCell ref="D57:E57"/>
    <mergeCell ref="A61:A62"/>
    <mergeCell ref="B61:B62"/>
    <mergeCell ref="C61:C62"/>
    <mergeCell ref="D61:E61"/>
    <mergeCell ref="D62:E62"/>
    <mergeCell ref="D60:E60"/>
    <mergeCell ref="B32:B33"/>
    <mergeCell ref="F173:H173"/>
    <mergeCell ref="D174:E174"/>
    <mergeCell ref="G174:I174"/>
    <mergeCell ref="A51:A52"/>
    <mergeCell ref="A53:A54"/>
    <mergeCell ref="B53:B54"/>
    <mergeCell ref="C53:C54"/>
    <mergeCell ref="B51:B52"/>
    <mergeCell ref="D54:E54"/>
    <mergeCell ref="A55:A56"/>
    <mergeCell ref="A173:A174"/>
    <mergeCell ref="B173:B174"/>
    <mergeCell ref="C173:C174"/>
    <mergeCell ref="D173:E173"/>
    <mergeCell ref="A109:A110"/>
    <mergeCell ref="B109:B110"/>
    <mergeCell ref="C109:C110"/>
    <mergeCell ref="D109:E109"/>
    <mergeCell ref="A63:A65"/>
    <mergeCell ref="A59:A60"/>
    <mergeCell ref="B59:B60"/>
    <mergeCell ref="C59:C60"/>
    <mergeCell ref="D59:E59"/>
    <mergeCell ref="A45:A46"/>
    <mergeCell ref="B45:B46"/>
    <mergeCell ref="C45:C46"/>
    <mergeCell ref="D49:E49"/>
    <mergeCell ref="A49:A50"/>
    <mergeCell ref="B49:B50"/>
    <mergeCell ref="A47:A48"/>
    <mergeCell ref="B47:B48"/>
    <mergeCell ref="C47:C48"/>
    <mergeCell ref="D47:E47"/>
    <mergeCell ref="D46:E46"/>
    <mergeCell ref="C49:C50"/>
    <mergeCell ref="A28:A29"/>
    <mergeCell ref="B28:B29"/>
    <mergeCell ref="C28:C29"/>
    <mergeCell ref="D28:E28"/>
    <mergeCell ref="A43:A44"/>
    <mergeCell ref="D43:E43"/>
    <mergeCell ref="D44:E44"/>
    <mergeCell ref="A41:A42"/>
    <mergeCell ref="B41:B42"/>
    <mergeCell ref="C41:C42"/>
    <mergeCell ref="D41:E41"/>
    <mergeCell ref="D42:E42"/>
    <mergeCell ref="A39:A40"/>
    <mergeCell ref="B39:B40"/>
    <mergeCell ref="C39:C40"/>
    <mergeCell ref="D39:E39"/>
    <mergeCell ref="D40:E40"/>
    <mergeCell ref="B43:B44"/>
    <mergeCell ref="C43:C44"/>
    <mergeCell ref="A37:A38"/>
    <mergeCell ref="B37:B38"/>
    <mergeCell ref="C37:C38"/>
    <mergeCell ref="D37:E37"/>
    <mergeCell ref="A30:A31"/>
    <mergeCell ref="D75:E75"/>
    <mergeCell ref="D81:E81"/>
    <mergeCell ref="G46:I46"/>
    <mergeCell ref="A24:A25"/>
    <mergeCell ref="A26:A27"/>
    <mergeCell ref="B26:B27"/>
    <mergeCell ref="C26:C27"/>
    <mergeCell ref="D26:E26"/>
    <mergeCell ref="D19:E19"/>
    <mergeCell ref="A22:A23"/>
    <mergeCell ref="B22:B23"/>
    <mergeCell ref="C22:C23"/>
    <mergeCell ref="D22:E22"/>
    <mergeCell ref="D23:E23"/>
    <mergeCell ref="D27:E27"/>
    <mergeCell ref="B30:B31"/>
    <mergeCell ref="C30:C31"/>
    <mergeCell ref="D30:E30"/>
    <mergeCell ref="A35:A36"/>
    <mergeCell ref="B35:B36"/>
    <mergeCell ref="C35:C36"/>
    <mergeCell ref="D35:E35"/>
    <mergeCell ref="D36:E36"/>
    <mergeCell ref="A32:A34"/>
    <mergeCell ref="G62:I62"/>
    <mergeCell ref="D63:G63"/>
    <mergeCell ref="H63:I64"/>
    <mergeCell ref="F64:G64"/>
    <mergeCell ref="D106:E106"/>
    <mergeCell ref="D107:E107"/>
    <mergeCell ref="F107:H107"/>
    <mergeCell ref="G108:I108"/>
    <mergeCell ref="B24:B25"/>
    <mergeCell ref="C24:C25"/>
    <mergeCell ref="D24:E24"/>
    <mergeCell ref="D25:E25"/>
    <mergeCell ref="D29:E29"/>
    <mergeCell ref="B63:B64"/>
    <mergeCell ref="B55:B56"/>
    <mergeCell ref="C55:C56"/>
    <mergeCell ref="C51:C52"/>
    <mergeCell ref="G36:I36"/>
    <mergeCell ref="F37:H37"/>
    <mergeCell ref="G38:I38"/>
    <mergeCell ref="F39:H39"/>
    <mergeCell ref="G40:I40"/>
    <mergeCell ref="F41:H41"/>
    <mergeCell ref="G42:I42"/>
    <mergeCell ref="C20:C21"/>
    <mergeCell ref="F47:H47"/>
    <mergeCell ref="G48:I48"/>
    <mergeCell ref="G58:I58"/>
    <mergeCell ref="F55:H55"/>
    <mergeCell ref="F59:H59"/>
    <mergeCell ref="G60:I60"/>
    <mergeCell ref="F61:H61"/>
    <mergeCell ref="D56:E56"/>
    <mergeCell ref="F45:H45"/>
    <mergeCell ref="D58:E58"/>
    <mergeCell ref="B1:B2"/>
    <mergeCell ref="A1:A3"/>
    <mergeCell ref="A8:A9"/>
    <mergeCell ref="B8:B9"/>
    <mergeCell ref="A4:A5"/>
    <mergeCell ref="B6:B7"/>
    <mergeCell ref="D4:E4"/>
    <mergeCell ref="C6:C7"/>
    <mergeCell ref="D5:E5"/>
    <mergeCell ref="D7:E7"/>
    <mergeCell ref="C8:C9"/>
    <mergeCell ref="D8:E8"/>
    <mergeCell ref="D9:E9"/>
    <mergeCell ref="B4:B5"/>
    <mergeCell ref="C4:C5"/>
    <mergeCell ref="F6:H6"/>
    <mergeCell ref="G7:I7"/>
    <mergeCell ref="F8:H8"/>
    <mergeCell ref="G9:I9"/>
    <mergeCell ref="D6:E6"/>
    <mergeCell ref="D10:E10"/>
    <mergeCell ref="D11:E11"/>
    <mergeCell ref="B10:B11"/>
    <mergeCell ref="C10:C11"/>
    <mergeCell ref="F10:H10"/>
    <mergeCell ref="G11:I11"/>
    <mergeCell ref="A10:A11"/>
    <mergeCell ref="A6:A7"/>
    <mergeCell ref="A14:A15"/>
    <mergeCell ref="B14:B15"/>
    <mergeCell ref="C14:C15"/>
    <mergeCell ref="B16:B17"/>
    <mergeCell ref="C16:C17"/>
    <mergeCell ref="D20:E20"/>
    <mergeCell ref="A12:A13"/>
    <mergeCell ref="B12:B13"/>
    <mergeCell ref="A18:A19"/>
    <mergeCell ref="B18:B19"/>
    <mergeCell ref="A20:A21"/>
    <mergeCell ref="B20:B21"/>
    <mergeCell ref="A16:A17"/>
    <mergeCell ref="D21:E21"/>
    <mergeCell ref="C12:C13"/>
    <mergeCell ref="D12:E12"/>
    <mergeCell ref="D13:E13"/>
    <mergeCell ref="D15:E15"/>
    <mergeCell ref="D14:E14"/>
    <mergeCell ref="D16:E16"/>
    <mergeCell ref="D17:E17"/>
    <mergeCell ref="C18:C19"/>
  </mergeCells>
  <phoneticPr fontId="7" type="noConversion"/>
  <printOptions horizontalCentered="1"/>
  <pageMargins left="0.35433070866141736" right="0.35433070866141736" top="0.70866141732283472" bottom="0.35433070866141736" header="0.19685039370078741" footer="0.15748031496062992"/>
  <pageSetup paperSize="9" scale="85" firstPageNumber="2" fitToHeight="5" orientation="portrait" useFirstPageNumber="1" horizontalDpi="1200" verticalDpi="1200" r:id="rId1"/>
  <headerFooter alignWithMargins="0">
    <oddHeader>&amp;LÚčtovná závierka k 31.12.2018
Súvaha Úč POD 1-01&amp;CBöllhoff Logistika, s. r. o.&amp;RIČO: 36357481
DIČ: 2022196539</oddHeader>
    <oddFooter>&amp;C&amp;P</oddFooter>
  </headerFooter>
  <rowBreaks count="5" manualBreakCount="5">
    <brk id="31" max="8" man="1"/>
    <brk id="62" max="8" man="1"/>
    <brk id="93" max="8" man="1"/>
    <brk id="124" max="8" man="1"/>
    <brk id="155"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87"/>
  <sheetViews>
    <sheetView topLeftCell="A61" zoomScaleNormal="100" zoomScaleSheetLayoutView="100" workbookViewId="0">
      <selection activeCell="D64" sqref="D64"/>
    </sheetView>
  </sheetViews>
  <sheetFormatPr defaultColWidth="9.109375" defaultRowHeight="13.2" x14ac:dyDescent="0.25"/>
  <cols>
    <col min="1" max="1" width="6.33203125" style="112" customWidth="1"/>
    <col min="2" max="2" width="42.33203125" style="113" customWidth="1"/>
    <col min="3" max="3" width="7" style="114" customWidth="1"/>
    <col min="4" max="4" width="26.109375" style="112" customWidth="1"/>
    <col min="5" max="5" width="29.44140625" style="112" customWidth="1"/>
    <col min="6" max="6" width="17.5546875" style="12" customWidth="1"/>
    <col min="7" max="7" width="12.109375" style="12" customWidth="1"/>
    <col min="8" max="8" width="14.88671875" style="12" bestFit="1" customWidth="1"/>
    <col min="9" max="16384" width="9.109375" style="12"/>
  </cols>
  <sheetData>
    <row r="1" spans="1:7" s="320" customFormat="1" ht="30.6" x14ac:dyDescent="0.25">
      <c r="A1" s="316" t="s">
        <v>530</v>
      </c>
      <c r="B1" s="316" t="s">
        <v>644</v>
      </c>
      <c r="C1" s="318" t="s">
        <v>531</v>
      </c>
      <c r="D1" s="316" t="s">
        <v>532</v>
      </c>
      <c r="E1" s="316" t="s">
        <v>533</v>
      </c>
      <c r="F1" s="319"/>
      <c r="G1" s="319"/>
    </row>
    <row r="2" spans="1:7" ht="30" customHeight="1" x14ac:dyDescent="0.25">
      <c r="A2" s="119"/>
      <c r="B2" s="120" t="s">
        <v>950</v>
      </c>
      <c r="C2" s="110" t="s">
        <v>951</v>
      </c>
      <c r="D2" s="123">
        <f>D3+D24+D66</f>
        <v>2771870</v>
      </c>
      <c r="E2" s="123">
        <f>E3+E24+E66</f>
        <v>2928122</v>
      </c>
      <c r="F2" s="23"/>
      <c r="G2" s="23"/>
    </row>
    <row r="3" spans="1:7" ht="30" customHeight="1" x14ac:dyDescent="0.25">
      <c r="A3" s="70" t="s">
        <v>112</v>
      </c>
      <c r="B3" s="120" t="s">
        <v>952</v>
      </c>
      <c r="C3" s="110" t="s">
        <v>953</v>
      </c>
      <c r="D3" s="123">
        <f>D4+D8+D9+D10+D13+D16+D20+D23</f>
        <v>1720550</v>
      </c>
      <c r="E3" s="123">
        <f>E4+E8+E9+E10+E13+E16+E20+E23</f>
        <v>1831156</v>
      </c>
      <c r="F3" s="24"/>
      <c r="G3" s="24"/>
    </row>
    <row r="4" spans="1:7" ht="30" customHeight="1" x14ac:dyDescent="0.25">
      <c r="A4" s="70" t="s">
        <v>133</v>
      </c>
      <c r="B4" s="120" t="s">
        <v>955</v>
      </c>
      <c r="C4" s="110" t="s">
        <v>954</v>
      </c>
      <c r="D4" s="123">
        <f>D5+D6+D7</f>
        <v>1200001</v>
      </c>
      <c r="E4" s="123">
        <f>E5+E6+E7</f>
        <v>1200001</v>
      </c>
      <c r="F4" s="24"/>
      <c r="G4" s="24"/>
    </row>
    <row r="5" spans="1:7" ht="30" customHeight="1" x14ac:dyDescent="0.25">
      <c r="A5" s="105" t="s">
        <v>134</v>
      </c>
      <c r="B5" s="121" t="s">
        <v>645</v>
      </c>
      <c r="C5" s="107" t="s">
        <v>956</v>
      </c>
      <c r="D5" s="303">
        <v>1200001</v>
      </c>
      <c r="E5" s="124">
        <v>1200001</v>
      </c>
      <c r="F5" s="24"/>
      <c r="G5" s="24"/>
    </row>
    <row r="6" spans="1:7" ht="30" customHeight="1" x14ac:dyDescent="0.25">
      <c r="A6" s="105" t="s">
        <v>135</v>
      </c>
      <c r="B6" s="121" t="s">
        <v>957</v>
      </c>
      <c r="C6" s="107" t="s">
        <v>958</v>
      </c>
      <c r="D6" s="124"/>
      <c r="E6" s="124"/>
      <c r="F6" s="24"/>
      <c r="G6" s="24"/>
    </row>
    <row r="7" spans="1:7" ht="30" customHeight="1" x14ac:dyDescent="0.25">
      <c r="A7" s="105" t="s">
        <v>136</v>
      </c>
      <c r="B7" s="121" t="s">
        <v>1692</v>
      </c>
      <c r="C7" s="107" t="s">
        <v>959</v>
      </c>
      <c r="D7" s="124"/>
      <c r="E7" s="124"/>
      <c r="F7" s="24"/>
      <c r="G7" s="24"/>
    </row>
    <row r="8" spans="1:7" ht="30" customHeight="1" x14ac:dyDescent="0.25">
      <c r="A8" s="177" t="s">
        <v>137</v>
      </c>
      <c r="B8" s="120" t="s">
        <v>534</v>
      </c>
      <c r="C8" s="176" t="s">
        <v>960</v>
      </c>
      <c r="D8" s="124"/>
      <c r="E8" s="124"/>
      <c r="F8" s="24"/>
      <c r="G8" s="24"/>
    </row>
    <row r="9" spans="1:7" ht="30" customHeight="1" x14ac:dyDescent="0.25">
      <c r="A9" s="177" t="s">
        <v>139</v>
      </c>
      <c r="B9" s="120" t="s">
        <v>559</v>
      </c>
      <c r="C9" s="176" t="s">
        <v>961</v>
      </c>
      <c r="D9" s="124"/>
      <c r="E9" s="124"/>
      <c r="F9" s="24"/>
      <c r="G9" s="24"/>
    </row>
    <row r="10" spans="1:7" ht="30" customHeight="1" x14ac:dyDescent="0.25">
      <c r="A10" s="177" t="s">
        <v>141</v>
      </c>
      <c r="B10" s="120" t="s">
        <v>962</v>
      </c>
      <c r="C10" s="176" t="s">
        <v>963</v>
      </c>
      <c r="D10" s="123">
        <f>D11+D12</f>
        <v>42368</v>
      </c>
      <c r="E10" s="123">
        <f>E11+E12</f>
        <v>41645</v>
      </c>
      <c r="F10" s="24"/>
      <c r="G10" s="24"/>
    </row>
    <row r="11" spans="1:7" ht="30" customHeight="1" x14ac:dyDescent="0.25">
      <c r="A11" s="178" t="s">
        <v>142</v>
      </c>
      <c r="B11" s="121" t="s">
        <v>964</v>
      </c>
      <c r="C11" s="107" t="s">
        <v>966</v>
      </c>
      <c r="D11" s="303">
        <v>42368</v>
      </c>
      <c r="E11" s="303">
        <v>41645</v>
      </c>
      <c r="F11" s="24"/>
      <c r="G11" s="24"/>
    </row>
    <row r="12" spans="1:7" ht="30" customHeight="1" x14ac:dyDescent="0.25">
      <c r="A12" s="152" t="s">
        <v>606</v>
      </c>
      <c r="B12" s="121" t="s">
        <v>965</v>
      </c>
      <c r="C12" s="107" t="s">
        <v>967</v>
      </c>
      <c r="D12" s="124"/>
      <c r="E12" s="124"/>
      <c r="F12" s="24"/>
      <c r="G12" s="24"/>
    </row>
    <row r="13" spans="1:7" ht="30" customHeight="1" x14ac:dyDescent="0.25">
      <c r="A13" s="177" t="s">
        <v>143</v>
      </c>
      <c r="B13" s="120" t="s">
        <v>968</v>
      </c>
      <c r="C13" s="176" t="s">
        <v>969</v>
      </c>
      <c r="D13" s="123">
        <f>D14+D15</f>
        <v>0</v>
      </c>
      <c r="E13" s="123">
        <f>E14+E15</f>
        <v>0</v>
      </c>
      <c r="F13" s="24"/>
      <c r="G13" s="24"/>
    </row>
    <row r="14" spans="1:7" ht="30" customHeight="1" x14ac:dyDescent="0.25">
      <c r="A14" s="178" t="s">
        <v>971</v>
      </c>
      <c r="B14" s="121" t="s">
        <v>972</v>
      </c>
      <c r="C14" s="107" t="s">
        <v>970</v>
      </c>
      <c r="D14" s="124"/>
      <c r="E14" s="124"/>
      <c r="F14" s="24"/>
      <c r="G14" s="24"/>
    </row>
    <row r="15" spans="1:7" ht="30" customHeight="1" x14ac:dyDescent="0.25">
      <c r="A15" s="152" t="s">
        <v>606</v>
      </c>
      <c r="B15" s="121" t="s">
        <v>974</v>
      </c>
      <c r="C15" s="175" t="s">
        <v>973</v>
      </c>
      <c r="D15" s="124"/>
      <c r="E15" s="124"/>
      <c r="F15" s="24"/>
      <c r="G15" s="24"/>
    </row>
    <row r="16" spans="1:7" ht="30" customHeight="1" x14ac:dyDescent="0.25">
      <c r="A16" s="177" t="s">
        <v>975</v>
      </c>
      <c r="B16" s="120" t="s">
        <v>976</v>
      </c>
      <c r="C16" s="176" t="s">
        <v>977</v>
      </c>
      <c r="D16" s="123">
        <f>D17+D18+D19</f>
        <v>0</v>
      </c>
      <c r="E16" s="123">
        <f>E17+E18+E19</f>
        <v>0</v>
      </c>
      <c r="F16" s="24"/>
      <c r="G16" s="24"/>
    </row>
    <row r="17" spans="1:7" ht="30" customHeight="1" x14ac:dyDescent="0.25">
      <c r="A17" s="178" t="s">
        <v>978</v>
      </c>
      <c r="B17" s="121" t="s">
        <v>979</v>
      </c>
      <c r="C17" s="175" t="s">
        <v>980</v>
      </c>
      <c r="D17" s="124"/>
      <c r="E17" s="124"/>
      <c r="F17" s="24"/>
      <c r="G17" s="24"/>
    </row>
    <row r="18" spans="1:7" ht="30" customHeight="1" x14ac:dyDescent="0.25">
      <c r="A18" s="152" t="s">
        <v>606</v>
      </c>
      <c r="B18" s="121" t="s">
        <v>981</v>
      </c>
      <c r="C18" s="175" t="s">
        <v>983</v>
      </c>
      <c r="D18" s="124"/>
      <c r="E18" s="124"/>
      <c r="F18" s="24"/>
      <c r="G18" s="24"/>
    </row>
    <row r="19" spans="1:7" ht="30" customHeight="1" x14ac:dyDescent="0.25">
      <c r="A19" s="152" t="s">
        <v>329</v>
      </c>
      <c r="B19" s="121" t="s">
        <v>982</v>
      </c>
      <c r="C19" s="175" t="s">
        <v>984</v>
      </c>
      <c r="D19" s="303"/>
      <c r="E19" s="303"/>
      <c r="F19" s="24"/>
      <c r="G19" s="24"/>
    </row>
    <row r="20" spans="1:7" ht="30" customHeight="1" x14ac:dyDescent="0.25">
      <c r="A20" s="177" t="s">
        <v>985</v>
      </c>
      <c r="B20" s="120" t="s">
        <v>986</v>
      </c>
      <c r="C20" s="110" t="s">
        <v>987</v>
      </c>
      <c r="D20" s="123">
        <f>D21+D22</f>
        <v>588064</v>
      </c>
      <c r="E20" s="123">
        <f>E21+E22</f>
        <v>575055</v>
      </c>
      <c r="F20" s="24"/>
      <c r="G20" s="24"/>
    </row>
    <row r="21" spans="1:7" ht="30" customHeight="1" x14ac:dyDescent="0.25">
      <c r="A21" s="105" t="s">
        <v>142</v>
      </c>
      <c r="B21" s="145" t="s">
        <v>560</v>
      </c>
      <c r="C21" s="156" t="s">
        <v>988</v>
      </c>
      <c r="D21" s="304">
        <v>588064</v>
      </c>
      <c r="E21" s="304">
        <v>575055</v>
      </c>
      <c r="F21" s="24"/>
      <c r="G21" s="24"/>
    </row>
    <row r="22" spans="1:7" ht="30" customHeight="1" x14ac:dyDescent="0.25">
      <c r="A22" s="105" t="s">
        <v>130</v>
      </c>
      <c r="B22" s="145" t="s">
        <v>561</v>
      </c>
      <c r="C22" s="156" t="s">
        <v>989</v>
      </c>
      <c r="D22" s="304">
        <v>0</v>
      </c>
      <c r="E22" s="304">
        <v>0</v>
      </c>
      <c r="F22" s="24"/>
      <c r="G22" s="24"/>
    </row>
    <row r="23" spans="1:7" ht="47.25" customHeight="1" x14ac:dyDescent="0.25">
      <c r="A23" s="177" t="s">
        <v>990</v>
      </c>
      <c r="B23" s="147" t="s">
        <v>991</v>
      </c>
      <c r="C23" s="158" t="s">
        <v>284</v>
      </c>
      <c r="D23" s="159">
        <f>VZaS!D67</f>
        <v>-109883</v>
      </c>
      <c r="E23" s="159">
        <f>VZaS!E67</f>
        <v>14455</v>
      </c>
      <c r="F23" s="24"/>
      <c r="G23" s="24"/>
    </row>
    <row r="24" spans="1:7" ht="30" customHeight="1" x14ac:dyDescent="0.25">
      <c r="A24" s="70" t="s">
        <v>113</v>
      </c>
      <c r="B24" s="147" t="s">
        <v>992</v>
      </c>
      <c r="C24" s="158" t="s">
        <v>285</v>
      </c>
      <c r="D24" s="159">
        <f>D25+D42+D45+D46+D61+D65+D64</f>
        <v>1051320</v>
      </c>
      <c r="E24" s="159">
        <f>E25+E42+E45+E46+E61+E65+E64</f>
        <v>1096966</v>
      </c>
      <c r="F24" s="24"/>
      <c r="G24" s="24"/>
    </row>
    <row r="25" spans="1:7" ht="30" customHeight="1" x14ac:dyDescent="0.25">
      <c r="A25" s="70" t="s">
        <v>114</v>
      </c>
      <c r="B25" s="147" t="s">
        <v>993</v>
      </c>
      <c r="C25" s="158" t="s">
        <v>286</v>
      </c>
      <c r="D25" s="159">
        <f>D26+D31+D32+D33+D34+D35+D36+D37+D38+D39+D40+D41</f>
        <v>92969</v>
      </c>
      <c r="E25" s="159">
        <f>E26+E31+E32+E33+E34+E35+E36+E37+E38+E39+E40+E41</f>
        <v>123264</v>
      </c>
      <c r="F25" s="23"/>
      <c r="G25" s="23"/>
    </row>
    <row r="26" spans="1:7" ht="30" customHeight="1" x14ac:dyDescent="0.25">
      <c r="A26" s="177" t="s">
        <v>144</v>
      </c>
      <c r="B26" s="147" t="s">
        <v>994</v>
      </c>
      <c r="C26" s="173" t="s">
        <v>287</v>
      </c>
      <c r="D26" s="161">
        <f>D27+D28+D29</f>
        <v>0</v>
      </c>
      <c r="E26" s="161">
        <f>E27+E28+E29</f>
        <v>0</v>
      </c>
      <c r="F26" s="24"/>
      <c r="G26" s="24"/>
    </row>
    <row r="27" spans="1:7" ht="33.75" customHeight="1" x14ac:dyDescent="0.25">
      <c r="A27" s="152" t="s">
        <v>995</v>
      </c>
      <c r="B27" s="145" t="s">
        <v>998</v>
      </c>
      <c r="C27" s="172" t="s">
        <v>288</v>
      </c>
      <c r="D27" s="157"/>
      <c r="E27" s="157"/>
      <c r="F27" s="24"/>
      <c r="G27" s="24"/>
    </row>
    <row r="28" spans="1:7" ht="34.5" customHeight="1" x14ac:dyDescent="0.25">
      <c r="A28" s="152" t="s">
        <v>996</v>
      </c>
      <c r="B28" s="145" t="s">
        <v>999</v>
      </c>
      <c r="C28" s="172" t="s">
        <v>289</v>
      </c>
      <c r="D28" s="157"/>
      <c r="E28" s="157"/>
      <c r="F28" s="24"/>
      <c r="G28" s="24"/>
    </row>
    <row r="29" spans="1:7" ht="30" customHeight="1" x14ac:dyDescent="0.25">
      <c r="A29" s="152" t="s">
        <v>997</v>
      </c>
      <c r="B29" s="145" t="s">
        <v>1000</v>
      </c>
      <c r="C29" s="172" t="s">
        <v>290</v>
      </c>
      <c r="D29" s="304"/>
      <c r="E29" s="304"/>
      <c r="F29" s="24"/>
      <c r="G29" s="24"/>
    </row>
    <row r="30" spans="1:7" s="320" customFormat="1" ht="30.6" x14ac:dyDescent="0.25">
      <c r="A30" s="316" t="s">
        <v>530</v>
      </c>
      <c r="B30" s="316" t="s">
        <v>644</v>
      </c>
      <c r="C30" s="318" t="s">
        <v>531</v>
      </c>
      <c r="D30" s="316" t="s">
        <v>532</v>
      </c>
      <c r="E30" s="316" t="s">
        <v>533</v>
      </c>
      <c r="F30" s="319"/>
      <c r="G30" s="319"/>
    </row>
    <row r="31" spans="1:7" ht="30" customHeight="1" x14ac:dyDescent="0.25">
      <c r="A31" s="105" t="s">
        <v>135</v>
      </c>
      <c r="B31" s="145" t="s">
        <v>762</v>
      </c>
      <c r="C31" s="156" t="s">
        <v>291</v>
      </c>
      <c r="D31" s="157"/>
      <c r="E31" s="157"/>
      <c r="F31" s="24"/>
      <c r="G31" s="24"/>
    </row>
    <row r="32" spans="1:7" ht="30" customHeight="1" x14ac:dyDescent="0.25">
      <c r="A32" s="105" t="s">
        <v>136</v>
      </c>
      <c r="B32" s="145" t="s">
        <v>1001</v>
      </c>
      <c r="C32" s="156" t="s">
        <v>292</v>
      </c>
      <c r="D32" s="157"/>
      <c r="E32" s="159"/>
      <c r="F32" s="23"/>
      <c r="G32" s="23"/>
    </row>
    <row r="33" spans="1:20" ht="37.5" customHeight="1" x14ac:dyDescent="0.25">
      <c r="A33" s="152" t="s">
        <v>335</v>
      </c>
      <c r="B33" s="145" t="s">
        <v>1002</v>
      </c>
      <c r="C33" s="172" t="s">
        <v>293</v>
      </c>
      <c r="D33" s="304"/>
      <c r="E33" s="157"/>
      <c r="F33" s="24"/>
      <c r="G33" s="24"/>
    </row>
    <row r="34" spans="1:20" ht="27.75" customHeight="1" x14ac:dyDescent="0.25">
      <c r="A34" s="152" t="s">
        <v>336</v>
      </c>
      <c r="B34" s="145" t="s">
        <v>1003</v>
      </c>
      <c r="C34" s="172" t="s">
        <v>294</v>
      </c>
      <c r="D34" s="157"/>
      <c r="E34" s="157"/>
      <c r="F34" s="24"/>
      <c r="G34" s="24"/>
    </row>
    <row r="35" spans="1:20" ht="30" customHeight="1" x14ac:dyDescent="0.25">
      <c r="A35" s="152" t="s">
        <v>328</v>
      </c>
      <c r="B35" s="145" t="s">
        <v>562</v>
      </c>
      <c r="C35" s="156" t="s">
        <v>295</v>
      </c>
      <c r="D35" s="157"/>
      <c r="E35" s="157"/>
      <c r="F35" s="24"/>
      <c r="G35" s="24"/>
    </row>
    <row r="36" spans="1:20" ht="30" customHeight="1" x14ac:dyDescent="0.25">
      <c r="A36" s="152" t="s">
        <v>330</v>
      </c>
      <c r="B36" s="145" t="s">
        <v>563</v>
      </c>
      <c r="C36" s="156" t="s">
        <v>296</v>
      </c>
      <c r="D36" s="157"/>
      <c r="E36" s="157"/>
      <c r="F36" s="24"/>
      <c r="G36" s="24"/>
    </row>
    <row r="37" spans="1:20" ht="30" customHeight="1" x14ac:dyDescent="0.25">
      <c r="A37" s="152" t="s">
        <v>1005</v>
      </c>
      <c r="B37" s="145" t="s">
        <v>1004</v>
      </c>
      <c r="C37" s="156" t="s">
        <v>332</v>
      </c>
      <c r="D37" s="157"/>
      <c r="E37" s="157"/>
      <c r="F37" s="24"/>
      <c r="G37" s="24"/>
    </row>
    <row r="38" spans="1:20" ht="30" customHeight="1" x14ac:dyDescent="0.25">
      <c r="A38" s="152" t="s">
        <v>893</v>
      </c>
      <c r="B38" s="145" t="s">
        <v>564</v>
      </c>
      <c r="C38" s="156" t="s">
        <v>297</v>
      </c>
      <c r="D38" s="304">
        <v>1514</v>
      </c>
      <c r="E38" s="304">
        <v>3459</v>
      </c>
      <c r="F38" s="25"/>
      <c r="G38" s="26"/>
    </row>
    <row r="39" spans="1:20" ht="30" customHeight="1" x14ac:dyDescent="0.25">
      <c r="A39" s="152" t="s">
        <v>728</v>
      </c>
      <c r="B39" s="145" t="s">
        <v>1006</v>
      </c>
      <c r="C39" s="156" t="s">
        <v>298</v>
      </c>
      <c r="D39" s="304"/>
      <c r="E39" s="304"/>
      <c r="F39" s="24"/>
      <c r="G39" s="24"/>
    </row>
    <row r="40" spans="1:20" ht="30" customHeight="1" x14ac:dyDescent="0.25">
      <c r="A40" s="152" t="s">
        <v>894</v>
      </c>
      <c r="B40" s="145" t="s">
        <v>1725</v>
      </c>
      <c r="C40" s="156" t="s">
        <v>669</v>
      </c>
      <c r="D40" s="157"/>
      <c r="E40" s="157"/>
      <c r="F40" s="24"/>
      <c r="G40" s="24"/>
    </row>
    <row r="41" spans="1:20" ht="30" customHeight="1" x14ac:dyDescent="0.25">
      <c r="A41" s="152" t="s">
        <v>1007</v>
      </c>
      <c r="B41" s="145" t="s">
        <v>1008</v>
      </c>
      <c r="C41" s="156" t="s">
        <v>333</v>
      </c>
      <c r="D41" s="304">
        <v>91455</v>
      </c>
      <c r="E41" s="304">
        <v>119805</v>
      </c>
      <c r="F41" s="24"/>
      <c r="G41" s="24"/>
    </row>
    <row r="42" spans="1:20" ht="30" customHeight="1" x14ac:dyDescent="0.25">
      <c r="A42" s="70" t="s">
        <v>145</v>
      </c>
      <c r="B42" s="147" t="s">
        <v>1009</v>
      </c>
      <c r="C42" s="160" t="s">
        <v>334</v>
      </c>
      <c r="D42" s="159">
        <f>D43+D44</f>
        <v>8200</v>
      </c>
      <c r="E42" s="159">
        <f>E43+E44</f>
        <v>9800</v>
      </c>
      <c r="F42" s="24"/>
      <c r="G42" s="24"/>
      <c r="S42" s="14"/>
      <c r="T42" s="14"/>
    </row>
    <row r="43" spans="1:20" ht="36" customHeight="1" x14ac:dyDescent="0.25">
      <c r="A43" s="105" t="s">
        <v>146</v>
      </c>
      <c r="B43" s="145" t="s">
        <v>1010</v>
      </c>
      <c r="C43" s="156" t="s">
        <v>670</v>
      </c>
      <c r="D43" s="157"/>
      <c r="E43" s="157"/>
      <c r="F43" s="24"/>
      <c r="G43" s="24"/>
    </row>
    <row r="44" spans="1:20" ht="30" customHeight="1" x14ac:dyDescent="0.25">
      <c r="A44" s="163" t="s">
        <v>115</v>
      </c>
      <c r="B44" s="145" t="s">
        <v>1011</v>
      </c>
      <c r="C44" s="156" t="s">
        <v>35</v>
      </c>
      <c r="D44" s="304">
        <v>8200</v>
      </c>
      <c r="E44" s="304">
        <v>9800</v>
      </c>
      <c r="F44" s="24"/>
      <c r="G44" s="24"/>
    </row>
    <row r="45" spans="1:20" ht="30" customHeight="1" x14ac:dyDescent="0.25">
      <c r="A45" s="174" t="s">
        <v>128</v>
      </c>
      <c r="B45" s="147" t="s">
        <v>1012</v>
      </c>
      <c r="C45" s="173" t="s">
        <v>36</v>
      </c>
      <c r="D45" s="304"/>
      <c r="E45" s="304"/>
      <c r="F45" s="24"/>
      <c r="G45" s="24"/>
    </row>
    <row r="46" spans="1:20" ht="30" customHeight="1" x14ac:dyDescent="0.25">
      <c r="A46" s="193" t="s">
        <v>149</v>
      </c>
      <c r="B46" s="147" t="s">
        <v>1013</v>
      </c>
      <c r="C46" s="173" t="s">
        <v>37</v>
      </c>
      <c r="D46" s="161">
        <f>D47+D51+D52+D53+D54+D55+D56+D57+D59+D60</f>
        <v>905975</v>
      </c>
      <c r="E46" s="161">
        <f>E47+E51+E52+E53+E54+E55+E56+E57+E59+E60</f>
        <v>923451</v>
      </c>
      <c r="F46" s="24"/>
      <c r="G46" s="24"/>
    </row>
    <row r="47" spans="1:20" ht="30" customHeight="1" x14ac:dyDescent="0.25">
      <c r="A47" s="215" t="s">
        <v>1014</v>
      </c>
      <c r="B47" s="216" t="s">
        <v>1015</v>
      </c>
      <c r="C47" s="184" t="s">
        <v>38</v>
      </c>
      <c r="D47" s="161">
        <f>D48+D49+D50</f>
        <v>52522</v>
      </c>
      <c r="E47" s="161">
        <f>E48+E49+E50</f>
        <v>72087</v>
      </c>
      <c r="F47" s="24"/>
      <c r="G47" s="24"/>
    </row>
    <row r="48" spans="1:20" ht="38.25" customHeight="1" x14ac:dyDescent="0.25">
      <c r="A48" s="164" t="s">
        <v>1017</v>
      </c>
      <c r="B48" s="145" t="s">
        <v>1016</v>
      </c>
      <c r="C48" s="185" t="s">
        <v>763</v>
      </c>
      <c r="D48" s="157">
        <v>34209</v>
      </c>
      <c r="E48" s="157">
        <v>38489</v>
      </c>
      <c r="F48" s="24"/>
      <c r="G48" s="24"/>
    </row>
    <row r="49" spans="1:7" ht="53.25" customHeight="1" x14ac:dyDescent="0.25">
      <c r="A49" s="164" t="s">
        <v>1018</v>
      </c>
      <c r="B49" s="145" t="s">
        <v>1019</v>
      </c>
      <c r="C49" s="183" t="s">
        <v>764</v>
      </c>
      <c r="D49" s="157"/>
      <c r="E49" s="157"/>
      <c r="F49" s="24"/>
      <c r="G49" s="24"/>
    </row>
    <row r="50" spans="1:7" ht="41.25" customHeight="1" x14ac:dyDescent="0.25">
      <c r="A50" s="164" t="s">
        <v>1020</v>
      </c>
      <c r="B50" s="145" t="s">
        <v>1021</v>
      </c>
      <c r="C50" s="183" t="s">
        <v>1022</v>
      </c>
      <c r="D50" s="304">
        <f>16829+1484</f>
        <v>18313</v>
      </c>
      <c r="E50" s="304">
        <v>33598</v>
      </c>
      <c r="F50" s="24"/>
      <c r="G50" s="24"/>
    </row>
    <row r="51" spans="1:7" ht="30" customHeight="1" x14ac:dyDescent="0.25">
      <c r="A51" s="217" t="s">
        <v>606</v>
      </c>
      <c r="B51" s="145" t="s">
        <v>762</v>
      </c>
      <c r="C51" s="183" t="s">
        <v>1023</v>
      </c>
      <c r="D51" s="157"/>
      <c r="E51" s="157"/>
      <c r="F51" s="24"/>
      <c r="G51" s="24"/>
    </row>
    <row r="52" spans="1:7" ht="30" customHeight="1" x14ac:dyDescent="0.25">
      <c r="A52" s="217" t="s">
        <v>329</v>
      </c>
      <c r="B52" s="145" t="s">
        <v>1024</v>
      </c>
      <c r="C52" s="183" t="s">
        <v>1025</v>
      </c>
      <c r="D52" s="157"/>
      <c r="E52" s="157"/>
      <c r="F52" s="24"/>
      <c r="G52" s="24"/>
    </row>
    <row r="53" spans="1:7" ht="43.5" customHeight="1" x14ac:dyDescent="0.25">
      <c r="A53" s="217" t="s">
        <v>335</v>
      </c>
      <c r="B53" s="145" t="s">
        <v>1026</v>
      </c>
      <c r="C53" s="183" t="s">
        <v>1027</v>
      </c>
      <c r="D53" s="304">
        <v>800000</v>
      </c>
      <c r="E53" s="304">
        <v>800000</v>
      </c>
      <c r="F53" s="24"/>
      <c r="G53" s="24"/>
    </row>
    <row r="54" spans="1:7" ht="30" customHeight="1" x14ac:dyDescent="0.25">
      <c r="A54" s="217" t="s">
        <v>336</v>
      </c>
      <c r="B54" s="145" t="s">
        <v>1028</v>
      </c>
      <c r="C54" s="183" t="s">
        <v>1029</v>
      </c>
      <c r="D54" s="157"/>
      <c r="E54" s="157"/>
      <c r="F54" s="24"/>
      <c r="G54" s="24"/>
    </row>
    <row r="55" spans="1:7" ht="30" customHeight="1" x14ac:dyDescent="0.25">
      <c r="A55" s="217" t="s">
        <v>328</v>
      </c>
      <c r="B55" s="145" t="s">
        <v>1030</v>
      </c>
      <c r="C55" s="183" t="s">
        <v>1035</v>
      </c>
      <c r="D55" s="304">
        <v>24671</v>
      </c>
      <c r="E55" s="304">
        <v>23839</v>
      </c>
      <c r="F55" s="24"/>
      <c r="G55" s="24"/>
    </row>
    <row r="56" spans="1:7" ht="30" customHeight="1" x14ac:dyDescent="0.25">
      <c r="A56" s="217" t="s">
        <v>330</v>
      </c>
      <c r="B56" s="145" t="s">
        <v>1031</v>
      </c>
      <c r="C56" s="183" t="s">
        <v>1036</v>
      </c>
      <c r="D56" s="157">
        <v>21937</v>
      </c>
      <c r="E56" s="157">
        <v>21095</v>
      </c>
      <c r="F56" s="24"/>
      <c r="G56" s="24"/>
    </row>
    <row r="57" spans="1:7" ht="30" customHeight="1" x14ac:dyDescent="0.25">
      <c r="A57" s="217" t="s">
        <v>1005</v>
      </c>
      <c r="B57" s="145" t="s">
        <v>1032</v>
      </c>
      <c r="C57" s="183" t="s">
        <v>1037</v>
      </c>
      <c r="D57" s="304">
        <v>6845</v>
      </c>
      <c r="E57" s="304">
        <v>6430</v>
      </c>
      <c r="F57" s="24"/>
      <c r="G57" s="24"/>
    </row>
    <row r="58" spans="1:7" s="320" customFormat="1" ht="30.6" x14ac:dyDescent="0.25">
      <c r="A58" s="316" t="s">
        <v>530</v>
      </c>
      <c r="B58" s="316" t="s">
        <v>644</v>
      </c>
      <c r="C58" s="318" t="s">
        <v>531</v>
      </c>
      <c r="D58" s="316" t="s">
        <v>532</v>
      </c>
      <c r="E58" s="316" t="s">
        <v>533</v>
      </c>
      <c r="F58" s="319"/>
      <c r="G58" s="319"/>
    </row>
    <row r="59" spans="1:7" ht="30" customHeight="1" x14ac:dyDescent="0.25">
      <c r="A59" s="217" t="s">
        <v>893</v>
      </c>
      <c r="B59" s="145" t="s">
        <v>1033</v>
      </c>
      <c r="C59" s="183" t="s">
        <v>1038</v>
      </c>
      <c r="D59" s="157"/>
      <c r="E59" s="157"/>
      <c r="F59" s="24"/>
      <c r="G59" s="24"/>
    </row>
    <row r="60" spans="1:7" ht="30" customHeight="1" x14ac:dyDescent="0.25">
      <c r="A60" s="217" t="s">
        <v>728</v>
      </c>
      <c r="B60" s="145" t="s">
        <v>1034</v>
      </c>
      <c r="C60" s="183" t="s">
        <v>1039</v>
      </c>
      <c r="D60" s="304"/>
      <c r="E60" s="304"/>
      <c r="F60" s="24"/>
      <c r="G60" s="24"/>
    </row>
    <row r="61" spans="1:7" ht="30" customHeight="1" x14ac:dyDescent="0.25">
      <c r="A61" s="119" t="s">
        <v>43</v>
      </c>
      <c r="B61" s="147" t="s">
        <v>1040</v>
      </c>
      <c r="C61" s="184" t="s">
        <v>1041</v>
      </c>
      <c r="D61" s="161">
        <f>D62+D63</f>
        <v>44176</v>
      </c>
      <c r="E61" s="161">
        <f>E62+E63</f>
        <v>40451</v>
      </c>
      <c r="F61" s="24"/>
      <c r="G61" s="24"/>
    </row>
    <row r="62" spans="1:7" ht="30" customHeight="1" x14ac:dyDescent="0.25">
      <c r="A62" s="122" t="s">
        <v>44</v>
      </c>
      <c r="B62" s="145" t="s">
        <v>1043</v>
      </c>
      <c r="C62" s="183" t="s">
        <v>1042</v>
      </c>
      <c r="D62" s="304">
        <v>18809</v>
      </c>
      <c r="E62" s="304">
        <v>19721</v>
      </c>
      <c r="F62" s="24"/>
      <c r="G62" s="24"/>
    </row>
    <row r="63" spans="1:7" ht="30" customHeight="1" x14ac:dyDescent="0.25">
      <c r="A63" s="122" t="s">
        <v>130</v>
      </c>
      <c r="B63" s="145" t="s">
        <v>1044</v>
      </c>
      <c r="C63" s="183" t="s">
        <v>1045</v>
      </c>
      <c r="D63" s="304">
        <v>25367</v>
      </c>
      <c r="E63" s="304">
        <v>20730</v>
      </c>
      <c r="F63" s="24"/>
      <c r="G63" s="24"/>
    </row>
    <row r="64" spans="1:7" ht="30" customHeight="1" x14ac:dyDescent="0.25">
      <c r="A64" s="218" t="s">
        <v>1048</v>
      </c>
      <c r="B64" s="216" t="s">
        <v>1046</v>
      </c>
      <c r="C64" s="184" t="s">
        <v>1047</v>
      </c>
      <c r="D64" s="304"/>
      <c r="E64" s="304"/>
      <c r="F64" s="24"/>
      <c r="G64" s="24"/>
    </row>
    <row r="65" spans="1:7" ht="30" customHeight="1" x14ac:dyDescent="0.25">
      <c r="A65" s="218" t="s">
        <v>1049</v>
      </c>
      <c r="B65" s="216" t="s">
        <v>1050</v>
      </c>
      <c r="C65" s="184" t="s">
        <v>1051</v>
      </c>
      <c r="D65" s="157"/>
      <c r="E65" s="157"/>
      <c r="F65" s="24"/>
      <c r="G65" s="24"/>
    </row>
    <row r="66" spans="1:7" ht="30" customHeight="1" x14ac:dyDescent="0.25">
      <c r="A66" s="119" t="s">
        <v>129</v>
      </c>
      <c r="B66" s="147" t="s">
        <v>1052</v>
      </c>
      <c r="C66" s="184" t="s">
        <v>1053</v>
      </c>
      <c r="D66" s="159">
        <f>D67+D68+D69+D70</f>
        <v>0</v>
      </c>
      <c r="E66" s="159">
        <f>E67+E68+E69+E70</f>
        <v>0</v>
      </c>
      <c r="F66" s="24"/>
      <c r="G66" s="24"/>
    </row>
    <row r="67" spans="1:7" ht="30" customHeight="1" x14ac:dyDescent="0.25">
      <c r="A67" s="122" t="s">
        <v>327</v>
      </c>
      <c r="B67" s="145" t="s">
        <v>39</v>
      </c>
      <c r="C67" s="183" t="s">
        <v>1054</v>
      </c>
      <c r="D67" s="157"/>
      <c r="E67" s="157"/>
      <c r="F67" s="24"/>
      <c r="G67" s="24"/>
    </row>
    <row r="68" spans="1:7" ht="30" customHeight="1" x14ac:dyDescent="0.25">
      <c r="A68" s="122" t="s">
        <v>135</v>
      </c>
      <c r="B68" s="145" t="s">
        <v>40</v>
      </c>
      <c r="C68" s="183" t="s">
        <v>1055</v>
      </c>
      <c r="D68" s="157"/>
      <c r="E68" s="157"/>
      <c r="F68" s="24"/>
      <c r="G68" s="24"/>
    </row>
    <row r="69" spans="1:7" ht="30" customHeight="1" x14ac:dyDescent="0.25">
      <c r="A69" s="122" t="s">
        <v>136</v>
      </c>
      <c r="B69" s="145" t="s">
        <v>41</v>
      </c>
      <c r="C69" s="183" t="s">
        <v>1056</v>
      </c>
      <c r="D69" s="157"/>
      <c r="E69" s="304"/>
      <c r="F69" s="24"/>
      <c r="G69" s="24"/>
    </row>
    <row r="70" spans="1:7" ht="30" customHeight="1" x14ac:dyDescent="0.25">
      <c r="A70" s="122" t="s">
        <v>671</v>
      </c>
      <c r="B70" s="145" t="s">
        <v>42</v>
      </c>
      <c r="C70" s="183" t="s">
        <v>1057</v>
      </c>
      <c r="D70" s="304"/>
      <c r="E70" s="304"/>
      <c r="F70" s="24"/>
      <c r="G70" s="24"/>
    </row>
    <row r="71" spans="1:7" x14ac:dyDescent="0.25">
      <c r="F71" s="24"/>
      <c r="G71" s="24"/>
    </row>
    <row r="72" spans="1:7" x14ac:dyDescent="0.25">
      <c r="F72" s="24"/>
      <c r="G72" s="24"/>
    </row>
    <row r="73" spans="1:7" x14ac:dyDescent="0.25">
      <c r="B73" s="113" t="s">
        <v>882</v>
      </c>
      <c r="D73" s="171" t="str">
        <f>IF(ROUND(A!F4-P!D2,0)=0,"OK","CHYBA")</f>
        <v>OK</v>
      </c>
      <c r="E73" s="171" t="str">
        <f>IF(ROUND(A!G5-P!E2,0)=0,"OK","CHYBA")</f>
        <v>OK</v>
      </c>
      <c r="F73" s="348">
        <f>D2-A!F4</f>
        <v>0</v>
      </c>
      <c r="G73" s="24"/>
    </row>
    <row r="74" spans="1:7" x14ac:dyDescent="0.25">
      <c r="B74" s="447" t="s">
        <v>883</v>
      </c>
      <c r="C74" s="447"/>
      <c r="D74" s="171" t="str">
        <f>IF(ROUND(D23-VZaS!D67,0)=0,"OK","CHYBA")</f>
        <v>OK</v>
      </c>
      <c r="E74" s="171" t="str">
        <f>IF(ROUND(E23-VZaS!E67,0)=0,"OK","CHYBA")</f>
        <v>OK</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phoneticPr fontId="7" type="noConversion"/>
  <conditionalFormatting sqref="D73:E74">
    <cfRule type="cellIs" dxfId="13" priority="1" operator="equal">
      <formula>"CHYBA"</formula>
    </cfRule>
  </conditionalFormatting>
  <pageMargins left="0.78740157480314965" right="0.35433070866141736" top="0.70866141732283472" bottom="0.35433070866141736" header="0.15748031496062992" footer="0.15748031496062992"/>
  <pageSetup paperSize="9" scale="82" firstPageNumber="8" fitToHeight="2" orientation="portrait" useFirstPageNumber="1" horizontalDpi="1200" verticalDpi="1200" r:id="rId1"/>
  <headerFooter alignWithMargins="0">
    <oddHeader>&amp;LÚčtovná závierka k 31.12.2016
Súvaha Úč POD 1-01&amp;CBöllhoff Logistika, s.r.o.&amp;RIČO: 36357481
DIČ: 2022196539</oddHeader>
    <oddFooter>&amp;C&amp;P</oddFooter>
  </headerFooter>
  <rowBreaks count="2" manualBreakCount="2">
    <brk id="29" max="4" man="1"/>
    <brk id="57"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85"/>
  <sheetViews>
    <sheetView zoomScaleNormal="100" zoomScaleSheetLayoutView="100" workbookViewId="0">
      <selection activeCell="D7" sqref="D7"/>
    </sheetView>
  </sheetViews>
  <sheetFormatPr defaultColWidth="9.109375" defaultRowHeight="13.2" x14ac:dyDescent="0.25"/>
  <cols>
    <col min="1" max="1" width="7.109375" style="129" customWidth="1"/>
    <col min="2" max="2" width="44.88671875" style="63"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410" t="s">
        <v>565</v>
      </c>
      <c r="B1" s="449" t="s">
        <v>632</v>
      </c>
      <c r="C1" s="449" t="s">
        <v>566</v>
      </c>
      <c r="D1" s="410" t="s">
        <v>567</v>
      </c>
      <c r="E1" s="410"/>
      <c r="F1" s="22"/>
      <c r="G1" s="22"/>
    </row>
    <row r="2" spans="1:7" ht="31.2" x14ac:dyDescent="0.25">
      <c r="A2" s="448"/>
      <c r="B2" s="450"/>
      <c r="C2" s="450"/>
      <c r="D2" s="117" t="s">
        <v>568</v>
      </c>
      <c r="E2" s="117" t="s">
        <v>569</v>
      </c>
      <c r="F2" s="22"/>
      <c r="G2" s="22"/>
    </row>
    <row r="3" spans="1:7" ht="26.25" customHeight="1" x14ac:dyDescent="0.25">
      <c r="A3" s="310" t="s">
        <v>1062</v>
      </c>
      <c r="B3" s="216" t="s">
        <v>1058</v>
      </c>
      <c r="C3" s="309" t="s">
        <v>179</v>
      </c>
      <c r="D3" s="157">
        <v>1299867</v>
      </c>
      <c r="E3" s="157">
        <v>1508585</v>
      </c>
      <c r="F3" s="23"/>
      <c r="G3" s="23"/>
    </row>
    <row r="4" spans="1:7" ht="26.25" customHeight="1" x14ac:dyDescent="0.25">
      <c r="A4" s="221" t="s">
        <v>174</v>
      </c>
      <c r="B4" s="216" t="s">
        <v>1059</v>
      </c>
      <c r="C4" s="187" t="s">
        <v>180</v>
      </c>
      <c r="D4" s="123">
        <f>D5+D6+D7+D8+D9+D10+D11</f>
        <v>1738368</v>
      </c>
      <c r="E4" s="123">
        <f>E5+E6+E7+E8+E9+E10+E11</f>
        <v>1932485</v>
      </c>
      <c r="F4" s="24"/>
      <c r="G4" s="24"/>
    </row>
    <row r="5" spans="1:7" ht="26.25" customHeight="1" x14ac:dyDescent="0.25">
      <c r="A5" s="134" t="s">
        <v>1061</v>
      </c>
      <c r="B5" s="219" t="s">
        <v>1060</v>
      </c>
      <c r="C5" s="191" t="s">
        <v>181</v>
      </c>
      <c r="D5" s="304"/>
      <c r="E5" s="303"/>
      <c r="F5" s="24"/>
      <c r="G5" s="24"/>
    </row>
    <row r="6" spans="1:7" ht="26.25" customHeight="1" x14ac:dyDescent="0.25">
      <c r="A6" s="302" t="s">
        <v>153</v>
      </c>
      <c r="B6" s="219" t="s">
        <v>1136</v>
      </c>
      <c r="C6" s="191" t="s">
        <v>182</v>
      </c>
      <c r="D6" s="124"/>
      <c r="E6" s="124"/>
      <c r="F6" s="24"/>
      <c r="G6" s="24"/>
    </row>
    <row r="7" spans="1:7" ht="26.25" customHeight="1" x14ac:dyDescent="0.25">
      <c r="A7" s="134" t="s">
        <v>1064</v>
      </c>
      <c r="B7" s="219" t="s">
        <v>1063</v>
      </c>
      <c r="C7" s="191" t="s">
        <v>183</v>
      </c>
      <c r="D7" s="344">
        <v>1299867</v>
      </c>
      <c r="E7" s="344">
        <v>1508585</v>
      </c>
      <c r="F7" s="24"/>
      <c r="G7" s="24"/>
    </row>
    <row r="8" spans="1:7" ht="26.25" customHeight="1" x14ac:dyDescent="0.25">
      <c r="A8" s="134" t="s">
        <v>162</v>
      </c>
      <c r="B8" s="145" t="s">
        <v>1065</v>
      </c>
      <c r="C8" s="189" t="s">
        <v>184</v>
      </c>
      <c r="D8" s="344"/>
      <c r="E8" s="303"/>
      <c r="F8" s="24"/>
      <c r="G8" s="24"/>
    </row>
    <row r="9" spans="1:7" ht="26.25" customHeight="1" x14ac:dyDescent="0.25">
      <c r="A9" s="134" t="s">
        <v>496</v>
      </c>
      <c r="B9" s="145" t="s">
        <v>1066</v>
      </c>
      <c r="C9" s="189" t="s">
        <v>185</v>
      </c>
      <c r="D9" s="305"/>
      <c r="E9" s="303"/>
      <c r="F9" s="24"/>
      <c r="G9" s="24"/>
    </row>
    <row r="10" spans="1:7" ht="37.5" customHeight="1" x14ac:dyDescent="0.25">
      <c r="A10" s="134" t="s">
        <v>1068</v>
      </c>
      <c r="B10" s="145" t="s">
        <v>1067</v>
      </c>
      <c r="C10" s="189" t="s">
        <v>186</v>
      </c>
      <c r="D10" s="304">
        <v>740</v>
      </c>
      <c r="E10" s="304"/>
      <c r="F10" s="24"/>
      <c r="G10" s="24"/>
    </row>
    <row r="11" spans="1:7" ht="26.25" customHeight="1" x14ac:dyDescent="0.25">
      <c r="A11" s="122" t="s">
        <v>1070</v>
      </c>
      <c r="B11" s="121" t="s">
        <v>1069</v>
      </c>
      <c r="C11" s="191" t="s">
        <v>187</v>
      </c>
      <c r="D11" s="304">
        <v>437761</v>
      </c>
      <c r="E11" s="304">
        <v>423900</v>
      </c>
      <c r="F11" s="23"/>
      <c r="G11" s="23"/>
    </row>
    <row r="12" spans="1:7" ht="33" customHeight="1" x14ac:dyDescent="0.25">
      <c r="A12" s="311" t="s">
        <v>1072</v>
      </c>
      <c r="B12" s="147" t="s">
        <v>1071</v>
      </c>
      <c r="C12" s="307" t="s">
        <v>945</v>
      </c>
      <c r="D12" s="159">
        <f>D13+D14+D15+D16+D17+D22+D23+D26+D27+D28</f>
        <v>1864549</v>
      </c>
      <c r="E12" s="159">
        <f>E13+E14+E15+E16+E17+E22+E23+E26+E27+E28</f>
        <v>1897207</v>
      </c>
      <c r="F12" s="24"/>
      <c r="G12" s="24"/>
    </row>
    <row r="13" spans="1:7" ht="26.25" customHeight="1" x14ac:dyDescent="0.25">
      <c r="A13" s="134" t="s">
        <v>1074</v>
      </c>
      <c r="B13" s="121" t="s">
        <v>1073</v>
      </c>
      <c r="C13" s="189" t="s">
        <v>946</v>
      </c>
      <c r="D13" s="305"/>
      <c r="E13" s="303"/>
      <c r="F13" s="24"/>
      <c r="G13" s="24"/>
    </row>
    <row r="14" spans="1:7" ht="26.25" customHeight="1" x14ac:dyDescent="0.25">
      <c r="A14" s="224" t="s">
        <v>1075</v>
      </c>
      <c r="B14" s="222" t="s">
        <v>1076</v>
      </c>
      <c r="C14" s="191" t="s">
        <v>947</v>
      </c>
      <c r="D14" s="124">
        <v>124874</v>
      </c>
      <c r="E14" s="124">
        <v>133801</v>
      </c>
      <c r="F14" s="24"/>
      <c r="G14" s="24"/>
    </row>
    <row r="15" spans="1:7" ht="26.25" customHeight="1" x14ac:dyDescent="0.25">
      <c r="A15" s="122" t="s">
        <v>1078</v>
      </c>
      <c r="B15" s="121" t="s">
        <v>1077</v>
      </c>
      <c r="C15" s="189" t="s">
        <v>948</v>
      </c>
      <c r="D15" s="124"/>
      <c r="E15" s="124"/>
      <c r="F15" s="24"/>
      <c r="G15" s="24"/>
    </row>
    <row r="16" spans="1:7" ht="26.25" customHeight="1" x14ac:dyDescent="0.25">
      <c r="A16" s="122" t="s">
        <v>1080</v>
      </c>
      <c r="B16" s="121" t="s">
        <v>1079</v>
      </c>
      <c r="C16" s="189" t="s">
        <v>949</v>
      </c>
      <c r="D16" s="303">
        <v>773382</v>
      </c>
      <c r="E16" s="303">
        <v>839380</v>
      </c>
      <c r="F16" s="24"/>
      <c r="G16" s="24"/>
    </row>
    <row r="17" spans="1:9" ht="26.25" customHeight="1" x14ac:dyDescent="0.25">
      <c r="A17" s="135" t="s">
        <v>1082</v>
      </c>
      <c r="B17" s="120" t="s">
        <v>1081</v>
      </c>
      <c r="C17" s="189" t="s">
        <v>754</v>
      </c>
      <c r="D17" s="123">
        <f>D18+D19+D20+D21</f>
        <v>793536</v>
      </c>
      <c r="E17" s="123">
        <f>E18+E19+E20+E21</f>
        <v>754616</v>
      </c>
      <c r="F17" s="24"/>
      <c r="G17" s="24"/>
    </row>
    <row r="18" spans="1:9" ht="26.25" customHeight="1" x14ac:dyDescent="0.25">
      <c r="A18" s="134" t="s">
        <v>1083</v>
      </c>
      <c r="B18" s="121" t="s">
        <v>570</v>
      </c>
      <c r="C18" s="189" t="s">
        <v>755</v>
      </c>
      <c r="D18" s="303">
        <v>573779</v>
      </c>
      <c r="E18" s="303">
        <v>542303</v>
      </c>
      <c r="F18" s="24"/>
      <c r="G18" s="24"/>
    </row>
    <row r="19" spans="1:9" ht="26.25" customHeight="1" x14ac:dyDescent="0.25">
      <c r="A19" s="134" t="s">
        <v>155</v>
      </c>
      <c r="B19" s="121" t="s">
        <v>1716</v>
      </c>
      <c r="C19" s="189" t="s">
        <v>756</v>
      </c>
      <c r="D19" s="124"/>
      <c r="E19" s="124"/>
      <c r="F19" s="24"/>
      <c r="G19" s="24"/>
    </row>
    <row r="20" spans="1:9" ht="30" customHeight="1" x14ac:dyDescent="0.25">
      <c r="A20" s="122" t="s">
        <v>136</v>
      </c>
      <c r="B20" s="121" t="s">
        <v>1084</v>
      </c>
      <c r="C20" s="189" t="s">
        <v>757</v>
      </c>
      <c r="D20" s="303">
        <v>196267</v>
      </c>
      <c r="E20" s="303">
        <v>189088</v>
      </c>
      <c r="F20" s="23"/>
      <c r="G20" s="23"/>
    </row>
    <row r="21" spans="1:9" ht="33" customHeight="1" x14ac:dyDescent="0.25">
      <c r="A21" s="122" t="s">
        <v>671</v>
      </c>
      <c r="B21" s="121" t="s">
        <v>571</v>
      </c>
      <c r="C21" s="189" t="s">
        <v>758</v>
      </c>
      <c r="D21" s="303">
        <v>23490</v>
      </c>
      <c r="E21" s="303">
        <v>23225</v>
      </c>
      <c r="F21" s="24"/>
      <c r="G21" s="24"/>
    </row>
    <row r="22" spans="1:9" ht="26.25" customHeight="1" x14ac:dyDescent="0.25">
      <c r="A22" s="134" t="s">
        <v>1085</v>
      </c>
      <c r="B22" s="121" t="s">
        <v>1733</v>
      </c>
      <c r="C22" s="189" t="s">
        <v>759</v>
      </c>
      <c r="D22" s="305">
        <v>12925</v>
      </c>
      <c r="E22" s="305">
        <v>13074</v>
      </c>
      <c r="F22" s="24"/>
      <c r="G22" s="24"/>
    </row>
    <row r="23" spans="1:9" ht="32.25" customHeight="1" x14ac:dyDescent="0.25">
      <c r="A23" s="135" t="s">
        <v>1086</v>
      </c>
      <c r="B23" s="147" t="s">
        <v>1726</v>
      </c>
      <c r="C23" s="189" t="s">
        <v>46</v>
      </c>
      <c r="D23" s="123">
        <f>D24+D25</f>
        <v>152561</v>
      </c>
      <c r="E23" s="123">
        <f>E24+E25</f>
        <v>149957</v>
      </c>
      <c r="F23" s="299"/>
      <c r="G23" s="300"/>
      <c r="H23" s="300"/>
      <c r="I23" s="298"/>
    </row>
    <row r="24" spans="1:9" ht="26.25" customHeight="1" x14ac:dyDescent="0.25">
      <c r="A24" s="122" t="s">
        <v>1087</v>
      </c>
      <c r="B24" s="301" t="s">
        <v>1088</v>
      </c>
      <c r="C24" s="189" t="s">
        <v>47</v>
      </c>
      <c r="D24" s="157">
        <v>152561</v>
      </c>
      <c r="E24" s="157">
        <v>149957</v>
      </c>
      <c r="F24" s="24"/>
      <c r="G24" s="24"/>
    </row>
    <row r="25" spans="1:9" ht="34.5" customHeight="1" x14ac:dyDescent="0.25">
      <c r="A25" s="134" t="s">
        <v>155</v>
      </c>
      <c r="B25" s="121" t="s">
        <v>1089</v>
      </c>
      <c r="C25" s="189" t="s">
        <v>48</v>
      </c>
      <c r="D25" s="124"/>
      <c r="E25" s="124"/>
      <c r="F25" s="24"/>
      <c r="G25" s="24"/>
    </row>
    <row r="26" spans="1:9" ht="26.25" customHeight="1" x14ac:dyDescent="0.25">
      <c r="A26" s="134" t="s">
        <v>1091</v>
      </c>
      <c r="B26" s="121" t="s">
        <v>1090</v>
      </c>
      <c r="C26" s="189" t="s">
        <v>49</v>
      </c>
      <c r="D26" s="305">
        <v>0</v>
      </c>
      <c r="E26" s="305"/>
      <c r="F26" s="24"/>
      <c r="G26" s="24"/>
    </row>
    <row r="27" spans="1:9" ht="26.25" customHeight="1" x14ac:dyDescent="0.25">
      <c r="A27" s="134" t="s">
        <v>178</v>
      </c>
      <c r="B27" s="121" t="s">
        <v>1732</v>
      </c>
      <c r="C27" s="189" t="s">
        <v>50</v>
      </c>
      <c r="D27" s="305"/>
      <c r="E27" s="304"/>
      <c r="F27" s="23"/>
      <c r="G27" s="23"/>
    </row>
    <row r="28" spans="1:9" ht="26.25" customHeight="1" x14ac:dyDescent="0.25">
      <c r="A28" s="134" t="s">
        <v>1092</v>
      </c>
      <c r="B28" s="121" t="s">
        <v>1731</v>
      </c>
      <c r="C28" s="189" t="s">
        <v>51</v>
      </c>
      <c r="D28" s="124">
        <v>7271</v>
      </c>
      <c r="E28" s="124">
        <v>6379</v>
      </c>
      <c r="F28" s="24"/>
      <c r="G28" s="24"/>
    </row>
    <row r="29" spans="1:9" ht="29.25" customHeight="1" x14ac:dyDescent="0.25">
      <c r="A29" s="135" t="s">
        <v>177</v>
      </c>
      <c r="B29" s="120" t="s">
        <v>1093</v>
      </c>
      <c r="C29" s="190" t="s">
        <v>52</v>
      </c>
      <c r="D29" s="123">
        <f>D4-D12</f>
        <v>-126181</v>
      </c>
      <c r="E29" s="123">
        <f>E4-E12</f>
        <v>35278</v>
      </c>
      <c r="F29" s="24"/>
      <c r="G29" s="24"/>
    </row>
    <row r="30" spans="1:9" ht="31.5" customHeight="1" x14ac:dyDescent="0.25">
      <c r="A30" s="135" t="s">
        <v>172</v>
      </c>
      <c r="B30" s="120" t="s">
        <v>1094</v>
      </c>
      <c r="C30" s="210" t="s">
        <v>53</v>
      </c>
      <c r="D30" s="123">
        <f>D5+D6+D7+D8+D9-(D13+D14+D15+D16)</f>
        <v>401611</v>
      </c>
      <c r="E30" s="123">
        <f>E5+E6+E7+E8+E9-(E13+E14+E15+E16)</f>
        <v>535404</v>
      </c>
      <c r="F30" s="23"/>
      <c r="G30" s="23"/>
    </row>
    <row r="31" spans="1:9" ht="16.5" customHeight="1" x14ac:dyDescent="0.25">
      <c r="A31" s="410" t="s">
        <v>565</v>
      </c>
      <c r="B31" s="449" t="s">
        <v>632</v>
      </c>
      <c r="C31" s="449" t="s">
        <v>566</v>
      </c>
      <c r="D31" s="451" t="s">
        <v>567</v>
      </c>
      <c r="E31" s="451"/>
      <c r="F31" s="24"/>
      <c r="G31" s="24"/>
    </row>
    <row r="32" spans="1:9" ht="31.2" x14ac:dyDescent="0.25">
      <c r="A32" s="448"/>
      <c r="B32" s="450"/>
      <c r="C32" s="450"/>
      <c r="D32" s="345" t="s">
        <v>568</v>
      </c>
      <c r="E32" s="345" t="s">
        <v>569</v>
      </c>
      <c r="F32" s="24"/>
      <c r="G32" s="24"/>
    </row>
    <row r="33" spans="1:20" ht="28.5" customHeight="1" x14ac:dyDescent="0.25">
      <c r="A33" s="119" t="s">
        <v>1112</v>
      </c>
      <c r="B33" s="120" t="s">
        <v>1301</v>
      </c>
      <c r="C33" s="210" t="s">
        <v>54</v>
      </c>
      <c r="D33" s="123">
        <f>D34+D35+D39+D43+D46+D47+D48</f>
        <v>0</v>
      </c>
      <c r="E33" s="123">
        <f>E34+E35+E39+E43+E46+E47+E48</f>
        <v>1</v>
      </c>
      <c r="F33" s="24"/>
      <c r="G33" s="24"/>
    </row>
    <row r="34" spans="1:20" ht="26.25" customHeight="1" x14ac:dyDescent="0.25">
      <c r="A34" s="134" t="s">
        <v>487</v>
      </c>
      <c r="B34" s="121" t="s">
        <v>1095</v>
      </c>
      <c r="C34" s="189" t="s">
        <v>55</v>
      </c>
      <c r="D34" s="124"/>
      <c r="E34" s="124"/>
      <c r="F34" s="24"/>
      <c r="G34" s="24"/>
    </row>
    <row r="35" spans="1:20" ht="30.6" customHeight="1" x14ac:dyDescent="0.25">
      <c r="A35" s="134" t="s">
        <v>166</v>
      </c>
      <c r="B35" s="121" t="s">
        <v>1727</v>
      </c>
      <c r="C35" s="189" t="s">
        <v>56</v>
      </c>
      <c r="D35" s="123">
        <f>D36+D37+D38</f>
        <v>0</v>
      </c>
      <c r="E35" s="123">
        <f>E36+E37+E38</f>
        <v>0</v>
      </c>
      <c r="F35" s="24"/>
      <c r="G35" s="24"/>
    </row>
    <row r="36" spans="1:20" ht="26.25" customHeight="1" x14ac:dyDescent="0.25">
      <c r="A36" s="134" t="s">
        <v>1096</v>
      </c>
      <c r="B36" s="121" t="s">
        <v>1729</v>
      </c>
      <c r="C36" s="189" t="s">
        <v>57</v>
      </c>
      <c r="D36" s="124"/>
      <c r="E36" s="124"/>
      <c r="F36" s="24"/>
      <c r="G36" s="24"/>
    </row>
    <row r="37" spans="1:20" ht="39" customHeight="1" x14ac:dyDescent="0.25">
      <c r="A37" s="134" t="s">
        <v>155</v>
      </c>
      <c r="B37" s="121" t="s">
        <v>1728</v>
      </c>
      <c r="C37" s="189" t="s">
        <v>58</v>
      </c>
      <c r="D37" s="124"/>
      <c r="E37" s="124"/>
      <c r="F37" s="24"/>
      <c r="G37" s="24"/>
    </row>
    <row r="38" spans="1:20" ht="25.95" customHeight="1" x14ac:dyDescent="0.25">
      <c r="A38" s="122" t="s">
        <v>136</v>
      </c>
      <c r="B38" s="145" t="s">
        <v>1097</v>
      </c>
      <c r="C38" s="189" t="s">
        <v>59</v>
      </c>
      <c r="D38" s="124"/>
      <c r="E38" s="124"/>
      <c r="F38" s="24"/>
      <c r="G38" s="24"/>
    </row>
    <row r="39" spans="1:20" ht="26.25" customHeight="1" x14ac:dyDescent="0.25">
      <c r="A39" s="122" t="s">
        <v>1098</v>
      </c>
      <c r="B39" s="121" t="s">
        <v>1734</v>
      </c>
      <c r="C39" s="189" t="s">
        <v>60</v>
      </c>
      <c r="D39" s="123">
        <f>D40+D41+D42</f>
        <v>0</v>
      </c>
      <c r="E39" s="123">
        <f>E40+E41+E42</f>
        <v>0</v>
      </c>
      <c r="F39" s="24"/>
      <c r="G39" s="24"/>
    </row>
    <row r="40" spans="1:20" ht="26.25" customHeight="1" x14ac:dyDescent="0.25">
      <c r="A40" s="74" t="s">
        <v>1099</v>
      </c>
      <c r="B40" s="121" t="s">
        <v>1735</v>
      </c>
      <c r="C40" s="189" t="s">
        <v>61</v>
      </c>
      <c r="D40" s="124"/>
      <c r="E40" s="124"/>
      <c r="F40" s="24"/>
      <c r="G40" s="24"/>
    </row>
    <row r="41" spans="1:20" ht="36" customHeight="1" x14ac:dyDescent="0.25">
      <c r="A41" s="134" t="s">
        <v>155</v>
      </c>
      <c r="B41" s="121" t="s">
        <v>1730</v>
      </c>
      <c r="C41" s="189" t="s">
        <v>62</v>
      </c>
      <c r="D41" s="124"/>
      <c r="E41" s="124"/>
      <c r="F41" s="24"/>
      <c r="G41" s="24"/>
    </row>
    <row r="42" spans="1:20" ht="25.35" customHeight="1" x14ac:dyDescent="0.25">
      <c r="A42" s="122" t="s">
        <v>136</v>
      </c>
      <c r="B42" s="186" t="s">
        <v>1100</v>
      </c>
      <c r="C42" s="189" t="s">
        <v>63</v>
      </c>
      <c r="D42" s="124"/>
      <c r="E42" s="124"/>
      <c r="F42" s="24"/>
      <c r="G42" s="24"/>
      <c r="S42" s="31"/>
      <c r="T42" s="31"/>
    </row>
    <row r="43" spans="1:20" ht="25.95" customHeight="1" x14ac:dyDescent="0.25">
      <c r="A43" s="74" t="s">
        <v>1102</v>
      </c>
      <c r="B43" s="121" t="s">
        <v>1101</v>
      </c>
      <c r="C43" s="189" t="s">
        <v>64</v>
      </c>
      <c r="D43" s="123">
        <f>D44+D45</f>
        <v>0</v>
      </c>
      <c r="E43" s="123">
        <f>E44+E45</f>
        <v>0</v>
      </c>
      <c r="F43" s="24"/>
      <c r="G43" s="24"/>
    </row>
    <row r="44" spans="1:20" ht="26.25" customHeight="1" x14ac:dyDescent="0.25">
      <c r="A44" s="122" t="s">
        <v>1106</v>
      </c>
      <c r="B44" s="121" t="s">
        <v>1103</v>
      </c>
      <c r="C44" s="189" t="s">
        <v>65</v>
      </c>
      <c r="D44" s="124"/>
      <c r="E44" s="124"/>
      <c r="F44" s="24"/>
      <c r="G44" s="24"/>
    </row>
    <row r="45" spans="1:20" ht="26.25" customHeight="1" x14ac:dyDescent="0.25">
      <c r="A45" s="134" t="s">
        <v>155</v>
      </c>
      <c r="B45" s="121" t="s">
        <v>1104</v>
      </c>
      <c r="C45" s="189" t="s">
        <v>66</v>
      </c>
      <c r="D45" s="304"/>
      <c r="E45" s="304"/>
      <c r="F45" s="24"/>
      <c r="G45" s="24"/>
    </row>
    <row r="46" spans="1:20" ht="26.25" customHeight="1" x14ac:dyDescent="0.25">
      <c r="A46" s="122" t="s">
        <v>1105</v>
      </c>
      <c r="B46" s="121" t="s">
        <v>575</v>
      </c>
      <c r="C46" s="189" t="s">
        <v>67</v>
      </c>
      <c r="D46" s="304">
        <v>0</v>
      </c>
      <c r="E46" s="304">
        <v>1</v>
      </c>
      <c r="F46" s="24"/>
      <c r="G46" s="24"/>
    </row>
    <row r="47" spans="1:20" ht="26.25" customHeight="1" x14ac:dyDescent="0.25">
      <c r="A47" s="188" t="s">
        <v>1108</v>
      </c>
      <c r="B47" s="121" t="s">
        <v>1107</v>
      </c>
      <c r="C47" s="189" t="s">
        <v>68</v>
      </c>
      <c r="D47" s="124"/>
      <c r="E47" s="124"/>
      <c r="F47" s="24"/>
      <c r="G47" s="24"/>
    </row>
    <row r="48" spans="1:20" ht="26.25" customHeight="1" x14ac:dyDescent="0.25">
      <c r="A48" s="122" t="s">
        <v>1110</v>
      </c>
      <c r="B48" s="121" t="s">
        <v>1109</v>
      </c>
      <c r="C48" s="189" t="s">
        <v>69</v>
      </c>
      <c r="D48" s="304"/>
      <c r="E48" s="303"/>
      <c r="F48" s="24"/>
      <c r="G48" s="24"/>
    </row>
    <row r="49" spans="1:7" ht="26.25" customHeight="1" x14ac:dyDescent="0.25">
      <c r="A49" s="119" t="s">
        <v>1111</v>
      </c>
      <c r="B49" s="120" t="s">
        <v>1696</v>
      </c>
      <c r="C49" s="210" t="s">
        <v>70</v>
      </c>
      <c r="D49" s="123">
        <f>D50+D51+D52+D53+D56+D57+D58</f>
        <v>11059</v>
      </c>
      <c r="E49" s="123">
        <f>E50+E51+E52+E53+E56+E57+E58</f>
        <v>13421</v>
      </c>
      <c r="F49" s="24"/>
      <c r="G49" s="24"/>
    </row>
    <row r="50" spans="1:7" ht="30.9" customHeight="1" x14ac:dyDescent="0.25">
      <c r="A50" s="122" t="s">
        <v>1113</v>
      </c>
      <c r="B50" s="121" t="s">
        <v>574</v>
      </c>
      <c r="C50" s="189" t="s">
        <v>75</v>
      </c>
      <c r="D50" s="124"/>
      <c r="E50" s="124"/>
      <c r="F50" s="24"/>
      <c r="G50" s="26"/>
    </row>
    <row r="51" spans="1:7" ht="45.75" customHeight="1" x14ac:dyDescent="0.25">
      <c r="A51" s="122" t="s">
        <v>1114</v>
      </c>
      <c r="B51" s="222" t="s">
        <v>1739</v>
      </c>
      <c r="C51" s="191" t="s">
        <v>76</v>
      </c>
      <c r="D51" s="123"/>
      <c r="E51" s="123"/>
      <c r="F51" s="24"/>
      <c r="G51" s="26"/>
    </row>
    <row r="52" spans="1:7" ht="30" customHeight="1" x14ac:dyDescent="0.25">
      <c r="A52" s="224" t="s">
        <v>1115</v>
      </c>
      <c r="B52" s="222" t="s">
        <v>1738</v>
      </c>
      <c r="C52" s="191" t="s">
        <v>77</v>
      </c>
      <c r="D52" s="123"/>
      <c r="E52" s="123"/>
      <c r="F52" s="24"/>
      <c r="G52" s="26"/>
    </row>
    <row r="53" spans="1:7" ht="28.5" customHeight="1" x14ac:dyDescent="0.25">
      <c r="A53" s="135" t="s">
        <v>1117</v>
      </c>
      <c r="B53" s="120" t="s">
        <v>1116</v>
      </c>
      <c r="C53" s="189" t="s">
        <v>78</v>
      </c>
      <c r="D53" s="123">
        <f>D54+D55</f>
        <v>9541</v>
      </c>
      <c r="E53" s="123">
        <f>E54+E55</f>
        <v>11717</v>
      </c>
      <c r="F53" s="24"/>
      <c r="G53" s="32"/>
    </row>
    <row r="54" spans="1:7" ht="26.25" customHeight="1" x14ac:dyDescent="0.25">
      <c r="A54" s="122" t="s">
        <v>1118</v>
      </c>
      <c r="B54" s="121" t="s">
        <v>1737</v>
      </c>
      <c r="C54" s="189" t="s">
        <v>300</v>
      </c>
      <c r="D54" s="124">
        <v>9541</v>
      </c>
      <c r="E54" s="124">
        <v>11717</v>
      </c>
      <c r="F54" s="24"/>
      <c r="G54" s="32"/>
    </row>
    <row r="55" spans="1:7" ht="26.25" customHeight="1" x14ac:dyDescent="0.25">
      <c r="A55" s="134" t="s">
        <v>155</v>
      </c>
      <c r="B55" s="121" t="s">
        <v>1119</v>
      </c>
      <c r="C55" s="189" t="s">
        <v>301</v>
      </c>
      <c r="D55" s="304"/>
      <c r="E55" s="304">
        <v>0</v>
      </c>
      <c r="F55" s="24"/>
      <c r="G55" s="32"/>
    </row>
    <row r="56" spans="1:7" ht="32.25" customHeight="1" x14ac:dyDescent="0.25">
      <c r="A56" s="122" t="s">
        <v>1120</v>
      </c>
      <c r="B56" s="222" t="s">
        <v>576</v>
      </c>
      <c r="C56" s="191" t="s">
        <v>302</v>
      </c>
      <c r="D56" s="304">
        <v>13</v>
      </c>
      <c r="E56" s="304">
        <v>8</v>
      </c>
      <c r="F56" s="24"/>
      <c r="G56" s="24"/>
    </row>
    <row r="57" spans="1:7" ht="26.25" customHeight="1" x14ac:dyDescent="0.25">
      <c r="A57" s="122" t="s">
        <v>1122</v>
      </c>
      <c r="B57" s="136" t="s">
        <v>1121</v>
      </c>
      <c r="C57" s="189" t="s">
        <v>303</v>
      </c>
      <c r="D57" s="124">
        <v>0</v>
      </c>
      <c r="E57" s="124"/>
      <c r="F57" s="24"/>
      <c r="G57" s="24"/>
    </row>
    <row r="58" spans="1:7" ht="26.25" customHeight="1" x14ac:dyDescent="0.25">
      <c r="A58" s="122" t="s">
        <v>1123</v>
      </c>
      <c r="B58" s="137" t="s">
        <v>1736</v>
      </c>
      <c r="C58" s="189" t="s">
        <v>304</v>
      </c>
      <c r="D58" s="305">
        <v>1505</v>
      </c>
      <c r="E58" s="305">
        <v>1696</v>
      </c>
      <c r="F58" s="24"/>
      <c r="G58" s="24"/>
    </row>
    <row r="59" spans="1:7" ht="26.25" customHeight="1" x14ac:dyDescent="0.25">
      <c r="A59" s="135" t="s">
        <v>177</v>
      </c>
      <c r="B59" s="120" t="s">
        <v>1124</v>
      </c>
      <c r="C59" s="190" t="s">
        <v>305</v>
      </c>
      <c r="D59" s="123">
        <f>D33-D49</f>
        <v>-11059</v>
      </c>
      <c r="E59" s="123">
        <f>E33-E49</f>
        <v>-13420</v>
      </c>
      <c r="F59" s="24"/>
      <c r="G59" s="24"/>
    </row>
    <row r="60" spans="1:7" ht="16.5" customHeight="1" x14ac:dyDescent="0.25">
      <c r="A60" s="410" t="s">
        <v>565</v>
      </c>
      <c r="B60" s="449" t="s">
        <v>632</v>
      </c>
      <c r="C60" s="449" t="s">
        <v>566</v>
      </c>
      <c r="D60" s="451" t="s">
        <v>567</v>
      </c>
      <c r="E60" s="451"/>
      <c r="F60" s="24"/>
      <c r="G60" s="24"/>
    </row>
    <row r="61" spans="1:7" ht="31.2" x14ac:dyDescent="0.25">
      <c r="A61" s="448"/>
      <c r="B61" s="450"/>
      <c r="C61" s="450"/>
      <c r="D61" s="345" t="s">
        <v>568</v>
      </c>
      <c r="E61" s="345" t="s">
        <v>569</v>
      </c>
      <c r="F61" s="24"/>
      <c r="G61" s="24"/>
    </row>
    <row r="62" spans="1:7" ht="26.25" customHeight="1" x14ac:dyDescent="0.25">
      <c r="A62" s="119" t="s">
        <v>1126</v>
      </c>
      <c r="B62" s="120" t="s">
        <v>1125</v>
      </c>
      <c r="C62" s="189" t="s">
        <v>306</v>
      </c>
      <c r="D62" s="123">
        <f>D29+D59</f>
        <v>-137240</v>
      </c>
      <c r="E62" s="123">
        <f>E29+E59</f>
        <v>21858</v>
      </c>
      <c r="F62" s="24"/>
      <c r="G62" s="24"/>
    </row>
    <row r="63" spans="1:7" ht="26.25" customHeight="1" x14ac:dyDescent="0.25">
      <c r="A63" s="119" t="s">
        <v>1127</v>
      </c>
      <c r="B63" s="146" t="s">
        <v>1128</v>
      </c>
      <c r="C63" s="189" t="s">
        <v>307</v>
      </c>
      <c r="D63" s="123">
        <f>D64+D65</f>
        <v>-27357</v>
      </c>
      <c r="E63" s="123">
        <f>E64+E65</f>
        <v>7403</v>
      </c>
      <c r="F63" s="24"/>
      <c r="G63" s="24"/>
    </row>
    <row r="64" spans="1:7" ht="26.25" customHeight="1" x14ac:dyDescent="0.25">
      <c r="A64" s="122" t="s">
        <v>1129</v>
      </c>
      <c r="B64" s="138" t="s">
        <v>1130</v>
      </c>
      <c r="C64" s="189" t="s">
        <v>80</v>
      </c>
      <c r="D64" s="124">
        <v>993</v>
      </c>
      <c r="E64" s="124">
        <v>8348</v>
      </c>
      <c r="F64" s="24"/>
      <c r="G64" s="24"/>
    </row>
    <row r="65" spans="1:7" ht="25.5" customHeight="1" x14ac:dyDescent="0.25">
      <c r="A65" s="134" t="s">
        <v>155</v>
      </c>
      <c r="B65" s="222" t="s">
        <v>1131</v>
      </c>
      <c r="C65" s="191" t="s">
        <v>81</v>
      </c>
      <c r="D65" s="303">
        <v>-28350</v>
      </c>
      <c r="E65" s="303">
        <v>-945</v>
      </c>
      <c r="F65" s="24"/>
      <c r="G65" s="24"/>
    </row>
    <row r="66" spans="1:7" ht="25.5" customHeight="1" x14ac:dyDescent="0.25">
      <c r="A66" s="122" t="s">
        <v>1132</v>
      </c>
      <c r="B66" s="222" t="s">
        <v>1133</v>
      </c>
      <c r="C66" s="191" t="s">
        <v>82</v>
      </c>
      <c r="D66" s="123"/>
      <c r="E66" s="123"/>
      <c r="F66" s="24"/>
      <c r="G66" s="24"/>
    </row>
    <row r="67" spans="1:7" ht="42.75" customHeight="1" x14ac:dyDescent="0.25">
      <c r="A67" s="218" t="s">
        <v>1134</v>
      </c>
      <c r="B67" s="225" t="s">
        <v>1135</v>
      </c>
      <c r="C67" s="187" t="s">
        <v>83</v>
      </c>
      <c r="D67" s="123">
        <f>D62-D63-D66</f>
        <v>-109883</v>
      </c>
      <c r="E67" s="123">
        <f>E62-E63-E66</f>
        <v>14455</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47"/>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60:A61"/>
    <mergeCell ref="B60:B61"/>
    <mergeCell ref="C60:C61"/>
    <mergeCell ref="D60:E60"/>
    <mergeCell ref="A1:A2"/>
    <mergeCell ref="B1:B2"/>
    <mergeCell ref="C1:C2"/>
    <mergeCell ref="D1:E1"/>
    <mergeCell ref="A31:A32"/>
    <mergeCell ref="B31:B32"/>
    <mergeCell ref="C31:C32"/>
    <mergeCell ref="D31:E31"/>
  </mergeCells>
  <phoneticPr fontId="7" type="noConversion"/>
  <printOptions horizontalCentered="1"/>
  <pageMargins left="0.47244094488188981" right="0.35433070866141736" top="0.70866141732283472" bottom="0.35433070866141736" header="0.19685039370078741" footer="0.15748031496062992"/>
  <pageSetup paperSize="9" scale="84" firstPageNumber="11" fitToHeight="2" orientation="portrait" useFirstPageNumber="1" horizontalDpi="1200" verticalDpi="1200" r:id="rId1"/>
  <headerFooter alignWithMargins="0">
    <oddHeader>&amp;LÚčtovná závierka k 31.12.2015
Výkaz ziskov a strát Úč POD 2-01&amp;CBöllhoff Logistika, s.r.o.&amp;RIČO: 36357481
DIČ: 2022196539</oddHeader>
    <oddFooter>&amp;C&amp;P</oddFooter>
  </headerFooter>
  <rowBreaks count="2" manualBreakCount="2">
    <brk id="30" max="16383" man="1"/>
    <brk id="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70" sqref="A170:AH170"/>
    </sheetView>
  </sheetViews>
  <sheetFormatPr defaultColWidth="9.109375" defaultRowHeight="13.2" x14ac:dyDescent="0.25"/>
  <cols>
    <col min="1" max="36" width="2.5546875" customWidth="1"/>
  </cols>
  <sheetData>
    <row r="1" spans="1:36" ht="12.9" customHeight="1" x14ac:dyDescent="0.25">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5">
      <c r="A2" s="43" t="s">
        <v>345</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5">
      <c r="A3" s="453" t="s">
        <v>607</v>
      </c>
      <c r="B3" s="453"/>
      <c r="C3" s="453"/>
      <c r="D3" s="453"/>
      <c r="E3" s="453"/>
      <c r="F3" s="453"/>
      <c r="G3" s="453"/>
      <c r="H3" s="453"/>
      <c r="I3" s="43"/>
      <c r="J3" s="52"/>
      <c r="K3" s="52"/>
      <c r="L3" s="52"/>
      <c r="M3" s="52"/>
      <c r="N3" s="52"/>
      <c r="O3" s="52"/>
      <c r="P3" s="43"/>
      <c r="Q3" s="43"/>
      <c r="R3" s="43"/>
      <c r="S3" s="43"/>
      <c r="T3" s="43"/>
      <c r="U3" s="43"/>
      <c r="V3" s="43"/>
      <c r="W3" s="43"/>
      <c r="X3" s="43"/>
      <c r="Y3" s="43"/>
      <c r="Z3" s="43"/>
      <c r="AA3" s="43"/>
      <c r="AB3" s="43"/>
      <c r="AC3" s="465"/>
      <c r="AD3" s="466"/>
      <c r="AE3" s="466"/>
      <c r="AF3" s="466"/>
      <c r="AG3" s="466"/>
      <c r="AH3" s="466"/>
      <c r="AI3" s="43"/>
      <c r="AJ3" s="43"/>
    </row>
    <row r="4" spans="1:36" ht="20.25" customHeight="1" x14ac:dyDescent="0.25">
      <c r="A4" s="168"/>
      <c r="B4" s="168"/>
      <c r="C4" s="168"/>
      <c r="D4" s="168"/>
      <c r="E4" s="168"/>
      <c r="F4" s="168"/>
      <c r="G4" s="168"/>
      <c r="H4" s="168"/>
      <c r="I4" s="43"/>
      <c r="J4" s="52"/>
      <c r="K4" s="52"/>
      <c r="L4" s="52"/>
      <c r="M4" s="52"/>
      <c r="N4" s="52"/>
      <c r="O4" s="52"/>
      <c r="P4" s="43"/>
      <c r="Q4" s="43"/>
      <c r="R4" s="43"/>
      <c r="S4" s="43"/>
      <c r="T4" s="43"/>
      <c r="U4" s="43"/>
      <c r="V4" s="43"/>
      <c r="W4" s="43"/>
      <c r="X4" s="43"/>
      <c r="Y4" s="43"/>
      <c r="Z4" s="43"/>
      <c r="AA4" s="43"/>
      <c r="AB4" s="43"/>
      <c r="AC4" s="169"/>
      <c r="AD4" s="170"/>
      <c r="AE4" s="170"/>
      <c r="AF4" s="170"/>
      <c r="AG4" s="170"/>
      <c r="AH4" s="170"/>
      <c r="AI4" s="43"/>
      <c r="AJ4" s="43"/>
    </row>
    <row r="5" spans="1:36" ht="20.25" customHeight="1" x14ac:dyDescent="0.25">
      <c r="A5" s="168"/>
      <c r="B5" s="168"/>
      <c r="C5" s="168"/>
      <c r="D5" s="168"/>
      <c r="E5" s="168"/>
      <c r="F5" s="168"/>
      <c r="G5" s="168"/>
      <c r="H5" s="168"/>
      <c r="I5" s="43"/>
      <c r="J5" s="52"/>
      <c r="K5" s="52"/>
      <c r="L5" s="52"/>
      <c r="M5" s="52"/>
      <c r="N5" s="52"/>
      <c r="O5" s="52"/>
      <c r="P5" s="43"/>
      <c r="Q5" s="43"/>
      <c r="R5" s="43"/>
      <c r="S5" s="43"/>
      <c r="T5" s="43"/>
      <c r="U5" s="43"/>
      <c r="V5" s="43"/>
      <c r="W5" s="43"/>
      <c r="X5" s="43"/>
      <c r="Y5" s="43"/>
      <c r="Z5" s="43"/>
      <c r="AA5" s="43"/>
      <c r="AB5" s="43"/>
      <c r="AC5" s="169"/>
      <c r="AD5" s="170"/>
      <c r="AE5" s="170"/>
      <c r="AF5" s="170"/>
      <c r="AG5" s="170"/>
      <c r="AH5" s="170"/>
      <c r="AI5" s="43"/>
      <c r="AJ5" s="43"/>
    </row>
    <row r="6" spans="1:36" ht="19.5" customHeight="1" x14ac:dyDescent="0.3">
      <c r="A6" s="467" t="s">
        <v>340</v>
      </c>
      <c r="B6" s="468"/>
      <c r="C6" s="468"/>
      <c r="D6" s="468"/>
      <c r="E6" s="468"/>
      <c r="F6" s="468"/>
      <c r="G6" s="468"/>
      <c r="H6" s="468"/>
      <c r="I6" s="468"/>
      <c r="J6" s="468"/>
      <c r="K6" s="468"/>
      <c r="L6" s="468"/>
      <c r="M6" s="468"/>
      <c r="N6" s="468"/>
      <c r="O6" s="468"/>
      <c r="P6" s="468"/>
      <c r="Q6" s="468"/>
      <c r="R6" s="468"/>
      <c r="S6" s="468"/>
      <c r="T6" s="468"/>
      <c r="U6" s="468"/>
      <c r="V6" s="468"/>
      <c r="W6" s="468"/>
      <c r="X6" s="468"/>
      <c r="Y6" s="468"/>
      <c r="Z6" s="468"/>
      <c r="AA6" s="468"/>
      <c r="AB6" s="468"/>
      <c r="AC6" s="468"/>
      <c r="AD6" s="468"/>
      <c r="AE6" s="468"/>
      <c r="AF6" s="468"/>
      <c r="AG6" s="468"/>
      <c r="AH6" s="468"/>
      <c r="AI6" s="43"/>
      <c r="AJ6" s="43"/>
    </row>
    <row r="7" spans="1:36" ht="18" customHeight="1" x14ac:dyDescent="0.25">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5">
      <c r="A8" s="43"/>
      <c r="B8" s="43"/>
      <c r="C8" s="43"/>
      <c r="D8" s="43"/>
      <c r="E8" s="43"/>
      <c r="F8" s="43"/>
      <c r="G8" s="43"/>
      <c r="H8" s="43"/>
      <c r="I8" s="43"/>
      <c r="J8" s="68"/>
      <c r="K8" s="69" t="s">
        <v>441</v>
      </c>
      <c r="L8" s="69"/>
      <c r="M8" s="91" t="e">
        <f>#REF!</f>
        <v>#REF!</v>
      </c>
      <c r="N8" s="91" t="e">
        <f>#REF!</f>
        <v>#REF!</v>
      </c>
      <c r="O8" s="54" t="s">
        <v>440</v>
      </c>
      <c r="P8" s="91" t="e">
        <f>#REF!</f>
        <v>#REF!</v>
      </c>
      <c r="Q8" s="91" t="e">
        <f>#REF!</f>
        <v>#REF!</v>
      </c>
      <c r="R8" s="54" t="s">
        <v>440</v>
      </c>
      <c r="S8" s="91">
        <v>2</v>
      </c>
      <c r="T8" s="91">
        <v>0</v>
      </c>
      <c r="U8" s="91" t="e">
        <f>#REF!</f>
        <v>#REF!</v>
      </c>
      <c r="V8" s="91">
        <v>4</v>
      </c>
      <c r="W8" s="469" t="s">
        <v>468</v>
      </c>
      <c r="X8" s="470"/>
      <c r="Y8" s="470"/>
      <c r="Z8" s="470"/>
      <c r="AA8" s="470"/>
      <c r="AB8" s="471"/>
      <c r="AC8" s="43"/>
      <c r="AD8" s="43"/>
      <c r="AE8" s="43"/>
      <c r="AF8" s="43"/>
      <c r="AG8" s="43"/>
      <c r="AH8" s="43"/>
      <c r="AI8" s="43"/>
      <c r="AJ8" s="43"/>
    </row>
    <row r="9" spans="1:36" ht="3" customHeight="1" x14ac:dyDescent="0.25">
      <c r="A9" s="472"/>
      <c r="B9" s="472"/>
      <c r="C9" s="472"/>
      <c r="D9" s="472"/>
      <c r="E9" s="472"/>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2"/>
      <c r="AF9" s="472"/>
      <c r="AG9" s="472"/>
      <c r="AH9" s="472"/>
      <c r="AI9" s="463"/>
      <c r="AJ9" s="464"/>
    </row>
    <row r="10" spans="1:36" ht="15.75" customHeight="1" x14ac:dyDescent="0.25">
      <c r="A10" s="463"/>
      <c r="B10" s="463"/>
      <c r="C10" s="463"/>
      <c r="D10" s="463"/>
      <c r="E10" s="463"/>
      <c r="F10" s="463"/>
      <c r="G10" s="463"/>
      <c r="H10" s="463"/>
      <c r="I10" s="463"/>
      <c r="J10" s="463"/>
      <c r="K10" s="463"/>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3"/>
      <c r="AI10" s="463"/>
      <c r="AJ10" s="464"/>
    </row>
    <row r="11" spans="1:36" ht="13.5" customHeight="1" x14ac:dyDescent="0.25">
      <c r="A11" s="463"/>
      <c r="B11" s="464"/>
      <c r="C11" s="464"/>
      <c r="D11" s="464"/>
      <c r="E11" s="464"/>
      <c r="F11" s="464"/>
      <c r="G11" s="464"/>
      <c r="H11" s="464"/>
      <c r="I11" s="464"/>
      <c r="J11" s="464"/>
      <c r="K11" s="464"/>
      <c r="L11" s="464"/>
      <c r="M11" s="464"/>
      <c r="N11" s="464"/>
      <c r="O11" s="464"/>
      <c r="P11" s="464"/>
      <c r="Q11" s="464"/>
      <c r="R11" s="464"/>
      <c r="S11" s="464"/>
      <c r="T11" s="464"/>
      <c r="U11" s="464"/>
      <c r="V11" s="464"/>
      <c r="W11" s="464"/>
      <c r="X11" s="464"/>
      <c r="Y11" s="464"/>
      <c r="Z11" s="464"/>
      <c r="AA11" s="464"/>
      <c r="AB11" s="464"/>
      <c r="AC11" s="464"/>
      <c r="AD11" s="464"/>
      <c r="AE11" s="464"/>
      <c r="AF11" s="464"/>
      <c r="AG11" s="464"/>
      <c r="AH11" s="464"/>
      <c r="AI11" s="464"/>
      <c r="AJ11" s="464"/>
    </row>
    <row r="12" spans="1:36" ht="12.75" customHeight="1" x14ac:dyDescent="0.25">
      <c r="A12" s="464"/>
      <c r="B12" s="464"/>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row>
    <row r="13" spans="1:36" ht="16.5" customHeight="1" x14ac:dyDescent="0.25">
      <c r="A13" s="452"/>
      <c r="B13" s="452"/>
      <c r="C13" s="452"/>
      <c r="D13" s="452"/>
      <c r="E13" s="452"/>
      <c r="F13" s="452"/>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170"/>
    </row>
    <row r="14" spans="1:36" ht="20.25" customHeight="1" x14ac:dyDescent="0.25">
      <c r="A14" s="71" t="s">
        <v>444</v>
      </c>
      <c r="B14" s="72"/>
      <c r="C14" s="72"/>
      <c r="D14" s="72"/>
      <c r="E14" s="72"/>
      <c r="F14" s="72"/>
      <c r="G14" s="72"/>
      <c r="H14" s="72"/>
      <c r="I14" s="72"/>
      <c r="J14" s="72"/>
      <c r="K14" s="73"/>
      <c r="L14" s="72" t="s">
        <v>344</v>
      </c>
      <c r="M14" s="72"/>
      <c r="N14" s="72"/>
      <c r="O14" s="72"/>
      <c r="P14" s="72"/>
      <c r="Q14" s="72"/>
      <c r="R14" s="72" t="s">
        <v>344</v>
      </c>
      <c r="S14" s="72"/>
      <c r="T14" s="72"/>
      <c r="U14" s="72"/>
      <c r="V14" s="72"/>
      <c r="W14" s="72"/>
      <c r="X14" s="71"/>
      <c r="Y14" s="72"/>
      <c r="Z14" s="72"/>
      <c r="AA14" s="72"/>
      <c r="AB14" s="72"/>
      <c r="AC14" s="72"/>
      <c r="AD14" s="72" t="s">
        <v>341</v>
      </c>
      <c r="AE14" s="72"/>
      <c r="AF14" s="72"/>
      <c r="AG14" s="72" t="s">
        <v>342</v>
      </c>
      <c r="AH14" s="72"/>
      <c r="AI14" s="72"/>
      <c r="AJ14" s="73"/>
    </row>
    <row r="15" spans="1:36" ht="20.25" customHeight="1" x14ac:dyDescent="0.25">
      <c r="A15" s="236" t="e">
        <f>#REF!</f>
        <v>#REF!</v>
      </c>
      <c r="B15" s="236" t="e">
        <f>#REF!</f>
        <v>#REF!</v>
      </c>
      <c r="C15" s="236" t="e">
        <f>#REF!</f>
        <v>#REF!</v>
      </c>
      <c r="D15" s="236" t="e">
        <f>#REF!</f>
        <v>#REF!</v>
      </c>
      <c r="E15" s="236" t="e">
        <f>#REF!</f>
        <v>#REF!</v>
      </c>
      <c r="F15" s="236" t="e">
        <f>#REF!</f>
        <v>#REF!</v>
      </c>
      <c r="G15" s="236" t="e">
        <f>#REF!</f>
        <v>#REF!</v>
      </c>
      <c r="H15" s="236" t="e">
        <f>#REF!</f>
        <v>#REF!</v>
      </c>
      <c r="I15" s="236" t="e">
        <f>#REF!</f>
        <v>#REF!</v>
      </c>
      <c r="J15" s="236" t="e">
        <f>#REF!</f>
        <v>#REF!</v>
      </c>
      <c r="K15" s="75"/>
      <c r="L15" s="59" t="e">
        <f>#REF!</f>
        <v>#REF!</v>
      </c>
      <c r="M15" s="170" t="s">
        <v>432</v>
      </c>
      <c r="N15" s="170"/>
      <c r="O15" s="170"/>
      <c r="P15" s="170"/>
      <c r="Q15" s="170"/>
      <c r="R15" s="170"/>
      <c r="S15" s="59" t="e">
        <f>#REF!</f>
        <v>#REF!</v>
      </c>
      <c r="T15" s="79" t="s">
        <v>430</v>
      </c>
      <c r="U15" s="170"/>
      <c r="V15" s="170"/>
      <c r="W15" s="170"/>
      <c r="X15" s="76" t="s">
        <v>445</v>
      </c>
      <c r="Y15" s="170"/>
      <c r="Z15" s="170"/>
      <c r="AA15" s="170"/>
      <c r="AB15" s="170" t="s">
        <v>447</v>
      </c>
      <c r="AC15" s="170"/>
      <c r="AD15" s="59" t="e">
        <f>#REF!</f>
        <v>#REF!</v>
      </c>
      <c r="AE15" s="59" t="e">
        <f>#REF!</f>
        <v>#REF!</v>
      </c>
      <c r="AF15" s="58"/>
      <c r="AG15" s="59">
        <v>2</v>
      </c>
      <c r="AH15" s="59">
        <v>0</v>
      </c>
      <c r="AI15" s="59" t="e">
        <f>#REF!</f>
        <v>#REF!</v>
      </c>
      <c r="AJ15" s="59" t="e">
        <f>#REF!</f>
        <v>#REF!</v>
      </c>
    </row>
    <row r="16" spans="1:36" ht="20.25" customHeight="1" x14ac:dyDescent="0.25">
      <c r="A16" s="76" t="s">
        <v>611</v>
      </c>
      <c r="B16" s="170"/>
      <c r="C16" s="170"/>
      <c r="D16" s="170"/>
      <c r="E16" s="170"/>
      <c r="F16" s="170"/>
      <c r="G16" s="170"/>
      <c r="H16" s="170"/>
      <c r="I16" s="170"/>
      <c r="J16" s="170"/>
      <c r="K16" s="75"/>
      <c r="L16" s="78"/>
      <c r="M16" s="170" t="s">
        <v>433</v>
      </c>
      <c r="N16" s="170"/>
      <c r="O16" s="170"/>
      <c r="P16" s="170"/>
      <c r="Q16" s="170"/>
      <c r="R16" s="170"/>
      <c r="S16" s="91"/>
      <c r="T16" s="139" t="s">
        <v>431</v>
      </c>
      <c r="U16" s="79"/>
      <c r="V16" s="79"/>
      <c r="W16" s="79"/>
      <c r="X16" s="76" t="s">
        <v>446</v>
      </c>
      <c r="Y16" s="170"/>
      <c r="Z16" s="170"/>
      <c r="AA16" s="170"/>
      <c r="AB16" s="170" t="s">
        <v>343</v>
      </c>
      <c r="AC16" s="170"/>
      <c r="AD16" s="59" t="e">
        <f>#REF!</f>
        <v>#REF!</v>
      </c>
      <c r="AE16" s="59" t="e">
        <f>#REF!</f>
        <v>#REF!</v>
      </c>
      <c r="AF16" s="58"/>
      <c r="AG16" s="93">
        <v>2</v>
      </c>
      <c r="AH16" s="93">
        <v>0</v>
      </c>
      <c r="AI16" s="59" t="e">
        <f>#REF!</f>
        <v>#REF!</v>
      </c>
      <c r="AJ16" s="59" t="e">
        <f>#REF!</f>
        <v>#REF!</v>
      </c>
    </row>
    <row r="17" spans="1:36" ht="20.25" customHeight="1" x14ac:dyDescent="0.25">
      <c r="A17" s="238" t="e">
        <f>#REF!</f>
        <v>#REF!</v>
      </c>
      <c r="B17" s="238" t="e">
        <f>#REF!</f>
        <v>#REF!</v>
      </c>
      <c r="C17" s="238" t="e">
        <f>#REF!</f>
        <v>#REF!</v>
      </c>
      <c r="D17" s="238" t="e">
        <f>#REF!</f>
        <v>#REF!</v>
      </c>
      <c r="E17" s="238" t="e">
        <f>#REF!</f>
        <v>#REF!</v>
      </c>
      <c r="F17" s="238" t="e">
        <f>#REF!</f>
        <v>#REF!</v>
      </c>
      <c r="G17" s="238" t="e">
        <f>#REF!</f>
        <v>#REF!</v>
      </c>
      <c r="H17" s="238" t="e">
        <f>#REF!</f>
        <v>#REF!</v>
      </c>
      <c r="I17" s="169"/>
      <c r="J17" s="170"/>
      <c r="K17" s="75"/>
      <c r="L17" s="78"/>
      <c r="M17" s="170" t="s">
        <v>434</v>
      </c>
      <c r="N17" s="170"/>
      <c r="O17" s="170"/>
      <c r="P17" s="170"/>
      <c r="Q17" s="170"/>
      <c r="R17" s="170"/>
      <c r="S17" s="170"/>
      <c r="T17" s="170"/>
      <c r="U17" s="170"/>
      <c r="V17" s="170"/>
      <c r="W17" s="170"/>
      <c r="X17" s="71" t="s">
        <v>448</v>
      </c>
      <c r="Y17" s="72"/>
      <c r="Z17" s="72"/>
      <c r="AA17" s="72"/>
      <c r="AB17" s="72" t="s">
        <v>447</v>
      </c>
      <c r="AC17" s="72"/>
      <c r="AD17" s="59" t="e">
        <f>#REF!</f>
        <v>#REF!</v>
      </c>
      <c r="AE17" s="59" t="e">
        <f>#REF!</f>
        <v>#REF!</v>
      </c>
      <c r="AF17" s="51"/>
      <c r="AG17" s="59">
        <v>2</v>
      </c>
      <c r="AH17" s="59">
        <v>0</v>
      </c>
      <c r="AI17" s="59" t="e">
        <f>#REF!</f>
        <v>#REF!</v>
      </c>
      <c r="AJ17" s="59" t="e">
        <f>#REF!</f>
        <v>#REF!</v>
      </c>
    </row>
    <row r="18" spans="1:36" ht="20.25" customHeight="1" x14ac:dyDescent="0.25">
      <c r="A18" s="76" t="s">
        <v>660</v>
      </c>
      <c r="B18" s="170"/>
      <c r="C18" s="170"/>
      <c r="D18" s="170"/>
      <c r="E18" s="170"/>
      <c r="F18" s="170"/>
      <c r="G18" s="170"/>
      <c r="H18" s="170"/>
      <c r="I18" s="170"/>
      <c r="J18" s="170"/>
      <c r="K18" s="170"/>
      <c r="L18" s="71"/>
      <c r="M18" s="140" t="s">
        <v>435</v>
      </c>
      <c r="N18" s="170"/>
      <c r="O18" s="170"/>
      <c r="P18" s="170"/>
      <c r="Q18" s="170"/>
      <c r="R18" s="170"/>
      <c r="S18" s="170"/>
      <c r="T18" s="170"/>
      <c r="U18" s="170"/>
      <c r="V18" s="170"/>
      <c r="W18" s="170"/>
      <c r="X18" s="76" t="s">
        <v>449</v>
      </c>
      <c r="Y18" s="170"/>
      <c r="Z18" s="170"/>
      <c r="AA18" s="170"/>
      <c r="AB18" s="170" t="s">
        <v>343</v>
      </c>
      <c r="AC18" s="170"/>
      <c r="AD18" s="59" t="e">
        <f>#REF!</f>
        <v>#REF!</v>
      </c>
      <c r="AE18" s="59" t="e">
        <f>#REF!</f>
        <v>#REF!</v>
      </c>
      <c r="AF18" s="58"/>
      <c r="AG18" s="59">
        <v>2</v>
      </c>
      <c r="AH18" s="59">
        <v>0</v>
      </c>
      <c r="AI18" s="59" t="e">
        <f>#REF!</f>
        <v>#REF!</v>
      </c>
      <c r="AJ18" s="59" t="e">
        <f>#REF!</f>
        <v>#REF!</v>
      </c>
    </row>
    <row r="19" spans="1:36" ht="20.25" customHeight="1" x14ac:dyDescent="0.25">
      <c r="A19" s="238" t="e">
        <f>#REF!</f>
        <v>#REF!</v>
      </c>
      <c r="B19" s="238" t="e">
        <f>#REF!</f>
        <v>#REF!</v>
      </c>
      <c r="C19" s="239" t="s">
        <v>440</v>
      </c>
      <c r="D19" s="238" t="e">
        <f>#REF!</f>
        <v>#REF!</v>
      </c>
      <c r="E19" s="238" t="e">
        <f>#REF!</f>
        <v>#REF!</v>
      </c>
      <c r="F19" s="239" t="s">
        <v>440</v>
      </c>
      <c r="G19" s="23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5">
      <c r="A20" s="76" t="s">
        <v>596</v>
      </c>
      <c r="B20" s="170"/>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75"/>
    </row>
    <row r="21" spans="1:36" ht="20.25" customHeight="1" x14ac:dyDescent="0.25">
      <c r="A21" s="236" t="e">
        <f>#REF!</f>
        <v>#REF!</v>
      </c>
      <c r="B21" s="236" t="e">
        <f>#REF!</f>
        <v>#REF!</v>
      </c>
      <c r="C21" s="236" t="e">
        <f>#REF!</f>
        <v>#REF!</v>
      </c>
      <c r="D21" s="236" t="e">
        <f>#REF!</f>
        <v>#REF!</v>
      </c>
      <c r="E21" s="236" t="e">
        <f>#REF!</f>
        <v>#REF!</v>
      </c>
      <c r="F21" s="236" t="e">
        <f>#REF!</f>
        <v>#REF!</v>
      </c>
      <c r="G21" s="236" t="e">
        <f>#REF!</f>
        <v>#REF!</v>
      </c>
      <c r="H21" s="236" t="e">
        <f>#REF!</f>
        <v>#REF!</v>
      </c>
      <c r="I21" s="236" t="e">
        <f>#REF!</f>
        <v>#REF!</v>
      </c>
      <c r="J21" s="236" t="e">
        <f>#REF!</f>
        <v>#REF!</v>
      </c>
      <c r="K21" s="236" t="e">
        <f>#REF!</f>
        <v>#REF!</v>
      </c>
      <c r="L21" s="236" t="e">
        <f>#REF!</f>
        <v>#REF!</v>
      </c>
      <c r="M21" s="236" t="e">
        <f>#REF!</f>
        <v>#REF!</v>
      </c>
      <c r="N21" s="236" t="e">
        <f>#REF!</f>
        <v>#REF!</v>
      </c>
      <c r="O21" s="236" t="e">
        <f>#REF!</f>
        <v>#REF!</v>
      </c>
      <c r="P21" s="236" t="e">
        <f>#REF!</f>
        <v>#REF!</v>
      </c>
      <c r="Q21" s="236" t="e">
        <f>#REF!</f>
        <v>#REF!</v>
      </c>
      <c r="R21" s="236" t="e">
        <f>#REF!</f>
        <v>#REF!</v>
      </c>
      <c r="S21" s="236" t="e">
        <f>#REF!</f>
        <v>#REF!</v>
      </c>
      <c r="T21" s="236" t="e">
        <f>#REF!</f>
        <v>#REF!</v>
      </c>
      <c r="U21" s="23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5">
      <c r="A23" s="453" t="s">
        <v>436</v>
      </c>
      <c r="B23" s="453"/>
      <c r="C23" s="453"/>
      <c r="D23" s="453"/>
      <c r="E23" s="453"/>
      <c r="F23" s="453"/>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c r="AE23" s="453"/>
      <c r="AF23" s="453"/>
      <c r="AG23" s="453"/>
      <c r="AH23" s="453"/>
      <c r="AI23" s="453"/>
      <c r="AJ23" s="453"/>
    </row>
    <row r="24" spans="1:36" ht="20.25" customHeight="1" x14ac:dyDescent="0.25">
      <c r="A24" s="71" t="s">
        <v>437</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438</v>
      </c>
      <c r="AE24" s="72"/>
      <c r="AF24" s="72"/>
      <c r="AG24" s="72"/>
      <c r="AH24" s="72"/>
      <c r="AI24" s="72"/>
      <c r="AJ24" s="73"/>
    </row>
    <row r="25" spans="1:36" ht="20.25" customHeight="1" x14ac:dyDescent="0.25">
      <c r="A25" s="236" t="e">
        <f>#REF!</f>
        <v>#REF!</v>
      </c>
      <c r="B25" s="236" t="e">
        <f>#REF!</f>
        <v>#REF!</v>
      </c>
      <c r="C25" s="236" t="e">
        <f>#REF!</f>
        <v>#REF!</v>
      </c>
      <c r="D25" s="236" t="e">
        <f>#REF!</f>
        <v>#REF!</v>
      </c>
      <c r="E25" s="236" t="e">
        <f>#REF!</f>
        <v>#REF!</v>
      </c>
      <c r="F25" s="236" t="e">
        <f>#REF!</f>
        <v>#REF!</v>
      </c>
      <c r="G25" s="236" t="e">
        <f>#REF!</f>
        <v>#REF!</v>
      </c>
      <c r="H25" s="236" t="e">
        <f>#REF!</f>
        <v>#REF!</v>
      </c>
      <c r="I25" s="236" t="e">
        <f>#REF!</f>
        <v>#REF!</v>
      </c>
      <c r="J25" s="236" t="e">
        <f>#REF!</f>
        <v>#REF!</v>
      </c>
      <c r="K25" s="236" t="e">
        <f>#REF!</f>
        <v>#REF!</v>
      </c>
      <c r="L25" s="236" t="e">
        <f>#REF!</f>
        <v>#REF!</v>
      </c>
      <c r="M25" s="236" t="e">
        <f>#REF!</f>
        <v>#REF!</v>
      </c>
      <c r="N25" s="236" t="e">
        <f>#REF!</f>
        <v>#REF!</v>
      </c>
      <c r="O25" s="236" t="e">
        <f>#REF!</f>
        <v>#REF!</v>
      </c>
      <c r="P25" s="236" t="e">
        <f>#REF!</f>
        <v>#REF!</v>
      </c>
      <c r="Q25" s="236" t="e">
        <f>#REF!</f>
        <v>#REF!</v>
      </c>
      <c r="R25" s="236" t="e">
        <f>#REF!</f>
        <v>#REF!</v>
      </c>
      <c r="S25" s="236" t="e">
        <f>#REF!</f>
        <v>#REF!</v>
      </c>
      <c r="T25" s="236" t="e">
        <f>#REF!</f>
        <v>#REF!</v>
      </c>
      <c r="U25" s="236" t="e">
        <f>#REF!</f>
        <v>#REF!</v>
      </c>
      <c r="V25" s="236" t="e">
        <f>#REF!</f>
        <v>#REF!</v>
      </c>
      <c r="W25" s="236" t="e">
        <f>#REF!</f>
        <v>#REF!</v>
      </c>
      <c r="X25" s="236" t="e">
        <f>#REF!</f>
        <v>#REF!</v>
      </c>
      <c r="Y25" s="236" t="e">
        <f>#REF!</f>
        <v>#REF!</v>
      </c>
      <c r="Z25" s="236" t="e">
        <f>#REF!</f>
        <v>#REF!</v>
      </c>
      <c r="AA25" s="236" t="e">
        <f>#REF!</f>
        <v>#REF!</v>
      </c>
      <c r="AB25" s="237"/>
      <c r="AC25" s="237"/>
      <c r="AD25" s="236" t="e">
        <f>#REF!</f>
        <v>#REF!</v>
      </c>
      <c r="AE25" s="236" t="e">
        <f>#REF!</f>
        <v>#REF!</v>
      </c>
      <c r="AF25" s="236" t="e">
        <f>#REF!</f>
        <v>#REF!</v>
      </c>
      <c r="AG25" s="236" t="e">
        <f>#REF!</f>
        <v>#REF!</v>
      </c>
      <c r="AH25" s="236" t="e">
        <f>#REF!</f>
        <v>#REF!</v>
      </c>
      <c r="AI25" s="236" t="e">
        <f>#REF!</f>
        <v>#REF!</v>
      </c>
      <c r="AJ25" s="236" t="e">
        <f>#REF!</f>
        <v>#REF!</v>
      </c>
    </row>
    <row r="26" spans="1:36" ht="20.25" customHeight="1" x14ac:dyDescent="0.25">
      <c r="A26" s="76" t="s">
        <v>346</v>
      </c>
      <c r="B26" s="170"/>
      <c r="C26" s="170"/>
      <c r="D26" s="170"/>
      <c r="E26" s="170"/>
      <c r="F26" s="170"/>
      <c r="G26" s="170"/>
      <c r="H26" s="170" t="s">
        <v>443</v>
      </c>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75"/>
    </row>
    <row r="27" spans="1:36" ht="20.25" customHeight="1" x14ac:dyDescent="0.25">
      <c r="A27" s="236" t="e">
        <f>#REF!</f>
        <v>#REF!</v>
      </c>
      <c r="B27" s="236" t="e">
        <f>#REF!</f>
        <v>#REF!</v>
      </c>
      <c r="C27" s="236" t="e">
        <f>#REF!</f>
        <v>#REF!</v>
      </c>
      <c r="D27" s="236" t="e">
        <f>#REF!</f>
        <v>#REF!</v>
      </c>
      <c r="E27" s="236" t="e">
        <f>#REF!</f>
        <v>#REF!</v>
      </c>
      <c r="F27" s="236"/>
      <c r="G27" s="237"/>
      <c r="H27" s="236" t="e">
        <f>#REF!</f>
        <v>#REF!</v>
      </c>
      <c r="I27" s="236" t="e">
        <f>#REF!</f>
        <v>#REF!</v>
      </c>
      <c r="J27" s="236" t="e">
        <f>#REF!</f>
        <v>#REF!</v>
      </c>
      <c r="K27" s="236" t="e">
        <f>#REF!</f>
        <v>#REF!</v>
      </c>
      <c r="L27" s="236" t="e">
        <f>#REF!</f>
        <v>#REF!</v>
      </c>
      <c r="M27" s="236" t="e">
        <f>#REF!</f>
        <v>#REF!</v>
      </c>
      <c r="N27" s="236" t="e">
        <f>#REF!</f>
        <v>#REF!</v>
      </c>
      <c r="O27" s="236" t="e">
        <f>#REF!</f>
        <v>#REF!</v>
      </c>
      <c r="P27" s="236" t="e">
        <f>#REF!</f>
        <v>#REF!</v>
      </c>
      <c r="Q27" s="236" t="e">
        <f>#REF!</f>
        <v>#REF!</v>
      </c>
      <c r="R27" s="236" t="e">
        <f>#REF!</f>
        <v>#REF!</v>
      </c>
      <c r="S27" s="236" t="e">
        <f>#REF!</f>
        <v>#REF!</v>
      </c>
      <c r="T27" s="236" t="e">
        <f>#REF!</f>
        <v>#REF!</v>
      </c>
      <c r="U27" s="236" t="e">
        <f>#REF!</f>
        <v>#REF!</v>
      </c>
      <c r="V27" s="236" t="e">
        <f>#REF!</f>
        <v>#REF!</v>
      </c>
      <c r="W27" s="236" t="e">
        <f>#REF!</f>
        <v>#REF!</v>
      </c>
      <c r="X27" s="236" t="e">
        <f>#REF!</f>
        <v>#REF!</v>
      </c>
      <c r="Y27" s="236" t="e">
        <f>#REF!</f>
        <v>#REF!</v>
      </c>
      <c r="Z27" s="236" t="e">
        <f>#REF!</f>
        <v>#REF!</v>
      </c>
      <c r="AA27" s="236" t="e">
        <f>#REF!</f>
        <v>#REF!</v>
      </c>
      <c r="AB27" s="236" t="e">
        <f>#REF!</f>
        <v>#REF!</v>
      </c>
      <c r="AC27" s="236" t="e">
        <f>#REF!</f>
        <v>#REF!</v>
      </c>
      <c r="AD27" s="236" t="e">
        <f>#REF!</f>
        <v>#REF!</v>
      </c>
      <c r="AE27" s="236" t="e">
        <f>#REF!</f>
        <v>#REF!</v>
      </c>
      <c r="AF27" s="236" t="e">
        <f>#REF!</f>
        <v>#REF!</v>
      </c>
      <c r="AG27" s="236" t="e">
        <f>#REF!</f>
        <v>#REF!</v>
      </c>
      <c r="AH27" s="236" t="e">
        <f>#REF!</f>
        <v>#REF!</v>
      </c>
      <c r="AI27" s="236" t="e">
        <f>#REF!</f>
        <v>#REF!</v>
      </c>
      <c r="AJ27" s="236" t="e">
        <f>#REF!</f>
        <v>#REF!</v>
      </c>
    </row>
    <row r="28" spans="1:36" ht="20.25" customHeight="1" x14ac:dyDescent="0.25">
      <c r="A28" s="76" t="s">
        <v>347</v>
      </c>
      <c r="B28" s="170"/>
      <c r="C28" s="170"/>
      <c r="D28" s="170"/>
      <c r="E28" s="170"/>
      <c r="F28" s="170"/>
      <c r="G28" s="170"/>
      <c r="H28" s="170"/>
      <c r="I28" s="170"/>
      <c r="J28" s="170"/>
      <c r="K28" s="170"/>
      <c r="L28" s="170"/>
      <c r="M28" s="170"/>
      <c r="N28" s="170"/>
      <c r="O28" s="170"/>
      <c r="P28" s="170"/>
      <c r="Q28" s="170"/>
      <c r="R28" s="170"/>
      <c r="S28" s="170"/>
      <c r="T28" s="170" t="s">
        <v>348</v>
      </c>
      <c r="U28" s="170"/>
      <c r="V28" s="170"/>
      <c r="W28" s="170"/>
      <c r="X28" s="170"/>
      <c r="Y28" s="170"/>
      <c r="Z28" s="170"/>
      <c r="AA28" s="170"/>
      <c r="AB28" s="170"/>
      <c r="AC28" s="170"/>
      <c r="AD28" s="170"/>
      <c r="AE28" s="170"/>
      <c r="AF28" s="170"/>
      <c r="AG28" s="170"/>
      <c r="AH28" s="170"/>
      <c r="AI28" s="170"/>
      <c r="AJ28" s="75"/>
    </row>
    <row r="29" spans="1:36" ht="20.25" customHeight="1" x14ac:dyDescent="0.25">
      <c r="A29" s="91" t="e">
        <f>#REF!</f>
        <v>#REF!</v>
      </c>
      <c r="B29" s="91" t="e">
        <f>#REF!</f>
        <v>#REF!</v>
      </c>
      <c r="C29" s="91" t="e">
        <f>#REF!</f>
        <v>#REF!</v>
      </c>
      <c r="D29" s="91" t="e">
        <f>#REF!</f>
        <v>#REF!</v>
      </c>
      <c r="E29" s="169" t="e">
        <f>#REF!</f>
        <v>#REF!</v>
      </c>
      <c r="F29" s="91" t="e">
        <f>#REF!</f>
        <v>#REF!</v>
      </c>
      <c r="G29" s="91" t="e">
        <f>#REF!</f>
        <v>#REF!</v>
      </c>
      <c r="H29" s="91" t="e">
        <f>#REF!</f>
        <v>#REF!</v>
      </c>
      <c r="I29" s="91" t="e">
        <f>#REF!</f>
        <v>#REF!</v>
      </c>
      <c r="J29" s="91" t="e">
        <f>#REF!</f>
        <v>#REF!</v>
      </c>
      <c r="K29" s="91" t="e">
        <f>#REF!</f>
        <v>#REF!</v>
      </c>
      <c r="L29" s="91" t="e">
        <f>#REF!</f>
        <v>#REF!</v>
      </c>
      <c r="M29" s="91" t="e">
        <f>#REF!</f>
        <v>#REF!</v>
      </c>
      <c r="N29" s="169"/>
      <c r="O29" s="169"/>
      <c r="P29" s="169"/>
      <c r="Q29" s="169"/>
      <c r="R29" s="169"/>
      <c r="S29" s="169"/>
      <c r="T29" s="91" t="e">
        <f>#REF!</f>
        <v>#REF!</v>
      </c>
      <c r="U29" s="91" t="e">
        <f>#REF!</f>
        <v>#REF!</v>
      </c>
      <c r="V29" s="91" t="e">
        <f>#REF!</f>
        <v>#REF!</v>
      </c>
      <c r="W29" s="91" t="e">
        <f>#REF!</f>
        <v>#REF!</v>
      </c>
      <c r="X29" s="169" t="e">
        <f>#REF!</f>
        <v>#REF!</v>
      </c>
      <c r="Y29" s="91" t="e">
        <f>#REF!</f>
        <v>#REF!</v>
      </c>
      <c r="Z29" s="91" t="e">
        <f>#REF!</f>
        <v>#REF!</v>
      </c>
      <c r="AA29" s="91" t="e">
        <f>#REF!</f>
        <v>#REF!</v>
      </c>
      <c r="AB29" s="91" t="e">
        <f>#REF!</f>
        <v>#REF!</v>
      </c>
      <c r="AC29" s="91" t="e">
        <f>#REF!</f>
        <v>#REF!</v>
      </c>
      <c r="AD29" s="91" t="e">
        <f>#REF!</f>
        <v>#REF!</v>
      </c>
      <c r="AE29" s="91" t="e">
        <f>#REF!</f>
        <v>#REF!</v>
      </c>
      <c r="AF29" s="91" t="e">
        <f>#REF!</f>
        <v>#REF!</v>
      </c>
      <c r="AG29" s="169"/>
      <c r="AH29" s="169"/>
      <c r="AI29" s="169"/>
      <c r="AJ29" s="57"/>
    </row>
    <row r="30" spans="1:36" ht="20.25" customHeight="1" x14ac:dyDescent="0.25">
      <c r="A30" s="76" t="e">
        <f>#REF!</f>
        <v>#REF!</v>
      </c>
      <c r="B30" s="170"/>
      <c r="C30" s="77"/>
      <c r="D30" s="77"/>
      <c r="E30" s="77"/>
      <c r="F30" s="77"/>
      <c r="G30" s="77"/>
      <c r="H30" s="77"/>
      <c r="I30" s="77"/>
      <c r="J30" s="77"/>
      <c r="K30" s="77"/>
      <c r="L30" s="77"/>
      <c r="M30" s="77"/>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75"/>
    </row>
    <row r="31" spans="1:36"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5">
      <c r="A32" s="76"/>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75"/>
    </row>
    <row r="33" spans="1:36" ht="20.25" customHeight="1" x14ac:dyDescent="0.25">
      <c r="A33" s="71" t="s">
        <v>450</v>
      </c>
      <c r="B33" s="72"/>
      <c r="C33" s="72"/>
      <c r="D33" s="72"/>
      <c r="E33" s="72"/>
      <c r="F33" s="72"/>
      <c r="G33" s="72"/>
      <c r="H33" s="72"/>
      <c r="I33" s="72"/>
      <c r="J33" s="72"/>
      <c r="K33" s="454" t="s">
        <v>634</v>
      </c>
      <c r="L33" s="455"/>
      <c r="M33" s="455"/>
      <c r="N33" s="455"/>
      <c r="O33" s="455"/>
      <c r="P33" s="455"/>
      <c r="Q33" s="455"/>
      <c r="R33" s="456"/>
      <c r="S33" s="454" t="s">
        <v>646</v>
      </c>
      <c r="T33" s="455"/>
      <c r="U33" s="455"/>
      <c r="V33" s="455"/>
      <c r="W33" s="455"/>
      <c r="X33" s="455"/>
      <c r="Y33" s="455"/>
      <c r="Z33" s="456"/>
      <c r="AA33" s="454" t="s">
        <v>633</v>
      </c>
      <c r="AB33" s="455"/>
      <c r="AC33" s="455"/>
      <c r="AD33" s="455"/>
      <c r="AE33" s="455"/>
      <c r="AF33" s="455"/>
      <c r="AG33" s="455"/>
      <c r="AH33" s="455"/>
      <c r="AI33" s="455"/>
      <c r="AJ33" s="456"/>
    </row>
    <row r="34" spans="1:36" ht="20.25" customHeight="1" x14ac:dyDescent="0.25">
      <c r="A34" s="236" t="e">
        <f>#REF!</f>
        <v>#REF!</v>
      </c>
      <c r="B34" s="236" t="e">
        <f>#REF!</f>
        <v>#REF!</v>
      </c>
      <c r="C34" s="237" t="s">
        <v>440</v>
      </c>
      <c r="D34" s="236" t="e">
        <f>#REF!</f>
        <v>#REF!</v>
      </c>
      <c r="E34" s="236" t="e">
        <f>#REF!</f>
        <v>#REF!</v>
      </c>
      <c r="F34" s="237" t="s">
        <v>440</v>
      </c>
      <c r="G34" s="236" t="e">
        <f>#REF!</f>
        <v>#REF!</v>
      </c>
      <c r="H34" s="236" t="e">
        <f>#REF!</f>
        <v>#REF!</v>
      </c>
      <c r="I34" s="236" t="e">
        <f>#REF!</f>
        <v>#REF!</v>
      </c>
      <c r="J34" s="236" t="e">
        <f>#REF!</f>
        <v>#REF!</v>
      </c>
      <c r="K34" s="457" t="s">
        <v>452</v>
      </c>
      <c r="L34" s="458"/>
      <c r="M34" s="458"/>
      <c r="N34" s="458"/>
      <c r="O34" s="458"/>
      <c r="P34" s="458"/>
      <c r="Q34" s="458"/>
      <c r="R34" s="459"/>
      <c r="S34" s="457"/>
      <c r="T34" s="458"/>
      <c r="U34" s="458"/>
      <c r="V34" s="458"/>
      <c r="W34" s="458"/>
      <c r="X34" s="458"/>
      <c r="Y34" s="458"/>
      <c r="Z34" s="459"/>
      <c r="AA34" s="457"/>
      <c r="AB34" s="458"/>
      <c r="AC34" s="458"/>
      <c r="AD34" s="458"/>
      <c r="AE34" s="458"/>
      <c r="AF34" s="458"/>
      <c r="AG34" s="458"/>
      <c r="AH34" s="458"/>
      <c r="AI34" s="458"/>
      <c r="AJ34" s="459"/>
    </row>
    <row r="35" spans="1:36" ht="20.25" customHeight="1" x14ac:dyDescent="0.25">
      <c r="A35" s="240"/>
      <c r="B35" s="241"/>
      <c r="C35" s="241"/>
      <c r="D35" s="241"/>
      <c r="E35" s="241"/>
      <c r="F35" s="241"/>
      <c r="G35" s="241"/>
      <c r="H35" s="241"/>
      <c r="I35" s="241"/>
      <c r="J35" s="241"/>
      <c r="K35" s="457" t="s">
        <v>453</v>
      </c>
      <c r="L35" s="458"/>
      <c r="M35" s="458"/>
      <c r="N35" s="458"/>
      <c r="O35" s="458"/>
      <c r="P35" s="458"/>
      <c r="Q35" s="458"/>
      <c r="R35" s="459"/>
      <c r="S35" s="457"/>
      <c r="T35" s="458"/>
      <c r="U35" s="458"/>
      <c r="V35" s="458"/>
      <c r="W35" s="458"/>
      <c r="X35" s="458"/>
      <c r="Y35" s="458"/>
      <c r="Z35" s="459"/>
      <c r="AA35" s="457"/>
      <c r="AB35" s="458"/>
      <c r="AC35" s="458"/>
      <c r="AD35" s="458"/>
      <c r="AE35" s="458"/>
      <c r="AF35" s="458"/>
      <c r="AG35" s="458"/>
      <c r="AH35" s="458"/>
      <c r="AI35" s="458"/>
      <c r="AJ35" s="459"/>
    </row>
    <row r="36" spans="1:36" ht="20.25" customHeight="1" x14ac:dyDescent="0.25">
      <c r="A36" s="242" t="s">
        <v>451</v>
      </c>
      <c r="B36" s="243"/>
      <c r="C36" s="243"/>
      <c r="D36" s="243"/>
      <c r="E36" s="243"/>
      <c r="F36" s="243"/>
      <c r="G36" s="243"/>
      <c r="H36" s="243"/>
      <c r="I36" s="243"/>
      <c r="J36" s="244"/>
      <c r="K36" s="457" t="s">
        <v>454</v>
      </c>
      <c r="L36" s="458"/>
      <c r="M36" s="458"/>
      <c r="N36" s="458"/>
      <c r="O36" s="458"/>
      <c r="P36" s="458"/>
      <c r="Q36" s="458"/>
      <c r="R36" s="459"/>
      <c r="S36" s="457"/>
      <c r="T36" s="458"/>
      <c r="U36" s="458"/>
      <c r="V36" s="458"/>
      <c r="W36" s="458"/>
      <c r="X36" s="458"/>
      <c r="Y36" s="458"/>
      <c r="Z36" s="459"/>
      <c r="AA36" s="457"/>
      <c r="AB36" s="458"/>
      <c r="AC36" s="458"/>
      <c r="AD36" s="458"/>
      <c r="AE36" s="458"/>
      <c r="AF36" s="458"/>
      <c r="AG36" s="458"/>
      <c r="AH36" s="458"/>
      <c r="AI36" s="458"/>
      <c r="AJ36" s="459"/>
    </row>
    <row r="37" spans="1:36" ht="20.25" customHeight="1" x14ac:dyDescent="0.25">
      <c r="A37" s="236" t="e">
        <f>#REF!</f>
        <v>#REF!</v>
      </c>
      <c r="B37" s="236" t="e">
        <f>#REF!</f>
        <v>#REF!</v>
      </c>
      <c r="C37" s="239" t="s">
        <v>440</v>
      </c>
      <c r="D37" s="236" t="e">
        <f>#REF!</f>
        <v>#REF!</v>
      </c>
      <c r="E37" s="236" t="e">
        <f>#REF!</f>
        <v>#REF!</v>
      </c>
      <c r="F37" s="239" t="s">
        <v>440</v>
      </c>
      <c r="G37" s="236" t="e">
        <f>#REF!</f>
        <v>#REF!</v>
      </c>
      <c r="H37" s="236" t="e">
        <f>#REF!</f>
        <v>#REF!</v>
      </c>
      <c r="I37" s="236" t="e">
        <f>#REF!</f>
        <v>#REF!</v>
      </c>
      <c r="J37" s="236" t="e">
        <f>#REF!</f>
        <v>#REF!</v>
      </c>
      <c r="K37" s="460" t="s">
        <v>455</v>
      </c>
      <c r="L37" s="461"/>
      <c r="M37" s="461"/>
      <c r="N37" s="461"/>
      <c r="O37" s="461"/>
      <c r="P37" s="461"/>
      <c r="Q37" s="461"/>
      <c r="R37" s="462"/>
      <c r="S37" s="460"/>
      <c r="T37" s="461"/>
      <c r="U37" s="461"/>
      <c r="V37" s="461"/>
      <c r="W37" s="461"/>
      <c r="X37" s="461"/>
      <c r="Y37" s="461"/>
      <c r="Z37" s="462"/>
      <c r="AA37" s="460"/>
      <c r="AB37" s="461"/>
      <c r="AC37" s="461"/>
      <c r="AD37" s="461"/>
      <c r="AE37" s="461"/>
      <c r="AF37" s="461"/>
      <c r="AG37" s="461"/>
      <c r="AH37" s="461"/>
      <c r="AI37" s="461"/>
      <c r="AJ37" s="462"/>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169" zoomScaleNormal="90" zoomScaleSheetLayoutView="100" workbookViewId="0">
      <selection activeCell="A170" sqref="A170:AH170"/>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400" t="s">
        <v>1199</v>
      </c>
      <c r="B1" s="474" t="s">
        <v>1198</v>
      </c>
      <c r="C1" s="198" t="s">
        <v>1200</v>
      </c>
      <c r="D1" s="476" t="s">
        <v>349</v>
      </c>
      <c r="E1" s="477"/>
      <c r="F1" s="477"/>
      <c r="G1" s="478"/>
      <c r="H1" s="410" t="s">
        <v>1203</v>
      </c>
      <c r="I1" s="410"/>
    </row>
    <row r="2" spans="1:9" s="13" customFormat="1" x14ac:dyDescent="0.25">
      <c r="A2" s="401" t="s">
        <v>511</v>
      </c>
      <c r="B2" s="475"/>
      <c r="C2" s="100" t="s">
        <v>462</v>
      </c>
      <c r="D2" s="108">
        <v>1</v>
      </c>
      <c r="E2" s="200" t="s">
        <v>1201</v>
      </c>
      <c r="F2" s="479" t="s">
        <v>659</v>
      </c>
      <c r="G2" s="479"/>
      <c r="H2" s="410"/>
      <c r="I2" s="410"/>
    </row>
    <row r="3" spans="1:9" s="13" customFormat="1" ht="12.9" customHeight="1" x14ac:dyDescent="0.25">
      <c r="A3" s="402" t="s">
        <v>458</v>
      </c>
      <c r="B3" s="111" t="s">
        <v>459</v>
      </c>
      <c r="C3" s="101" t="s">
        <v>460</v>
      </c>
      <c r="D3" s="109"/>
      <c r="E3" s="200" t="s">
        <v>1202</v>
      </c>
      <c r="F3" s="479" t="s">
        <v>658</v>
      </c>
      <c r="G3" s="479"/>
      <c r="H3" s="479" t="s">
        <v>513</v>
      </c>
      <c r="I3" s="479"/>
    </row>
    <row r="4" spans="1:9" s="13" customFormat="1" ht="27.9" customHeight="1" x14ac:dyDescent="0.25">
      <c r="A4" s="405"/>
      <c r="B4" s="404" t="s">
        <v>1137</v>
      </c>
      <c r="C4" s="407" t="s">
        <v>179</v>
      </c>
      <c r="D4" s="393">
        <f>D6+D74+D165</f>
        <v>5215173</v>
      </c>
      <c r="E4" s="393"/>
      <c r="F4" s="393">
        <f>F6+F74+F165</f>
        <v>2771870</v>
      </c>
      <c r="G4" s="393"/>
      <c r="H4" s="393"/>
      <c r="I4" s="179" t="s">
        <v>658</v>
      </c>
    </row>
    <row r="5" spans="1:9" ht="27.9" customHeight="1" x14ac:dyDescent="0.25">
      <c r="A5" s="405"/>
      <c r="B5" s="404"/>
      <c r="C5" s="408"/>
      <c r="D5" s="393">
        <f>D7+D75+D166</f>
        <v>2443303</v>
      </c>
      <c r="E5" s="393"/>
      <c r="F5" s="179"/>
      <c r="G5" s="393">
        <f>G7+G75+G166</f>
        <v>2779435</v>
      </c>
      <c r="H5" s="393"/>
      <c r="I5" s="393"/>
    </row>
    <row r="6" spans="1:9" ht="27.9" customHeight="1" x14ac:dyDescent="0.25">
      <c r="A6" s="384" t="s">
        <v>112</v>
      </c>
      <c r="B6" s="406" t="s">
        <v>1138</v>
      </c>
      <c r="C6" s="491" t="s">
        <v>180</v>
      </c>
      <c r="D6" s="439">
        <f>D8+D24+D47</f>
        <v>4833521</v>
      </c>
      <c r="E6" s="440"/>
      <c r="F6" s="393">
        <f>F8+F24+F47</f>
        <v>2390218</v>
      </c>
      <c r="G6" s="393"/>
      <c r="H6" s="393"/>
      <c r="I6" s="179" t="s">
        <v>658</v>
      </c>
    </row>
    <row r="7" spans="1:9" ht="27.9" customHeight="1" x14ac:dyDescent="0.25">
      <c r="A7" s="384"/>
      <c r="B7" s="406"/>
      <c r="C7" s="492"/>
      <c r="D7" s="439">
        <f>D9+D25+D48</f>
        <v>2443303</v>
      </c>
      <c r="E7" s="440"/>
      <c r="F7" s="179" t="s">
        <v>658</v>
      </c>
      <c r="G7" s="393">
        <f>G9+G25+G48</f>
        <v>2532300</v>
      </c>
      <c r="H7" s="393"/>
      <c r="I7" s="393"/>
    </row>
    <row r="8" spans="1:9" ht="27.9" customHeight="1" x14ac:dyDescent="0.25">
      <c r="A8" s="403" t="s">
        <v>752</v>
      </c>
      <c r="B8" s="404" t="s">
        <v>1139</v>
      </c>
      <c r="C8" s="491" t="s">
        <v>181</v>
      </c>
      <c r="D8" s="439">
        <f>D10+D12+D14+D16+D18+D20+D22</f>
        <v>44848</v>
      </c>
      <c r="E8" s="440"/>
      <c r="F8" s="393">
        <f>F10+F12+F14+F16+F18+F20+F22</f>
        <v>0</v>
      </c>
      <c r="G8" s="393"/>
      <c r="H8" s="393"/>
      <c r="I8" s="179" t="s">
        <v>658</v>
      </c>
    </row>
    <row r="9" spans="1:9" ht="27.9" customHeight="1" x14ac:dyDescent="0.25">
      <c r="A9" s="403"/>
      <c r="B9" s="404"/>
      <c r="C9" s="492"/>
      <c r="D9" s="439">
        <f>D11+D13+D15+D17+D19+D21+D23</f>
        <v>44848</v>
      </c>
      <c r="E9" s="440"/>
      <c r="F9" s="179" t="s">
        <v>658</v>
      </c>
      <c r="G9" s="393">
        <f>G11+G13+G15+G17+G19+G21+G23</f>
        <v>0</v>
      </c>
      <c r="H9" s="393"/>
      <c r="I9" s="393"/>
    </row>
    <row r="10" spans="1:9" ht="27.9" customHeight="1" x14ac:dyDescent="0.25">
      <c r="A10" s="382" t="s">
        <v>753</v>
      </c>
      <c r="B10" s="386" t="s">
        <v>1140</v>
      </c>
      <c r="C10" s="489" t="s">
        <v>182</v>
      </c>
      <c r="D10" s="493">
        <f>A!D10</f>
        <v>0</v>
      </c>
      <c r="E10" s="494"/>
      <c r="F10" s="482">
        <f>D10-D11</f>
        <v>0</v>
      </c>
      <c r="G10" s="483"/>
      <c r="H10" s="484"/>
      <c r="I10" s="226"/>
    </row>
    <row r="11" spans="1:9" ht="27.9" customHeight="1" x14ac:dyDescent="0.25">
      <c r="A11" s="383"/>
      <c r="B11" s="386"/>
      <c r="C11" s="490"/>
      <c r="D11" s="493">
        <f>A!D11</f>
        <v>0</v>
      </c>
      <c r="E11" s="494"/>
      <c r="F11" s="226"/>
      <c r="G11" s="473">
        <f>A!G11</f>
        <v>0</v>
      </c>
      <c r="H11" s="473"/>
      <c r="I11" s="473"/>
    </row>
    <row r="12" spans="1:9" ht="28.5" customHeight="1" x14ac:dyDescent="0.25">
      <c r="A12" s="385" t="s">
        <v>115</v>
      </c>
      <c r="B12" s="386" t="s">
        <v>1141</v>
      </c>
      <c r="C12" s="489" t="s">
        <v>183</v>
      </c>
      <c r="D12" s="493">
        <f>A!D12</f>
        <v>44848</v>
      </c>
      <c r="E12" s="494"/>
      <c r="F12" s="482">
        <f>D12-D13</f>
        <v>0</v>
      </c>
      <c r="G12" s="483"/>
      <c r="H12" s="484"/>
      <c r="I12" s="226"/>
    </row>
    <row r="13" spans="1:9" ht="27.9" customHeight="1" x14ac:dyDescent="0.25">
      <c r="A13" s="385"/>
      <c r="B13" s="386"/>
      <c r="C13" s="490"/>
      <c r="D13" s="493">
        <f>A!D13</f>
        <v>44848</v>
      </c>
      <c r="E13" s="494"/>
      <c r="F13" s="226"/>
      <c r="G13" s="473">
        <f>A!G13</f>
        <v>0</v>
      </c>
      <c r="H13" s="473"/>
      <c r="I13" s="473"/>
    </row>
    <row r="14" spans="1:9" ht="27.9" customHeight="1" x14ac:dyDescent="0.25">
      <c r="A14" s="385" t="s">
        <v>116</v>
      </c>
      <c r="B14" s="386" t="s">
        <v>351</v>
      </c>
      <c r="C14" s="489" t="s">
        <v>184</v>
      </c>
      <c r="D14" s="493">
        <f>A!D14</f>
        <v>0</v>
      </c>
      <c r="E14" s="494"/>
      <c r="F14" s="482">
        <f>D14-D15</f>
        <v>0</v>
      </c>
      <c r="G14" s="483"/>
      <c r="H14" s="484"/>
      <c r="I14" s="226"/>
    </row>
    <row r="15" spans="1:9" ht="27.9" customHeight="1" x14ac:dyDescent="0.25">
      <c r="A15" s="385"/>
      <c r="B15" s="386"/>
      <c r="C15" s="490"/>
      <c r="D15" s="493">
        <f>A!D15</f>
        <v>0</v>
      </c>
      <c r="E15" s="494"/>
      <c r="F15" s="226"/>
      <c r="G15" s="473">
        <f>A!G15</f>
        <v>0</v>
      </c>
      <c r="H15" s="473"/>
      <c r="I15" s="473"/>
    </row>
    <row r="16" spans="1:9" ht="27.9" customHeight="1" x14ac:dyDescent="0.25">
      <c r="A16" s="385" t="s">
        <v>117</v>
      </c>
      <c r="B16" s="389" t="s">
        <v>339</v>
      </c>
      <c r="C16" s="489" t="s">
        <v>185</v>
      </c>
      <c r="D16" s="493">
        <f>A!D16</f>
        <v>0</v>
      </c>
      <c r="E16" s="494"/>
      <c r="F16" s="482">
        <f>D16-D17</f>
        <v>0</v>
      </c>
      <c r="G16" s="483"/>
      <c r="H16" s="484"/>
      <c r="I16" s="226"/>
    </row>
    <row r="17" spans="1:9" ht="27.9" customHeight="1" x14ac:dyDescent="0.25">
      <c r="A17" s="385"/>
      <c r="B17" s="389"/>
      <c r="C17" s="490"/>
      <c r="D17" s="493">
        <f>A!D17</f>
        <v>0</v>
      </c>
      <c r="E17" s="494"/>
      <c r="F17" s="226"/>
      <c r="G17" s="473">
        <f>A!G17</f>
        <v>0</v>
      </c>
      <c r="H17" s="473"/>
      <c r="I17" s="473"/>
    </row>
    <row r="18" spans="1:9" ht="27.9" customHeight="1" x14ac:dyDescent="0.25">
      <c r="A18" s="385" t="s">
        <v>118</v>
      </c>
      <c r="B18" s="389" t="s">
        <v>1142</v>
      </c>
      <c r="C18" s="489" t="s">
        <v>186</v>
      </c>
      <c r="D18" s="493">
        <f>A!D18</f>
        <v>0</v>
      </c>
      <c r="E18" s="494"/>
      <c r="F18" s="482">
        <f>D18-D19</f>
        <v>0</v>
      </c>
      <c r="G18" s="483"/>
      <c r="H18" s="484"/>
      <c r="I18" s="226"/>
    </row>
    <row r="19" spans="1:9" ht="27.9" customHeight="1" x14ac:dyDescent="0.25">
      <c r="A19" s="385"/>
      <c r="B19" s="389"/>
      <c r="C19" s="490"/>
      <c r="D19" s="493">
        <f>A!D19</f>
        <v>0</v>
      </c>
      <c r="E19" s="494"/>
      <c r="F19" s="226"/>
      <c r="G19" s="473">
        <f>A!G19</f>
        <v>0</v>
      </c>
      <c r="H19" s="473"/>
      <c r="I19" s="473"/>
    </row>
    <row r="20" spans="1:9" ht="27.9" customHeight="1" x14ac:dyDescent="0.25">
      <c r="A20" s="385" t="s">
        <v>119</v>
      </c>
      <c r="B20" s="386" t="s">
        <v>1143</v>
      </c>
      <c r="C20" s="489" t="s">
        <v>187</v>
      </c>
      <c r="D20" s="493">
        <f>A!D20</f>
        <v>0</v>
      </c>
      <c r="E20" s="494"/>
      <c r="F20" s="482">
        <f>D20-D21</f>
        <v>0</v>
      </c>
      <c r="G20" s="483"/>
      <c r="H20" s="484"/>
      <c r="I20" s="226"/>
    </row>
    <row r="21" spans="1:9" ht="27.9" customHeight="1" x14ac:dyDescent="0.25">
      <c r="A21" s="385"/>
      <c r="B21" s="386"/>
      <c r="C21" s="490"/>
      <c r="D21" s="493">
        <f>A!D21</f>
        <v>0</v>
      </c>
      <c r="E21" s="494"/>
      <c r="F21" s="226"/>
      <c r="G21" s="473">
        <f>A!G21</f>
        <v>0</v>
      </c>
      <c r="H21" s="473"/>
      <c r="I21" s="473"/>
    </row>
    <row r="22" spans="1:9" ht="27.9" customHeight="1" x14ac:dyDescent="0.25">
      <c r="A22" s="385" t="s">
        <v>120</v>
      </c>
      <c r="B22" s="386" t="s">
        <v>1144</v>
      </c>
      <c r="C22" s="489" t="s">
        <v>945</v>
      </c>
      <c r="D22" s="493">
        <f>A!D22</f>
        <v>0</v>
      </c>
      <c r="E22" s="494"/>
      <c r="F22" s="482">
        <f>D22-D23</f>
        <v>0</v>
      </c>
      <c r="G22" s="483"/>
      <c r="H22" s="484"/>
      <c r="I22" s="226"/>
    </row>
    <row r="23" spans="1:9" ht="27.9" customHeight="1" x14ac:dyDescent="0.25">
      <c r="A23" s="385"/>
      <c r="B23" s="386"/>
      <c r="C23" s="490"/>
      <c r="D23" s="493">
        <f>A!D23</f>
        <v>0</v>
      </c>
      <c r="E23" s="494"/>
      <c r="F23" s="226"/>
      <c r="G23" s="473">
        <f>A!G23</f>
        <v>0</v>
      </c>
      <c r="H23" s="473"/>
      <c r="I23" s="473"/>
    </row>
    <row r="24" spans="1:9" ht="27.9" customHeight="1" x14ac:dyDescent="0.25">
      <c r="A24" s="414" t="s">
        <v>662</v>
      </c>
      <c r="B24" s="404" t="s">
        <v>1145</v>
      </c>
      <c r="C24" s="491" t="s">
        <v>946</v>
      </c>
      <c r="D24" s="439">
        <f>D26+D28+D30+D35+D37+D39+D41+D43+D45</f>
        <v>4788673</v>
      </c>
      <c r="E24" s="440"/>
      <c r="F24" s="439">
        <f>F26+F28+F30+F35+F37+F39+F41+F43+F45</f>
        <v>2390218</v>
      </c>
      <c r="G24" s="445"/>
      <c r="H24" s="440"/>
      <c r="I24" s="179" t="s">
        <v>658</v>
      </c>
    </row>
    <row r="25" spans="1:9" ht="27.9" customHeight="1" x14ac:dyDescent="0.25">
      <c r="A25" s="414"/>
      <c r="B25" s="404"/>
      <c r="C25" s="492"/>
      <c r="D25" s="439">
        <f>D27+D29+D31+D36+D38+D40+D42+D44+D46</f>
        <v>2398455</v>
      </c>
      <c r="E25" s="440"/>
      <c r="F25" s="179" t="s">
        <v>658</v>
      </c>
      <c r="G25" s="393">
        <f>G27+G29+G31+G36+G38+G40+G42+G44+G46</f>
        <v>2532300</v>
      </c>
      <c r="H25" s="393"/>
      <c r="I25" s="393"/>
    </row>
    <row r="26" spans="1:9" ht="27.9" customHeight="1" x14ac:dyDescent="0.25">
      <c r="A26" s="385" t="s">
        <v>663</v>
      </c>
      <c r="B26" s="386" t="s">
        <v>1146</v>
      </c>
      <c r="C26" s="489" t="s">
        <v>947</v>
      </c>
      <c r="D26" s="482">
        <f>A!D26</f>
        <v>1221386</v>
      </c>
      <c r="E26" s="484"/>
      <c r="F26" s="482">
        <f>D26-D27</f>
        <v>1221386</v>
      </c>
      <c r="G26" s="483"/>
      <c r="H26" s="484"/>
      <c r="I26" s="226"/>
    </row>
    <row r="27" spans="1:9" ht="27.75" customHeight="1" x14ac:dyDescent="0.25">
      <c r="A27" s="385"/>
      <c r="B27" s="386"/>
      <c r="C27" s="490"/>
      <c r="D27" s="482">
        <f>A!D27</f>
        <v>0</v>
      </c>
      <c r="E27" s="484"/>
      <c r="F27" s="226"/>
      <c r="G27" s="473">
        <f>A!G27</f>
        <v>1221386</v>
      </c>
      <c r="H27" s="473"/>
      <c r="I27" s="473"/>
    </row>
    <row r="28" spans="1:9" ht="27.75" customHeight="1" x14ac:dyDescent="0.25">
      <c r="A28" s="416" t="s">
        <v>121</v>
      </c>
      <c r="B28" s="386" t="s">
        <v>1147</v>
      </c>
      <c r="C28" s="489" t="s">
        <v>948</v>
      </c>
      <c r="D28" s="482">
        <f>A!D28</f>
        <v>2891313</v>
      </c>
      <c r="E28" s="484"/>
      <c r="F28" s="482">
        <f>D28-D29</f>
        <v>1150154</v>
      </c>
      <c r="G28" s="483"/>
      <c r="H28" s="484"/>
      <c r="I28" s="226"/>
    </row>
    <row r="29" spans="1:9" ht="27.75" customHeight="1" x14ac:dyDescent="0.25">
      <c r="A29" s="417"/>
      <c r="B29" s="386"/>
      <c r="C29" s="490"/>
      <c r="D29" s="482">
        <f>A!D29</f>
        <v>1741159</v>
      </c>
      <c r="E29" s="484"/>
      <c r="F29" s="226"/>
      <c r="G29" s="473">
        <f>A!G29</f>
        <v>1296922</v>
      </c>
      <c r="H29" s="473"/>
      <c r="I29" s="473"/>
    </row>
    <row r="30" spans="1:9" ht="27.9" customHeight="1" x14ac:dyDescent="0.25">
      <c r="A30" s="416" t="s">
        <v>122</v>
      </c>
      <c r="B30" s="386" t="s">
        <v>1148</v>
      </c>
      <c r="C30" s="489" t="s">
        <v>949</v>
      </c>
      <c r="D30" s="482">
        <f>A!D30</f>
        <v>674195</v>
      </c>
      <c r="E30" s="484"/>
      <c r="F30" s="482">
        <f>D30-D31</f>
        <v>16899</v>
      </c>
      <c r="G30" s="483"/>
      <c r="H30" s="484"/>
      <c r="I30" s="226"/>
    </row>
    <row r="31" spans="1:9" ht="27.9" customHeight="1" x14ac:dyDescent="0.25">
      <c r="A31" s="417"/>
      <c r="B31" s="386"/>
      <c r="C31" s="490"/>
      <c r="D31" s="482">
        <f>A!D31</f>
        <v>657296</v>
      </c>
      <c r="E31" s="484"/>
      <c r="F31" s="226"/>
      <c r="G31" s="473">
        <f>A!G31</f>
        <v>9972</v>
      </c>
      <c r="H31" s="473"/>
      <c r="I31" s="473"/>
    </row>
    <row r="32" spans="1:9" s="13" customFormat="1" ht="12.9" customHeight="1" x14ac:dyDescent="0.25">
      <c r="A32" s="400" t="s">
        <v>1199</v>
      </c>
      <c r="B32" s="474" t="s">
        <v>1198</v>
      </c>
      <c r="C32" s="198" t="s">
        <v>1200</v>
      </c>
      <c r="D32" s="476" t="s">
        <v>349</v>
      </c>
      <c r="E32" s="477"/>
      <c r="F32" s="477"/>
      <c r="G32" s="478"/>
      <c r="H32" s="410" t="s">
        <v>1203</v>
      </c>
      <c r="I32" s="410"/>
    </row>
    <row r="33" spans="1:22" s="13" customFormat="1" ht="12.9" customHeight="1" x14ac:dyDescent="0.25">
      <c r="A33" s="401" t="s">
        <v>511</v>
      </c>
      <c r="B33" s="475"/>
      <c r="C33" s="100" t="s">
        <v>462</v>
      </c>
      <c r="D33" s="108">
        <v>1</v>
      </c>
      <c r="E33" s="200" t="s">
        <v>1201</v>
      </c>
      <c r="F33" s="479" t="s">
        <v>659</v>
      </c>
      <c r="G33" s="479"/>
      <c r="H33" s="410"/>
      <c r="I33" s="410"/>
    </row>
    <row r="34" spans="1:22" s="13" customFormat="1" ht="16.5" customHeight="1" x14ac:dyDescent="0.25">
      <c r="A34" s="402" t="s">
        <v>458</v>
      </c>
      <c r="B34" s="111" t="s">
        <v>459</v>
      </c>
      <c r="C34" s="101" t="s">
        <v>460</v>
      </c>
      <c r="D34" s="109"/>
      <c r="E34" s="200" t="s">
        <v>1202</v>
      </c>
      <c r="F34" s="479" t="s">
        <v>658</v>
      </c>
      <c r="G34" s="479"/>
      <c r="H34" s="479" t="s">
        <v>513</v>
      </c>
      <c r="I34" s="479"/>
    </row>
    <row r="35" spans="1:22" ht="27.9" customHeight="1" x14ac:dyDescent="0.25">
      <c r="A35" s="415" t="s">
        <v>123</v>
      </c>
      <c r="B35" s="389" t="s">
        <v>1149</v>
      </c>
      <c r="C35" s="413" t="s">
        <v>754</v>
      </c>
      <c r="D35" s="473">
        <f>A!D35</f>
        <v>0</v>
      </c>
      <c r="E35" s="473"/>
      <c r="F35" s="482">
        <f>D35-D36</f>
        <v>0</v>
      </c>
      <c r="G35" s="483"/>
      <c r="H35" s="484"/>
      <c r="I35" s="226"/>
    </row>
    <row r="36" spans="1:22" ht="27.9" customHeight="1" x14ac:dyDescent="0.25">
      <c r="A36" s="415"/>
      <c r="B36" s="389"/>
      <c r="C36" s="413"/>
      <c r="D36" s="473">
        <f>A!D36</f>
        <v>0</v>
      </c>
      <c r="E36" s="473"/>
      <c r="F36" s="226"/>
      <c r="G36" s="473">
        <f>A!G36</f>
        <v>0</v>
      </c>
      <c r="H36" s="473"/>
      <c r="I36" s="473"/>
      <c r="U36" s="14"/>
      <c r="V36" s="14"/>
    </row>
    <row r="37" spans="1:22" ht="27.9" customHeight="1" x14ac:dyDescent="0.25">
      <c r="A37" s="415" t="s">
        <v>124</v>
      </c>
      <c r="B37" s="386" t="s">
        <v>1150</v>
      </c>
      <c r="C37" s="413" t="s">
        <v>755</v>
      </c>
      <c r="D37" s="473">
        <f>A!D37</f>
        <v>0</v>
      </c>
      <c r="E37" s="473"/>
      <c r="F37" s="482">
        <f>D37-D38</f>
        <v>0</v>
      </c>
      <c r="G37" s="483"/>
      <c r="H37" s="484"/>
      <c r="I37" s="226"/>
    </row>
    <row r="38" spans="1:22" ht="27.9" customHeight="1" x14ac:dyDescent="0.25">
      <c r="A38" s="415"/>
      <c r="B38" s="386"/>
      <c r="C38" s="413"/>
      <c r="D38" s="473">
        <f>A!D38</f>
        <v>0</v>
      </c>
      <c r="E38" s="473"/>
      <c r="F38" s="226"/>
      <c r="G38" s="473">
        <f>A!G38</f>
        <v>0</v>
      </c>
      <c r="H38" s="473"/>
      <c r="I38" s="473"/>
    </row>
    <row r="39" spans="1:22" ht="27.9" customHeight="1" x14ac:dyDescent="0.25">
      <c r="A39" s="415" t="s">
        <v>125</v>
      </c>
      <c r="B39" s="386" t="s">
        <v>1151</v>
      </c>
      <c r="C39" s="413" t="s">
        <v>756</v>
      </c>
      <c r="D39" s="473">
        <f>A!D39</f>
        <v>0</v>
      </c>
      <c r="E39" s="473"/>
      <c r="F39" s="482">
        <f>D39-D40</f>
        <v>0</v>
      </c>
      <c r="G39" s="483"/>
      <c r="H39" s="484"/>
      <c r="I39" s="226"/>
    </row>
    <row r="40" spans="1:22" ht="27.9" customHeight="1" x14ac:dyDescent="0.25">
      <c r="A40" s="415"/>
      <c r="B40" s="386"/>
      <c r="C40" s="413"/>
      <c r="D40" s="473">
        <f>A!D40</f>
        <v>0</v>
      </c>
      <c r="E40" s="473"/>
      <c r="F40" s="226"/>
      <c r="G40" s="473">
        <f>A!G40</f>
        <v>0</v>
      </c>
      <c r="H40" s="473"/>
      <c r="I40" s="473"/>
    </row>
    <row r="41" spans="1:22" ht="27.9" customHeight="1" x14ac:dyDescent="0.25">
      <c r="A41" s="415" t="s">
        <v>126</v>
      </c>
      <c r="B41" s="386" t="s">
        <v>1153</v>
      </c>
      <c r="C41" s="413" t="s">
        <v>757</v>
      </c>
      <c r="D41" s="473">
        <f>A!D41</f>
        <v>1779</v>
      </c>
      <c r="E41" s="473"/>
      <c r="F41" s="482">
        <f>D41-D42</f>
        <v>1779</v>
      </c>
      <c r="G41" s="483"/>
      <c r="H41" s="484"/>
      <c r="I41" s="226"/>
    </row>
    <row r="42" spans="1:22" ht="27.9" customHeight="1" x14ac:dyDescent="0.25">
      <c r="A42" s="415"/>
      <c r="B42" s="386"/>
      <c r="C42" s="413"/>
      <c r="D42" s="473">
        <f>A!D42</f>
        <v>0</v>
      </c>
      <c r="E42" s="473"/>
      <c r="F42" s="226"/>
      <c r="G42" s="473">
        <f>A!G42</f>
        <v>4020</v>
      </c>
      <c r="H42" s="473"/>
      <c r="I42" s="473"/>
    </row>
    <row r="43" spans="1:22" ht="27.9" customHeight="1" x14ac:dyDescent="0.25">
      <c r="A43" s="415" t="s">
        <v>127</v>
      </c>
      <c r="B43" s="386" t="s">
        <v>1154</v>
      </c>
      <c r="C43" s="413" t="s">
        <v>758</v>
      </c>
      <c r="D43" s="473">
        <f>A!D43</f>
        <v>0</v>
      </c>
      <c r="E43" s="473"/>
      <c r="F43" s="482">
        <f>D43-D44</f>
        <v>0</v>
      </c>
      <c r="G43" s="483"/>
      <c r="H43" s="484"/>
      <c r="I43" s="226"/>
    </row>
    <row r="44" spans="1:22" ht="27.9" customHeight="1" x14ac:dyDescent="0.25">
      <c r="A44" s="415"/>
      <c r="B44" s="386"/>
      <c r="C44" s="413"/>
      <c r="D44" s="473">
        <f>A!D44</f>
        <v>0</v>
      </c>
      <c r="E44" s="473"/>
      <c r="F44" s="226"/>
      <c r="G44" s="473">
        <f>A!G44</f>
        <v>0</v>
      </c>
      <c r="H44" s="473"/>
      <c r="I44" s="473"/>
    </row>
    <row r="45" spans="1:22" ht="27.9" customHeight="1" x14ac:dyDescent="0.25">
      <c r="A45" s="415" t="s">
        <v>461</v>
      </c>
      <c r="B45" s="386" t="s">
        <v>1155</v>
      </c>
      <c r="C45" s="413" t="s">
        <v>759</v>
      </c>
      <c r="D45" s="473">
        <f>A!D45</f>
        <v>0</v>
      </c>
      <c r="E45" s="473"/>
      <c r="F45" s="482">
        <f>D45-D46</f>
        <v>0</v>
      </c>
      <c r="G45" s="483"/>
      <c r="H45" s="484"/>
      <c r="I45" s="226"/>
    </row>
    <row r="46" spans="1:22" ht="27.9" customHeight="1" x14ac:dyDescent="0.25">
      <c r="A46" s="415"/>
      <c r="B46" s="386"/>
      <c r="C46" s="413"/>
      <c r="D46" s="473">
        <f>A!D46</f>
        <v>0</v>
      </c>
      <c r="E46" s="473"/>
      <c r="F46" s="226"/>
      <c r="G46" s="473">
        <f>A!G46</f>
        <v>0</v>
      </c>
      <c r="H46" s="473"/>
      <c r="I46" s="473"/>
    </row>
    <row r="47" spans="1:22" ht="27.9" customHeight="1" x14ac:dyDescent="0.25">
      <c r="A47" s="422" t="s">
        <v>139</v>
      </c>
      <c r="B47" s="406" t="s">
        <v>1157</v>
      </c>
      <c r="C47" s="481" t="s">
        <v>46</v>
      </c>
      <c r="D47" s="393">
        <f>D49+D51+D53+D55+D57+D59+D61+D66+D68+D70+D72</f>
        <v>0</v>
      </c>
      <c r="E47" s="393"/>
      <c r="F47" s="393">
        <f>D47-D48</f>
        <v>0</v>
      </c>
      <c r="G47" s="393"/>
      <c r="H47" s="393"/>
      <c r="I47" s="180"/>
    </row>
    <row r="48" spans="1:22" ht="27.9" customHeight="1" x14ac:dyDescent="0.25">
      <c r="A48" s="422"/>
      <c r="B48" s="406"/>
      <c r="C48" s="481"/>
      <c r="D48" s="393">
        <f>D50+D52+D54+D56+D58+D60+D62+D67+D69+D71+D73</f>
        <v>0</v>
      </c>
      <c r="E48" s="393"/>
      <c r="F48" s="180"/>
      <c r="G48" s="393">
        <f>G50+G52+G54+G56+G58+G60+G62+G67+G69+G71+G73</f>
        <v>0</v>
      </c>
      <c r="H48" s="393"/>
      <c r="I48" s="393"/>
    </row>
    <row r="49" spans="1:9" ht="27.9" customHeight="1" x14ac:dyDescent="0.25">
      <c r="A49" s="420" t="s">
        <v>664</v>
      </c>
      <c r="B49" s="389" t="s">
        <v>1156</v>
      </c>
      <c r="C49" s="413" t="s">
        <v>47</v>
      </c>
      <c r="D49" s="473">
        <f>A!D49</f>
        <v>0</v>
      </c>
      <c r="E49" s="473"/>
      <c r="F49" s="482">
        <f>D49-D50</f>
        <v>0</v>
      </c>
      <c r="G49" s="483"/>
      <c r="H49" s="484"/>
      <c r="I49" s="226"/>
    </row>
    <row r="50" spans="1:9" ht="27.9" customHeight="1" x14ac:dyDescent="0.25">
      <c r="A50" s="421"/>
      <c r="B50" s="389"/>
      <c r="C50" s="413"/>
      <c r="D50" s="473">
        <f>A!D50</f>
        <v>0</v>
      </c>
      <c r="E50" s="473"/>
      <c r="F50" s="226"/>
      <c r="G50" s="473">
        <f>A!G50</f>
        <v>0</v>
      </c>
      <c r="H50" s="473"/>
      <c r="I50" s="473"/>
    </row>
    <row r="51" spans="1:9" ht="27.9" customHeight="1" x14ac:dyDescent="0.25">
      <c r="A51" s="415" t="s">
        <v>121</v>
      </c>
      <c r="B51" s="424" t="s">
        <v>1158</v>
      </c>
      <c r="C51" s="413" t="s">
        <v>48</v>
      </c>
      <c r="D51" s="473">
        <f>A!D51</f>
        <v>0</v>
      </c>
      <c r="E51" s="473"/>
      <c r="F51" s="482">
        <f>D51-D52</f>
        <v>0</v>
      </c>
      <c r="G51" s="483"/>
      <c r="H51" s="484"/>
      <c r="I51" s="226"/>
    </row>
    <row r="52" spans="1:9" ht="27.9" customHeight="1" x14ac:dyDescent="0.25">
      <c r="A52" s="415"/>
      <c r="B52" s="425"/>
      <c r="C52" s="413"/>
      <c r="D52" s="473">
        <f>A!D52</f>
        <v>0</v>
      </c>
      <c r="E52" s="473"/>
      <c r="F52" s="226"/>
      <c r="G52" s="473">
        <f>A!G52</f>
        <v>0</v>
      </c>
      <c r="H52" s="473"/>
      <c r="I52" s="473"/>
    </row>
    <row r="53" spans="1:9" ht="27.9" customHeight="1" x14ac:dyDescent="0.25">
      <c r="A53" s="415" t="s">
        <v>122</v>
      </c>
      <c r="B53" s="386" t="s">
        <v>1159</v>
      </c>
      <c r="C53" s="413" t="s">
        <v>49</v>
      </c>
      <c r="D53" s="473">
        <f>A!D53</f>
        <v>0</v>
      </c>
      <c r="E53" s="473"/>
      <c r="F53" s="482">
        <f>D53-D54</f>
        <v>0</v>
      </c>
      <c r="G53" s="483"/>
      <c r="H53" s="484"/>
      <c r="I53" s="226"/>
    </row>
    <row r="54" spans="1:9" ht="27.9" customHeight="1" x14ac:dyDescent="0.25">
      <c r="A54" s="415"/>
      <c r="B54" s="386"/>
      <c r="C54" s="413"/>
      <c r="D54" s="473">
        <f>A!D54</f>
        <v>0</v>
      </c>
      <c r="E54" s="473"/>
      <c r="F54" s="226"/>
      <c r="G54" s="473">
        <f>A!G54</f>
        <v>0</v>
      </c>
      <c r="H54" s="473"/>
      <c r="I54" s="473"/>
    </row>
    <row r="55" spans="1:9" ht="27.9" customHeight="1" x14ac:dyDescent="0.25">
      <c r="A55" s="415" t="s">
        <v>123</v>
      </c>
      <c r="B55" s="386" t="s">
        <v>1160</v>
      </c>
      <c r="C55" s="413" t="s">
        <v>50</v>
      </c>
      <c r="D55" s="473">
        <f>A!D55</f>
        <v>0</v>
      </c>
      <c r="E55" s="473"/>
      <c r="F55" s="482">
        <f>D55-D56</f>
        <v>0</v>
      </c>
      <c r="G55" s="483"/>
      <c r="H55" s="484"/>
      <c r="I55" s="226"/>
    </row>
    <row r="56" spans="1:9" ht="27.9" customHeight="1" x14ac:dyDescent="0.25">
      <c r="A56" s="415"/>
      <c r="B56" s="386"/>
      <c r="C56" s="413"/>
      <c r="D56" s="473">
        <f>A!D56</f>
        <v>0</v>
      </c>
      <c r="E56" s="473"/>
      <c r="F56" s="226"/>
      <c r="G56" s="473">
        <f>A!G56</f>
        <v>0</v>
      </c>
      <c r="H56" s="473"/>
      <c r="I56" s="473"/>
    </row>
    <row r="57" spans="1:9" ht="27.9" customHeight="1" x14ac:dyDescent="0.25">
      <c r="A57" s="415" t="s">
        <v>124</v>
      </c>
      <c r="B57" s="386" t="s">
        <v>1161</v>
      </c>
      <c r="C57" s="413" t="s">
        <v>51</v>
      </c>
      <c r="D57" s="473">
        <f>A!D57</f>
        <v>0</v>
      </c>
      <c r="E57" s="473"/>
      <c r="F57" s="482">
        <f>D57-D58</f>
        <v>0</v>
      </c>
      <c r="G57" s="483"/>
      <c r="H57" s="484"/>
      <c r="I57" s="226"/>
    </row>
    <row r="58" spans="1:9" ht="27.75" customHeight="1" x14ac:dyDescent="0.25">
      <c r="A58" s="415"/>
      <c r="B58" s="386"/>
      <c r="C58" s="413"/>
      <c r="D58" s="473">
        <f>A!D58</f>
        <v>0</v>
      </c>
      <c r="E58" s="473"/>
      <c r="F58" s="226"/>
      <c r="G58" s="473">
        <f>A!G58</f>
        <v>0</v>
      </c>
      <c r="H58" s="473"/>
      <c r="I58" s="473"/>
    </row>
    <row r="59" spans="1:9" ht="27.75" customHeight="1" x14ac:dyDescent="0.25">
      <c r="A59" s="415" t="s">
        <v>328</v>
      </c>
      <c r="B59" s="386" t="s">
        <v>1162</v>
      </c>
      <c r="C59" s="413" t="s">
        <v>52</v>
      </c>
      <c r="D59" s="473">
        <f>A!D59</f>
        <v>0</v>
      </c>
      <c r="E59" s="473"/>
      <c r="F59" s="482">
        <f>D59-D60</f>
        <v>0</v>
      </c>
      <c r="G59" s="483"/>
      <c r="H59" s="484"/>
      <c r="I59" s="226"/>
    </row>
    <row r="60" spans="1:9" ht="27.75" customHeight="1" x14ac:dyDescent="0.25">
      <c r="A60" s="415"/>
      <c r="B60" s="386"/>
      <c r="C60" s="413"/>
      <c r="D60" s="473">
        <f>A!D60</f>
        <v>0</v>
      </c>
      <c r="E60" s="473"/>
      <c r="F60" s="226"/>
      <c r="G60" s="473">
        <f>A!G60</f>
        <v>0</v>
      </c>
      <c r="H60" s="473"/>
      <c r="I60" s="473"/>
    </row>
    <row r="61" spans="1:9" ht="27.9" customHeight="1" x14ac:dyDescent="0.25">
      <c r="A61" s="415" t="s">
        <v>330</v>
      </c>
      <c r="B61" s="386" t="s">
        <v>1152</v>
      </c>
      <c r="C61" s="413" t="s">
        <v>53</v>
      </c>
      <c r="D61" s="473">
        <f>A!D61</f>
        <v>0</v>
      </c>
      <c r="E61" s="473"/>
      <c r="F61" s="482">
        <f>D61-D62</f>
        <v>0</v>
      </c>
      <c r="G61" s="483"/>
      <c r="H61" s="484"/>
      <c r="I61" s="226"/>
    </row>
    <row r="62" spans="1:9" ht="27.9" customHeight="1" x14ac:dyDescent="0.25">
      <c r="A62" s="415"/>
      <c r="B62" s="386"/>
      <c r="C62" s="413"/>
      <c r="D62" s="473">
        <f>A!D62</f>
        <v>0</v>
      </c>
      <c r="E62" s="473"/>
      <c r="F62" s="226"/>
      <c r="G62" s="473">
        <f>A!G62</f>
        <v>0</v>
      </c>
      <c r="H62" s="473"/>
      <c r="I62" s="473"/>
    </row>
    <row r="63" spans="1:9" s="13" customFormat="1" ht="12.9" customHeight="1" x14ac:dyDescent="0.25">
      <c r="A63" s="400" t="s">
        <v>1199</v>
      </c>
      <c r="B63" s="474" t="s">
        <v>1198</v>
      </c>
      <c r="C63" s="198" t="s">
        <v>1200</v>
      </c>
      <c r="D63" s="476" t="s">
        <v>349</v>
      </c>
      <c r="E63" s="477"/>
      <c r="F63" s="477"/>
      <c r="G63" s="478"/>
      <c r="H63" s="410" t="s">
        <v>1203</v>
      </c>
      <c r="I63" s="410"/>
    </row>
    <row r="64" spans="1:9" s="13" customFormat="1" ht="12.9" customHeight="1" x14ac:dyDescent="0.25">
      <c r="A64" s="401" t="s">
        <v>511</v>
      </c>
      <c r="B64" s="475"/>
      <c r="C64" s="100" t="s">
        <v>462</v>
      </c>
      <c r="D64" s="108">
        <v>1</v>
      </c>
      <c r="E64" s="200" t="s">
        <v>1201</v>
      </c>
      <c r="F64" s="479" t="s">
        <v>659</v>
      </c>
      <c r="G64" s="479"/>
      <c r="H64" s="410"/>
      <c r="I64" s="410"/>
    </row>
    <row r="65" spans="1:9" s="13" customFormat="1" ht="12.9" customHeight="1" x14ac:dyDescent="0.25">
      <c r="A65" s="402" t="s">
        <v>458</v>
      </c>
      <c r="B65" s="111" t="s">
        <v>459</v>
      </c>
      <c r="C65" s="101" t="s">
        <v>460</v>
      </c>
      <c r="D65" s="109"/>
      <c r="E65" s="200" t="s">
        <v>1202</v>
      </c>
      <c r="F65" s="479" t="s">
        <v>658</v>
      </c>
      <c r="G65" s="479"/>
      <c r="H65" s="479" t="s">
        <v>513</v>
      </c>
      <c r="I65" s="479"/>
    </row>
    <row r="66" spans="1:9" ht="27.9" customHeight="1" x14ac:dyDescent="0.25">
      <c r="A66" s="415" t="s">
        <v>331</v>
      </c>
      <c r="B66" s="426" t="s">
        <v>1163</v>
      </c>
      <c r="C66" s="413" t="s">
        <v>54</v>
      </c>
      <c r="D66" s="473">
        <f>A!D66</f>
        <v>0</v>
      </c>
      <c r="E66" s="473"/>
      <c r="F66" s="482">
        <f>D66-D67</f>
        <v>0</v>
      </c>
      <c r="G66" s="483"/>
      <c r="H66" s="484"/>
      <c r="I66" s="226"/>
    </row>
    <row r="67" spans="1:9" ht="27.9" customHeight="1" x14ac:dyDescent="0.25">
      <c r="A67" s="415"/>
      <c r="B67" s="427"/>
      <c r="C67" s="413"/>
      <c r="D67" s="473">
        <f>A!D67</f>
        <v>0</v>
      </c>
      <c r="E67" s="473"/>
      <c r="F67" s="226"/>
      <c r="G67" s="473">
        <f>A!G67</f>
        <v>0</v>
      </c>
      <c r="H67" s="473"/>
      <c r="I67" s="473"/>
    </row>
    <row r="68" spans="1:9" ht="27.9" customHeight="1" x14ac:dyDescent="0.25">
      <c r="A68" s="416" t="s">
        <v>893</v>
      </c>
      <c r="B68" s="426" t="s">
        <v>1164</v>
      </c>
      <c r="C68" s="387" t="s">
        <v>55</v>
      </c>
      <c r="D68" s="473">
        <f>A!D68</f>
        <v>0</v>
      </c>
      <c r="E68" s="473"/>
      <c r="F68" s="482">
        <f>D68-D69</f>
        <v>0</v>
      </c>
      <c r="G68" s="483"/>
      <c r="H68" s="484"/>
      <c r="I68" s="226"/>
    </row>
    <row r="69" spans="1:9" ht="27.9" customHeight="1" x14ac:dyDescent="0.25">
      <c r="A69" s="488"/>
      <c r="B69" s="486"/>
      <c r="C69" s="487"/>
      <c r="D69" s="473">
        <f>A!D69</f>
        <v>0</v>
      </c>
      <c r="E69" s="473"/>
      <c r="F69" s="226"/>
      <c r="G69" s="473">
        <f>A!G69</f>
        <v>0</v>
      </c>
      <c r="H69" s="473"/>
      <c r="I69" s="473"/>
    </row>
    <row r="70" spans="1:9" ht="27.9" customHeight="1" x14ac:dyDescent="0.25">
      <c r="A70" s="415" t="s">
        <v>728</v>
      </c>
      <c r="B70" s="485" t="s">
        <v>1165</v>
      </c>
      <c r="C70" s="387" t="s">
        <v>56</v>
      </c>
      <c r="D70" s="473">
        <f>A!D70</f>
        <v>0</v>
      </c>
      <c r="E70" s="473"/>
      <c r="F70" s="482">
        <f>D70-D71</f>
        <v>0</v>
      </c>
      <c r="G70" s="483"/>
      <c r="H70" s="484"/>
      <c r="I70" s="226"/>
    </row>
    <row r="71" spans="1:9" ht="27.9" customHeight="1" x14ac:dyDescent="0.25">
      <c r="A71" s="415"/>
      <c r="B71" s="486"/>
      <c r="C71" s="487"/>
      <c r="D71" s="473">
        <f>A!D71</f>
        <v>0</v>
      </c>
      <c r="E71" s="473"/>
      <c r="F71" s="226"/>
      <c r="G71" s="473">
        <f>A!G71</f>
        <v>0</v>
      </c>
      <c r="H71" s="473"/>
      <c r="I71" s="473"/>
    </row>
    <row r="72" spans="1:9" ht="27.9" customHeight="1" x14ac:dyDescent="0.25">
      <c r="A72" s="415" t="s">
        <v>894</v>
      </c>
      <c r="B72" s="485" t="s">
        <v>1166</v>
      </c>
      <c r="C72" s="387" t="s">
        <v>57</v>
      </c>
      <c r="D72" s="473">
        <f>A!D72</f>
        <v>0</v>
      </c>
      <c r="E72" s="473"/>
      <c r="F72" s="482">
        <f>D72-D73</f>
        <v>0</v>
      </c>
      <c r="G72" s="483"/>
      <c r="H72" s="484"/>
      <c r="I72" s="228"/>
    </row>
    <row r="73" spans="1:9" ht="27.9" customHeight="1" x14ac:dyDescent="0.25">
      <c r="A73" s="415"/>
      <c r="B73" s="486"/>
      <c r="C73" s="487"/>
      <c r="D73" s="473">
        <f>A!D73</f>
        <v>0</v>
      </c>
      <c r="E73" s="473"/>
      <c r="F73" s="226"/>
      <c r="G73" s="473">
        <f>A!G73</f>
        <v>0</v>
      </c>
      <c r="H73" s="473"/>
      <c r="I73" s="473"/>
    </row>
    <row r="74" spans="1:9" ht="27.9" customHeight="1" x14ac:dyDescent="0.25">
      <c r="A74" s="403" t="s">
        <v>113</v>
      </c>
      <c r="B74" s="404" t="s">
        <v>1167</v>
      </c>
      <c r="C74" s="481" t="s">
        <v>58</v>
      </c>
      <c r="D74" s="393">
        <f>D76+D90+D117+D146+D159</f>
        <v>381634</v>
      </c>
      <c r="E74" s="393"/>
      <c r="F74" s="393">
        <f>D74-D75</f>
        <v>381634</v>
      </c>
      <c r="G74" s="393"/>
      <c r="H74" s="393"/>
      <c r="I74" s="179"/>
    </row>
    <row r="75" spans="1:9" ht="27.9" customHeight="1" x14ac:dyDescent="0.25">
      <c r="A75" s="403"/>
      <c r="B75" s="404"/>
      <c r="C75" s="481"/>
      <c r="D75" s="393">
        <f>D77+D91+D118+D147+D160</f>
        <v>0</v>
      </c>
      <c r="E75" s="393"/>
      <c r="F75" s="179"/>
      <c r="G75" s="393">
        <f>G77+G91+G118+G147</f>
        <v>247119</v>
      </c>
      <c r="H75" s="393"/>
      <c r="I75" s="393"/>
    </row>
    <row r="76" spans="1:9" ht="27.9" customHeight="1" x14ac:dyDescent="0.25">
      <c r="A76" s="403" t="s">
        <v>114</v>
      </c>
      <c r="B76" s="404" t="s">
        <v>1168</v>
      </c>
      <c r="C76" s="481" t="s">
        <v>59</v>
      </c>
      <c r="D76" s="393">
        <f>D78+D80+D82+D84+D86+D88</f>
        <v>35175</v>
      </c>
      <c r="E76" s="393"/>
      <c r="F76" s="393">
        <f>D76-D77</f>
        <v>35175</v>
      </c>
      <c r="G76" s="393"/>
      <c r="H76" s="393"/>
      <c r="I76" s="180"/>
    </row>
    <row r="77" spans="1:9" ht="27.9" customHeight="1" x14ac:dyDescent="0.25">
      <c r="A77" s="403"/>
      <c r="B77" s="404"/>
      <c r="C77" s="481"/>
      <c r="D77" s="393">
        <f>D79+D81+D83+D85+D87+D89</f>
        <v>0</v>
      </c>
      <c r="E77" s="393"/>
      <c r="F77" s="180"/>
      <c r="G77" s="393">
        <f>G79+G81+G83+G85+G87+G89</f>
        <v>18092</v>
      </c>
      <c r="H77" s="393"/>
      <c r="I77" s="393"/>
    </row>
    <row r="78" spans="1:9" ht="27.9" customHeight="1" x14ac:dyDescent="0.25">
      <c r="A78" s="385" t="s">
        <v>144</v>
      </c>
      <c r="B78" s="386" t="s">
        <v>1169</v>
      </c>
      <c r="C78" s="413" t="s">
        <v>60</v>
      </c>
      <c r="D78" s="473">
        <f>A!D78</f>
        <v>35175</v>
      </c>
      <c r="E78" s="473"/>
      <c r="F78" s="482">
        <f>D78-D79</f>
        <v>35175</v>
      </c>
      <c r="G78" s="483"/>
      <c r="H78" s="484"/>
      <c r="I78" s="226"/>
    </row>
    <row r="79" spans="1:9" ht="27.9" customHeight="1" x14ac:dyDescent="0.25">
      <c r="A79" s="385"/>
      <c r="B79" s="386"/>
      <c r="C79" s="413"/>
      <c r="D79" s="473">
        <f>A!D79</f>
        <v>0</v>
      </c>
      <c r="E79" s="473"/>
      <c r="F79" s="226"/>
      <c r="G79" s="473">
        <f>A!G79</f>
        <v>18092</v>
      </c>
      <c r="H79" s="473"/>
      <c r="I79" s="473"/>
    </row>
    <row r="80" spans="1:9" ht="27.9" customHeight="1" x14ac:dyDescent="0.25">
      <c r="A80" s="415" t="s">
        <v>115</v>
      </c>
      <c r="B80" s="386" t="s">
        <v>1170</v>
      </c>
      <c r="C80" s="413" t="s">
        <v>61</v>
      </c>
      <c r="D80" s="473">
        <f>A!D80</f>
        <v>0</v>
      </c>
      <c r="E80" s="473"/>
      <c r="F80" s="482">
        <f>D80-D81</f>
        <v>0</v>
      </c>
      <c r="G80" s="483"/>
      <c r="H80" s="484"/>
      <c r="I80" s="226"/>
    </row>
    <row r="81" spans="1:9" ht="27.9" customHeight="1" x14ac:dyDescent="0.25">
      <c r="A81" s="415"/>
      <c r="B81" s="386"/>
      <c r="C81" s="413"/>
      <c r="D81" s="473">
        <f>A!D81</f>
        <v>0</v>
      </c>
      <c r="E81" s="473"/>
      <c r="F81" s="226"/>
      <c r="G81" s="473">
        <f>A!G81</f>
        <v>0</v>
      </c>
      <c r="H81" s="473"/>
      <c r="I81" s="473"/>
    </row>
    <row r="82" spans="1:9" ht="27.9" customHeight="1" x14ac:dyDescent="0.25">
      <c r="A82" s="415" t="s">
        <v>329</v>
      </c>
      <c r="B82" s="389" t="s">
        <v>1171</v>
      </c>
      <c r="C82" s="413" t="s">
        <v>62</v>
      </c>
      <c r="D82" s="473">
        <f>A!D82</f>
        <v>0</v>
      </c>
      <c r="E82" s="473"/>
      <c r="F82" s="482">
        <f>D82-D83</f>
        <v>0</v>
      </c>
      <c r="G82" s="483"/>
      <c r="H82" s="484"/>
      <c r="I82" s="226"/>
    </row>
    <row r="83" spans="1:9" ht="27.9" customHeight="1" x14ac:dyDescent="0.25">
      <c r="A83" s="415"/>
      <c r="B83" s="389"/>
      <c r="C83" s="413"/>
      <c r="D83" s="473">
        <f>A!D83</f>
        <v>0</v>
      </c>
      <c r="E83" s="473"/>
      <c r="F83" s="226"/>
      <c r="G83" s="473">
        <f>A!G83</f>
        <v>0</v>
      </c>
      <c r="H83" s="473"/>
      <c r="I83" s="473"/>
    </row>
    <row r="84" spans="1:9" ht="27.9" customHeight="1" x14ac:dyDescent="0.25">
      <c r="A84" s="415" t="s">
        <v>335</v>
      </c>
      <c r="B84" s="389" t="s">
        <v>1172</v>
      </c>
      <c r="C84" s="413" t="s">
        <v>63</v>
      </c>
      <c r="D84" s="473">
        <f>A!D84</f>
        <v>0</v>
      </c>
      <c r="E84" s="473"/>
      <c r="F84" s="482">
        <f>D84-D85</f>
        <v>0</v>
      </c>
      <c r="G84" s="483"/>
      <c r="H84" s="484"/>
      <c r="I84" s="226"/>
    </row>
    <row r="85" spans="1:9" ht="27.9" customHeight="1" x14ac:dyDescent="0.25">
      <c r="A85" s="415"/>
      <c r="B85" s="389"/>
      <c r="C85" s="413"/>
      <c r="D85" s="473">
        <f>A!D85</f>
        <v>0</v>
      </c>
      <c r="E85" s="473"/>
      <c r="F85" s="226"/>
      <c r="G85" s="473">
        <f>A!G85</f>
        <v>0</v>
      </c>
      <c r="H85" s="473"/>
      <c r="I85" s="473"/>
    </row>
    <row r="86" spans="1:9" ht="27.9" customHeight="1" x14ac:dyDescent="0.25">
      <c r="A86" s="415" t="s">
        <v>336</v>
      </c>
      <c r="B86" s="386" t="s">
        <v>545</v>
      </c>
      <c r="C86" s="413" t="s">
        <v>64</v>
      </c>
      <c r="D86" s="473">
        <f>A!D86</f>
        <v>0</v>
      </c>
      <c r="E86" s="473"/>
      <c r="F86" s="482">
        <f>D86-D87</f>
        <v>0</v>
      </c>
      <c r="G86" s="483"/>
      <c r="H86" s="484"/>
      <c r="I86" s="226"/>
    </row>
    <row r="87" spans="1:9" ht="27.9" customHeight="1" x14ac:dyDescent="0.25">
      <c r="A87" s="415"/>
      <c r="B87" s="386"/>
      <c r="C87" s="413"/>
      <c r="D87" s="473">
        <f>A!D87</f>
        <v>0</v>
      </c>
      <c r="E87" s="473"/>
      <c r="F87" s="226"/>
      <c r="G87" s="473">
        <f>A!G87</f>
        <v>0</v>
      </c>
      <c r="H87" s="473"/>
      <c r="I87" s="473"/>
    </row>
    <row r="88" spans="1:9" ht="27.9" customHeight="1" x14ac:dyDescent="0.25">
      <c r="A88" s="415" t="s">
        <v>328</v>
      </c>
      <c r="B88" s="386" t="s">
        <v>1173</v>
      </c>
      <c r="C88" s="413" t="s">
        <v>65</v>
      </c>
      <c r="D88" s="473">
        <f>A!D88</f>
        <v>0</v>
      </c>
      <c r="E88" s="473"/>
      <c r="F88" s="482">
        <f>D88-D89</f>
        <v>0</v>
      </c>
      <c r="G88" s="483"/>
      <c r="H88" s="484"/>
      <c r="I88" s="226"/>
    </row>
    <row r="89" spans="1:9" ht="27.9" customHeight="1" x14ac:dyDescent="0.25">
      <c r="A89" s="415"/>
      <c r="B89" s="386"/>
      <c r="C89" s="413"/>
      <c r="D89" s="473">
        <f>A!D89</f>
        <v>0</v>
      </c>
      <c r="E89" s="473"/>
      <c r="F89" s="226"/>
      <c r="G89" s="473">
        <f>A!G89</f>
        <v>0</v>
      </c>
      <c r="H89" s="473"/>
      <c r="I89" s="473"/>
    </row>
    <row r="90" spans="1:9" ht="27.9" customHeight="1" x14ac:dyDescent="0.25">
      <c r="A90" s="414" t="s">
        <v>145</v>
      </c>
      <c r="B90" s="404" t="s">
        <v>1174</v>
      </c>
      <c r="C90" s="481" t="s">
        <v>66</v>
      </c>
      <c r="D90" s="393">
        <f>D92+D103+D105+D107+D109+D111+D113+D115</f>
        <v>0</v>
      </c>
      <c r="E90" s="393"/>
      <c r="F90" s="393">
        <f>D90-D91</f>
        <v>0</v>
      </c>
      <c r="G90" s="393"/>
      <c r="H90" s="393"/>
      <c r="I90" s="180"/>
    </row>
    <row r="91" spans="1:9" ht="27.9" customHeight="1" x14ac:dyDescent="0.25">
      <c r="A91" s="414"/>
      <c r="B91" s="404"/>
      <c r="C91" s="481"/>
      <c r="D91" s="393">
        <f>D93+D104+D106+D108+D110+D112+D114+D116</f>
        <v>0</v>
      </c>
      <c r="E91" s="393"/>
      <c r="F91" s="180"/>
      <c r="G91" s="393">
        <f>G93+G104+G106+G108+G110+G112+G114+G116</f>
        <v>0</v>
      </c>
      <c r="H91" s="393"/>
      <c r="I91" s="393"/>
    </row>
    <row r="92" spans="1:9" ht="27.9" customHeight="1" x14ac:dyDescent="0.25">
      <c r="A92" s="385" t="s">
        <v>146</v>
      </c>
      <c r="B92" s="386" t="s">
        <v>1175</v>
      </c>
      <c r="C92" s="413" t="s">
        <v>67</v>
      </c>
      <c r="D92" s="393">
        <f>D97+D99+D101</f>
        <v>0</v>
      </c>
      <c r="E92" s="393"/>
      <c r="F92" s="393">
        <f>D92-D93</f>
        <v>0</v>
      </c>
      <c r="G92" s="393"/>
      <c r="H92" s="393"/>
      <c r="I92" s="199"/>
    </row>
    <row r="93" spans="1:9" ht="27.75" customHeight="1" x14ac:dyDescent="0.25">
      <c r="A93" s="385"/>
      <c r="B93" s="386"/>
      <c r="C93" s="413"/>
      <c r="D93" s="393">
        <f>D98+D100+D102</f>
        <v>0</v>
      </c>
      <c r="E93" s="393"/>
      <c r="F93" s="199"/>
      <c r="G93" s="393">
        <f>A!G93</f>
        <v>0</v>
      </c>
      <c r="H93" s="393"/>
      <c r="I93" s="393"/>
    </row>
    <row r="94" spans="1:9" ht="15" customHeight="1" x14ac:dyDescent="0.25">
      <c r="A94" s="400" t="s">
        <v>1199</v>
      </c>
      <c r="B94" s="474" t="s">
        <v>1198</v>
      </c>
      <c r="C94" s="198" t="s">
        <v>1200</v>
      </c>
      <c r="D94" s="476" t="s">
        <v>349</v>
      </c>
      <c r="E94" s="477"/>
      <c r="F94" s="477"/>
      <c r="G94" s="478"/>
      <c r="H94" s="410" t="s">
        <v>1203</v>
      </c>
      <c r="I94" s="410"/>
    </row>
    <row r="95" spans="1:9" ht="15" customHeight="1" x14ac:dyDescent="0.25">
      <c r="A95" s="401" t="s">
        <v>511</v>
      </c>
      <c r="B95" s="475"/>
      <c r="C95" s="100" t="s">
        <v>462</v>
      </c>
      <c r="D95" s="108">
        <v>1</v>
      </c>
      <c r="E95" s="200" t="s">
        <v>1201</v>
      </c>
      <c r="F95" s="479" t="s">
        <v>659</v>
      </c>
      <c r="G95" s="479"/>
      <c r="H95" s="410"/>
      <c r="I95" s="410"/>
    </row>
    <row r="96" spans="1:9" ht="15" customHeight="1" x14ac:dyDescent="0.25">
      <c r="A96" s="402" t="s">
        <v>458</v>
      </c>
      <c r="B96" s="111" t="s">
        <v>459</v>
      </c>
      <c r="C96" s="101" t="s">
        <v>460</v>
      </c>
      <c r="D96" s="109"/>
      <c r="E96" s="200" t="s">
        <v>1202</v>
      </c>
      <c r="F96" s="479" t="s">
        <v>658</v>
      </c>
      <c r="G96" s="479"/>
      <c r="H96" s="479" t="s">
        <v>513</v>
      </c>
      <c r="I96" s="479"/>
    </row>
    <row r="97" spans="1:9" ht="27.75" customHeight="1" x14ac:dyDescent="0.25">
      <c r="A97" s="415" t="s">
        <v>901</v>
      </c>
      <c r="B97" s="424" t="s">
        <v>1176</v>
      </c>
      <c r="C97" s="413" t="s">
        <v>68</v>
      </c>
      <c r="D97" s="473">
        <f>A!D97</f>
        <v>0</v>
      </c>
      <c r="E97" s="473"/>
      <c r="F97" s="473">
        <f>D97-D98</f>
        <v>0</v>
      </c>
      <c r="G97" s="473"/>
      <c r="H97" s="473"/>
      <c r="I97" s="226"/>
    </row>
    <row r="98" spans="1:9" ht="27.75" customHeight="1" x14ac:dyDescent="0.25">
      <c r="A98" s="415"/>
      <c r="B98" s="425"/>
      <c r="C98" s="413"/>
      <c r="D98" s="473">
        <f>A!D98</f>
        <v>0</v>
      </c>
      <c r="E98" s="473"/>
      <c r="F98" s="226"/>
      <c r="G98" s="473">
        <f>A!G98</f>
        <v>0</v>
      </c>
      <c r="H98" s="473"/>
      <c r="I98" s="473"/>
    </row>
    <row r="99" spans="1:9" ht="27.75" customHeight="1" x14ac:dyDescent="0.25">
      <c r="A99" s="415" t="s">
        <v>902</v>
      </c>
      <c r="B99" s="424" t="s">
        <v>1177</v>
      </c>
      <c r="C99" s="413" t="s">
        <v>69</v>
      </c>
      <c r="D99" s="473">
        <f>A!D99</f>
        <v>0</v>
      </c>
      <c r="E99" s="473"/>
      <c r="F99" s="473">
        <f>D99-D100</f>
        <v>0</v>
      </c>
      <c r="G99" s="473"/>
      <c r="H99" s="473"/>
      <c r="I99" s="226"/>
    </row>
    <row r="100" spans="1:9" ht="27.75" customHeight="1" x14ac:dyDescent="0.25">
      <c r="A100" s="415"/>
      <c r="B100" s="425"/>
      <c r="C100" s="413"/>
      <c r="D100" s="473">
        <f>A!D100</f>
        <v>0</v>
      </c>
      <c r="E100" s="473"/>
      <c r="F100" s="226"/>
      <c r="G100" s="473">
        <f>A!G100</f>
        <v>0</v>
      </c>
      <c r="H100" s="473"/>
      <c r="I100" s="473"/>
    </row>
    <row r="101" spans="1:9" ht="27.75" customHeight="1" x14ac:dyDescent="0.25">
      <c r="A101" s="415" t="s">
        <v>903</v>
      </c>
      <c r="B101" s="424" t="s">
        <v>1178</v>
      </c>
      <c r="C101" s="413" t="s">
        <v>70</v>
      </c>
      <c r="D101" s="473">
        <f>A!D101</f>
        <v>0</v>
      </c>
      <c r="E101" s="473"/>
      <c r="F101" s="473">
        <f>D101-D102</f>
        <v>0</v>
      </c>
      <c r="G101" s="473"/>
      <c r="H101" s="473"/>
      <c r="I101" s="226"/>
    </row>
    <row r="102" spans="1:9" ht="27.75" customHeight="1" x14ac:dyDescent="0.25">
      <c r="A102" s="415"/>
      <c r="B102" s="425"/>
      <c r="C102" s="413"/>
      <c r="D102" s="473">
        <f>A!D102</f>
        <v>0</v>
      </c>
      <c r="E102" s="473"/>
      <c r="F102" s="226"/>
      <c r="G102" s="473">
        <f>A!G102</f>
        <v>0</v>
      </c>
      <c r="H102" s="473"/>
      <c r="I102" s="473"/>
    </row>
    <row r="103" spans="1:9" ht="27.75" customHeight="1" x14ac:dyDescent="0.25">
      <c r="A103" s="415" t="s">
        <v>315</v>
      </c>
      <c r="B103" s="386" t="s">
        <v>1179</v>
      </c>
      <c r="C103" s="413" t="s">
        <v>75</v>
      </c>
      <c r="D103" s="473">
        <f>A!D103</f>
        <v>0</v>
      </c>
      <c r="E103" s="473"/>
      <c r="F103" s="473">
        <f>D103-D104</f>
        <v>0</v>
      </c>
      <c r="G103" s="473"/>
      <c r="H103" s="473"/>
      <c r="I103" s="226"/>
    </row>
    <row r="104" spans="1:9" ht="27.75" customHeight="1" x14ac:dyDescent="0.25">
      <c r="A104" s="415"/>
      <c r="B104" s="386"/>
      <c r="C104" s="413"/>
      <c r="D104" s="473">
        <f>A!D104</f>
        <v>0</v>
      </c>
      <c r="E104" s="473"/>
      <c r="F104" s="226"/>
      <c r="G104" s="473">
        <f>A!G104</f>
        <v>0</v>
      </c>
      <c r="H104" s="473"/>
      <c r="I104" s="473"/>
    </row>
    <row r="105" spans="1:9" ht="27.9" customHeight="1" x14ac:dyDescent="0.25">
      <c r="A105" s="415" t="s">
        <v>314</v>
      </c>
      <c r="B105" s="386" t="s">
        <v>1180</v>
      </c>
      <c r="C105" s="413" t="s">
        <v>76</v>
      </c>
      <c r="D105" s="473">
        <f>A!D105</f>
        <v>0</v>
      </c>
      <c r="E105" s="473"/>
      <c r="F105" s="473">
        <f>D105-D106</f>
        <v>0</v>
      </c>
      <c r="G105" s="473"/>
      <c r="H105" s="473"/>
      <c r="I105" s="226"/>
    </row>
    <row r="106" spans="1:9" ht="27.9" customHeight="1" x14ac:dyDescent="0.25">
      <c r="A106" s="415"/>
      <c r="B106" s="386"/>
      <c r="C106" s="413"/>
      <c r="D106" s="473">
        <f>A!D106</f>
        <v>0</v>
      </c>
      <c r="E106" s="473"/>
      <c r="F106" s="226"/>
      <c r="G106" s="473">
        <f>A!G106</f>
        <v>0</v>
      </c>
      <c r="H106" s="473"/>
      <c r="I106" s="473"/>
    </row>
    <row r="107" spans="1:9" ht="27.9" customHeight="1" x14ac:dyDescent="0.25">
      <c r="A107" s="415" t="s">
        <v>316</v>
      </c>
      <c r="B107" s="424" t="s">
        <v>1181</v>
      </c>
      <c r="C107" s="413" t="s">
        <v>77</v>
      </c>
      <c r="D107" s="473">
        <f>A!D107</f>
        <v>0</v>
      </c>
      <c r="E107" s="473"/>
      <c r="F107" s="473">
        <f>D107-D108</f>
        <v>0</v>
      </c>
      <c r="G107" s="473"/>
      <c r="H107" s="473"/>
      <c r="I107" s="226"/>
    </row>
    <row r="108" spans="1:9" ht="27.9" customHeight="1" x14ac:dyDescent="0.25">
      <c r="A108" s="415"/>
      <c r="B108" s="425"/>
      <c r="C108" s="413"/>
      <c r="D108" s="473">
        <f>A!D108</f>
        <v>0</v>
      </c>
      <c r="E108" s="473"/>
      <c r="F108" s="226"/>
      <c r="G108" s="473">
        <f>A!G108</f>
        <v>0</v>
      </c>
      <c r="H108" s="473"/>
      <c r="I108" s="473"/>
    </row>
    <row r="109" spans="1:9" ht="27.9" customHeight="1" x14ac:dyDescent="0.25">
      <c r="A109" s="415" t="s">
        <v>313</v>
      </c>
      <c r="B109" s="389" t="s">
        <v>1182</v>
      </c>
      <c r="C109" s="413" t="s">
        <v>78</v>
      </c>
      <c r="D109" s="473">
        <f>A!D109</f>
        <v>0</v>
      </c>
      <c r="E109" s="473"/>
      <c r="F109" s="473">
        <f>D109-D110</f>
        <v>0</v>
      </c>
      <c r="G109" s="473"/>
      <c r="H109" s="473"/>
      <c r="I109" s="226"/>
    </row>
    <row r="110" spans="1:9" ht="27.9" customHeight="1" x14ac:dyDescent="0.25">
      <c r="A110" s="415"/>
      <c r="B110" s="389"/>
      <c r="C110" s="413"/>
      <c r="D110" s="473">
        <f>A!D110</f>
        <v>0</v>
      </c>
      <c r="E110" s="473"/>
      <c r="F110" s="226"/>
      <c r="G110" s="473">
        <f>A!G110</f>
        <v>0</v>
      </c>
      <c r="H110" s="473"/>
      <c r="I110" s="473"/>
    </row>
    <row r="111" spans="1:9" ht="27.9" customHeight="1" x14ac:dyDescent="0.25">
      <c r="A111" s="415" t="s">
        <v>317</v>
      </c>
      <c r="B111" s="386" t="s">
        <v>1183</v>
      </c>
      <c r="C111" s="413" t="s">
        <v>300</v>
      </c>
      <c r="D111" s="473">
        <f>A!D111</f>
        <v>0</v>
      </c>
      <c r="E111" s="473"/>
      <c r="F111" s="473">
        <f>D111-D112</f>
        <v>0</v>
      </c>
      <c r="G111" s="473"/>
      <c r="H111" s="473"/>
      <c r="I111" s="226"/>
    </row>
    <row r="112" spans="1:9" ht="27.9" customHeight="1" x14ac:dyDescent="0.25">
      <c r="A112" s="415"/>
      <c r="B112" s="386"/>
      <c r="C112" s="413"/>
      <c r="D112" s="473">
        <f>A!D112</f>
        <v>0</v>
      </c>
      <c r="E112" s="473"/>
      <c r="F112" s="226"/>
      <c r="G112" s="473">
        <f>A!G112</f>
        <v>0</v>
      </c>
      <c r="H112" s="473"/>
      <c r="I112" s="473"/>
    </row>
    <row r="113" spans="1:9" ht="27.9" customHeight="1" x14ac:dyDescent="0.25">
      <c r="A113" s="415" t="s">
        <v>761</v>
      </c>
      <c r="B113" s="386" t="s">
        <v>1184</v>
      </c>
      <c r="C113" s="480" t="s">
        <v>301</v>
      </c>
      <c r="D113" s="473">
        <f>A!D113</f>
        <v>0</v>
      </c>
      <c r="E113" s="473"/>
      <c r="F113" s="473">
        <f>D113-D114</f>
        <v>0</v>
      </c>
      <c r="G113" s="473"/>
      <c r="H113" s="473"/>
      <c r="I113" s="226"/>
    </row>
    <row r="114" spans="1:9" ht="27.9" customHeight="1" x14ac:dyDescent="0.25">
      <c r="A114" s="415"/>
      <c r="B114" s="386"/>
      <c r="C114" s="480"/>
      <c r="D114" s="473">
        <f>A!D114</f>
        <v>0</v>
      </c>
      <c r="E114" s="473"/>
      <c r="F114" s="226"/>
      <c r="G114" s="473">
        <f>A!G114</f>
        <v>0</v>
      </c>
      <c r="H114" s="473"/>
      <c r="I114" s="473"/>
    </row>
    <row r="115" spans="1:9" ht="27.9" customHeight="1" x14ac:dyDescent="0.25">
      <c r="A115" s="415" t="s">
        <v>331</v>
      </c>
      <c r="B115" s="386" t="s">
        <v>1185</v>
      </c>
      <c r="C115" s="480" t="s">
        <v>302</v>
      </c>
      <c r="D115" s="473">
        <f>A!D115</f>
        <v>0</v>
      </c>
      <c r="E115" s="473"/>
      <c r="F115" s="473">
        <f>D115-D116</f>
        <v>0</v>
      </c>
      <c r="G115" s="473"/>
      <c r="H115" s="473"/>
      <c r="I115" s="226"/>
    </row>
    <row r="116" spans="1:9" ht="27.9" customHeight="1" x14ac:dyDescent="0.25">
      <c r="A116" s="415"/>
      <c r="B116" s="386"/>
      <c r="C116" s="480"/>
      <c r="D116" s="473">
        <f>A!D116</f>
        <v>0</v>
      </c>
      <c r="E116" s="473"/>
      <c r="F116" s="226"/>
      <c r="G116" s="473">
        <f>A!G116</f>
        <v>0</v>
      </c>
      <c r="H116" s="473"/>
      <c r="I116" s="473"/>
    </row>
    <row r="117" spans="1:9" ht="27.9" customHeight="1" x14ac:dyDescent="0.25">
      <c r="A117" s="414" t="s">
        <v>128</v>
      </c>
      <c r="B117" s="404" t="s">
        <v>1186</v>
      </c>
      <c r="C117" s="481" t="s">
        <v>303</v>
      </c>
      <c r="D117" s="393">
        <f>D119+D130+D132+D134+D136+D138+D140+D142+D144</f>
        <v>236302</v>
      </c>
      <c r="E117" s="393"/>
      <c r="F117" s="393">
        <f>D117-D118</f>
        <v>236302</v>
      </c>
      <c r="G117" s="393"/>
      <c r="H117" s="393"/>
      <c r="I117" s="180"/>
    </row>
    <row r="118" spans="1:9" ht="27.9" customHeight="1" x14ac:dyDescent="0.25">
      <c r="A118" s="414"/>
      <c r="B118" s="404"/>
      <c r="C118" s="481"/>
      <c r="D118" s="393">
        <f>D120+D131+D133+D135+D137+D139+D141+D143+D145</f>
        <v>0</v>
      </c>
      <c r="E118" s="393"/>
      <c r="F118" s="180"/>
      <c r="G118" s="393">
        <f>G120+G131+G133+G135+G137+G139+G141+G143+G145</f>
        <v>229027</v>
      </c>
      <c r="H118" s="393"/>
      <c r="I118" s="393"/>
    </row>
    <row r="119" spans="1:9" ht="27.9" customHeight="1" x14ac:dyDescent="0.25">
      <c r="A119" s="385" t="s">
        <v>148</v>
      </c>
      <c r="B119" s="386" t="s">
        <v>1187</v>
      </c>
      <c r="C119" s="480" t="s">
        <v>304</v>
      </c>
      <c r="D119" s="393">
        <f>D121+D123+D128</f>
        <v>212445</v>
      </c>
      <c r="E119" s="393"/>
      <c r="F119" s="393">
        <f>D119-D120</f>
        <v>212445</v>
      </c>
      <c r="G119" s="393"/>
      <c r="H119" s="393"/>
      <c r="I119" s="180"/>
    </row>
    <row r="120" spans="1:9" ht="27.9" customHeight="1" x14ac:dyDescent="0.25">
      <c r="A120" s="385"/>
      <c r="B120" s="386"/>
      <c r="C120" s="480"/>
      <c r="D120" s="393">
        <f>D122+D124+D129</f>
        <v>0</v>
      </c>
      <c r="E120" s="393"/>
      <c r="F120" s="180"/>
      <c r="G120" s="393">
        <f>A!G120</f>
        <v>198520</v>
      </c>
      <c r="H120" s="393"/>
      <c r="I120" s="393"/>
    </row>
    <row r="121" spans="1:9" ht="27.9" customHeight="1" x14ac:dyDescent="0.25">
      <c r="A121" s="415" t="s">
        <v>901</v>
      </c>
      <c r="B121" s="424" t="s">
        <v>1176</v>
      </c>
      <c r="C121" s="480" t="s">
        <v>305</v>
      </c>
      <c r="D121" s="473">
        <f>A!D121</f>
        <v>212185</v>
      </c>
      <c r="E121" s="473"/>
      <c r="F121" s="473">
        <f>D121-D122</f>
        <v>212185</v>
      </c>
      <c r="G121" s="473"/>
      <c r="H121" s="473"/>
      <c r="I121" s="226"/>
    </row>
    <row r="122" spans="1:9" ht="27.9" customHeight="1" x14ac:dyDescent="0.25">
      <c r="A122" s="415"/>
      <c r="B122" s="425"/>
      <c r="C122" s="480"/>
      <c r="D122" s="473">
        <f>A!D122</f>
        <v>0</v>
      </c>
      <c r="E122" s="473"/>
      <c r="F122" s="226"/>
      <c r="G122" s="473">
        <f>A!G122</f>
        <v>198143</v>
      </c>
      <c r="H122" s="473"/>
      <c r="I122" s="473"/>
    </row>
    <row r="123" spans="1:9" ht="27.9" customHeight="1" x14ac:dyDescent="0.25">
      <c r="A123" s="415" t="s">
        <v>902</v>
      </c>
      <c r="B123" s="424" t="s">
        <v>1177</v>
      </c>
      <c r="C123" s="480" t="s">
        <v>306</v>
      </c>
      <c r="D123" s="473">
        <f>A!D123</f>
        <v>0</v>
      </c>
      <c r="E123" s="473"/>
      <c r="F123" s="473">
        <f>D123-D124</f>
        <v>0</v>
      </c>
      <c r="G123" s="473"/>
      <c r="H123" s="473"/>
      <c r="I123" s="226"/>
    </row>
    <row r="124" spans="1:9" ht="27.9" customHeight="1" x14ac:dyDescent="0.25">
      <c r="A124" s="415"/>
      <c r="B124" s="425"/>
      <c r="C124" s="480"/>
      <c r="D124" s="473">
        <f>A!D124</f>
        <v>0</v>
      </c>
      <c r="E124" s="473"/>
      <c r="F124" s="226"/>
      <c r="G124" s="473">
        <f>A!G124</f>
        <v>0</v>
      </c>
      <c r="H124" s="473"/>
      <c r="I124" s="473"/>
    </row>
    <row r="125" spans="1:9" ht="15" customHeight="1" x14ac:dyDescent="0.25">
      <c r="A125" s="400" t="s">
        <v>1199</v>
      </c>
      <c r="B125" s="474" t="s">
        <v>1198</v>
      </c>
      <c r="C125" s="198" t="s">
        <v>1200</v>
      </c>
      <c r="D125" s="476" t="s">
        <v>349</v>
      </c>
      <c r="E125" s="477"/>
      <c r="F125" s="477"/>
      <c r="G125" s="478"/>
      <c r="H125" s="410" t="s">
        <v>1203</v>
      </c>
      <c r="I125" s="410"/>
    </row>
    <row r="126" spans="1:9" ht="15" customHeight="1" x14ac:dyDescent="0.25">
      <c r="A126" s="401" t="s">
        <v>511</v>
      </c>
      <c r="B126" s="475"/>
      <c r="C126" s="100" t="s">
        <v>462</v>
      </c>
      <c r="D126" s="108">
        <v>1</v>
      </c>
      <c r="E126" s="200" t="s">
        <v>1201</v>
      </c>
      <c r="F126" s="479" t="s">
        <v>659</v>
      </c>
      <c r="G126" s="479"/>
      <c r="H126" s="410"/>
      <c r="I126" s="410"/>
    </row>
    <row r="127" spans="1:9" ht="15" customHeight="1" x14ac:dyDescent="0.25">
      <c r="A127" s="402" t="s">
        <v>458</v>
      </c>
      <c r="B127" s="111" t="s">
        <v>459</v>
      </c>
      <c r="C127" s="101" t="s">
        <v>460</v>
      </c>
      <c r="D127" s="109"/>
      <c r="E127" s="200" t="s">
        <v>1202</v>
      </c>
      <c r="F127" s="479" t="s">
        <v>658</v>
      </c>
      <c r="G127" s="479"/>
      <c r="H127" s="479" t="s">
        <v>513</v>
      </c>
      <c r="I127" s="479"/>
    </row>
    <row r="128" spans="1:9" ht="27.9" customHeight="1" x14ac:dyDescent="0.25">
      <c r="A128" s="415" t="s">
        <v>903</v>
      </c>
      <c r="B128" s="424" t="s">
        <v>1178</v>
      </c>
      <c r="C128" s="480" t="s">
        <v>307</v>
      </c>
      <c r="D128" s="473">
        <f>A!D128</f>
        <v>260</v>
      </c>
      <c r="E128" s="473"/>
      <c r="F128" s="473">
        <f>D128-D129</f>
        <v>260</v>
      </c>
      <c r="G128" s="473"/>
      <c r="H128" s="473"/>
      <c r="I128" s="226"/>
    </row>
    <row r="129" spans="1:9" ht="27.9" customHeight="1" x14ac:dyDescent="0.25">
      <c r="A129" s="415"/>
      <c r="B129" s="425"/>
      <c r="C129" s="480"/>
      <c r="D129" s="473">
        <f>A!D129</f>
        <v>0</v>
      </c>
      <c r="E129" s="473"/>
      <c r="F129" s="226"/>
      <c r="G129" s="473">
        <f>A!G129</f>
        <v>377</v>
      </c>
      <c r="H129" s="473"/>
      <c r="I129" s="473"/>
    </row>
    <row r="130" spans="1:9" ht="27.9" customHeight="1" x14ac:dyDescent="0.25">
      <c r="A130" s="415" t="s">
        <v>315</v>
      </c>
      <c r="B130" s="435" t="s">
        <v>1179</v>
      </c>
      <c r="C130" s="480" t="s">
        <v>80</v>
      </c>
      <c r="D130" s="473">
        <f>A!D130</f>
        <v>0</v>
      </c>
      <c r="E130" s="473"/>
      <c r="F130" s="473">
        <f>D130-D131</f>
        <v>0</v>
      </c>
      <c r="G130" s="473"/>
      <c r="H130" s="473"/>
      <c r="I130" s="226"/>
    </row>
    <row r="131" spans="1:9" ht="27.9" customHeight="1" x14ac:dyDescent="0.25">
      <c r="A131" s="415"/>
      <c r="B131" s="436"/>
      <c r="C131" s="480"/>
      <c r="D131" s="473">
        <f>A!D131</f>
        <v>0</v>
      </c>
      <c r="E131" s="473"/>
      <c r="F131" s="226"/>
      <c r="G131" s="473">
        <f>A!G131</f>
        <v>0</v>
      </c>
      <c r="H131" s="473"/>
      <c r="I131" s="473"/>
    </row>
    <row r="132" spans="1:9" ht="27.9" customHeight="1" x14ac:dyDescent="0.25">
      <c r="A132" s="415" t="s">
        <v>314</v>
      </c>
      <c r="B132" s="386" t="s">
        <v>1180</v>
      </c>
      <c r="C132" s="480" t="s">
        <v>81</v>
      </c>
      <c r="D132" s="473">
        <f>A!D132</f>
        <v>0</v>
      </c>
      <c r="E132" s="473"/>
      <c r="F132" s="473">
        <f>D132-D133</f>
        <v>0</v>
      </c>
      <c r="G132" s="473"/>
      <c r="H132" s="473"/>
      <c r="I132" s="226"/>
    </row>
    <row r="133" spans="1:9" ht="27.9" customHeight="1" x14ac:dyDescent="0.25">
      <c r="A133" s="415"/>
      <c r="B133" s="386"/>
      <c r="C133" s="480"/>
      <c r="D133" s="473">
        <f>A!D133</f>
        <v>0</v>
      </c>
      <c r="E133" s="473"/>
      <c r="F133" s="226"/>
      <c r="G133" s="473">
        <f>A!G133</f>
        <v>0</v>
      </c>
      <c r="H133" s="473"/>
      <c r="I133" s="473"/>
    </row>
    <row r="134" spans="1:9" ht="27.9" customHeight="1" x14ac:dyDescent="0.25">
      <c r="A134" s="415" t="s">
        <v>316</v>
      </c>
      <c r="B134" s="426" t="s">
        <v>1188</v>
      </c>
      <c r="C134" s="480" t="s">
        <v>82</v>
      </c>
      <c r="D134" s="473">
        <f>A!D134</f>
        <v>0</v>
      </c>
      <c r="E134" s="473"/>
      <c r="F134" s="473">
        <f>D134-D135</f>
        <v>0</v>
      </c>
      <c r="G134" s="473"/>
      <c r="H134" s="473"/>
      <c r="I134" s="226"/>
    </row>
    <row r="135" spans="1:9" ht="36" customHeight="1" x14ac:dyDescent="0.25">
      <c r="A135" s="415"/>
      <c r="B135" s="427"/>
      <c r="C135" s="480"/>
      <c r="D135" s="473">
        <f>A!D135</f>
        <v>0</v>
      </c>
      <c r="E135" s="473"/>
      <c r="F135" s="226"/>
      <c r="G135" s="473">
        <f>A!G135</f>
        <v>0</v>
      </c>
      <c r="H135" s="473"/>
      <c r="I135" s="473"/>
    </row>
    <row r="136" spans="1:9" ht="27.9" customHeight="1" x14ac:dyDescent="0.25">
      <c r="A136" s="415" t="s">
        <v>313</v>
      </c>
      <c r="B136" s="426" t="s">
        <v>1189</v>
      </c>
      <c r="C136" s="480" t="s">
        <v>83</v>
      </c>
      <c r="D136" s="473">
        <f>A!D136</f>
        <v>0</v>
      </c>
      <c r="E136" s="473"/>
      <c r="F136" s="473">
        <f>D136-D137</f>
        <v>0</v>
      </c>
      <c r="G136" s="473"/>
      <c r="H136" s="473"/>
      <c r="I136" s="226"/>
    </row>
    <row r="137" spans="1:9" ht="27.9" customHeight="1" x14ac:dyDescent="0.25">
      <c r="A137" s="415"/>
      <c r="B137" s="427"/>
      <c r="C137" s="480"/>
      <c r="D137" s="473">
        <f>A!D137</f>
        <v>0</v>
      </c>
      <c r="E137" s="473"/>
      <c r="F137" s="226"/>
      <c r="G137" s="473">
        <f>A!G137</f>
        <v>0</v>
      </c>
      <c r="H137" s="473"/>
      <c r="I137" s="473"/>
    </row>
    <row r="138" spans="1:9" ht="27.9" customHeight="1" x14ac:dyDescent="0.25">
      <c r="A138" s="415" t="s">
        <v>317</v>
      </c>
      <c r="B138" s="386" t="s">
        <v>1190</v>
      </c>
      <c r="C138" s="480" t="s">
        <v>917</v>
      </c>
      <c r="D138" s="473">
        <f>A!D138</f>
        <v>0</v>
      </c>
      <c r="E138" s="473"/>
      <c r="F138" s="473">
        <f>D138-D139</f>
        <v>0</v>
      </c>
      <c r="G138" s="473"/>
      <c r="H138" s="473"/>
      <c r="I138" s="226"/>
    </row>
    <row r="139" spans="1:9" ht="27.9" customHeight="1" x14ac:dyDescent="0.25">
      <c r="A139" s="415"/>
      <c r="B139" s="386"/>
      <c r="C139" s="480"/>
      <c r="D139" s="473">
        <f>A!D139</f>
        <v>0</v>
      </c>
      <c r="E139" s="473"/>
      <c r="F139" s="226"/>
      <c r="G139" s="473">
        <f>A!G139</f>
        <v>0</v>
      </c>
      <c r="H139" s="473"/>
      <c r="I139" s="473"/>
    </row>
    <row r="140" spans="1:9" ht="27.9" customHeight="1" x14ac:dyDescent="0.25">
      <c r="A140" s="415" t="s">
        <v>312</v>
      </c>
      <c r="B140" s="386" t="s">
        <v>1191</v>
      </c>
      <c r="C140" s="480" t="s">
        <v>919</v>
      </c>
      <c r="D140" s="473">
        <f>A!D140</f>
        <v>23687</v>
      </c>
      <c r="E140" s="473"/>
      <c r="F140" s="473">
        <f>D140-D141</f>
        <v>23687</v>
      </c>
      <c r="G140" s="473"/>
      <c r="H140" s="473"/>
      <c r="I140" s="226"/>
    </row>
    <row r="141" spans="1:9" ht="27.9" customHeight="1" x14ac:dyDescent="0.25">
      <c r="A141" s="415"/>
      <c r="B141" s="386"/>
      <c r="C141" s="480"/>
      <c r="D141" s="473">
        <f>A!D141</f>
        <v>0</v>
      </c>
      <c r="E141" s="473"/>
      <c r="F141" s="226"/>
      <c r="G141" s="473">
        <f>A!G141</f>
        <v>30315</v>
      </c>
      <c r="H141" s="473"/>
      <c r="I141" s="473"/>
    </row>
    <row r="142" spans="1:9" ht="27.9" customHeight="1" x14ac:dyDescent="0.25">
      <c r="A142" s="415" t="s">
        <v>537</v>
      </c>
      <c r="B142" s="386" t="s">
        <v>1183</v>
      </c>
      <c r="C142" s="480" t="s">
        <v>920</v>
      </c>
      <c r="D142" s="473">
        <f>A!D142</f>
        <v>0</v>
      </c>
      <c r="E142" s="473"/>
      <c r="F142" s="473">
        <f>D142-D143</f>
        <v>0</v>
      </c>
      <c r="G142" s="473"/>
      <c r="H142" s="473"/>
      <c r="I142" s="226"/>
    </row>
    <row r="143" spans="1:9" ht="27.75" customHeight="1" x14ac:dyDescent="0.25">
      <c r="A143" s="415"/>
      <c r="B143" s="386"/>
      <c r="C143" s="480"/>
      <c r="D143" s="473">
        <f>A!D143</f>
        <v>0</v>
      </c>
      <c r="E143" s="473"/>
      <c r="F143" s="226"/>
      <c r="G143" s="473">
        <f>A!G143</f>
        <v>0</v>
      </c>
      <c r="H143" s="473"/>
      <c r="I143" s="473"/>
    </row>
    <row r="144" spans="1:9" ht="27.75" customHeight="1" x14ac:dyDescent="0.25">
      <c r="A144" s="415" t="s">
        <v>893</v>
      </c>
      <c r="B144" s="386" t="s">
        <v>1192</v>
      </c>
      <c r="C144" s="480" t="s">
        <v>922</v>
      </c>
      <c r="D144" s="473">
        <f>A!D144</f>
        <v>170</v>
      </c>
      <c r="E144" s="473"/>
      <c r="F144" s="473">
        <f>D144-D145</f>
        <v>170</v>
      </c>
      <c r="G144" s="473"/>
      <c r="H144" s="473"/>
      <c r="I144" s="226"/>
    </row>
    <row r="145" spans="1:9" ht="27.75" customHeight="1" x14ac:dyDescent="0.25">
      <c r="A145" s="415"/>
      <c r="B145" s="386"/>
      <c r="C145" s="480"/>
      <c r="D145" s="473">
        <f>A!D145</f>
        <v>0</v>
      </c>
      <c r="E145" s="473"/>
      <c r="F145" s="227"/>
      <c r="G145" s="473">
        <f>A!G145</f>
        <v>192</v>
      </c>
      <c r="H145" s="473"/>
      <c r="I145" s="473"/>
    </row>
    <row r="146" spans="1:9" ht="27.9" customHeight="1" x14ac:dyDescent="0.25">
      <c r="A146" s="441" t="s">
        <v>149</v>
      </c>
      <c r="B146" s="443" t="s">
        <v>1193</v>
      </c>
      <c r="C146" s="481" t="s">
        <v>924</v>
      </c>
      <c r="D146" s="439">
        <f>D148+D150+D152+D154</f>
        <v>0</v>
      </c>
      <c r="E146" s="440"/>
      <c r="F146" s="439">
        <f>D146-D147</f>
        <v>0</v>
      </c>
      <c r="G146" s="445"/>
      <c r="H146" s="440"/>
      <c r="I146" s="179"/>
    </row>
    <row r="147" spans="1:9" ht="27.75" customHeight="1" x14ac:dyDescent="0.25">
      <c r="A147" s="442"/>
      <c r="B147" s="444"/>
      <c r="C147" s="481"/>
      <c r="D147" s="439">
        <f>D149+D151+D153+D155</f>
        <v>0</v>
      </c>
      <c r="E147" s="440"/>
      <c r="F147" s="179"/>
      <c r="G147" s="439">
        <f>G149+G151+G153+G155</f>
        <v>0</v>
      </c>
      <c r="H147" s="445"/>
      <c r="I147" s="440"/>
    </row>
    <row r="148" spans="1:9" ht="27.9" customHeight="1" x14ac:dyDescent="0.25">
      <c r="A148" s="385" t="s">
        <v>150</v>
      </c>
      <c r="B148" s="386" t="s">
        <v>1194</v>
      </c>
      <c r="C148" s="480" t="s">
        <v>926</v>
      </c>
      <c r="D148" s="473">
        <f>A!D148</f>
        <v>0</v>
      </c>
      <c r="E148" s="473"/>
      <c r="F148" s="473">
        <f>D148-D149</f>
        <v>0</v>
      </c>
      <c r="G148" s="473"/>
      <c r="H148" s="473"/>
      <c r="I148" s="226"/>
    </row>
    <row r="149" spans="1:9" ht="27.75" customHeight="1" x14ac:dyDescent="0.25">
      <c r="A149" s="385"/>
      <c r="B149" s="386"/>
      <c r="C149" s="480"/>
      <c r="D149" s="473">
        <f>A!D149</f>
        <v>0</v>
      </c>
      <c r="E149" s="473"/>
      <c r="F149" s="226"/>
      <c r="G149" s="473">
        <f>A!G149</f>
        <v>0</v>
      </c>
      <c r="H149" s="473"/>
      <c r="I149" s="473"/>
    </row>
    <row r="150" spans="1:9" ht="27.9" customHeight="1" x14ac:dyDescent="0.25">
      <c r="A150" s="415" t="s">
        <v>121</v>
      </c>
      <c r="B150" s="424" t="s">
        <v>1195</v>
      </c>
      <c r="C150" s="413" t="s">
        <v>927</v>
      </c>
      <c r="D150" s="473">
        <f>A!D150</f>
        <v>0</v>
      </c>
      <c r="E150" s="473"/>
      <c r="F150" s="473">
        <f>D150-D151</f>
        <v>0</v>
      </c>
      <c r="G150" s="473"/>
      <c r="H150" s="473"/>
      <c r="I150" s="226"/>
    </row>
    <row r="151" spans="1:9" ht="27.75" customHeight="1" x14ac:dyDescent="0.25">
      <c r="A151" s="415"/>
      <c r="B151" s="425"/>
      <c r="C151" s="413"/>
      <c r="D151" s="473">
        <f>A!D151</f>
        <v>0</v>
      </c>
      <c r="E151" s="473"/>
      <c r="F151" s="226"/>
      <c r="G151" s="473">
        <f>A!G151</f>
        <v>0</v>
      </c>
      <c r="H151" s="473"/>
      <c r="I151" s="473"/>
    </row>
    <row r="152" spans="1:9" ht="27.9" customHeight="1" x14ac:dyDescent="0.25">
      <c r="A152" s="415" t="s">
        <v>122</v>
      </c>
      <c r="B152" s="386" t="s">
        <v>1196</v>
      </c>
      <c r="C152" s="413" t="s">
        <v>931</v>
      </c>
      <c r="D152" s="473">
        <f>A!D152</f>
        <v>0</v>
      </c>
      <c r="E152" s="473"/>
      <c r="F152" s="473">
        <f>D152-D153</f>
        <v>0</v>
      </c>
      <c r="G152" s="473"/>
      <c r="H152" s="473"/>
      <c r="I152" s="226"/>
    </row>
    <row r="153" spans="1:9" ht="27.75" customHeight="1" x14ac:dyDescent="0.25">
      <c r="A153" s="415"/>
      <c r="B153" s="386"/>
      <c r="C153" s="413"/>
      <c r="D153" s="473">
        <f>A!D153</f>
        <v>0</v>
      </c>
      <c r="E153" s="473"/>
      <c r="F153" s="226"/>
      <c r="G153" s="473">
        <f>A!G153</f>
        <v>0</v>
      </c>
      <c r="H153" s="473"/>
      <c r="I153" s="473"/>
    </row>
    <row r="154" spans="1:9" ht="27.9" customHeight="1" x14ac:dyDescent="0.25">
      <c r="A154" s="415" t="s">
        <v>123</v>
      </c>
      <c r="B154" s="386" t="s">
        <v>1197</v>
      </c>
      <c r="C154" s="413" t="s">
        <v>932</v>
      </c>
      <c r="D154" s="473">
        <f>A!D154</f>
        <v>0</v>
      </c>
      <c r="E154" s="473"/>
      <c r="F154" s="473">
        <f>D154-D155</f>
        <v>0</v>
      </c>
      <c r="G154" s="473"/>
      <c r="H154" s="473"/>
      <c r="I154" s="226"/>
    </row>
    <row r="155" spans="1:9" ht="27.75" customHeight="1" x14ac:dyDescent="0.25">
      <c r="A155" s="415"/>
      <c r="B155" s="386"/>
      <c r="C155" s="413"/>
      <c r="D155" s="473">
        <f>A!D155</f>
        <v>0</v>
      </c>
      <c r="E155" s="473"/>
      <c r="F155" s="226"/>
      <c r="G155" s="473">
        <f>A!G155</f>
        <v>0</v>
      </c>
      <c r="H155" s="473"/>
      <c r="I155" s="473"/>
    </row>
    <row r="156" spans="1:9" ht="15" customHeight="1" x14ac:dyDescent="0.25">
      <c r="A156" s="400" t="s">
        <v>1199</v>
      </c>
      <c r="B156" s="474" t="s">
        <v>1198</v>
      </c>
      <c r="C156" s="182" t="s">
        <v>1200</v>
      </c>
      <c r="D156" s="476" t="s">
        <v>349</v>
      </c>
      <c r="E156" s="477"/>
      <c r="F156" s="477"/>
      <c r="G156" s="478"/>
      <c r="H156" s="410" t="s">
        <v>1203</v>
      </c>
      <c r="I156" s="410"/>
    </row>
    <row r="157" spans="1:9" ht="15" customHeight="1" x14ac:dyDescent="0.25">
      <c r="A157" s="401" t="s">
        <v>511</v>
      </c>
      <c r="B157" s="475"/>
      <c r="C157" s="100" t="s">
        <v>462</v>
      </c>
      <c r="D157" s="108">
        <v>1</v>
      </c>
      <c r="E157" s="181" t="s">
        <v>1201</v>
      </c>
      <c r="F157" s="479" t="s">
        <v>659</v>
      </c>
      <c r="G157" s="479"/>
      <c r="H157" s="410"/>
      <c r="I157" s="410"/>
    </row>
    <row r="158" spans="1:9" ht="15" customHeight="1" x14ac:dyDescent="0.25">
      <c r="A158" s="402" t="s">
        <v>458</v>
      </c>
      <c r="B158" s="111" t="s">
        <v>459</v>
      </c>
      <c r="C158" s="101" t="s">
        <v>460</v>
      </c>
      <c r="D158" s="109"/>
      <c r="E158" s="181" t="s">
        <v>1202</v>
      </c>
      <c r="F158" s="479" t="s">
        <v>658</v>
      </c>
      <c r="G158" s="479"/>
      <c r="H158" s="479" t="s">
        <v>513</v>
      </c>
      <c r="I158" s="479"/>
    </row>
    <row r="159" spans="1:9" ht="27.75" customHeight="1" x14ac:dyDescent="0.25">
      <c r="A159" s="441" t="s">
        <v>43</v>
      </c>
      <c r="B159" s="443" t="s">
        <v>1204</v>
      </c>
      <c r="C159" s="423" t="s">
        <v>934</v>
      </c>
      <c r="D159" s="393">
        <f>D161+D163</f>
        <v>110157</v>
      </c>
      <c r="E159" s="393"/>
      <c r="F159" s="393">
        <f>D159-D160</f>
        <v>110157</v>
      </c>
      <c r="G159" s="393"/>
      <c r="H159" s="393"/>
      <c r="I159" s="199"/>
    </row>
    <row r="160" spans="1:9" ht="27.75" customHeight="1" x14ac:dyDescent="0.25">
      <c r="A160" s="442"/>
      <c r="B160" s="444"/>
      <c r="C160" s="423"/>
      <c r="D160" s="393">
        <f>D162+D164</f>
        <v>0</v>
      </c>
      <c r="E160" s="393"/>
      <c r="F160" s="199"/>
      <c r="G160" s="393">
        <f>A!G160</f>
        <v>148687</v>
      </c>
      <c r="H160" s="393"/>
      <c r="I160" s="393"/>
    </row>
    <row r="161" spans="1:9" ht="27.75" customHeight="1" x14ac:dyDescent="0.25">
      <c r="A161" s="437" t="s">
        <v>44</v>
      </c>
      <c r="B161" s="435" t="s">
        <v>1205</v>
      </c>
      <c r="C161" s="413" t="s">
        <v>937</v>
      </c>
      <c r="D161" s="473">
        <f>A!D161</f>
        <v>2514</v>
      </c>
      <c r="E161" s="473"/>
      <c r="F161" s="473">
        <f>D161-D162</f>
        <v>2514</v>
      </c>
      <c r="G161" s="473"/>
      <c r="H161" s="473"/>
      <c r="I161" s="226"/>
    </row>
    <row r="162" spans="1:9" ht="27.75" customHeight="1" x14ac:dyDescent="0.25">
      <c r="A162" s="438"/>
      <c r="B162" s="436"/>
      <c r="C162" s="413"/>
      <c r="D162" s="473">
        <f>A!D162</f>
        <v>0</v>
      </c>
      <c r="E162" s="473"/>
      <c r="F162" s="226"/>
      <c r="G162" s="473">
        <f>A!G162</f>
        <v>2247</v>
      </c>
      <c r="H162" s="473"/>
      <c r="I162" s="473"/>
    </row>
    <row r="163" spans="1:9" ht="27.75" customHeight="1" x14ac:dyDescent="0.25">
      <c r="A163" s="437" t="s">
        <v>606</v>
      </c>
      <c r="B163" s="435" t="s">
        <v>1206</v>
      </c>
      <c r="C163" s="413" t="s">
        <v>938</v>
      </c>
      <c r="D163" s="473">
        <f>A!D163</f>
        <v>107643</v>
      </c>
      <c r="E163" s="473"/>
      <c r="F163" s="473">
        <f>D163-D164</f>
        <v>107643</v>
      </c>
      <c r="G163" s="473"/>
      <c r="H163" s="473"/>
      <c r="I163" s="226"/>
    </row>
    <row r="164" spans="1:9" ht="27.75" customHeight="1" x14ac:dyDescent="0.25">
      <c r="A164" s="438"/>
      <c r="B164" s="436"/>
      <c r="C164" s="413"/>
      <c r="D164" s="473">
        <f>A!D164</f>
        <v>0</v>
      </c>
      <c r="E164" s="473"/>
      <c r="F164" s="226"/>
      <c r="G164" s="473">
        <f>A!G164</f>
        <v>146440</v>
      </c>
      <c r="H164" s="473"/>
      <c r="I164" s="473"/>
    </row>
    <row r="165" spans="1:9" ht="27.9" customHeight="1" x14ac:dyDescent="0.25">
      <c r="A165" s="414" t="s">
        <v>129</v>
      </c>
      <c r="B165" s="404" t="s">
        <v>1207</v>
      </c>
      <c r="C165" s="423" t="s">
        <v>939</v>
      </c>
      <c r="D165" s="393">
        <f>D167+D169+D171+D173</f>
        <v>18</v>
      </c>
      <c r="E165" s="393"/>
      <c r="F165" s="393">
        <f>D165-D166</f>
        <v>18</v>
      </c>
      <c r="G165" s="393"/>
      <c r="H165" s="393"/>
      <c r="I165" s="179"/>
    </row>
    <row r="166" spans="1:9" ht="27.75" customHeight="1" x14ac:dyDescent="0.25">
      <c r="A166" s="414"/>
      <c r="B166" s="404"/>
      <c r="C166" s="423"/>
      <c r="D166" s="393">
        <f>D168+D170+D172+D174</f>
        <v>0</v>
      </c>
      <c r="E166" s="393"/>
      <c r="F166" s="179"/>
      <c r="G166" s="393">
        <f>G168+G170+G172+G174</f>
        <v>16</v>
      </c>
      <c r="H166" s="393"/>
      <c r="I166" s="393"/>
    </row>
    <row r="167" spans="1:9" ht="27.9" customHeight="1" x14ac:dyDescent="0.25">
      <c r="A167" s="385" t="s">
        <v>156</v>
      </c>
      <c r="B167" s="386" t="s">
        <v>1208</v>
      </c>
      <c r="C167" s="413" t="s">
        <v>940</v>
      </c>
      <c r="D167" s="473">
        <f>A!D167</f>
        <v>0</v>
      </c>
      <c r="E167" s="473"/>
      <c r="F167" s="473">
        <f>D167-D168</f>
        <v>0</v>
      </c>
      <c r="G167" s="473"/>
      <c r="H167" s="473"/>
      <c r="I167" s="226"/>
    </row>
    <row r="168" spans="1:9" ht="27.75" customHeight="1" x14ac:dyDescent="0.25">
      <c r="A168" s="385"/>
      <c r="B168" s="386"/>
      <c r="C168" s="413"/>
      <c r="D168" s="473">
        <f>A!D168</f>
        <v>0</v>
      </c>
      <c r="E168" s="473"/>
      <c r="F168" s="226"/>
      <c r="G168" s="473">
        <f>A!G168</f>
        <v>0</v>
      </c>
      <c r="H168" s="473"/>
      <c r="I168" s="473"/>
    </row>
    <row r="169" spans="1:9" ht="27.9" customHeight="1" x14ac:dyDescent="0.25">
      <c r="A169" s="415" t="s">
        <v>115</v>
      </c>
      <c r="B169" s="386" t="s">
        <v>1209</v>
      </c>
      <c r="C169" s="413" t="s">
        <v>941</v>
      </c>
      <c r="D169" s="473">
        <f>A!D169</f>
        <v>18</v>
      </c>
      <c r="E169" s="473"/>
      <c r="F169" s="473">
        <f>D169-D170</f>
        <v>18</v>
      </c>
      <c r="G169" s="473"/>
      <c r="H169" s="473"/>
      <c r="I169" s="226"/>
    </row>
    <row r="170" spans="1:9" ht="27.75" customHeight="1" x14ac:dyDescent="0.25">
      <c r="A170" s="415"/>
      <c r="B170" s="386"/>
      <c r="C170" s="413"/>
      <c r="D170" s="473">
        <f>A!D170</f>
        <v>0</v>
      </c>
      <c r="E170" s="473"/>
      <c r="F170" s="226"/>
      <c r="G170" s="473">
        <f>A!G170</f>
        <v>16</v>
      </c>
      <c r="H170" s="473"/>
      <c r="I170" s="473"/>
    </row>
    <row r="171" spans="1:9" ht="27.75" customHeight="1" x14ac:dyDescent="0.25">
      <c r="A171" s="415" t="s">
        <v>116</v>
      </c>
      <c r="B171" s="386" t="s">
        <v>1210</v>
      </c>
      <c r="C171" s="413" t="s">
        <v>942</v>
      </c>
      <c r="D171" s="473">
        <f>A!D171</f>
        <v>0</v>
      </c>
      <c r="E171" s="473"/>
      <c r="F171" s="473">
        <f>D171-D172</f>
        <v>0</v>
      </c>
      <c r="G171" s="473"/>
      <c r="H171" s="473"/>
      <c r="I171" s="226"/>
    </row>
    <row r="172" spans="1:9" ht="27.75" customHeight="1" x14ac:dyDescent="0.25">
      <c r="A172" s="415"/>
      <c r="B172" s="386"/>
      <c r="C172" s="413"/>
      <c r="D172" s="473">
        <f>A!D172</f>
        <v>0</v>
      </c>
      <c r="E172" s="473"/>
      <c r="F172" s="226"/>
      <c r="G172" s="473">
        <f>A!G172</f>
        <v>0</v>
      </c>
      <c r="H172" s="473"/>
      <c r="I172" s="473"/>
    </row>
    <row r="173" spans="1:9" ht="27.75" customHeight="1" x14ac:dyDescent="0.25">
      <c r="A173" s="415" t="s">
        <v>117</v>
      </c>
      <c r="B173" s="386" t="s">
        <v>1211</v>
      </c>
      <c r="C173" s="413" t="s">
        <v>943</v>
      </c>
      <c r="D173" s="473">
        <f>A!D173</f>
        <v>0</v>
      </c>
      <c r="E173" s="473"/>
      <c r="F173" s="473">
        <f>D173-D174</f>
        <v>0</v>
      </c>
      <c r="G173" s="473"/>
      <c r="H173" s="473"/>
      <c r="I173" s="226"/>
    </row>
    <row r="174" spans="1:9" ht="27.75" customHeight="1" x14ac:dyDescent="0.25">
      <c r="A174" s="415"/>
      <c r="B174" s="386"/>
      <c r="C174" s="413"/>
      <c r="D174" s="473">
        <f>A!D174</f>
        <v>0</v>
      </c>
      <c r="E174" s="473"/>
      <c r="F174" s="226"/>
      <c r="G174" s="473">
        <f>A!G174</f>
        <v>0</v>
      </c>
      <c r="H174" s="473"/>
      <c r="I174" s="473"/>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09375" defaultRowHeight="13.2" x14ac:dyDescent="0.25"/>
  <cols>
    <col min="1" max="1" width="5.5546875" style="12" customWidth="1"/>
    <col min="2" max="2" width="29.5546875" style="20" customWidth="1"/>
    <col min="3" max="3" width="5.5546875" style="21" customWidth="1"/>
    <col min="4" max="4" width="2.5546875" style="12" customWidth="1"/>
    <col min="5" max="5" width="25.5546875" style="12" customWidth="1"/>
    <col min="6" max="9" width="9" style="12" customWidth="1"/>
    <col min="10" max="16384" width="9.109375" style="12"/>
  </cols>
  <sheetData>
    <row r="1" spans="1:9" s="13" customFormat="1" ht="15.15" customHeight="1" x14ac:dyDescent="0.25">
      <c r="A1" s="400" t="s">
        <v>470</v>
      </c>
      <c r="B1" s="474" t="s">
        <v>609</v>
      </c>
      <c r="C1" s="97" t="s">
        <v>456</v>
      </c>
      <c r="D1" s="479" t="s">
        <v>349</v>
      </c>
      <c r="E1" s="479"/>
      <c r="F1" s="479"/>
      <c r="G1" s="479"/>
      <c r="H1" s="476" t="s">
        <v>457</v>
      </c>
      <c r="I1" s="478"/>
    </row>
    <row r="2" spans="1:9" s="13" customFormat="1" ht="15.15" customHeight="1" x14ac:dyDescent="0.25">
      <c r="A2" s="401"/>
      <c r="B2" s="475"/>
      <c r="C2" s="100" t="s">
        <v>462</v>
      </c>
      <c r="D2" s="98">
        <v>1</v>
      </c>
      <c r="E2" s="98" t="s">
        <v>597</v>
      </c>
      <c r="F2" s="479" t="s">
        <v>598</v>
      </c>
      <c r="G2" s="479"/>
      <c r="H2" s="522" t="s">
        <v>449</v>
      </c>
      <c r="I2" s="523"/>
    </row>
    <row r="3" spans="1:9" s="13" customFormat="1" ht="15.15" customHeight="1" x14ac:dyDescent="0.25">
      <c r="A3" s="402" t="s">
        <v>458</v>
      </c>
      <c r="B3" s="99" t="s">
        <v>459</v>
      </c>
      <c r="C3" s="102" t="s">
        <v>460</v>
      </c>
      <c r="D3" s="142"/>
      <c r="E3" s="98" t="s">
        <v>599</v>
      </c>
      <c r="F3" s="479"/>
      <c r="G3" s="479"/>
      <c r="H3" s="522" t="s">
        <v>600</v>
      </c>
      <c r="I3" s="523"/>
    </row>
    <row r="4" spans="1:9" s="13" customFormat="1" ht="27.75" customHeight="1" x14ac:dyDescent="0.25">
      <c r="A4" s="508">
        <f>A!A4</f>
        <v>0</v>
      </c>
      <c r="B4" s="404" t="s">
        <v>727</v>
      </c>
      <c r="C4" s="509" t="s">
        <v>188</v>
      </c>
      <c r="D4" s="393" t="e">
        <f>D6+D68+D136</f>
        <v>#REF!</v>
      </c>
      <c r="E4" s="393"/>
      <c r="F4" s="393" t="e">
        <f>F6+F68+F136</f>
        <v>#REF!</v>
      </c>
      <c r="G4" s="393"/>
      <c r="H4" s="393"/>
      <c r="I4" s="155" t="s">
        <v>658</v>
      </c>
    </row>
    <row r="5" spans="1:9" ht="27.75" customHeight="1" x14ac:dyDescent="0.25">
      <c r="A5" s="508"/>
      <c r="B5" s="404"/>
      <c r="C5" s="509"/>
      <c r="D5" s="393" t="e">
        <f>D7+D69+D137</f>
        <v>#REF!</v>
      </c>
      <c r="E5" s="393"/>
      <c r="F5" s="155"/>
      <c r="G5" s="393" t="e">
        <f>G7+G69+G137</f>
        <v>#REF!</v>
      </c>
      <c r="H5" s="393"/>
      <c r="I5" s="393"/>
    </row>
    <row r="6" spans="1:9" ht="27.75" customHeight="1" x14ac:dyDescent="0.25">
      <c r="A6" s="510" t="s">
        <v>112</v>
      </c>
      <c r="B6" s="406" t="s">
        <v>726</v>
      </c>
      <c r="C6" s="509" t="s">
        <v>189</v>
      </c>
      <c r="D6" s="393">
        <f>D8+D24+D47</f>
        <v>4833521</v>
      </c>
      <c r="E6" s="393"/>
      <c r="F6" s="393">
        <f>F8+F24+F47</f>
        <v>2390218</v>
      </c>
      <c r="G6" s="393"/>
      <c r="H6" s="393"/>
      <c r="I6" s="155" t="s">
        <v>658</v>
      </c>
    </row>
    <row r="7" spans="1:9" ht="27.75" customHeight="1" x14ac:dyDescent="0.25">
      <c r="A7" s="511"/>
      <c r="B7" s="406"/>
      <c r="C7" s="509"/>
      <c r="D7" s="393">
        <f>D9+D25+D48</f>
        <v>2443303</v>
      </c>
      <c r="E7" s="393"/>
      <c r="F7" s="155" t="s">
        <v>658</v>
      </c>
      <c r="G7" s="393">
        <f>G9+G25+G48</f>
        <v>2532300</v>
      </c>
      <c r="H7" s="393"/>
      <c r="I7" s="393"/>
    </row>
    <row r="8" spans="1:9" ht="27.75" customHeight="1" x14ac:dyDescent="0.25">
      <c r="A8" s="512" t="s">
        <v>133</v>
      </c>
      <c r="B8" s="404" t="s">
        <v>542</v>
      </c>
      <c r="C8" s="509" t="s">
        <v>190</v>
      </c>
      <c r="D8" s="393">
        <f>D10+D12+D14+D16+D18+D20+D22</f>
        <v>44848</v>
      </c>
      <c r="E8" s="393"/>
      <c r="F8" s="393">
        <f>F10+F12+F14+F16+F18+F20+F22</f>
        <v>0</v>
      </c>
      <c r="G8" s="393"/>
      <c r="H8" s="393"/>
      <c r="I8" s="155" t="s">
        <v>658</v>
      </c>
    </row>
    <row r="9" spans="1:9" ht="27.75" customHeight="1" x14ac:dyDescent="0.25">
      <c r="A9" s="513"/>
      <c r="B9" s="404"/>
      <c r="C9" s="509"/>
      <c r="D9" s="393">
        <f>D11+D13+D15+D17+D19+D21+D23</f>
        <v>44848</v>
      </c>
      <c r="E9" s="393"/>
      <c r="F9" s="155" t="s">
        <v>658</v>
      </c>
      <c r="G9" s="393">
        <f>G11+G13+G15+G17+G19+G21+G23</f>
        <v>0</v>
      </c>
      <c r="H9" s="393"/>
      <c r="I9" s="393"/>
    </row>
    <row r="10" spans="1:9" ht="27.75" customHeight="1" x14ac:dyDescent="0.25">
      <c r="A10" s="495" t="s">
        <v>661</v>
      </c>
      <c r="B10" s="498" t="s">
        <v>649</v>
      </c>
      <c r="C10" s="506" t="s">
        <v>191</v>
      </c>
      <c r="D10" s="493">
        <f>A!D10</f>
        <v>0</v>
      </c>
      <c r="E10" s="494"/>
      <c r="F10" s="514">
        <f>D10-D11</f>
        <v>0</v>
      </c>
      <c r="G10" s="514"/>
      <c r="H10" s="514"/>
      <c r="I10" s="116" t="s">
        <v>658</v>
      </c>
    </row>
    <row r="11" spans="1:9" ht="27.75" customHeight="1" x14ac:dyDescent="0.25">
      <c r="A11" s="496"/>
      <c r="B11" s="498"/>
      <c r="C11" s="506"/>
      <c r="D11" s="493">
        <f>A!D11</f>
        <v>0</v>
      </c>
      <c r="E11" s="494"/>
      <c r="F11" s="116"/>
      <c r="G11" s="514">
        <f>A!G11</f>
        <v>0</v>
      </c>
      <c r="H11" s="514"/>
      <c r="I11" s="514"/>
    </row>
    <row r="12" spans="1:9" ht="27.75" customHeight="1" x14ac:dyDescent="0.25">
      <c r="A12" s="502" t="s">
        <v>115</v>
      </c>
      <c r="B12" s="498" t="s">
        <v>350</v>
      </c>
      <c r="C12" s="506" t="s">
        <v>192</v>
      </c>
      <c r="D12" s="493">
        <f>A!D12</f>
        <v>44848</v>
      </c>
      <c r="E12" s="494"/>
      <c r="F12" s="514">
        <f>D12-D13</f>
        <v>0</v>
      </c>
      <c r="G12" s="514"/>
      <c r="H12" s="514"/>
      <c r="I12" s="116" t="s">
        <v>658</v>
      </c>
    </row>
    <row r="13" spans="1:9" ht="27.75" customHeight="1" x14ac:dyDescent="0.25">
      <c r="A13" s="503"/>
      <c r="B13" s="498"/>
      <c r="C13" s="506"/>
      <c r="D13" s="493">
        <f>A!D13</f>
        <v>44848</v>
      </c>
      <c r="E13" s="494"/>
      <c r="F13" s="116"/>
      <c r="G13" s="514">
        <f>A!G13</f>
        <v>0</v>
      </c>
      <c r="H13" s="514"/>
      <c r="I13" s="514"/>
    </row>
    <row r="14" spans="1:9" ht="27.75" customHeight="1" x14ac:dyDescent="0.25">
      <c r="A14" s="502" t="s">
        <v>116</v>
      </c>
      <c r="B14" s="498" t="s">
        <v>351</v>
      </c>
      <c r="C14" s="506" t="s">
        <v>193</v>
      </c>
      <c r="D14" s="493">
        <f>A!D14</f>
        <v>0</v>
      </c>
      <c r="E14" s="494"/>
      <c r="F14" s="514">
        <f>D14-D15</f>
        <v>0</v>
      </c>
      <c r="G14" s="514"/>
      <c r="H14" s="514"/>
      <c r="I14" s="116" t="s">
        <v>658</v>
      </c>
    </row>
    <row r="15" spans="1:9" ht="27.75" customHeight="1" x14ac:dyDescent="0.25">
      <c r="A15" s="503"/>
      <c r="B15" s="498"/>
      <c r="C15" s="506"/>
      <c r="D15" s="493">
        <f>A!D15</f>
        <v>0</v>
      </c>
      <c r="E15" s="494"/>
      <c r="F15" s="116"/>
      <c r="G15" s="514">
        <f>A!G15</f>
        <v>0</v>
      </c>
      <c r="H15" s="514"/>
      <c r="I15" s="514"/>
    </row>
    <row r="16" spans="1:9" ht="27.75" customHeight="1" x14ac:dyDescent="0.25">
      <c r="A16" s="502" t="s">
        <v>117</v>
      </c>
      <c r="B16" s="501" t="s">
        <v>339</v>
      </c>
      <c r="C16" s="506" t="s">
        <v>194</v>
      </c>
      <c r="D16" s="493">
        <f>A!D16</f>
        <v>0</v>
      </c>
      <c r="E16" s="494"/>
      <c r="F16" s="514">
        <f>D16-D17</f>
        <v>0</v>
      </c>
      <c r="G16" s="514"/>
      <c r="H16" s="514"/>
      <c r="I16" s="116" t="s">
        <v>658</v>
      </c>
    </row>
    <row r="17" spans="1:9" ht="27.75" customHeight="1" x14ac:dyDescent="0.25">
      <c r="A17" s="503"/>
      <c r="B17" s="501"/>
      <c r="C17" s="506"/>
      <c r="D17" s="493">
        <f>A!D17</f>
        <v>0</v>
      </c>
      <c r="E17" s="494"/>
      <c r="F17" s="116"/>
      <c r="G17" s="514">
        <f>A!G17</f>
        <v>0</v>
      </c>
      <c r="H17" s="514"/>
      <c r="I17" s="514"/>
    </row>
    <row r="18" spans="1:9" ht="27.75" customHeight="1" x14ac:dyDescent="0.25">
      <c r="A18" s="502" t="s">
        <v>118</v>
      </c>
      <c r="B18" s="501" t="s">
        <v>352</v>
      </c>
      <c r="C18" s="506" t="s">
        <v>195</v>
      </c>
      <c r="D18" s="493">
        <f>A!D18</f>
        <v>0</v>
      </c>
      <c r="E18" s="494"/>
      <c r="F18" s="514">
        <f>D18-D19</f>
        <v>0</v>
      </c>
      <c r="G18" s="514"/>
      <c r="H18" s="514"/>
      <c r="I18" s="116" t="s">
        <v>658</v>
      </c>
    </row>
    <row r="19" spans="1:9" ht="27.75" customHeight="1" x14ac:dyDescent="0.25">
      <c r="A19" s="503"/>
      <c r="B19" s="501"/>
      <c r="C19" s="506"/>
      <c r="D19" s="493">
        <f>A!D19</f>
        <v>0</v>
      </c>
      <c r="E19" s="494"/>
      <c r="F19" s="116"/>
      <c r="G19" s="514">
        <f>A!G19</f>
        <v>0</v>
      </c>
      <c r="H19" s="514"/>
      <c r="I19" s="514"/>
    </row>
    <row r="20" spans="1:9" ht="27.75" customHeight="1" x14ac:dyDescent="0.25">
      <c r="A20" s="502" t="s">
        <v>119</v>
      </c>
      <c r="B20" s="498" t="s">
        <v>428</v>
      </c>
      <c r="C20" s="506" t="s">
        <v>196</v>
      </c>
      <c r="D20" s="493">
        <f>A!D20</f>
        <v>0</v>
      </c>
      <c r="E20" s="494"/>
      <c r="F20" s="514">
        <f>D20-D21</f>
        <v>0</v>
      </c>
      <c r="G20" s="514"/>
      <c r="H20" s="514"/>
      <c r="I20" s="116" t="s">
        <v>658</v>
      </c>
    </row>
    <row r="21" spans="1:9" ht="27.75" customHeight="1" x14ac:dyDescent="0.25">
      <c r="A21" s="503"/>
      <c r="B21" s="498"/>
      <c r="C21" s="506"/>
      <c r="D21" s="493">
        <f>A!D21</f>
        <v>0</v>
      </c>
      <c r="E21" s="494"/>
      <c r="F21" s="116"/>
      <c r="G21" s="514">
        <f>A!G21</f>
        <v>0</v>
      </c>
      <c r="H21" s="514"/>
      <c r="I21" s="514"/>
    </row>
    <row r="22" spans="1:9" ht="27.75" customHeight="1" x14ac:dyDescent="0.25">
      <c r="A22" s="502" t="s">
        <v>120</v>
      </c>
      <c r="B22" s="498" t="s">
        <v>650</v>
      </c>
      <c r="C22" s="506" t="s">
        <v>197</v>
      </c>
      <c r="D22" s="493">
        <f>A!D22</f>
        <v>0</v>
      </c>
      <c r="E22" s="494"/>
      <c r="F22" s="514">
        <f>D22-D23</f>
        <v>0</v>
      </c>
      <c r="G22" s="514"/>
      <c r="H22" s="514"/>
      <c r="I22" s="116" t="s">
        <v>658</v>
      </c>
    </row>
    <row r="23" spans="1:9" ht="27.75" customHeight="1" x14ac:dyDescent="0.25">
      <c r="A23" s="503"/>
      <c r="B23" s="498"/>
      <c r="C23" s="506"/>
      <c r="D23" s="493">
        <f>A!D23</f>
        <v>0</v>
      </c>
      <c r="E23" s="494"/>
      <c r="F23" s="116"/>
      <c r="G23" s="514">
        <f>A!G23</f>
        <v>0</v>
      </c>
      <c r="H23" s="514"/>
      <c r="I23" s="514"/>
    </row>
    <row r="24" spans="1:9" ht="27.75" customHeight="1" x14ac:dyDescent="0.25">
      <c r="A24" s="517" t="s">
        <v>662</v>
      </c>
      <c r="B24" s="404" t="s">
        <v>546</v>
      </c>
      <c r="C24" s="509" t="s">
        <v>198</v>
      </c>
      <c r="D24" s="393">
        <f>D26+D28+D30+D35+D37+D39+D41+D43+D45</f>
        <v>4788673</v>
      </c>
      <c r="E24" s="393"/>
      <c r="F24" s="439">
        <f>F26+F28+F30+F35+F37+F39+F41+F43+F45</f>
        <v>2390218</v>
      </c>
      <c r="G24" s="445"/>
      <c r="H24" s="440"/>
      <c r="I24" s="155" t="s">
        <v>658</v>
      </c>
    </row>
    <row r="25" spans="1:9" ht="27.75" customHeight="1" x14ac:dyDescent="0.25">
      <c r="A25" s="518"/>
      <c r="B25" s="404"/>
      <c r="C25" s="509"/>
      <c r="D25" s="393">
        <f>D27+D29+D31+D36+D38+D40+D42+D44+D46</f>
        <v>2398455</v>
      </c>
      <c r="E25" s="393"/>
      <c r="F25" s="155" t="s">
        <v>658</v>
      </c>
      <c r="G25" s="393">
        <f>G27+G29+G31+G36+G38+G40+G42+G44+G46</f>
        <v>2532300</v>
      </c>
      <c r="H25" s="393"/>
      <c r="I25" s="393"/>
    </row>
    <row r="26" spans="1:9" ht="27.75" customHeight="1" x14ac:dyDescent="0.25">
      <c r="A26" s="507" t="s">
        <v>663</v>
      </c>
      <c r="B26" s="498" t="s">
        <v>353</v>
      </c>
      <c r="C26" s="506" t="s">
        <v>199</v>
      </c>
      <c r="D26" s="514">
        <f>A!D26</f>
        <v>1221386</v>
      </c>
      <c r="E26" s="514"/>
      <c r="F26" s="514">
        <f>D26-D27</f>
        <v>1221386</v>
      </c>
      <c r="G26" s="514"/>
      <c r="H26" s="514"/>
      <c r="I26" s="116" t="str">
        <f>A!I24</f>
        <v xml:space="preserve"> </v>
      </c>
    </row>
    <row r="27" spans="1:9" ht="27.75" customHeight="1" x14ac:dyDescent="0.25">
      <c r="A27" s="431"/>
      <c r="B27" s="498"/>
      <c r="C27" s="506"/>
      <c r="D27" s="515">
        <f>A!D27</f>
        <v>0</v>
      </c>
      <c r="E27" s="516"/>
      <c r="F27" s="116"/>
      <c r="G27" s="514">
        <f>A!G27</f>
        <v>1221386</v>
      </c>
      <c r="H27" s="514"/>
      <c r="I27" s="514"/>
    </row>
    <row r="28" spans="1:9" ht="27.75" customHeight="1" x14ac:dyDescent="0.25">
      <c r="A28" s="502" t="s">
        <v>121</v>
      </c>
      <c r="B28" s="498" t="s">
        <v>612</v>
      </c>
      <c r="C28" s="506" t="s">
        <v>200</v>
      </c>
      <c r="D28" s="493">
        <f>A!D28</f>
        <v>2891313</v>
      </c>
      <c r="E28" s="494"/>
      <c r="F28" s="514">
        <f>D28-D29</f>
        <v>1150154</v>
      </c>
      <c r="G28" s="514"/>
      <c r="H28" s="514"/>
      <c r="I28" s="116" t="s">
        <v>658</v>
      </c>
    </row>
    <row r="29" spans="1:9" ht="27.75" customHeight="1" x14ac:dyDescent="0.25">
      <c r="A29" s="503"/>
      <c r="B29" s="498"/>
      <c r="C29" s="506"/>
      <c r="D29" s="493">
        <f>A!D29</f>
        <v>1741159</v>
      </c>
      <c r="E29" s="494"/>
      <c r="F29" s="116"/>
      <c r="G29" s="514">
        <f>A!G29</f>
        <v>1296922</v>
      </c>
      <c r="H29" s="514"/>
      <c r="I29" s="514"/>
    </row>
    <row r="30" spans="1:9" ht="27.75" customHeight="1" x14ac:dyDescent="0.25">
      <c r="A30" s="502" t="s">
        <v>122</v>
      </c>
      <c r="B30" s="498" t="s">
        <v>613</v>
      </c>
      <c r="C30" s="506" t="s">
        <v>201</v>
      </c>
      <c r="D30" s="493">
        <f>A!D30</f>
        <v>674195</v>
      </c>
      <c r="E30" s="494"/>
      <c r="F30" s="514">
        <f>D30-D31</f>
        <v>16899</v>
      </c>
      <c r="G30" s="514"/>
      <c r="H30" s="514"/>
      <c r="I30" s="116" t="s">
        <v>658</v>
      </c>
    </row>
    <row r="31" spans="1:9" ht="27.75" customHeight="1" x14ac:dyDescent="0.25">
      <c r="A31" s="503"/>
      <c r="B31" s="498"/>
      <c r="C31" s="506"/>
      <c r="D31" s="493">
        <f>A!D31</f>
        <v>657296</v>
      </c>
      <c r="E31" s="494"/>
      <c r="F31" s="116"/>
      <c r="G31" s="514">
        <f>A!G31</f>
        <v>9972</v>
      </c>
      <c r="H31" s="514"/>
      <c r="I31" s="514"/>
    </row>
    <row r="32" spans="1:9" s="13" customFormat="1" ht="15.15" customHeight="1" x14ac:dyDescent="0.25">
      <c r="A32" s="400" t="s">
        <v>470</v>
      </c>
      <c r="B32" s="474" t="s">
        <v>609</v>
      </c>
      <c r="C32" s="97" t="s">
        <v>456</v>
      </c>
      <c r="D32" s="479" t="s">
        <v>349</v>
      </c>
      <c r="E32" s="479"/>
      <c r="F32" s="479"/>
      <c r="G32" s="479"/>
      <c r="H32" s="476" t="s">
        <v>457</v>
      </c>
      <c r="I32" s="478"/>
    </row>
    <row r="33" spans="1:9" ht="15.15" customHeight="1" x14ac:dyDescent="0.25">
      <c r="A33" s="401"/>
      <c r="B33" s="475"/>
      <c r="C33" s="100" t="s">
        <v>462</v>
      </c>
      <c r="D33" s="98">
        <v>1</v>
      </c>
      <c r="E33" s="98" t="s">
        <v>597</v>
      </c>
      <c r="F33" s="479" t="s">
        <v>598</v>
      </c>
      <c r="G33" s="479"/>
      <c r="H33" s="522" t="s">
        <v>449</v>
      </c>
      <c r="I33" s="523"/>
    </row>
    <row r="34" spans="1:9" ht="15.15" customHeight="1" x14ac:dyDescent="0.25">
      <c r="A34" s="402" t="s">
        <v>458</v>
      </c>
      <c r="B34" s="99" t="s">
        <v>459</v>
      </c>
      <c r="C34" s="102" t="s">
        <v>460</v>
      </c>
      <c r="D34" s="142"/>
      <c r="E34" s="98" t="s">
        <v>599</v>
      </c>
      <c r="F34" s="479"/>
      <c r="G34" s="479"/>
      <c r="H34" s="522" t="s">
        <v>600</v>
      </c>
      <c r="I34" s="523"/>
    </row>
    <row r="35" spans="1:9" ht="27.75" customHeight="1" x14ac:dyDescent="0.25">
      <c r="A35" s="502" t="s">
        <v>123</v>
      </c>
      <c r="B35" s="501" t="s">
        <v>354</v>
      </c>
      <c r="C35" s="506" t="s">
        <v>202</v>
      </c>
      <c r="D35" s="493">
        <f>A!D35</f>
        <v>0</v>
      </c>
      <c r="E35" s="494"/>
      <c r="F35" s="514">
        <f>D35-D36</f>
        <v>0</v>
      </c>
      <c r="G35" s="514"/>
      <c r="H35" s="514"/>
      <c r="I35" s="116" t="s">
        <v>658</v>
      </c>
    </row>
    <row r="36" spans="1:9" ht="27.75" customHeight="1" x14ac:dyDescent="0.25">
      <c r="A36" s="503"/>
      <c r="B36" s="501"/>
      <c r="C36" s="506"/>
      <c r="D36" s="493">
        <f>A!D36</f>
        <v>0</v>
      </c>
      <c r="E36" s="494"/>
      <c r="F36" s="116"/>
      <c r="G36" s="514">
        <f>A!G36</f>
        <v>0</v>
      </c>
      <c r="H36" s="514"/>
      <c r="I36" s="514"/>
    </row>
    <row r="37" spans="1:9" ht="27.75" customHeight="1" x14ac:dyDescent="0.25">
      <c r="A37" s="502" t="s">
        <v>124</v>
      </c>
      <c r="B37" s="498" t="s">
        <v>355</v>
      </c>
      <c r="C37" s="506" t="s">
        <v>203</v>
      </c>
      <c r="D37" s="493">
        <f>A!D37</f>
        <v>0</v>
      </c>
      <c r="E37" s="494"/>
      <c r="F37" s="514">
        <f>D37-D38</f>
        <v>0</v>
      </c>
      <c r="G37" s="514"/>
      <c r="H37" s="514"/>
      <c r="I37" s="116" t="s">
        <v>658</v>
      </c>
    </row>
    <row r="38" spans="1:9" ht="27.75" customHeight="1" x14ac:dyDescent="0.25">
      <c r="A38" s="503"/>
      <c r="B38" s="498"/>
      <c r="C38" s="506"/>
      <c r="D38" s="493">
        <f>A!D38</f>
        <v>0</v>
      </c>
      <c r="E38" s="494"/>
      <c r="F38" s="116"/>
      <c r="G38" s="514">
        <f>A!G38</f>
        <v>0</v>
      </c>
      <c r="H38" s="514"/>
      <c r="I38" s="514"/>
    </row>
    <row r="39" spans="1:9" ht="27.75" customHeight="1" x14ac:dyDescent="0.25">
      <c r="A39" s="502" t="s">
        <v>125</v>
      </c>
      <c r="B39" s="498" t="s">
        <v>356</v>
      </c>
      <c r="C39" s="506" t="s">
        <v>204</v>
      </c>
      <c r="D39" s="493">
        <f>A!D39</f>
        <v>0</v>
      </c>
      <c r="E39" s="494"/>
      <c r="F39" s="514">
        <f>D39-D40</f>
        <v>0</v>
      </c>
      <c r="G39" s="514"/>
      <c r="H39" s="514"/>
      <c r="I39" s="116" t="s">
        <v>658</v>
      </c>
    </row>
    <row r="40" spans="1:9" ht="27.75" customHeight="1" x14ac:dyDescent="0.25">
      <c r="A40" s="503"/>
      <c r="B40" s="498"/>
      <c r="C40" s="506"/>
      <c r="D40" s="493">
        <f>A!D40</f>
        <v>0</v>
      </c>
      <c r="E40" s="494"/>
      <c r="F40" s="116"/>
      <c r="G40" s="514">
        <f>A!G40</f>
        <v>0</v>
      </c>
      <c r="H40" s="514"/>
      <c r="I40" s="514"/>
    </row>
    <row r="41" spans="1:9" ht="27.75" customHeight="1" x14ac:dyDescent="0.25">
      <c r="A41" s="502" t="s">
        <v>126</v>
      </c>
      <c r="B41" s="498" t="s">
        <v>424</v>
      </c>
      <c r="C41" s="506" t="s">
        <v>205</v>
      </c>
      <c r="D41" s="493">
        <f>A!D41</f>
        <v>1779</v>
      </c>
      <c r="E41" s="494"/>
      <c r="F41" s="514">
        <f>D41-D42</f>
        <v>1779</v>
      </c>
      <c r="G41" s="514"/>
      <c r="H41" s="514"/>
      <c r="I41" s="116" t="s">
        <v>658</v>
      </c>
    </row>
    <row r="42" spans="1:9" ht="27.75" customHeight="1" x14ac:dyDescent="0.25">
      <c r="A42" s="503"/>
      <c r="B42" s="498"/>
      <c r="C42" s="506"/>
      <c r="D42" s="493">
        <f>A!D42</f>
        <v>0</v>
      </c>
      <c r="E42" s="494"/>
      <c r="F42" s="116"/>
      <c r="G42" s="514">
        <f>A!G42</f>
        <v>4020</v>
      </c>
      <c r="H42" s="514"/>
      <c r="I42" s="514"/>
    </row>
    <row r="43" spans="1:9" ht="27.75" customHeight="1" x14ac:dyDescent="0.25">
      <c r="A43" s="502" t="s">
        <v>127</v>
      </c>
      <c r="B43" s="498" t="s">
        <v>357</v>
      </c>
      <c r="C43" s="506" t="s">
        <v>206</v>
      </c>
      <c r="D43" s="493">
        <f>A!D43</f>
        <v>0</v>
      </c>
      <c r="E43" s="494"/>
      <c r="F43" s="514">
        <f>D43-D44</f>
        <v>0</v>
      </c>
      <c r="G43" s="514"/>
      <c r="H43" s="514"/>
      <c r="I43" s="116" t="s">
        <v>658</v>
      </c>
    </row>
    <row r="44" spans="1:9" ht="27.75" customHeight="1" x14ac:dyDescent="0.25">
      <c r="A44" s="503"/>
      <c r="B44" s="498"/>
      <c r="C44" s="506"/>
      <c r="D44" s="493">
        <f>A!D44</f>
        <v>0</v>
      </c>
      <c r="E44" s="494"/>
      <c r="F44" s="116"/>
      <c r="G44" s="514">
        <f>A!G44</f>
        <v>0</v>
      </c>
      <c r="H44" s="514"/>
      <c r="I44" s="514"/>
    </row>
    <row r="45" spans="1:9" ht="27.75" customHeight="1" x14ac:dyDescent="0.25">
      <c r="A45" s="502" t="s">
        <v>461</v>
      </c>
      <c r="B45" s="498" t="s">
        <v>614</v>
      </c>
      <c r="C45" s="506" t="s">
        <v>207</v>
      </c>
      <c r="D45" s="493">
        <f>A!D45</f>
        <v>0</v>
      </c>
      <c r="E45" s="494"/>
      <c r="F45" s="514">
        <f>D45-D46</f>
        <v>0</v>
      </c>
      <c r="G45" s="514"/>
      <c r="H45" s="514"/>
      <c r="I45" s="116" t="s">
        <v>658</v>
      </c>
    </row>
    <row r="46" spans="1:9" ht="27.75" customHeight="1" x14ac:dyDescent="0.25">
      <c r="A46" s="503"/>
      <c r="B46" s="498"/>
      <c r="C46" s="506"/>
      <c r="D46" s="493">
        <f>A!D46</f>
        <v>0</v>
      </c>
      <c r="E46" s="494"/>
      <c r="F46" s="116"/>
      <c r="G46" s="514">
        <f>A!G46</f>
        <v>0</v>
      </c>
      <c r="H46" s="514"/>
      <c r="I46" s="514"/>
    </row>
    <row r="47" spans="1:9" ht="27.75" customHeight="1" x14ac:dyDescent="0.25">
      <c r="A47" s="504" t="s">
        <v>139</v>
      </c>
      <c r="B47" s="505" t="s">
        <v>547</v>
      </c>
      <c r="C47" s="499" t="s">
        <v>208</v>
      </c>
      <c r="D47" s="393">
        <f>D49+D51+D53+D55+D57+D59+D61+D66</f>
        <v>0</v>
      </c>
      <c r="E47" s="393"/>
      <c r="F47" s="393">
        <f>D47-D48</f>
        <v>0</v>
      </c>
      <c r="G47" s="393"/>
      <c r="H47" s="393"/>
      <c r="I47" s="162"/>
    </row>
    <row r="48" spans="1:9" ht="27.75" customHeight="1" x14ac:dyDescent="0.25">
      <c r="A48" s="504"/>
      <c r="B48" s="505"/>
      <c r="C48" s="499"/>
      <c r="D48" s="393">
        <f>D50+D52+D54+D56+D58+D60+D62+D67</f>
        <v>0</v>
      </c>
      <c r="E48" s="393"/>
      <c r="F48" s="162"/>
      <c r="G48" s="393">
        <f>G50+G52+G54+G56+G58+G60+G62+G67</f>
        <v>0</v>
      </c>
      <c r="H48" s="393"/>
      <c r="I48" s="393"/>
    </row>
    <row r="49" spans="1:9" ht="27.75" customHeight="1" x14ac:dyDescent="0.25">
      <c r="A49" s="500" t="s">
        <v>664</v>
      </c>
      <c r="B49" s="501" t="s">
        <v>651</v>
      </c>
      <c r="C49" s="519" t="s">
        <v>209</v>
      </c>
      <c r="D49" s="493">
        <f>A!D49</f>
        <v>0</v>
      </c>
      <c r="E49" s="494"/>
      <c r="F49" s="514">
        <f>D49-D50</f>
        <v>0</v>
      </c>
      <c r="G49" s="514"/>
      <c r="H49" s="514"/>
      <c r="I49" s="116" t="s">
        <v>658</v>
      </c>
    </row>
    <row r="50" spans="1:9" ht="27.75" customHeight="1" x14ac:dyDescent="0.25">
      <c r="A50" s="500"/>
      <c r="B50" s="501"/>
      <c r="C50" s="519"/>
      <c r="D50" s="493">
        <f>A!D50</f>
        <v>0</v>
      </c>
      <c r="E50" s="494"/>
      <c r="F50" s="116"/>
      <c r="G50" s="514">
        <f>A!G50</f>
        <v>0</v>
      </c>
      <c r="H50" s="514"/>
      <c r="I50" s="514"/>
    </row>
    <row r="51" spans="1:9" ht="27.75" customHeight="1" x14ac:dyDescent="0.25">
      <c r="A51" s="502" t="s">
        <v>121</v>
      </c>
      <c r="B51" s="498" t="s">
        <v>358</v>
      </c>
      <c r="C51" s="506" t="s">
        <v>210</v>
      </c>
      <c r="D51" s="493">
        <f>A!D51</f>
        <v>0</v>
      </c>
      <c r="E51" s="494"/>
      <c r="F51" s="514">
        <f>D51-D52</f>
        <v>0</v>
      </c>
      <c r="G51" s="514"/>
      <c r="H51" s="514"/>
      <c r="I51" s="116" t="s">
        <v>658</v>
      </c>
    </row>
    <row r="52" spans="1:9" ht="27.75" customHeight="1" x14ac:dyDescent="0.25">
      <c r="A52" s="503"/>
      <c r="B52" s="498"/>
      <c r="C52" s="506"/>
      <c r="D52" s="493">
        <f>A!D52</f>
        <v>0</v>
      </c>
      <c r="E52" s="494"/>
      <c r="F52" s="116"/>
      <c r="G52" s="514">
        <f>A!G52</f>
        <v>0</v>
      </c>
      <c r="H52" s="514"/>
      <c r="I52" s="514"/>
    </row>
    <row r="53" spans="1:9" ht="27.75" customHeight="1" x14ac:dyDescent="0.25">
      <c r="A53" s="502" t="s">
        <v>122</v>
      </c>
      <c r="B53" s="498" t="s">
        <v>359</v>
      </c>
      <c r="C53" s="506" t="s">
        <v>211</v>
      </c>
      <c r="D53" s="493">
        <f>A!D53</f>
        <v>0</v>
      </c>
      <c r="E53" s="494"/>
      <c r="F53" s="514">
        <f>D53-D54</f>
        <v>0</v>
      </c>
      <c r="G53" s="514"/>
      <c r="H53" s="514"/>
      <c r="I53" s="116" t="s">
        <v>658</v>
      </c>
    </row>
    <row r="54" spans="1:9" ht="27.75" customHeight="1" x14ac:dyDescent="0.25">
      <c r="A54" s="503"/>
      <c r="B54" s="498"/>
      <c r="C54" s="506"/>
      <c r="D54" s="493">
        <f>A!D54</f>
        <v>0</v>
      </c>
      <c r="E54" s="494"/>
      <c r="F54" s="116"/>
      <c r="G54" s="514">
        <f>A!G54</f>
        <v>0</v>
      </c>
      <c r="H54" s="514"/>
      <c r="I54" s="514"/>
    </row>
    <row r="55" spans="1:9" ht="27.75" customHeight="1" x14ac:dyDescent="0.25">
      <c r="A55" s="502" t="s">
        <v>123</v>
      </c>
      <c r="B55" s="498" t="s">
        <v>360</v>
      </c>
      <c r="C55" s="506" t="s">
        <v>212</v>
      </c>
      <c r="D55" s="493">
        <f>A!D55</f>
        <v>0</v>
      </c>
      <c r="E55" s="494"/>
      <c r="F55" s="514">
        <f>D55-D56</f>
        <v>0</v>
      </c>
      <c r="G55" s="514"/>
      <c r="H55" s="514"/>
      <c r="I55" s="116" t="s">
        <v>658</v>
      </c>
    </row>
    <row r="56" spans="1:9" ht="27.75" customHeight="1" x14ac:dyDescent="0.25">
      <c r="A56" s="503"/>
      <c r="B56" s="498"/>
      <c r="C56" s="506"/>
      <c r="D56" s="493">
        <f>A!D56</f>
        <v>0</v>
      </c>
      <c r="E56" s="494"/>
      <c r="F56" s="116"/>
      <c r="G56" s="514">
        <f>A!G56</f>
        <v>0</v>
      </c>
      <c r="H56" s="514"/>
      <c r="I56" s="514"/>
    </row>
    <row r="57" spans="1:9" ht="27.75" customHeight="1" x14ac:dyDescent="0.25">
      <c r="A57" s="502" t="s">
        <v>124</v>
      </c>
      <c r="B57" s="498" t="s">
        <v>652</v>
      </c>
      <c r="C57" s="506" t="s">
        <v>213</v>
      </c>
      <c r="D57" s="493">
        <f>A!D57</f>
        <v>0</v>
      </c>
      <c r="E57" s="494"/>
      <c r="F57" s="514">
        <f>D57-D58</f>
        <v>0</v>
      </c>
      <c r="G57" s="514"/>
      <c r="H57" s="514"/>
      <c r="I57" s="116" t="s">
        <v>658</v>
      </c>
    </row>
    <row r="58" spans="1:9" s="13" customFormat="1" ht="27.75" customHeight="1" x14ac:dyDescent="0.25">
      <c r="A58" s="503"/>
      <c r="B58" s="498"/>
      <c r="C58" s="506"/>
      <c r="D58" s="493">
        <f>A!D58</f>
        <v>0</v>
      </c>
      <c r="E58" s="494"/>
      <c r="F58" s="116"/>
      <c r="G58" s="514">
        <f>A!G58</f>
        <v>0</v>
      </c>
      <c r="H58" s="514"/>
      <c r="I58" s="514"/>
    </row>
    <row r="59" spans="1:9" s="13" customFormat="1" ht="27.75" customHeight="1" x14ac:dyDescent="0.25">
      <c r="A59" s="502" t="s">
        <v>328</v>
      </c>
      <c r="B59" s="498" t="s">
        <v>653</v>
      </c>
      <c r="C59" s="506" t="s">
        <v>214</v>
      </c>
      <c r="D59" s="493">
        <f>A!D59</f>
        <v>0</v>
      </c>
      <c r="E59" s="494"/>
      <c r="F59" s="514">
        <f>D59-D60</f>
        <v>0</v>
      </c>
      <c r="G59" s="514"/>
      <c r="H59" s="514"/>
      <c r="I59" s="116" t="s">
        <v>658</v>
      </c>
    </row>
    <row r="60" spans="1:9" s="13" customFormat="1" ht="27.75" customHeight="1" x14ac:dyDescent="0.25">
      <c r="A60" s="503"/>
      <c r="B60" s="498"/>
      <c r="C60" s="506"/>
      <c r="D60" s="493">
        <f>A!D60</f>
        <v>0</v>
      </c>
      <c r="E60" s="494"/>
      <c r="F60" s="116"/>
      <c r="G60" s="514">
        <f>A!G60</f>
        <v>0</v>
      </c>
      <c r="H60" s="514"/>
      <c r="I60" s="514"/>
    </row>
    <row r="61" spans="1:9" s="13" customFormat="1" ht="27.75" customHeight="1" x14ac:dyDescent="0.25">
      <c r="A61" s="502" t="s">
        <v>330</v>
      </c>
      <c r="B61" s="498" t="s">
        <v>425</v>
      </c>
      <c r="C61" s="506" t="s">
        <v>215</v>
      </c>
      <c r="D61" s="493">
        <f>A!D61</f>
        <v>0</v>
      </c>
      <c r="E61" s="494"/>
      <c r="F61" s="514">
        <f>D61-D62</f>
        <v>0</v>
      </c>
      <c r="G61" s="514"/>
      <c r="H61" s="514"/>
      <c r="I61" s="116" t="s">
        <v>658</v>
      </c>
    </row>
    <row r="62" spans="1:9" s="13" customFormat="1" ht="27.75" customHeight="1" x14ac:dyDescent="0.25">
      <c r="A62" s="503"/>
      <c r="B62" s="498"/>
      <c r="C62" s="506"/>
      <c r="D62" s="493">
        <f>A!D62</f>
        <v>0</v>
      </c>
      <c r="E62" s="494"/>
      <c r="F62" s="116"/>
      <c r="G62" s="514">
        <f>A!G62</f>
        <v>0</v>
      </c>
      <c r="H62" s="514"/>
      <c r="I62" s="514"/>
    </row>
    <row r="63" spans="1:9" s="13" customFormat="1" ht="15.15" customHeight="1" x14ac:dyDescent="0.25">
      <c r="A63" s="400" t="s">
        <v>470</v>
      </c>
      <c r="B63" s="474" t="s">
        <v>609</v>
      </c>
      <c r="C63" s="97" t="s">
        <v>456</v>
      </c>
      <c r="D63" s="479" t="s">
        <v>349</v>
      </c>
      <c r="E63" s="479"/>
      <c r="F63" s="479"/>
      <c r="G63" s="479"/>
      <c r="H63" s="476" t="s">
        <v>457</v>
      </c>
      <c r="I63" s="478"/>
    </row>
    <row r="64" spans="1:9" ht="15.15" customHeight="1" x14ac:dyDescent="0.25">
      <c r="A64" s="401"/>
      <c r="B64" s="475"/>
      <c r="C64" s="100" t="s">
        <v>462</v>
      </c>
      <c r="D64" s="98">
        <v>1</v>
      </c>
      <c r="E64" s="98" t="s">
        <v>597</v>
      </c>
      <c r="F64" s="479" t="s">
        <v>598</v>
      </c>
      <c r="G64" s="479"/>
      <c r="H64" s="522" t="s">
        <v>449</v>
      </c>
      <c r="I64" s="523"/>
    </row>
    <row r="65" spans="1:9" ht="15.15" customHeight="1" x14ac:dyDescent="0.25">
      <c r="A65" s="402" t="s">
        <v>458</v>
      </c>
      <c r="B65" s="99" t="s">
        <v>459</v>
      </c>
      <c r="C65" s="102" t="s">
        <v>460</v>
      </c>
      <c r="D65" s="142"/>
      <c r="E65" s="98" t="s">
        <v>599</v>
      </c>
      <c r="F65" s="479"/>
      <c r="G65" s="479"/>
      <c r="H65" s="522" t="s">
        <v>600</v>
      </c>
      <c r="I65" s="523"/>
    </row>
    <row r="66" spans="1:9" ht="28.5" customHeight="1" x14ac:dyDescent="0.25">
      <c r="A66" s="502" t="s">
        <v>331</v>
      </c>
      <c r="B66" s="501" t="s">
        <v>361</v>
      </c>
      <c r="C66" s="506" t="s">
        <v>216</v>
      </c>
      <c r="D66" s="493">
        <f>A!D66</f>
        <v>0</v>
      </c>
      <c r="E66" s="494"/>
      <c r="F66" s="514">
        <f>D66-D67</f>
        <v>0</v>
      </c>
      <c r="G66" s="514"/>
      <c r="H66" s="514"/>
      <c r="I66" s="116" t="s">
        <v>658</v>
      </c>
    </row>
    <row r="67" spans="1:9" ht="28.5" customHeight="1" x14ac:dyDescent="0.25">
      <c r="A67" s="503"/>
      <c r="B67" s="501"/>
      <c r="C67" s="506"/>
      <c r="D67" s="493">
        <f>A!D67</f>
        <v>0</v>
      </c>
      <c r="E67" s="494"/>
      <c r="F67" s="116"/>
      <c r="G67" s="514">
        <f>A!G67</f>
        <v>0</v>
      </c>
      <c r="H67" s="514"/>
      <c r="I67" s="514"/>
    </row>
    <row r="68" spans="1:9" ht="28.5" customHeight="1" x14ac:dyDescent="0.25">
      <c r="A68" s="497" t="s">
        <v>113</v>
      </c>
      <c r="B68" s="404" t="s">
        <v>539</v>
      </c>
      <c r="C68" s="499" t="s">
        <v>217</v>
      </c>
      <c r="D68" s="393" t="e">
        <f>D70+D84+D103+D121</f>
        <v>#REF!</v>
      </c>
      <c r="E68" s="393"/>
      <c r="F68" s="393" t="e">
        <f>D68-D69</f>
        <v>#REF!</v>
      </c>
      <c r="G68" s="393"/>
      <c r="H68" s="393"/>
      <c r="I68" s="155"/>
    </row>
    <row r="69" spans="1:9" ht="28.5" customHeight="1" x14ac:dyDescent="0.25">
      <c r="A69" s="497"/>
      <c r="B69" s="404"/>
      <c r="C69" s="499"/>
      <c r="D69" s="393" t="e">
        <f>D71+D85+D104+D122</f>
        <v>#REF!</v>
      </c>
      <c r="E69" s="393"/>
      <c r="F69" s="155"/>
      <c r="G69" s="393" t="e">
        <f>G71+G85+G104+G122</f>
        <v>#REF!</v>
      </c>
      <c r="H69" s="393"/>
      <c r="I69" s="393"/>
    </row>
    <row r="70" spans="1:9" ht="28.5" customHeight="1" x14ac:dyDescent="0.25">
      <c r="A70" s="497" t="s">
        <v>114</v>
      </c>
      <c r="B70" s="404" t="s">
        <v>540</v>
      </c>
      <c r="C70" s="499" t="s">
        <v>218</v>
      </c>
      <c r="D70" s="393">
        <f>D72+D74+D76+D78+D80+D82</f>
        <v>35175</v>
      </c>
      <c r="E70" s="393"/>
      <c r="F70" s="393">
        <f>D70-D71</f>
        <v>35175</v>
      </c>
      <c r="G70" s="393"/>
      <c r="H70" s="393"/>
      <c r="I70" s="162"/>
    </row>
    <row r="71" spans="1:9" ht="28.5" customHeight="1" x14ac:dyDescent="0.25">
      <c r="A71" s="497"/>
      <c r="B71" s="404"/>
      <c r="C71" s="499"/>
      <c r="D71" s="393">
        <f>D73+D75+D77+D79+D81+D83</f>
        <v>0</v>
      </c>
      <c r="E71" s="393"/>
      <c r="F71" s="162"/>
      <c r="G71" s="393">
        <f>G73+G75+G77+G79+G81+G83</f>
        <v>18092</v>
      </c>
      <c r="H71" s="393"/>
      <c r="I71" s="393"/>
    </row>
    <row r="72" spans="1:9" ht="28.5" customHeight="1" x14ac:dyDescent="0.25">
      <c r="A72" s="500" t="s">
        <v>84</v>
      </c>
      <c r="B72" s="386" t="s">
        <v>654</v>
      </c>
      <c r="C72" s="519" t="s">
        <v>219</v>
      </c>
      <c r="D72" s="493">
        <f>A!D78</f>
        <v>35175</v>
      </c>
      <c r="E72" s="494"/>
      <c r="F72" s="514">
        <f>D72-D73</f>
        <v>35175</v>
      </c>
      <c r="G72" s="514"/>
      <c r="H72" s="514"/>
      <c r="I72" s="116" t="s">
        <v>658</v>
      </c>
    </row>
    <row r="73" spans="1:9" ht="28.5" customHeight="1" x14ac:dyDescent="0.25">
      <c r="A73" s="500"/>
      <c r="B73" s="386"/>
      <c r="C73" s="519"/>
      <c r="D73" s="493">
        <f>A!D79</f>
        <v>0</v>
      </c>
      <c r="E73" s="494"/>
      <c r="F73" s="116"/>
      <c r="G73" s="514">
        <f>A!G79</f>
        <v>18092</v>
      </c>
      <c r="H73" s="514"/>
      <c r="I73" s="514"/>
    </row>
    <row r="74" spans="1:9" ht="28.5" customHeight="1" x14ac:dyDescent="0.25">
      <c r="A74" s="502" t="s">
        <v>115</v>
      </c>
      <c r="B74" s="386" t="s">
        <v>362</v>
      </c>
      <c r="C74" s="506" t="s">
        <v>220</v>
      </c>
      <c r="D74" s="493">
        <f>A!D80</f>
        <v>0</v>
      </c>
      <c r="E74" s="494"/>
      <c r="F74" s="514">
        <f>D74-D75</f>
        <v>0</v>
      </c>
      <c r="G74" s="514"/>
      <c r="H74" s="514"/>
      <c r="I74" s="116" t="s">
        <v>658</v>
      </c>
    </row>
    <row r="75" spans="1:9" ht="28.5" customHeight="1" x14ac:dyDescent="0.25">
      <c r="A75" s="503"/>
      <c r="B75" s="386"/>
      <c r="C75" s="506"/>
      <c r="D75" s="493">
        <f>A!D81</f>
        <v>0</v>
      </c>
      <c r="E75" s="494"/>
      <c r="F75" s="116"/>
      <c r="G75" s="514">
        <f>A!G81</f>
        <v>0</v>
      </c>
      <c r="H75" s="514"/>
      <c r="I75" s="514"/>
    </row>
    <row r="76" spans="1:9" ht="28.5" customHeight="1" x14ac:dyDescent="0.25">
      <c r="A76" s="502" t="s">
        <v>329</v>
      </c>
      <c r="B76" s="501" t="s">
        <v>363</v>
      </c>
      <c r="C76" s="506" t="s">
        <v>221</v>
      </c>
      <c r="D76" s="493">
        <f>A!D82</f>
        <v>0</v>
      </c>
      <c r="E76" s="494"/>
      <c r="F76" s="514">
        <f>D76-D77</f>
        <v>0</v>
      </c>
      <c r="G76" s="514"/>
      <c r="H76" s="514"/>
      <c r="I76" s="116" t="s">
        <v>658</v>
      </c>
    </row>
    <row r="77" spans="1:9" ht="28.5" customHeight="1" x14ac:dyDescent="0.25">
      <c r="A77" s="503"/>
      <c r="B77" s="501"/>
      <c r="C77" s="506"/>
      <c r="D77" s="493">
        <f>A!D83</f>
        <v>0</v>
      </c>
      <c r="E77" s="494"/>
      <c r="F77" s="116"/>
      <c r="G77" s="514">
        <f>A!G83</f>
        <v>0</v>
      </c>
      <c r="H77" s="514"/>
      <c r="I77" s="514"/>
    </row>
    <row r="78" spans="1:9" ht="28.5" customHeight="1" x14ac:dyDescent="0.25">
      <c r="A78" s="502" t="s">
        <v>335</v>
      </c>
      <c r="B78" s="501" t="s">
        <v>364</v>
      </c>
      <c r="C78" s="506" t="s">
        <v>222</v>
      </c>
      <c r="D78" s="493">
        <f>A!D84</f>
        <v>0</v>
      </c>
      <c r="E78" s="494"/>
      <c r="F78" s="514">
        <f>D78-D79</f>
        <v>0</v>
      </c>
      <c r="G78" s="514"/>
      <c r="H78" s="514"/>
      <c r="I78" s="116" t="s">
        <v>658</v>
      </c>
    </row>
    <row r="79" spans="1:9" ht="28.5" customHeight="1" x14ac:dyDescent="0.25">
      <c r="A79" s="503"/>
      <c r="B79" s="501"/>
      <c r="C79" s="506"/>
      <c r="D79" s="493">
        <f>A!D85</f>
        <v>0</v>
      </c>
      <c r="E79" s="494"/>
      <c r="F79" s="116"/>
      <c r="G79" s="514">
        <f>A!G85</f>
        <v>0</v>
      </c>
      <c r="H79" s="514"/>
      <c r="I79" s="514"/>
    </row>
    <row r="80" spans="1:9" ht="28.5" customHeight="1" x14ac:dyDescent="0.25">
      <c r="A80" s="502" t="s">
        <v>336</v>
      </c>
      <c r="B80" s="386" t="s">
        <v>545</v>
      </c>
      <c r="C80" s="506" t="s">
        <v>223</v>
      </c>
      <c r="D80" s="493">
        <f>A!D86</f>
        <v>0</v>
      </c>
      <c r="E80" s="494"/>
      <c r="F80" s="514">
        <f>D80-D81</f>
        <v>0</v>
      </c>
      <c r="G80" s="514"/>
      <c r="H80" s="514"/>
      <c r="I80" s="116" t="s">
        <v>658</v>
      </c>
    </row>
    <row r="81" spans="1:9" ht="28.5" customHeight="1" x14ac:dyDescent="0.25">
      <c r="A81" s="503"/>
      <c r="B81" s="386"/>
      <c r="C81" s="506"/>
      <c r="D81" s="493">
        <f>A!D87</f>
        <v>0</v>
      </c>
      <c r="E81" s="494"/>
      <c r="F81" s="116"/>
      <c r="G81" s="514">
        <f>A!G87</f>
        <v>0</v>
      </c>
      <c r="H81" s="514"/>
      <c r="I81" s="514"/>
    </row>
    <row r="82" spans="1:9" ht="28.5" customHeight="1" x14ac:dyDescent="0.25">
      <c r="A82" s="502" t="s">
        <v>328</v>
      </c>
      <c r="B82" s="386" t="s">
        <v>655</v>
      </c>
      <c r="C82" s="506" t="s">
        <v>224</v>
      </c>
      <c r="D82" s="493">
        <f>A!D88</f>
        <v>0</v>
      </c>
      <c r="E82" s="494"/>
      <c r="F82" s="514">
        <f>D82-D83</f>
        <v>0</v>
      </c>
      <c r="G82" s="514"/>
      <c r="H82" s="514"/>
      <c r="I82" s="116" t="s">
        <v>658</v>
      </c>
    </row>
    <row r="83" spans="1:9" ht="28.5" customHeight="1" x14ac:dyDescent="0.25">
      <c r="A83" s="503"/>
      <c r="B83" s="386"/>
      <c r="C83" s="506"/>
      <c r="D83" s="493">
        <f>A!D89</f>
        <v>0</v>
      </c>
      <c r="E83" s="494"/>
      <c r="F83" s="116"/>
      <c r="G83" s="514">
        <f>A!G89</f>
        <v>0</v>
      </c>
      <c r="H83" s="514"/>
      <c r="I83" s="514"/>
    </row>
    <row r="84" spans="1:9" ht="28.5" customHeight="1" x14ac:dyDescent="0.25">
      <c r="A84" s="520" t="s">
        <v>145</v>
      </c>
      <c r="B84" s="404" t="s">
        <v>538</v>
      </c>
      <c r="C84" s="499" t="s">
        <v>225</v>
      </c>
      <c r="D84" s="393">
        <f>D86+D88+D90+D92+D97+D99+D101</f>
        <v>0</v>
      </c>
      <c r="E84" s="393"/>
      <c r="F84" s="393">
        <f>D84-D85</f>
        <v>0</v>
      </c>
      <c r="G84" s="393"/>
      <c r="H84" s="393"/>
      <c r="I84" s="162"/>
    </row>
    <row r="85" spans="1:9" ht="28.5" customHeight="1" x14ac:dyDescent="0.25">
      <c r="A85" s="520"/>
      <c r="B85" s="404"/>
      <c r="C85" s="499"/>
      <c r="D85" s="393">
        <f>D87+D89+D91+D93+D98+D100+D102</f>
        <v>0</v>
      </c>
      <c r="E85" s="393"/>
      <c r="F85" s="162"/>
      <c r="G85" s="393">
        <f>G87+G89+G91+G93+G98+G100+G102</f>
        <v>0</v>
      </c>
      <c r="H85" s="393"/>
      <c r="I85" s="393"/>
    </row>
    <row r="86" spans="1:9" ht="28.5" customHeight="1" x14ac:dyDescent="0.25">
      <c r="A86" s="500" t="s">
        <v>146</v>
      </c>
      <c r="B86" s="386" t="s">
        <v>656</v>
      </c>
      <c r="C86" s="519" t="s">
        <v>226</v>
      </c>
      <c r="D86" s="493">
        <f>A!D92</f>
        <v>0</v>
      </c>
      <c r="E86" s="494"/>
      <c r="F86" s="514">
        <f>D86-D87</f>
        <v>0</v>
      </c>
      <c r="G86" s="514"/>
      <c r="H86" s="514"/>
      <c r="I86" s="116" t="s">
        <v>658</v>
      </c>
    </row>
    <row r="87" spans="1:9" ht="28.5" customHeight="1" x14ac:dyDescent="0.25">
      <c r="A87" s="500"/>
      <c r="B87" s="386"/>
      <c r="C87" s="519"/>
      <c r="D87" s="493">
        <f>A!D93</f>
        <v>0</v>
      </c>
      <c r="E87" s="494"/>
      <c r="F87" s="116"/>
      <c r="G87" s="514">
        <f>A!G93</f>
        <v>0</v>
      </c>
      <c r="H87" s="514"/>
      <c r="I87" s="514"/>
    </row>
    <row r="88" spans="1:9" ht="28.5" customHeight="1" x14ac:dyDescent="0.25">
      <c r="A88" s="502" t="s">
        <v>315</v>
      </c>
      <c r="B88" s="386" t="s">
        <v>476</v>
      </c>
      <c r="C88" s="519" t="s">
        <v>227</v>
      </c>
      <c r="D88" s="493">
        <f>A!D103</f>
        <v>0</v>
      </c>
      <c r="E88" s="494"/>
      <c r="F88" s="514">
        <f>D88-D89</f>
        <v>0</v>
      </c>
      <c r="G88" s="514"/>
      <c r="H88" s="514"/>
      <c r="I88" s="116" t="s">
        <v>658</v>
      </c>
    </row>
    <row r="89" spans="1:9" s="13" customFormat="1" ht="28.5" customHeight="1" x14ac:dyDescent="0.25">
      <c r="A89" s="503"/>
      <c r="B89" s="386"/>
      <c r="C89" s="519"/>
      <c r="D89" s="493">
        <f>A!D104</f>
        <v>0</v>
      </c>
      <c r="E89" s="494"/>
      <c r="F89" s="116"/>
      <c r="G89" s="514">
        <f>A!G104</f>
        <v>0</v>
      </c>
      <c r="H89" s="514"/>
      <c r="I89" s="514"/>
    </row>
    <row r="90" spans="1:9" s="13" customFormat="1" ht="28.5" customHeight="1" x14ac:dyDescent="0.25">
      <c r="A90" s="502" t="s">
        <v>314</v>
      </c>
      <c r="B90" s="386" t="s">
        <v>601</v>
      </c>
      <c r="C90" s="506" t="s">
        <v>228</v>
      </c>
      <c r="D90" s="493">
        <f>A!D105</f>
        <v>0</v>
      </c>
      <c r="E90" s="494"/>
      <c r="F90" s="514">
        <f>D90-D91</f>
        <v>0</v>
      </c>
      <c r="G90" s="514"/>
      <c r="H90" s="514"/>
      <c r="I90" s="116" t="s">
        <v>658</v>
      </c>
    </row>
    <row r="91" spans="1:9" s="13" customFormat="1" ht="28.5" customHeight="1" x14ac:dyDescent="0.25">
      <c r="A91" s="503"/>
      <c r="B91" s="386"/>
      <c r="C91" s="506"/>
      <c r="D91" s="493">
        <f>A!D106</f>
        <v>0</v>
      </c>
      <c r="E91" s="494"/>
      <c r="F91" s="116"/>
      <c r="G91" s="514">
        <f>A!G106</f>
        <v>0</v>
      </c>
      <c r="H91" s="514"/>
      <c r="I91" s="514"/>
    </row>
    <row r="92" spans="1:9" s="13" customFormat="1" ht="28.5" customHeight="1" x14ac:dyDescent="0.25">
      <c r="A92" s="502" t="s">
        <v>316</v>
      </c>
      <c r="B92" s="498" t="s">
        <v>615</v>
      </c>
      <c r="C92" s="506" t="s">
        <v>229</v>
      </c>
      <c r="D92" s="493">
        <f>A!D107</f>
        <v>0</v>
      </c>
      <c r="E92" s="494"/>
      <c r="F92" s="514">
        <f>D92-D93</f>
        <v>0</v>
      </c>
      <c r="G92" s="514"/>
      <c r="H92" s="514"/>
      <c r="I92" s="116" t="s">
        <v>658</v>
      </c>
    </row>
    <row r="93" spans="1:9" s="13" customFormat="1" ht="28.5" customHeight="1" x14ac:dyDescent="0.25">
      <c r="A93" s="503"/>
      <c r="B93" s="498"/>
      <c r="C93" s="506"/>
      <c r="D93" s="493">
        <f>A!D108</f>
        <v>0</v>
      </c>
      <c r="E93" s="494"/>
      <c r="F93" s="116"/>
      <c r="G93" s="514">
        <f>A!G108</f>
        <v>0</v>
      </c>
      <c r="H93" s="514"/>
      <c r="I93" s="514"/>
    </row>
    <row r="94" spans="1:9" s="13" customFormat="1" ht="15.15" customHeight="1" x14ac:dyDescent="0.25">
      <c r="A94" s="400" t="s">
        <v>470</v>
      </c>
      <c r="B94" s="474" t="s">
        <v>609</v>
      </c>
      <c r="C94" s="97" t="s">
        <v>456</v>
      </c>
      <c r="D94" s="479" t="s">
        <v>349</v>
      </c>
      <c r="E94" s="479"/>
      <c r="F94" s="479"/>
      <c r="G94" s="479"/>
      <c r="H94" s="476" t="s">
        <v>457</v>
      </c>
      <c r="I94" s="478"/>
    </row>
    <row r="95" spans="1:9" ht="15.15" customHeight="1" x14ac:dyDescent="0.25">
      <c r="A95" s="401"/>
      <c r="B95" s="475"/>
      <c r="C95" s="100" t="s">
        <v>462</v>
      </c>
      <c r="D95" s="98">
        <v>1</v>
      </c>
      <c r="E95" s="98" t="s">
        <v>597</v>
      </c>
      <c r="F95" s="479" t="s">
        <v>598</v>
      </c>
      <c r="G95" s="479"/>
      <c r="H95" s="522" t="s">
        <v>449</v>
      </c>
      <c r="I95" s="523"/>
    </row>
    <row r="96" spans="1:9" ht="15.15" customHeight="1" x14ac:dyDescent="0.25">
      <c r="A96" s="402" t="s">
        <v>458</v>
      </c>
      <c r="B96" s="99" t="s">
        <v>459</v>
      </c>
      <c r="C96" s="102" t="s">
        <v>460</v>
      </c>
      <c r="D96" s="142"/>
      <c r="E96" s="98" t="s">
        <v>599</v>
      </c>
      <c r="F96" s="479"/>
      <c r="G96" s="479"/>
      <c r="H96" s="522" t="s">
        <v>600</v>
      </c>
      <c r="I96" s="523"/>
    </row>
    <row r="97" spans="1:9" ht="27.75" customHeight="1" x14ac:dyDescent="0.25">
      <c r="A97" s="502" t="s">
        <v>313</v>
      </c>
      <c r="B97" s="501" t="s">
        <v>471</v>
      </c>
      <c r="C97" s="506" t="s">
        <v>230</v>
      </c>
      <c r="D97" s="493">
        <f>A!D109</f>
        <v>0</v>
      </c>
      <c r="E97" s="494"/>
      <c r="F97" s="514">
        <f>D97-D98</f>
        <v>0</v>
      </c>
      <c r="G97" s="514"/>
      <c r="H97" s="514"/>
      <c r="I97" s="116" t="s">
        <v>658</v>
      </c>
    </row>
    <row r="98" spans="1:9" ht="27.75" customHeight="1" x14ac:dyDescent="0.25">
      <c r="A98" s="503"/>
      <c r="B98" s="501"/>
      <c r="C98" s="506"/>
      <c r="D98" s="493">
        <f>A!D110</f>
        <v>0</v>
      </c>
      <c r="E98" s="494"/>
      <c r="F98" s="116"/>
      <c r="G98" s="514">
        <f>A!G110</f>
        <v>0</v>
      </c>
      <c r="H98" s="514"/>
      <c r="I98" s="514"/>
    </row>
    <row r="99" spans="1:9" ht="27.75" customHeight="1" x14ac:dyDescent="0.25">
      <c r="A99" s="502" t="s">
        <v>131</v>
      </c>
      <c r="B99" s="498" t="s">
        <v>616</v>
      </c>
      <c r="C99" s="506" t="s">
        <v>231</v>
      </c>
      <c r="D99" s="493">
        <f>A!D111</f>
        <v>0</v>
      </c>
      <c r="E99" s="494"/>
      <c r="F99" s="514">
        <f>D99-D100</f>
        <v>0</v>
      </c>
      <c r="G99" s="514"/>
      <c r="H99" s="514"/>
      <c r="I99" s="116" t="s">
        <v>658</v>
      </c>
    </row>
    <row r="100" spans="1:9" ht="27.75" customHeight="1" x14ac:dyDescent="0.25">
      <c r="A100" s="503"/>
      <c r="B100" s="498"/>
      <c r="C100" s="506"/>
      <c r="D100" s="493">
        <f>A!D112</f>
        <v>0</v>
      </c>
      <c r="E100" s="494"/>
      <c r="F100" s="116"/>
      <c r="G100" s="514">
        <f>A!G112</f>
        <v>0</v>
      </c>
      <c r="H100" s="514"/>
      <c r="I100" s="514"/>
    </row>
    <row r="101" spans="1:9" ht="27.75" customHeight="1" x14ac:dyDescent="0.25">
      <c r="A101" s="502" t="s">
        <v>761</v>
      </c>
      <c r="B101" s="498" t="s">
        <v>497</v>
      </c>
      <c r="C101" s="506" t="s">
        <v>299</v>
      </c>
      <c r="D101" s="493">
        <f>A!D113</f>
        <v>0</v>
      </c>
      <c r="E101" s="494"/>
      <c r="F101" s="514">
        <f>D101-D102</f>
        <v>0</v>
      </c>
      <c r="G101" s="514"/>
      <c r="H101" s="514"/>
      <c r="I101" s="116" t="s">
        <v>658</v>
      </c>
    </row>
    <row r="102" spans="1:9" ht="27.75" customHeight="1" x14ac:dyDescent="0.25">
      <c r="A102" s="503"/>
      <c r="B102" s="498"/>
      <c r="C102" s="506"/>
      <c r="D102" s="493">
        <f>A!D114</f>
        <v>0</v>
      </c>
      <c r="E102" s="494"/>
      <c r="F102" s="116"/>
      <c r="G102" s="514">
        <f>A!G114</f>
        <v>0</v>
      </c>
      <c r="H102" s="514"/>
      <c r="I102" s="514"/>
    </row>
    <row r="103" spans="1:9" ht="27.75" customHeight="1" x14ac:dyDescent="0.25">
      <c r="A103" s="520" t="s">
        <v>128</v>
      </c>
      <c r="B103" s="404" t="s">
        <v>536</v>
      </c>
      <c r="C103" s="499" t="s">
        <v>232</v>
      </c>
      <c r="D103" s="393">
        <f>D105+D107+D109+D111+D113+D115+D117+D119</f>
        <v>236132</v>
      </c>
      <c r="E103" s="393"/>
      <c r="F103" s="393">
        <f>D103-D104</f>
        <v>236132</v>
      </c>
      <c r="G103" s="393"/>
      <c r="H103" s="393"/>
      <c r="I103" s="162"/>
    </row>
    <row r="104" spans="1:9" ht="27.75" customHeight="1" x14ac:dyDescent="0.25">
      <c r="A104" s="520"/>
      <c r="B104" s="404"/>
      <c r="C104" s="499"/>
      <c r="D104" s="393">
        <f>D106+D108+D110+D112+D114+D116+D118+D120</f>
        <v>0</v>
      </c>
      <c r="E104" s="393"/>
      <c r="F104" s="162"/>
      <c r="G104" s="393">
        <f>G106+G108+G110+G112+G114+G116+G118+G120</f>
        <v>228835</v>
      </c>
      <c r="H104" s="393"/>
      <c r="I104" s="393"/>
    </row>
    <row r="105" spans="1:9" ht="27.75" customHeight="1" x14ac:dyDescent="0.25">
      <c r="A105" s="500" t="s">
        <v>148</v>
      </c>
      <c r="B105" s="498" t="s">
        <v>365</v>
      </c>
      <c r="C105" s="519" t="s">
        <v>233</v>
      </c>
      <c r="D105" s="493">
        <f>A!D119</f>
        <v>212445</v>
      </c>
      <c r="E105" s="494"/>
      <c r="F105" s="514">
        <f>D105-D106</f>
        <v>212445</v>
      </c>
      <c r="G105" s="514"/>
      <c r="H105" s="514"/>
      <c r="I105" s="116" t="s">
        <v>658</v>
      </c>
    </row>
    <row r="106" spans="1:9" ht="27.75" customHeight="1" x14ac:dyDescent="0.25">
      <c r="A106" s="500"/>
      <c r="B106" s="498"/>
      <c r="C106" s="519"/>
      <c r="D106" s="493">
        <f>A!D120</f>
        <v>0</v>
      </c>
      <c r="E106" s="494"/>
      <c r="F106" s="116"/>
      <c r="G106" s="514">
        <f>A!G120</f>
        <v>198520</v>
      </c>
      <c r="H106" s="514"/>
      <c r="I106" s="514"/>
    </row>
    <row r="107" spans="1:9" ht="27.75" customHeight="1" x14ac:dyDescent="0.25">
      <c r="A107" s="502" t="s">
        <v>315</v>
      </c>
      <c r="B107" s="386" t="s">
        <v>476</v>
      </c>
      <c r="C107" s="506" t="s">
        <v>234</v>
      </c>
      <c r="D107" s="493">
        <f>A!D130</f>
        <v>0</v>
      </c>
      <c r="E107" s="494"/>
      <c r="F107" s="514">
        <f>D107-D108</f>
        <v>0</v>
      </c>
      <c r="G107" s="514"/>
      <c r="H107" s="514"/>
      <c r="I107" s="116" t="s">
        <v>658</v>
      </c>
    </row>
    <row r="108" spans="1:9" ht="27.75" customHeight="1" x14ac:dyDescent="0.25">
      <c r="A108" s="503"/>
      <c r="B108" s="386"/>
      <c r="C108" s="506"/>
      <c r="D108" s="493">
        <f>A!D131</f>
        <v>0</v>
      </c>
      <c r="E108" s="494"/>
      <c r="F108" s="116"/>
      <c r="G108" s="514">
        <f>A!G131</f>
        <v>0</v>
      </c>
      <c r="H108" s="514"/>
      <c r="I108" s="514"/>
    </row>
    <row r="109" spans="1:9" ht="27.75" customHeight="1" x14ac:dyDescent="0.25">
      <c r="A109" s="502" t="s">
        <v>314</v>
      </c>
      <c r="B109" s="498" t="s">
        <v>635</v>
      </c>
      <c r="C109" s="506" t="s">
        <v>235</v>
      </c>
      <c r="D109" s="493">
        <f>A!D132</f>
        <v>0</v>
      </c>
      <c r="E109" s="494"/>
      <c r="F109" s="514">
        <f>D109-D110</f>
        <v>0</v>
      </c>
      <c r="G109" s="514"/>
      <c r="H109" s="514"/>
      <c r="I109" s="116" t="s">
        <v>658</v>
      </c>
    </row>
    <row r="110" spans="1:9" ht="27.75" customHeight="1" x14ac:dyDescent="0.25">
      <c r="A110" s="503"/>
      <c r="B110" s="498"/>
      <c r="C110" s="506"/>
      <c r="D110" s="493">
        <f>A!D133</f>
        <v>0</v>
      </c>
      <c r="E110" s="494"/>
      <c r="F110" s="116"/>
      <c r="G110" s="514">
        <f>A!G133</f>
        <v>0</v>
      </c>
      <c r="H110" s="514"/>
      <c r="I110" s="514"/>
    </row>
    <row r="111" spans="1:9" ht="27.75" customHeight="1" x14ac:dyDescent="0.25">
      <c r="A111" s="502" t="s">
        <v>316</v>
      </c>
      <c r="B111" s="501" t="s">
        <v>472</v>
      </c>
      <c r="C111" s="506" t="s">
        <v>236</v>
      </c>
      <c r="D111" s="493">
        <f>A!D134</f>
        <v>0</v>
      </c>
      <c r="E111" s="494"/>
      <c r="F111" s="514">
        <f>D111-D112</f>
        <v>0</v>
      </c>
      <c r="G111" s="514"/>
      <c r="H111" s="514"/>
      <c r="I111" s="116" t="s">
        <v>658</v>
      </c>
    </row>
    <row r="112" spans="1:9" ht="27.75" customHeight="1" x14ac:dyDescent="0.25">
      <c r="A112" s="503"/>
      <c r="B112" s="501"/>
      <c r="C112" s="506"/>
      <c r="D112" s="493">
        <f>A!D135</f>
        <v>0</v>
      </c>
      <c r="E112" s="494"/>
      <c r="F112" s="116"/>
      <c r="G112" s="514">
        <f>A!G135</f>
        <v>0</v>
      </c>
      <c r="H112" s="514"/>
      <c r="I112" s="514"/>
    </row>
    <row r="113" spans="1:9" ht="27.75" customHeight="1" x14ac:dyDescent="0.25">
      <c r="A113" s="502" t="s">
        <v>313</v>
      </c>
      <c r="B113" s="501" t="s">
        <v>473</v>
      </c>
      <c r="C113" s="506" t="s">
        <v>237</v>
      </c>
      <c r="D113" s="493">
        <f>A!D136</f>
        <v>0</v>
      </c>
      <c r="E113" s="494"/>
      <c r="F113" s="514">
        <f>D113-D114</f>
        <v>0</v>
      </c>
      <c r="G113" s="514"/>
      <c r="H113" s="514"/>
      <c r="I113" s="116" t="s">
        <v>658</v>
      </c>
    </row>
    <row r="114" spans="1:9" ht="27.75" customHeight="1" x14ac:dyDescent="0.25">
      <c r="A114" s="503"/>
      <c r="B114" s="501"/>
      <c r="C114" s="506"/>
      <c r="D114" s="493">
        <f>A!D137</f>
        <v>0</v>
      </c>
      <c r="E114" s="494"/>
      <c r="F114" s="116"/>
      <c r="G114" s="514">
        <f>A!G137</f>
        <v>0</v>
      </c>
      <c r="H114" s="514"/>
      <c r="I114" s="514"/>
    </row>
    <row r="115" spans="1:9" ht="27.75" customHeight="1" x14ac:dyDescent="0.25">
      <c r="A115" s="502" t="s">
        <v>317</v>
      </c>
      <c r="B115" s="498" t="s">
        <v>602</v>
      </c>
      <c r="C115" s="506" t="s">
        <v>238</v>
      </c>
      <c r="D115" s="493">
        <f>A!D138</f>
        <v>0</v>
      </c>
      <c r="E115" s="494"/>
      <c r="F115" s="514">
        <f>D115-D116</f>
        <v>0</v>
      </c>
      <c r="G115" s="514"/>
      <c r="H115" s="514"/>
      <c r="I115" s="116" t="s">
        <v>658</v>
      </c>
    </row>
    <row r="116" spans="1:9" ht="27.75" customHeight="1" x14ac:dyDescent="0.25">
      <c r="A116" s="503"/>
      <c r="B116" s="498"/>
      <c r="C116" s="506"/>
      <c r="D116" s="493">
        <f>A!D139</f>
        <v>0</v>
      </c>
      <c r="E116" s="494"/>
      <c r="F116" s="116"/>
      <c r="G116" s="514">
        <f>A!G139</f>
        <v>0</v>
      </c>
      <c r="H116" s="514"/>
      <c r="I116" s="514"/>
    </row>
    <row r="117" spans="1:9" ht="27.75" customHeight="1" x14ac:dyDescent="0.25">
      <c r="A117" s="502" t="s">
        <v>312</v>
      </c>
      <c r="B117" s="498" t="s">
        <v>104</v>
      </c>
      <c r="C117" s="506" t="s">
        <v>239</v>
      </c>
      <c r="D117" s="493">
        <f>A!D140</f>
        <v>23687</v>
      </c>
      <c r="E117" s="494"/>
      <c r="F117" s="514">
        <f>D117-D118</f>
        <v>23687</v>
      </c>
      <c r="G117" s="514"/>
      <c r="H117" s="514"/>
      <c r="I117" s="116" t="s">
        <v>658</v>
      </c>
    </row>
    <row r="118" spans="1:9" ht="27.75" customHeight="1" x14ac:dyDescent="0.25">
      <c r="A118" s="503"/>
      <c r="B118" s="498"/>
      <c r="C118" s="506"/>
      <c r="D118" s="493">
        <f>A!D141</f>
        <v>0</v>
      </c>
      <c r="E118" s="494"/>
      <c r="F118" s="116"/>
      <c r="G118" s="514">
        <f>A!G141</f>
        <v>30315</v>
      </c>
      <c r="H118" s="514"/>
      <c r="I118" s="514"/>
    </row>
    <row r="119" spans="1:9" ht="27.75" customHeight="1" x14ac:dyDescent="0.25">
      <c r="A119" s="502" t="s">
        <v>537</v>
      </c>
      <c r="B119" s="498" t="s">
        <v>616</v>
      </c>
      <c r="C119" s="506" t="s">
        <v>240</v>
      </c>
      <c r="D119" s="493">
        <f>A!D142</f>
        <v>0</v>
      </c>
      <c r="E119" s="494"/>
      <c r="F119" s="514">
        <f>D119-D120</f>
        <v>0</v>
      </c>
      <c r="G119" s="514"/>
      <c r="H119" s="514"/>
      <c r="I119" s="116" t="s">
        <v>658</v>
      </c>
    </row>
    <row r="120" spans="1:9" ht="27.75" customHeight="1" x14ac:dyDescent="0.25">
      <c r="A120" s="503"/>
      <c r="B120" s="498"/>
      <c r="C120" s="506"/>
      <c r="D120" s="493">
        <f>A!D143</f>
        <v>0</v>
      </c>
      <c r="E120" s="494"/>
      <c r="F120" s="116"/>
      <c r="G120" s="514">
        <f>A!G143</f>
        <v>0</v>
      </c>
      <c r="H120" s="514"/>
      <c r="I120" s="514"/>
    </row>
    <row r="121" spans="1:9" ht="27.75" customHeight="1" x14ac:dyDescent="0.25">
      <c r="A121" s="520" t="s">
        <v>149</v>
      </c>
      <c r="B121" s="521" t="s">
        <v>85</v>
      </c>
      <c r="C121" s="509" t="s">
        <v>241</v>
      </c>
      <c r="D121" s="439" t="e">
        <f>D123+D128+D130+D132+D134</f>
        <v>#REF!</v>
      </c>
      <c r="E121" s="440"/>
      <c r="F121" s="439" t="e">
        <f>D121-D122</f>
        <v>#REF!</v>
      </c>
      <c r="G121" s="445"/>
      <c r="H121" s="440"/>
      <c r="I121" s="155"/>
    </row>
    <row r="122" spans="1:9" ht="27.75" customHeight="1" x14ac:dyDescent="0.25">
      <c r="A122" s="520"/>
      <c r="B122" s="521"/>
      <c r="C122" s="509"/>
      <c r="D122" s="439" t="e">
        <f>D124+D129+D131+D133+D135</f>
        <v>#REF!</v>
      </c>
      <c r="E122" s="440"/>
      <c r="F122" s="155"/>
      <c r="G122" s="439" t="e">
        <f>G124+G129+G131+G133+G135</f>
        <v>#REF!</v>
      </c>
      <c r="H122" s="445"/>
      <c r="I122" s="440"/>
    </row>
    <row r="123" spans="1:9" ht="27.75" customHeight="1" x14ac:dyDescent="0.25">
      <c r="A123" s="500" t="s">
        <v>150</v>
      </c>
      <c r="B123" s="498" t="s">
        <v>617</v>
      </c>
      <c r="C123" s="506" t="s">
        <v>242</v>
      </c>
      <c r="D123" s="493">
        <f>A!D148</f>
        <v>0</v>
      </c>
      <c r="E123" s="494"/>
      <c r="F123" s="514">
        <f>D123-D124</f>
        <v>0</v>
      </c>
      <c r="G123" s="514"/>
      <c r="H123" s="514"/>
      <c r="I123" s="116" t="s">
        <v>658</v>
      </c>
    </row>
    <row r="124" spans="1:9" ht="27.75" customHeight="1" x14ac:dyDescent="0.25">
      <c r="A124" s="500"/>
      <c r="B124" s="498"/>
      <c r="C124" s="506"/>
      <c r="D124" s="493">
        <f>A!D149</f>
        <v>0</v>
      </c>
      <c r="E124" s="494"/>
      <c r="F124" s="116"/>
      <c r="G124" s="514">
        <f>A!G149</f>
        <v>0</v>
      </c>
      <c r="H124" s="514"/>
      <c r="I124" s="514"/>
    </row>
    <row r="125" spans="1:9" ht="15.15" customHeight="1" x14ac:dyDescent="0.25">
      <c r="A125" s="400" t="s">
        <v>642</v>
      </c>
      <c r="B125" s="474" t="s">
        <v>609</v>
      </c>
      <c r="C125" s="97" t="s">
        <v>456</v>
      </c>
      <c r="D125" s="479" t="s">
        <v>349</v>
      </c>
      <c r="E125" s="479"/>
      <c r="F125" s="479"/>
      <c r="G125" s="479"/>
      <c r="H125" s="476" t="s">
        <v>457</v>
      </c>
      <c r="I125" s="478"/>
    </row>
    <row r="126" spans="1:9" ht="15.15" customHeight="1" x14ac:dyDescent="0.25">
      <c r="A126" s="401"/>
      <c r="B126" s="475"/>
      <c r="C126" s="100" t="s">
        <v>462</v>
      </c>
      <c r="D126" s="98">
        <v>1</v>
      </c>
      <c r="E126" s="98" t="s">
        <v>597</v>
      </c>
      <c r="F126" s="479" t="s">
        <v>598</v>
      </c>
      <c r="G126" s="479"/>
      <c r="H126" s="522" t="s">
        <v>449</v>
      </c>
      <c r="I126" s="523"/>
    </row>
    <row r="127" spans="1:9" ht="15.15" customHeight="1" x14ac:dyDescent="0.25">
      <c r="A127" s="402" t="s">
        <v>458</v>
      </c>
      <c r="B127" s="99" t="s">
        <v>459</v>
      </c>
      <c r="C127" s="102" t="s">
        <v>460</v>
      </c>
      <c r="D127" s="142"/>
      <c r="E127" s="98" t="s">
        <v>599</v>
      </c>
      <c r="F127" s="479"/>
      <c r="G127" s="479"/>
      <c r="H127" s="522" t="s">
        <v>600</v>
      </c>
      <c r="I127" s="523"/>
    </row>
    <row r="128" spans="1:9" ht="28.5" customHeight="1" x14ac:dyDescent="0.25">
      <c r="A128" s="502" t="s">
        <v>121</v>
      </c>
      <c r="B128" s="498" t="s">
        <v>366</v>
      </c>
      <c r="C128" s="506" t="s">
        <v>243</v>
      </c>
      <c r="D128" s="493">
        <f>A!D150</f>
        <v>0</v>
      </c>
      <c r="E128" s="494"/>
      <c r="F128" s="514">
        <f>D128-D129</f>
        <v>0</v>
      </c>
      <c r="G128" s="514"/>
      <c r="H128" s="514"/>
      <c r="I128" s="116" t="s">
        <v>658</v>
      </c>
    </row>
    <row r="129" spans="1:9" ht="28.5" customHeight="1" x14ac:dyDescent="0.25">
      <c r="A129" s="503"/>
      <c r="B129" s="498"/>
      <c r="C129" s="506"/>
      <c r="D129" s="493">
        <f>A!D151</f>
        <v>0</v>
      </c>
      <c r="E129" s="494"/>
      <c r="F129" s="116"/>
      <c r="G129" s="514">
        <f>A!G151</f>
        <v>0</v>
      </c>
      <c r="H129" s="514"/>
      <c r="I129" s="514"/>
    </row>
    <row r="130" spans="1:9" ht="28.5" customHeight="1" x14ac:dyDescent="0.25">
      <c r="A130" s="502" t="s">
        <v>122</v>
      </c>
      <c r="B130" s="498" t="s">
        <v>429</v>
      </c>
      <c r="C130" s="506" t="s">
        <v>244</v>
      </c>
      <c r="D130" s="493">
        <f>A!D152</f>
        <v>0</v>
      </c>
      <c r="E130" s="494"/>
      <c r="F130" s="514">
        <f>D130-D131</f>
        <v>0</v>
      </c>
      <c r="G130" s="514"/>
      <c r="H130" s="514"/>
      <c r="I130" s="116" t="s">
        <v>658</v>
      </c>
    </row>
    <row r="131" spans="1:9" ht="28.5" customHeight="1" x14ac:dyDescent="0.25">
      <c r="A131" s="503"/>
      <c r="B131" s="498"/>
      <c r="C131" s="506"/>
      <c r="D131" s="493">
        <f>A!D153</f>
        <v>0</v>
      </c>
      <c r="E131" s="494"/>
      <c r="F131" s="116"/>
      <c r="G131" s="514">
        <f>A!G153</f>
        <v>0</v>
      </c>
      <c r="H131" s="514"/>
      <c r="I131" s="514"/>
    </row>
    <row r="132" spans="1:9" ht="28.5" customHeight="1" x14ac:dyDescent="0.25">
      <c r="A132" s="502" t="s">
        <v>123</v>
      </c>
      <c r="B132" s="498" t="s">
        <v>367</v>
      </c>
      <c r="C132" s="506" t="s">
        <v>245</v>
      </c>
      <c r="D132" s="493">
        <f>A!D154</f>
        <v>0</v>
      </c>
      <c r="E132" s="494"/>
      <c r="F132" s="514">
        <f>D132-D133</f>
        <v>0</v>
      </c>
      <c r="G132" s="514"/>
      <c r="H132" s="514"/>
      <c r="I132" s="116" t="s">
        <v>658</v>
      </c>
    </row>
    <row r="133" spans="1:9" ht="28.5" customHeight="1" x14ac:dyDescent="0.25">
      <c r="A133" s="503"/>
      <c r="B133" s="498"/>
      <c r="C133" s="506"/>
      <c r="D133" s="493">
        <f>A!D155</f>
        <v>0</v>
      </c>
      <c r="E133" s="494"/>
      <c r="F133" s="116"/>
      <c r="G133" s="514">
        <f>A!G155</f>
        <v>0</v>
      </c>
      <c r="H133" s="514"/>
      <c r="I133" s="514"/>
    </row>
    <row r="134" spans="1:9" ht="28.5" customHeight="1" x14ac:dyDescent="0.25">
      <c r="A134" s="502" t="s">
        <v>337</v>
      </c>
      <c r="B134" s="386" t="s">
        <v>541</v>
      </c>
      <c r="C134" s="506" t="s">
        <v>246</v>
      </c>
      <c r="D134" s="493" t="e">
        <f>A!#REF!</f>
        <v>#REF!</v>
      </c>
      <c r="E134" s="494"/>
      <c r="F134" s="514" t="e">
        <f>D134-D135</f>
        <v>#REF!</v>
      </c>
      <c r="G134" s="514"/>
      <c r="H134" s="514"/>
      <c r="I134" s="116" t="s">
        <v>658</v>
      </c>
    </row>
    <row r="135" spans="1:9" ht="28.5" customHeight="1" x14ac:dyDescent="0.25">
      <c r="A135" s="503"/>
      <c r="B135" s="386"/>
      <c r="C135" s="506"/>
      <c r="D135" s="493" t="e">
        <f>A!#REF!</f>
        <v>#REF!</v>
      </c>
      <c r="E135" s="494"/>
      <c r="F135" s="116"/>
      <c r="G135" s="514" t="e">
        <f>A!#REF!</f>
        <v>#REF!</v>
      </c>
      <c r="H135" s="514"/>
      <c r="I135" s="514"/>
    </row>
    <row r="136" spans="1:9" ht="28.5" customHeight="1" x14ac:dyDescent="0.25">
      <c r="A136" s="520" t="s">
        <v>129</v>
      </c>
      <c r="B136" s="404" t="s">
        <v>474</v>
      </c>
      <c r="C136" s="509" t="s">
        <v>247</v>
      </c>
      <c r="D136" s="393">
        <f>D138+D140+D142+D144</f>
        <v>18</v>
      </c>
      <c r="E136" s="393"/>
      <c r="F136" s="393">
        <f>D136-D137</f>
        <v>18</v>
      </c>
      <c r="G136" s="393"/>
      <c r="H136" s="393"/>
      <c r="I136" s="155"/>
    </row>
    <row r="137" spans="1:9" ht="28.5" customHeight="1" x14ac:dyDescent="0.25">
      <c r="A137" s="520"/>
      <c r="B137" s="404"/>
      <c r="C137" s="509"/>
      <c r="D137" s="393">
        <f>D139+D141+D143+D145</f>
        <v>0</v>
      </c>
      <c r="E137" s="393"/>
      <c r="F137" s="155"/>
      <c r="G137" s="393">
        <f>G139+G141+G143+G145</f>
        <v>16</v>
      </c>
      <c r="H137" s="393"/>
      <c r="I137" s="393"/>
    </row>
    <row r="138" spans="1:9" ht="28.5" customHeight="1" x14ac:dyDescent="0.25">
      <c r="A138" s="500" t="s">
        <v>475</v>
      </c>
      <c r="B138" s="498" t="s">
        <v>88</v>
      </c>
      <c r="C138" s="506" t="s">
        <v>248</v>
      </c>
      <c r="D138" s="493">
        <f>A!D167</f>
        <v>0</v>
      </c>
      <c r="E138" s="494"/>
      <c r="F138" s="514">
        <f>D138-D139</f>
        <v>0</v>
      </c>
      <c r="G138" s="514"/>
      <c r="H138" s="514"/>
      <c r="I138" s="116" t="s">
        <v>658</v>
      </c>
    </row>
    <row r="139" spans="1:9" ht="28.5" customHeight="1" x14ac:dyDescent="0.25">
      <c r="A139" s="500"/>
      <c r="B139" s="498"/>
      <c r="C139" s="506"/>
      <c r="D139" s="493">
        <f>A!D168</f>
        <v>0</v>
      </c>
      <c r="E139" s="494"/>
      <c r="F139" s="116"/>
      <c r="G139" s="514">
        <f>A!G168</f>
        <v>0</v>
      </c>
      <c r="H139" s="514"/>
      <c r="I139" s="514"/>
    </row>
    <row r="140" spans="1:9" ht="28.5" customHeight="1" x14ac:dyDescent="0.25">
      <c r="A140" s="502" t="s">
        <v>115</v>
      </c>
      <c r="B140" s="498" t="s">
        <v>86</v>
      </c>
      <c r="C140" s="506" t="s">
        <v>249</v>
      </c>
      <c r="D140" s="493">
        <f>A!D169</f>
        <v>18</v>
      </c>
      <c r="E140" s="494"/>
      <c r="F140" s="514">
        <f>D140-D141</f>
        <v>18</v>
      </c>
      <c r="G140" s="514"/>
      <c r="H140" s="514"/>
      <c r="I140" s="116" t="s">
        <v>658</v>
      </c>
    </row>
    <row r="141" spans="1:9" ht="28.5" customHeight="1" x14ac:dyDescent="0.25">
      <c r="A141" s="503"/>
      <c r="B141" s="498"/>
      <c r="C141" s="506"/>
      <c r="D141" s="493">
        <f>A!D170</f>
        <v>0</v>
      </c>
      <c r="E141" s="494"/>
      <c r="F141" s="116"/>
      <c r="G141" s="514">
        <f>A!G170</f>
        <v>16</v>
      </c>
      <c r="H141" s="514"/>
      <c r="I141" s="514"/>
    </row>
    <row r="142" spans="1:9" ht="28.5" customHeight="1" x14ac:dyDescent="0.25">
      <c r="A142" s="502" t="s">
        <v>116</v>
      </c>
      <c r="B142" s="498" t="s">
        <v>89</v>
      </c>
      <c r="C142" s="506" t="s">
        <v>250</v>
      </c>
      <c r="D142" s="493">
        <f>A!D171</f>
        <v>0</v>
      </c>
      <c r="E142" s="494"/>
      <c r="F142" s="514">
        <f>D142-D143</f>
        <v>0</v>
      </c>
      <c r="G142" s="514"/>
      <c r="H142" s="514"/>
      <c r="I142" s="116" t="s">
        <v>658</v>
      </c>
    </row>
    <row r="143" spans="1:9" ht="28.5" customHeight="1" x14ac:dyDescent="0.25">
      <c r="A143" s="503"/>
      <c r="B143" s="498"/>
      <c r="C143" s="506"/>
      <c r="D143" s="493">
        <f>A!D172</f>
        <v>0</v>
      </c>
      <c r="E143" s="494"/>
      <c r="F143" s="116"/>
      <c r="G143" s="514">
        <f>A!G172</f>
        <v>0</v>
      </c>
      <c r="H143" s="514"/>
      <c r="I143" s="514"/>
    </row>
    <row r="144" spans="1:9" ht="28.5" customHeight="1" x14ac:dyDescent="0.25">
      <c r="A144" s="502" t="s">
        <v>117</v>
      </c>
      <c r="B144" s="498" t="s">
        <v>87</v>
      </c>
      <c r="C144" s="506" t="s">
        <v>251</v>
      </c>
      <c r="D144" s="493">
        <f>A!D173</f>
        <v>0</v>
      </c>
      <c r="E144" s="494"/>
      <c r="F144" s="514">
        <f>D144-D145</f>
        <v>0</v>
      </c>
      <c r="G144" s="514"/>
      <c r="H144" s="514"/>
      <c r="I144" s="116" t="s">
        <v>658</v>
      </c>
    </row>
    <row r="145" spans="1:9" ht="28.5" customHeight="1" x14ac:dyDescent="0.25">
      <c r="A145" s="503"/>
      <c r="B145" s="498"/>
      <c r="C145" s="506"/>
      <c r="D145" s="493">
        <f>A!D174</f>
        <v>0</v>
      </c>
      <c r="E145" s="494"/>
      <c r="F145" s="116"/>
      <c r="G145" s="514">
        <f>A!G174</f>
        <v>0</v>
      </c>
      <c r="H145" s="514"/>
      <c r="I145" s="514"/>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7"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A170" sqref="A170:AH170"/>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21" x14ac:dyDescent="0.25">
      <c r="A1" s="203" t="s">
        <v>1199</v>
      </c>
      <c r="B1" s="203" t="s">
        <v>1212</v>
      </c>
      <c r="C1" s="192" t="s">
        <v>1213</v>
      </c>
      <c r="D1" s="203" t="s">
        <v>1214</v>
      </c>
      <c r="E1" s="203" t="s">
        <v>464</v>
      </c>
      <c r="F1" s="22"/>
      <c r="G1" s="22"/>
    </row>
    <row r="2" spans="1:7" ht="33" customHeight="1" x14ac:dyDescent="0.25">
      <c r="A2" s="119"/>
      <c r="B2" s="120" t="s">
        <v>1215</v>
      </c>
      <c r="C2" s="210" t="s">
        <v>951</v>
      </c>
      <c r="D2" s="123">
        <f>D3+D24+D66</f>
        <v>2771870</v>
      </c>
      <c r="E2" s="123">
        <f>E3+E24+E66</f>
        <v>2928122</v>
      </c>
      <c r="F2" s="23"/>
      <c r="G2" s="23"/>
    </row>
    <row r="3" spans="1:7" ht="30" customHeight="1" x14ac:dyDescent="0.25">
      <c r="A3" s="213" t="s">
        <v>112</v>
      </c>
      <c r="B3" s="120" t="s">
        <v>1216</v>
      </c>
      <c r="C3" s="210" t="s">
        <v>953</v>
      </c>
      <c r="D3" s="123">
        <f>D4+D8+D9+D10+D13+D16+D20+D23</f>
        <v>1720550</v>
      </c>
      <c r="E3" s="123">
        <f>E4+E8+E9+E10+E13+E16+E20+E23</f>
        <v>1831156</v>
      </c>
      <c r="F3" s="24"/>
      <c r="G3" s="24"/>
    </row>
    <row r="4" spans="1:7" ht="30" customHeight="1" x14ac:dyDescent="0.25">
      <c r="A4" s="213" t="s">
        <v>133</v>
      </c>
      <c r="B4" s="120" t="s">
        <v>1217</v>
      </c>
      <c r="C4" s="210" t="s">
        <v>954</v>
      </c>
      <c r="D4" s="123">
        <f>D5+D6+D7</f>
        <v>1200001</v>
      </c>
      <c r="E4" s="123">
        <f>E5+E6+E7</f>
        <v>1200001</v>
      </c>
      <c r="F4" s="24"/>
      <c r="G4" s="24"/>
    </row>
    <row r="5" spans="1:7" ht="30" customHeight="1" x14ac:dyDescent="0.25">
      <c r="A5" s="214" t="s">
        <v>134</v>
      </c>
      <c r="B5" s="121" t="s">
        <v>1218</v>
      </c>
      <c r="C5" s="209" t="s">
        <v>956</v>
      </c>
      <c r="D5" s="229">
        <f>P!D5</f>
        <v>1200001</v>
      </c>
      <c r="E5" s="229">
        <f>P!E5</f>
        <v>1200001</v>
      </c>
      <c r="F5" s="24"/>
      <c r="G5" s="24"/>
    </row>
    <row r="6" spans="1:7" ht="30" customHeight="1" x14ac:dyDescent="0.25">
      <c r="A6" s="214" t="s">
        <v>135</v>
      </c>
      <c r="B6" s="121" t="s">
        <v>1219</v>
      </c>
      <c r="C6" s="209" t="s">
        <v>958</v>
      </c>
      <c r="D6" s="229">
        <f>P!D6</f>
        <v>0</v>
      </c>
      <c r="E6" s="229">
        <f>P!E6</f>
        <v>0</v>
      </c>
      <c r="F6" s="24"/>
      <c r="G6" s="24"/>
    </row>
    <row r="7" spans="1:7" ht="30" customHeight="1" x14ac:dyDescent="0.25">
      <c r="A7" s="214" t="s">
        <v>136</v>
      </c>
      <c r="B7" s="121" t="s">
        <v>1220</v>
      </c>
      <c r="C7" s="209" t="s">
        <v>959</v>
      </c>
      <c r="D7" s="229">
        <f>P!D7</f>
        <v>0</v>
      </c>
      <c r="E7" s="229">
        <f>P!E7</f>
        <v>0</v>
      </c>
      <c r="F7" s="24"/>
      <c r="G7" s="24"/>
    </row>
    <row r="8" spans="1:7" ht="30" customHeight="1" x14ac:dyDescent="0.25">
      <c r="A8" s="213" t="s">
        <v>137</v>
      </c>
      <c r="B8" s="120" t="s">
        <v>1221</v>
      </c>
      <c r="C8" s="210" t="s">
        <v>960</v>
      </c>
      <c r="D8" s="229">
        <f>P!D8</f>
        <v>0</v>
      </c>
      <c r="E8" s="229">
        <f>P!E8</f>
        <v>0</v>
      </c>
      <c r="F8" s="24"/>
      <c r="G8" s="24"/>
    </row>
    <row r="9" spans="1:7" ht="30" customHeight="1" x14ac:dyDescent="0.25">
      <c r="A9" s="213" t="s">
        <v>139</v>
      </c>
      <c r="B9" s="120" t="s">
        <v>373</v>
      </c>
      <c r="C9" s="210" t="s">
        <v>961</v>
      </c>
      <c r="D9" s="229">
        <f>P!D9</f>
        <v>0</v>
      </c>
      <c r="E9" s="229">
        <f>P!E9</f>
        <v>0</v>
      </c>
      <c r="F9" s="24"/>
      <c r="G9" s="24"/>
    </row>
    <row r="10" spans="1:7" ht="30" customHeight="1" x14ac:dyDescent="0.25">
      <c r="A10" s="213" t="s">
        <v>141</v>
      </c>
      <c r="B10" s="120" t="s">
        <v>1222</v>
      </c>
      <c r="C10" s="210" t="s">
        <v>963</v>
      </c>
      <c r="D10" s="123">
        <f>D11+D12</f>
        <v>42368</v>
      </c>
      <c r="E10" s="123">
        <f>E11+E12</f>
        <v>41645</v>
      </c>
      <c r="F10" s="24"/>
      <c r="G10" s="24"/>
    </row>
    <row r="11" spans="1:7" ht="30" customHeight="1" x14ac:dyDescent="0.25">
      <c r="A11" s="214" t="s">
        <v>142</v>
      </c>
      <c r="B11" s="121" t="s">
        <v>1223</v>
      </c>
      <c r="C11" s="209" t="s">
        <v>966</v>
      </c>
      <c r="D11" s="229">
        <f>P!D11</f>
        <v>42368</v>
      </c>
      <c r="E11" s="229">
        <f>P!E11</f>
        <v>41645</v>
      </c>
      <c r="F11" s="24"/>
      <c r="G11" s="24"/>
    </row>
    <row r="12" spans="1:7" ht="30" customHeight="1" x14ac:dyDescent="0.25">
      <c r="A12" s="152" t="s">
        <v>606</v>
      </c>
      <c r="B12" s="121" t="s">
        <v>1224</v>
      </c>
      <c r="C12" s="209" t="s">
        <v>967</v>
      </c>
      <c r="D12" s="229">
        <f>P!D12</f>
        <v>0</v>
      </c>
      <c r="E12" s="229">
        <f>P!E12</f>
        <v>0</v>
      </c>
      <c r="F12" s="24"/>
      <c r="G12" s="24"/>
    </row>
    <row r="13" spans="1:7" ht="30" customHeight="1" x14ac:dyDescent="0.25">
      <c r="A13" s="213" t="s">
        <v>143</v>
      </c>
      <c r="B13" s="120" t="s">
        <v>1225</v>
      </c>
      <c r="C13" s="210" t="s">
        <v>969</v>
      </c>
      <c r="D13" s="123">
        <f>D14+D15</f>
        <v>0</v>
      </c>
      <c r="E13" s="123">
        <f>E14+E15</f>
        <v>0</v>
      </c>
      <c r="F13" s="24"/>
      <c r="G13" s="24"/>
    </row>
    <row r="14" spans="1:7" ht="30" customHeight="1" x14ac:dyDescent="0.25">
      <c r="A14" s="214" t="s">
        <v>971</v>
      </c>
      <c r="B14" s="121" t="s">
        <v>1226</v>
      </c>
      <c r="C14" s="209" t="s">
        <v>970</v>
      </c>
      <c r="D14" s="229">
        <f>P!D14</f>
        <v>0</v>
      </c>
      <c r="E14" s="229">
        <f>P!E14</f>
        <v>0</v>
      </c>
      <c r="F14" s="24"/>
      <c r="G14" s="24"/>
    </row>
    <row r="15" spans="1:7" ht="30" customHeight="1" x14ac:dyDescent="0.25">
      <c r="A15" s="152" t="s">
        <v>606</v>
      </c>
      <c r="B15" s="121" t="s">
        <v>1227</v>
      </c>
      <c r="C15" s="209" t="s">
        <v>973</v>
      </c>
      <c r="D15" s="229">
        <f>P!D15</f>
        <v>0</v>
      </c>
      <c r="E15" s="229">
        <f>P!E15</f>
        <v>0</v>
      </c>
      <c r="F15" s="24"/>
      <c r="G15" s="24"/>
    </row>
    <row r="16" spans="1:7" ht="30" customHeight="1" x14ac:dyDescent="0.25">
      <c r="A16" s="213" t="s">
        <v>975</v>
      </c>
      <c r="B16" s="120" t="s">
        <v>1228</v>
      </c>
      <c r="C16" s="210" t="s">
        <v>977</v>
      </c>
      <c r="D16" s="123">
        <f>D17+D18+D19</f>
        <v>0</v>
      </c>
      <c r="E16" s="123">
        <f>E17+E18+E19</f>
        <v>0</v>
      </c>
      <c r="F16" s="24"/>
      <c r="G16" s="24"/>
    </row>
    <row r="17" spans="1:7" ht="30" customHeight="1" x14ac:dyDescent="0.25">
      <c r="A17" s="214" t="s">
        <v>978</v>
      </c>
      <c r="B17" s="121" t="s">
        <v>1229</v>
      </c>
      <c r="C17" s="209" t="s">
        <v>980</v>
      </c>
      <c r="D17" s="229">
        <f>P!D17</f>
        <v>0</v>
      </c>
      <c r="E17" s="229">
        <f>P!E17</f>
        <v>0</v>
      </c>
      <c r="F17" s="24"/>
      <c r="G17" s="24"/>
    </row>
    <row r="18" spans="1:7" ht="30" customHeight="1" x14ac:dyDescent="0.25">
      <c r="A18" s="152" t="s">
        <v>606</v>
      </c>
      <c r="B18" s="121" t="s">
        <v>1230</v>
      </c>
      <c r="C18" s="209" t="s">
        <v>983</v>
      </c>
      <c r="D18" s="229">
        <f>P!D18</f>
        <v>0</v>
      </c>
      <c r="E18" s="229">
        <f>P!E18</f>
        <v>0</v>
      </c>
      <c r="F18" s="24"/>
      <c r="G18" s="24"/>
    </row>
    <row r="19" spans="1:7" ht="30" customHeight="1" x14ac:dyDescent="0.25">
      <c r="A19" s="152" t="s">
        <v>329</v>
      </c>
      <c r="B19" s="121" t="s">
        <v>1231</v>
      </c>
      <c r="C19" s="209" t="s">
        <v>984</v>
      </c>
      <c r="D19" s="229">
        <f>P!D19</f>
        <v>0</v>
      </c>
      <c r="E19" s="229">
        <f>P!E19</f>
        <v>0</v>
      </c>
      <c r="F19" s="24"/>
      <c r="G19" s="24"/>
    </row>
    <row r="20" spans="1:7" ht="30" customHeight="1" x14ac:dyDescent="0.25">
      <c r="A20" s="213" t="s">
        <v>985</v>
      </c>
      <c r="B20" s="120" t="s">
        <v>1232</v>
      </c>
      <c r="C20" s="210" t="s">
        <v>987</v>
      </c>
      <c r="D20" s="123">
        <f>D21+D22</f>
        <v>588064</v>
      </c>
      <c r="E20" s="123">
        <f>E21+E22</f>
        <v>575055</v>
      </c>
      <c r="F20" s="24"/>
      <c r="G20" s="24"/>
    </row>
    <row r="21" spans="1:7" ht="30" customHeight="1" x14ac:dyDescent="0.25">
      <c r="A21" s="214" t="s">
        <v>142</v>
      </c>
      <c r="B21" s="145" t="s">
        <v>378</v>
      </c>
      <c r="C21" s="197" t="s">
        <v>988</v>
      </c>
      <c r="D21" s="229">
        <f>P!D21</f>
        <v>588064</v>
      </c>
      <c r="E21" s="229">
        <f>P!E21</f>
        <v>575055</v>
      </c>
      <c r="F21" s="24"/>
      <c r="G21" s="24"/>
    </row>
    <row r="22" spans="1:7" ht="30" customHeight="1" x14ac:dyDescent="0.25">
      <c r="A22" s="214" t="s">
        <v>130</v>
      </c>
      <c r="B22" s="145" t="s">
        <v>379</v>
      </c>
      <c r="C22" s="197" t="s">
        <v>989</v>
      </c>
      <c r="D22" s="229">
        <f>P!D22</f>
        <v>0</v>
      </c>
      <c r="E22" s="229">
        <f>P!E22</f>
        <v>0</v>
      </c>
      <c r="F22" s="24"/>
      <c r="G22" s="24"/>
    </row>
    <row r="23" spans="1:7" ht="47.25" customHeight="1" x14ac:dyDescent="0.25">
      <c r="A23" s="213" t="s">
        <v>990</v>
      </c>
      <c r="B23" s="147" t="s">
        <v>1233</v>
      </c>
      <c r="C23" s="194" t="s">
        <v>284</v>
      </c>
      <c r="D23" s="159">
        <f>VZaS!D67</f>
        <v>-109883</v>
      </c>
      <c r="E23" s="159">
        <f>VZaS!E67</f>
        <v>14455</v>
      </c>
      <c r="F23" s="24"/>
      <c r="G23" s="24"/>
    </row>
    <row r="24" spans="1:7" ht="30" customHeight="1" x14ac:dyDescent="0.25">
      <c r="A24" s="213" t="s">
        <v>113</v>
      </c>
      <c r="B24" s="147" t="s">
        <v>1234</v>
      </c>
      <c r="C24" s="194" t="s">
        <v>285</v>
      </c>
      <c r="D24" s="159">
        <f>D25+D42+D45+D46+D60+D65+D63</f>
        <v>1051320</v>
      </c>
      <c r="E24" s="159">
        <f>E25+E42+E45+E46+E60+E65+E63</f>
        <v>1096966</v>
      </c>
      <c r="F24" s="24"/>
      <c r="G24" s="24"/>
    </row>
    <row r="25" spans="1:7" ht="30" customHeight="1" x14ac:dyDescent="0.25">
      <c r="A25" s="213" t="s">
        <v>114</v>
      </c>
      <c r="B25" s="147" t="s">
        <v>1235</v>
      </c>
      <c r="C25" s="194" t="s">
        <v>286</v>
      </c>
      <c r="D25" s="159">
        <f>D26+D30+D31+D33+D34+D35+D36+D37+D38+D39+D40+D41</f>
        <v>92969</v>
      </c>
      <c r="E25" s="159">
        <f>E26+E30+E31+E33+E34+E35+E36+E37+E38+E39+E40+E41</f>
        <v>123264</v>
      </c>
      <c r="F25" s="23"/>
      <c r="G25" s="23"/>
    </row>
    <row r="26" spans="1:7" ht="30" customHeight="1" x14ac:dyDescent="0.25">
      <c r="A26" s="213" t="s">
        <v>144</v>
      </c>
      <c r="B26" s="147" t="s">
        <v>1236</v>
      </c>
      <c r="C26" s="194" t="s">
        <v>287</v>
      </c>
      <c r="D26" s="161">
        <f>D27+D28+D29</f>
        <v>0</v>
      </c>
      <c r="E26" s="161">
        <f>E27+E28+E29</f>
        <v>0</v>
      </c>
      <c r="F26" s="24"/>
      <c r="G26" s="24"/>
    </row>
    <row r="27" spans="1:7" ht="33.75" customHeight="1" x14ac:dyDescent="0.25">
      <c r="A27" s="152" t="s">
        <v>995</v>
      </c>
      <c r="B27" s="145" t="s">
        <v>1237</v>
      </c>
      <c r="C27" s="197" t="s">
        <v>288</v>
      </c>
      <c r="D27" s="229">
        <f>P!D27</f>
        <v>0</v>
      </c>
      <c r="E27" s="229">
        <f>P!E27</f>
        <v>0</v>
      </c>
      <c r="F27" s="24"/>
      <c r="G27" s="24"/>
    </row>
    <row r="28" spans="1:7" ht="30" customHeight="1" x14ac:dyDescent="0.25">
      <c r="A28" s="152" t="s">
        <v>996</v>
      </c>
      <c r="B28" s="145" t="s">
        <v>1238</v>
      </c>
      <c r="C28" s="197" t="s">
        <v>289</v>
      </c>
      <c r="D28" s="229">
        <f>P!D28</f>
        <v>0</v>
      </c>
      <c r="E28" s="229">
        <f>P!E28</f>
        <v>0</v>
      </c>
      <c r="F28" s="24"/>
      <c r="G28" s="24"/>
    </row>
    <row r="29" spans="1:7" ht="30" customHeight="1" x14ac:dyDescent="0.25">
      <c r="A29" s="152" t="s">
        <v>997</v>
      </c>
      <c r="B29" s="145" t="s">
        <v>1239</v>
      </c>
      <c r="C29" s="197" t="s">
        <v>290</v>
      </c>
      <c r="D29" s="229">
        <f>P!D29</f>
        <v>0</v>
      </c>
      <c r="E29" s="229">
        <f>P!E29</f>
        <v>0</v>
      </c>
      <c r="F29" s="24"/>
      <c r="G29" s="24"/>
    </row>
    <row r="30" spans="1:7" ht="30" customHeight="1" x14ac:dyDescent="0.25">
      <c r="A30" s="214" t="s">
        <v>135</v>
      </c>
      <c r="B30" s="145" t="s">
        <v>1179</v>
      </c>
      <c r="C30" s="197" t="s">
        <v>291</v>
      </c>
      <c r="D30" s="229">
        <f>P!D31</f>
        <v>0</v>
      </c>
      <c r="E30" s="229">
        <f>P!E31</f>
        <v>0</v>
      </c>
      <c r="F30" s="24"/>
      <c r="G30" s="24"/>
    </row>
    <row r="31" spans="1:7" ht="30" customHeight="1" x14ac:dyDescent="0.25">
      <c r="A31" s="214" t="s">
        <v>136</v>
      </c>
      <c r="B31" s="145" t="s">
        <v>1240</v>
      </c>
      <c r="C31" s="197" t="s">
        <v>292</v>
      </c>
      <c r="D31" s="229">
        <f>P!D32</f>
        <v>0</v>
      </c>
      <c r="E31" s="229">
        <f>P!E32</f>
        <v>0</v>
      </c>
      <c r="F31" s="23"/>
      <c r="G31" s="23"/>
    </row>
    <row r="32" spans="1:7" ht="34.5" customHeight="1" x14ac:dyDescent="0.25">
      <c r="A32" s="203" t="s">
        <v>1199</v>
      </c>
      <c r="B32" s="203" t="s">
        <v>1212</v>
      </c>
      <c r="C32" s="192" t="s">
        <v>1213</v>
      </c>
      <c r="D32" s="203" t="s">
        <v>1214</v>
      </c>
      <c r="E32" s="203" t="s">
        <v>464</v>
      </c>
      <c r="F32" s="23"/>
      <c r="G32" s="23"/>
    </row>
    <row r="33" spans="1:20" ht="30" customHeight="1" x14ac:dyDescent="0.25">
      <c r="A33" s="152" t="s">
        <v>335</v>
      </c>
      <c r="B33" s="145" t="s">
        <v>1241</v>
      </c>
      <c r="C33" s="197" t="s">
        <v>293</v>
      </c>
      <c r="D33" s="229">
        <f>P!D33</f>
        <v>0</v>
      </c>
      <c r="E33" s="229">
        <f>P!E33</f>
        <v>0</v>
      </c>
      <c r="F33" s="24"/>
      <c r="G33" s="24"/>
    </row>
    <row r="34" spans="1:20" ht="27.75" customHeight="1" x14ac:dyDescent="0.25">
      <c r="A34" s="152" t="s">
        <v>336</v>
      </c>
      <c r="B34" s="145" t="s">
        <v>1242</v>
      </c>
      <c r="C34" s="197" t="s">
        <v>294</v>
      </c>
      <c r="D34" s="229">
        <f>P!D34</f>
        <v>0</v>
      </c>
      <c r="E34" s="229">
        <f>P!E34</f>
        <v>0</v>
      </c>
      <c r="F34" s="24"/>
      <c r="G34" s="24"/>
    </row>
    <row r="35" spans="1:20" ht="30" customHeight="1" x14ac:dyDescent="0.25">
      <c r="A35" s="152" t="s">
        <v>328</v>
      </c>
      <c r="B35" s="145" t="s">
        <v>381</v>
      </c>
      <c r="C35" s="197" t="s">
        <v>295</v>
      </c>
      <c r="D35" s="229">
        <f>P!D35</f>
        <v>0</v>
      </c>
      <c r="E35" s="229">
        <f>P!E35</f>
        <v>0</v>
      </c>
      <c r="F35" s="24"/>
      <c r="G35" s="24"/>
    </row>
    <row r="36" spans="1:20" ht="30" customHeight="1" x14ac:dyDescent="0.25">
      <c r="A36" s="152" t="s">
        <v>330</v>
      </c>
      <c r="B36" s="145" t="s">
        <v>382</v>
      </c>
      <c r="C36" s="197" t="s">
        <v>296</v>
      </c>
      <c r="D36" s="229">
        <f>P!D36</f>
        <v>0</v>
      </c>
      <c r="E36" s="229">
        <f>P!E36</f>
        <v>0</v>
      </c>
      <c r="F36" s="24"/>
      <c r="G36" s="24"/>
    </row>
    <row r="37" spans="1:20" ht="30" customHeight="1" x14ac:dyDescent="0.25">
      <c r="A37" s="152" t="s">
        <v>1005</v>
      </c>
      <c r="B37" s="145" t="s">
        <v>1243</v>
      </c>
      <c r="C37" s="197" t="s">
        <v>332</v>
      </c>
      <c r="D37" s="229">
        <f>P!D37</f>
        <v>0</v>
      </c>
      <c r="E37" s="229">
        <f>P!E37</f>
        <v>0</v>
      </c>
      <c r="F37" s="24"/>
      <c r="G37" s="24"/>
    </row>
    <row r="38" spans="1:20" ht="30" customHeight="1" x14ac:dyDescent="0.25">
      <c r="A38" s="152" t="s">
        <v>893</v>
      </c>
      <c r="B38" s="145" t="s">
        <v>1244</v>
      </c>
      <c r="C38" s="197" t="s">
        <v>297</v>
      </c>
      <c r="D38" s="229">
        <f>P!D38</f>
        <v>1514</v>
      </c>
      <c r="E38" s="229">
        <f>P!E38</f>
        <v>3459</v>
      </c>
      <c r="F38" s="25"/>
      <c r="G38" s="26"/>
      <c r="H38" s="27"/>
    </row>
    <row r="39" spans="1:20" ht="30" customHeight="1" x14ac:dyDescent="0.25">
      <c r="A39" s="152" t="s">
        <v>728</v>
      </c>
      <c r="B39" s="145" t="s">
        <v>1245</v>
      </c>
      <c r="C39" s="197" t="s">
        <v>298</v>
      </c>
      <c r="D39" s="229">
        <f>P!D39</f>
        <v>0</v>
      </c>
      <c r="E39" s="229">
        <f>P!E39</f>
        <v>0</v>
      </c>
      <c r="F39" s="24"/>
      <c r="G39" s="24"/>
    </row>
    <row r="40" spans="1:20" ht="30" customHeight="1" x14ac:dyDescent="0.25">
      <c r="A40" s="152" t="s">
        <v>894</v>
      </c>
      <c r="B40" s="145" t="s">
        <v>1246</v>
      </c>
      <c r="C40" s="197" t="s">
        <v>669</v>
      </c>
      <c r="D40" s="229">
        <f>P!D40</f>
        <v>0</v>
      </c>
      <c r="E40" s="229">
        <f>P!E40</f>
        <v>0</v>
      </c>
      <c r="F40" s="24"/>
      <c r="G40" s="24"/>
    </row>
    <row r="41" spans="1:20" ht="30" customHeight="1" x14ac:dyDescent="0.25">
      <c r="A41" s="152" t="s">
        <v>1007</v>
      </c>
      <c r="B41" s="145" t="s">
        <v>1247</v>
      </c>
      <c r="C41" s="197" t="s">
        <v>333</v>
      </c>
      <c r="D41" s="229">
        <f>P!D41</f>
        <v>91455</v>
      </c>
      <c r="E41" s="229">
        <f>P!E41</f>
        <v>119805</v>
      </c>
      <c r="F41" s="24"/>
      <c r="G41" s="24"/>
    </row>
    <row r="42" spans="1:20" ht="30" customHeight="1" x14ac:dyDescent="0.25">
      <c r="A42" s="213" t="s">
        <v>145</v>
      </c>
      <c r="B42" s="147" t="s">
        <v>1248</v>
      </c>
      <c r="C42" s="201" t="s">
        <v>334</v>
      </c>
      <c r="D42" s="159">
        <f>D43+D44</f>
        <v>8200</v>
      </c>
      <c r="E42" s="159">
        <f>E43+E44</f>
        <v>9800</v>
      </c>
      <c r="F42" s="24"/>
      <c r="G42" s="24"/>
      <c r="S42" s="14"/>
      <c r="T42" s="14"/>
    </row>
    <row r="43" spans="1:20" ht="36" customHeight="1" x14ac:dyDescent="0.25">
      <c r="A43" s="214" t="s">
        <v>146</v>
      </c>
      <c r="B43" s="145" t="s">
        <v>1249</v>
      </c>
      <c r="C43" s="197" t="s">
        <v>670</v>
      </c>
      <c r="D43" s="229">
        <f>P!D43</f>
        <v>0</v>
      </c>
      <c r="E43" s="229">
        <f>P!E43</f>
        <v>0</v>
      </c>
      <c r="F43" s="24"/>
      <c r="G43" s="24"/>
    </row>
    <row r="44" spans="1:20" ht="30" customHeight="1" x14ac:dyDescent="0.25">
      <c r="A44" s="163" t="s">
        <v>115</v>
      </c>
      <c r="B44" s="145" t="s">
        <v>1250</v>
      </c>
      <c r="C44" s="197" t="s">
        <v>35</v>
      </c>
      <c r="D44" s="229">
        <f>P!D44</f>
        <v>8200</v>
      </c>
      <c r="E44" s="229">
        <f>P!E44</f>
        <v>9800</v>
      </c>
      <c r="F44" s="24"/>
      <c r="G44" s="24"/>
    </row>
    <row r="45" spans="1:20" ht="30" customHeight="1" x14ac:dyDescent="0.25">
      <c r="A45" s="202" t="s">
        <v>128</v>
      </c>
      <c r="B45" s="147" t="s">
        <v>1251</v>
      </c>
      <c r="C45" s="194" t="s">
        <v>36</v>
      </c>
      <c r="D45" s="229">
        <f>P!D45</f>
        <v>0</v>
      </c>
      <c r="E45" s="229">
        <f>P!E45</f>
        <v>0</v>
      </c>
      <c r="F45" s="24"/>
      <c r="G45" s="24"/>
    </row>
    <row r="46" spans="1:20" ht="30" customHeight="1" x14ac:dyDescent="0.25">
      <c r="A46" s="193" t="s">
        <v>149</v>
      </c>
      <c r="B46" s="147" t="s">
        <v>1252</v>
      </c>
      <c r="C46" s="194" t="s">
        <v>37</v>
      </c>
      <c r="D46" s="161">
        <f>D47+D51+D52+D53+D54+D55+D56+D57+D58+D59</f>
        <v>905975</v>
      </c>
      <c r="E46" s="161">
        <f>E47+E51+E52+E53+E54+E55+E56+E57+E58+E59</f>
        <v>923451</v>
      </c>
      <c r="F46" s="24"/>
      <c r="G46" s="24"/>
    </row>
    <row r="47" spans="1:20" ht="30" customHeight="1" x14ac:dyDescent="0.25">
      <c r="A47" s="215" t="s">
        <v>1014</v>
      </c>
      <c r="B47" s="216" t="s">
        <v>1421</v>
      </c>
      <c r="C47" s="201" t="s">
        <v>38</v>
      </c>
      <c r="D47" s="161">
        <f>D48+D49+D50</f>
        <v>52522</v>
      </c>
      <c r="E47" s="161">
        <f>E48+E49+E50</f>
        <v>72087</v>
      </c>
      <c r="F47" s="24"/>
      <c r="G47" s="24"/>
    </row>
    <row r="48" spans="1:20" ht="30" customHeight="1" x14ac:dyDescent="0.25">
      <c r="A48" s="164" t="s">
        <v>1017</v>
      </c>
      <c r="B48" s="145" t="s">
        <v>1253</v>
      </c>
      <c r="C48" s="196" t="s">
        <v>763</v>
      </c>
      <c r="D48" s="229">
        <f>P!D48</f>
        <v>34209</v>
      </c>
      <c r="E48" s="229">
        <f>P!E48</f>
        <v>38489</v>
      </c>
      <c r="F48" s="24"/>
      <c r="G48" s="24"/>
    </row>
    <row r="49" spans="1:7" ht="30" customHeight="1" x14ac:dyDescent="0.25">
      <c r="A49" s="164" t="s">
        <v>1018</v>
      </c>
      <c r="B49" s="145" t="s">
        <v>1254</v>
      </c>
      <c r="C49" s="197" t="s">
        <v>764</v>
      </c>
      <c r="D49" s="229">
        <f>P!D49</f>
        <v>0</v>
      </c>
      <c r="E49" s="229">
        <f>P!E49</f>
        <v>0</v>
      </c>
      <c r="F49" s="24"/>
      <c r="G49" s="24"/>
    </row>
    <row r="50" spans="1:7" ht="30" customHeight="1" x14ac:dyDescent="0.25">
      <c r="A50" s="164" t="s">
        <v>1020</v>
      </c>
      <c r="B50" s="145" t="s">
        <v>1255</v>
      </c>
      <c r="C50" s="197" t="s">
        <v>1022</v>
      </c>
      <c r="D50" s="229">
        <f>P!D50</f>
        <v>18313</v>
      </c>
      <c r="E50" s="229">
        <f>P!E50</f>
        <v>33598</v>
      </c>
      <c r="F50" s="24"/>
      <c r="G50" s="24"/>
    </row>
    <row r="51" spans="1:7" ht="30" customHeight="1" x14ac:dyDescent="0.25">
      <c r="A51" s="217" t="s">
        <v>606</v>
      </c>
      <c r="B51" s="145" t="s">
        <v>1179</v>
      </c>
      <c r="C51" s="197" t="s">
        <v>1023</v>
      </c>
      <c r="D51" s="229">
        <f>P!D51</f>
        <v>0</v>
      </c>
      <c r="E51" s="229">
        <f>P!E51</f>
        <v>0</v>
      </c>
      <c r="F51" s="24"/>
      <c r="G51" s="24"/>
    </row>
    <row r="52" spans="1:7" ht="30" customHeight="1" x14ac:dyDescent="0.25">
      <c r="A52" s="217" t="s">
        <v>329</v>
      </c>
      <c r="B52" s="145" t="s">
        <v>1256</v>
      </c>
      <c r="C52" s="197" t="s">
        <v>1025</v>
      </c>
      <c r="D52" s="229">
        <f>P!D52</f>
        <v>0</v>
      </c>
      <c r="E52" s="229">
        <f>P!E52</f>
        <v>0</v>
      </c>
      <c r="F52" s="24"/>
      <c r="G52" s="24"/>
    </row>
    <row r="53" spans="1:7" ht="30" customHeight="1" x14ac:dyDescent="0.25">
      <c r="A53" s="217" t="s">
        <v>335</v>
      </c>
      <c r="B53" s="145" t="s">
        <v>1257</v>
      </c>
      <c r="C53" s="197" t="s">
        <v>1027</v>
      </c>
      <c r="D53" s="229">
        <f>P!D53</f>
        <v>800000</v>
      </c>
      <c r="E53" s="229">
        <f>P!E53</f>
        <v>800000</v>
      </c>
      <c r="F53" s="24"/>
      <c r="G53" s="24"/>
    </row>
    <row r="54" spans="1:7" ht="30" customHeight="1" x14ac:dyDescent="0.25">
      <c r="A54" s="217" t="s">
        <v>336</v>
      </c>
      <c r="B54" s="145" t="s">
        <v>1258</v>
      </c>
      <c r="C54" s="197" t="s">
        <v>1029</v>
      </c>
      <c r="D54" s="229">
        <f>P!D54</f>
        <v>0</v>
      </c>
      <c r="E54" s="229">
        <f>P!E54</f>
        <v>0</v>
      </c>
      <c r="F54" s="24"/>
      <c r="G54" s="24"/>
    </row>
    <row r="55" spans="1:7" ht="30" customHeight="1" x14ac:dyDescent="0.25">
      <c r="A55" s="217" t="s">
        <v>328</v>
      </c>
      <c r="B55" s="145" t="s">
        <v>1259</v>
      </c>
      <c r="C55" s="197" t="s">
        <v>1035</v>
      </c>
      <c r="D55" s="229">
        <f>P!D55</f>
        <v>24671</v>
      </c>
      <c r="E55" s="229">
        <f>P!E55</f>
        <v>23839</v>
      </c>
      <c r="F55" s="24"/>
      <c r="G55" s="24"/>
    </row>
    <row r="56" spans="1:7" ht="30" customHeight="1" x14ac:dyDescent="0.25">
      <c r="A56" s="217" t="s">
        <v>330</v>
      </c>
      <c r="B56" s="145" t="s">
        <v>1260</v>
      </c>
      <c r="C56" s="197" t="s">
        <v>1036</v>
      </c>
      <c r="D56" s="229">
        <f>P!D56</f>
        <v>21937</v>
      </c>
      <c r="E56" s="229">
        <f>P!E56</f>
        <v>21095</v>
      </c>
      <c r="F56" s="24"/>
      <c r="G56" s="24"/>
    </row>
    <row r="57" spans="1:7" ht="30" customHeight="1" x14ac:dyDescent="0.25">
      <c r="A57" s="217" t="s">
        <v>1005</v>
      </c>
      <c r="B57" s="145" t="s">
        <v>1261</v>
      </c>
      <c r="C57" s="197" t="s">
        <v>1037</v>
      </c>
      <c r="D57" s="229">
        <f>P!D57</f>
        <v>6845</v>
      </c>
      <c r="E57" s="229">
        <f>P!E57</f>
        <v>6430</v>
      </c>
      <c r="F57" s="24"/>
      <c r="G57" s="24"/>
    </row>
    <row r="58" spans="1:7" ht="30" customHeight="1" x14ac:dyDescent="0.25">
      <c r="A58" s="217" t="s">
        <v>893</v>
      </c>
      <c r="B58" s="145" t="s">
        <v>1262</v>
      </c>
      <c r="C58" s="197" t="s">
        <v>1038</v>
      </c>
      <c r="D58" s="229">
        <f>P!D59</f>
        <v>0</v>
      </c>
      <c r="E58" s="229">
        <f>P!E59</f>
        <v>0</v>
      </c>
      <c r="F58" s="24"/>
      <c r="G58" s="24"/>
    </row>
    <row r="59" spans="1:7" ht="30" customHeight="1" x14ac:dyDescent="0.25">
      <c r="A59" s="217" t="s">
        <v>728</v>
      </c>
      <c r="B59" s="145" t="s">
        <v>1263</v>
      </c>
      <c r="C59" s="197" t="s">
        <v>1039</v>
      </c>
      <c r="D59" s="229">
        <f>P!D60</f>
        <v>0</v>
      </c>
      <c r="E59" s="229">
        <f>P!E60</f>
        <v>0</v>
      </c>
      <c r="F59" s="24"/>
      <c r="G59" s="24"/>
    </row>
    <row r="60" spans="1:7" ht="30" customHeight="1" x14ac:dyDescent="0.25">
      <c r="A60" s="119" t="s">
        <v>43</v>
      </c>
      <c r="B60" s="147" t="s">
        <v>1264</v>
      </c>
      <c r="C60" s="201" t="s">
        <v>1041</v>
      </c>
      <c r="D60" s="161">
        <f>D61+D62</f>
        <v>44176</v>
      </c>
      <c r="E60" s="161">
        <f>E61+E62</f>
        <v>40451</v>
      </c>
      <c r="F60" s="24"/>
      <c r="G60" s="24"/>
    </row>
    <row r="61" spans="1:7" ht="30" customHeight="1" x14ac:dyDescent="0.25">
      <c r="A61" s="122" t="s">
        <v>44</v>
      </c>
      <c r="B61" s="145" t="s">
        <v>1265</v>
      </c>
      <c r="C61" s="197" t="s">
        <v>1042</v>
      </c>
      <c r="D61" s="229">
        <f>P!D62</f>
        <v>18809</v>
      </c>
      <c r="E61" s="229">
        <f>P!E62</f>
        <v>19721</v>
      </c>
      <c r="F61" s="24"/>
      <c r="G61" s="24"/>
    </row>
    <row r="62" spans="1:7" ht="30" customHeight="1" x14ac:dyDescent="0.25">
      <c r="A62" s="122" t="s">
        <v>130</v>
      </c>
      <c r="B62" s="145" t="s">
        <v>1266</v>
      </c>
      <c r="C62" s="197" t="s">
        <v>1045</v>
      </c>
      <c r="D62" s="229">
        <f>P!D63</f>
        <v>25367</v>
      </c>
      <c r="E62" s="229">
        <f>P!E63</f>
        <v>20730</v>
      </c>
      <c r="F62" s="24"/>
      <c r="G62" s="24"/>
    </row>
    <row r="63" spans="1:7" ht="30" customHeight="1" x14ac:dyDescent="0.25">
      <c r="A63" s="218" t="s">
        <v>1048</v>
      </c>
      <c r="B63" s="216" t="s">
        <v>1267</v>
      </c>
      <c r="C63" s="201" t="s">
        <v>1047</v>
      </c>
      <c r="D63" s="229">
        <f>P!D64</f>
        <v>0</v>
      </c>
      <c r="E63" s="229">
        <f>P!E64</f>
        <v>0</v>
      </c>
      <c r="F63" s="24"/>
      <c r="G63" s="24"/>
    </row>
    <row r="64" spans="1:7" ht="30" customHeight="1" x14ac:dyDescent="0.25">
      <c r="A64" s="203" t="s">
        <v>1199</v>
      </c>
      <c r="B64" s="203" t="s">
        <v>1212</v>
      </c>
      <c r="C64" s="192" t="s">
        <v>1213</v>
      </c>
      <c r="D64" s="203" t="s">
        <v>1214</v>
      </c>
      <c r="E64" s="203" t="s">
        <v>464</v>
      </c>
      <c r="F64" s="24"/>
      <c r="G64" s="24"/>
    </row>
    <row r="65" spans="1:7" ht="30" customHeight="1" x14ac:dyDescent="0.25">
      <c r="A65" s="218" t="s">
        <v>1049</v>
      </c>
      <c r="B65" s="216" t="s">
        <v>1268</v>
      </c>
      <c r="C65" s="201" t="s">
        <v>1051</v>
      </c>
      <c r="D65" s="229">
        <f>P!D65</f>
        <v>0</v>
      </c>
      <c r="E65" s="229">
        <f>P!E65</f>
        <v>0</v>
      </c>
      <c r="F65" s="24"/>
      <c r="G65" s="24"/>
    </row>
    <row r="66" spans="1:7" ht="30" customHeight="1" x14ac:dyDescent="0.25">
      <c r="A66" s="119" t="s">
        <v>129</v>
      </c>
      <c r="B66" s="147" t="s">
        <v>1269</v>
      </c>
      <c r="C66" s="201" t="s">
        <v>1053</v>
      </c>
      <c r="D66" s="159">
        <f>D67+D68+D69+D70</f>
        <v>0</v>
      </c>
      <c r="E66" s="159">
        <f>E67+E68+E69+E70</f>
        <v>0</v>
      </c>
      <c r="F66" s="24"/>
      <c r="G66" s="24"/>
    </row>
    <row r="67" spans="1:7" ht="30" customHeight="1" x14ac:dyDescent="0.25">
      <c r="A67" s="122" t="s">
        <v>327</v>
      </c>
      <c r="B67" s="145" t="s">
        <v>1270</v>
      </c>
      <c r="C67" s="197" t="s">
        <v>1054</v>
      </c>
      <c r="D67" s="229">
        <f>P!D67</f>
        <v>0</v>
      </c>
      <c r="E67" s="229">
        <f>P!E67</f>
        <v>0</v>
      </c>
      <c r="F67" s="24"/>
      <c r="G67" s="24"/>
    </row>
    <row r="68" spans="1:7" ht="30" customHeight="1" x14ac:dyDescent="0.25">
      <c r="A68" s="122" t="s">
        <v>135</v>
      </c>
      <c r="B68" s="145" t="s">
        <v>1271</v>
      </c>
      <c r="C68" s="197" t="s">
        <v>1055</v>
      </c>
      <c r="D68" s="229">
        <f>P!D68</f>
        <v>0</v>
      </c>
      <c r="E68" s="229">
        <f>P!E68</f>
        <v>0</v>
      </c>
      <c r="F68" s="24"/>
      <c r="G68" s="24"/>
    </row>
    <row r="69" spans="1:7" ht="30" customHeight="1" x14ac:dyDescent="0.25">
      <c r="A69" s="122" t="s">
        <v>136</v>
      </c>
      <c r="B69" s="145" t="s">
        <v>1272</v>
      </c>
      <c r="C69" s="197" t="s">
        <v>1056</v>
      </c>
      <c r="D69" s="229">
        <f>P!D69</f>
        <v>0</v>
      </c>
      <c r="E69" s="229">
        <f>P!E69</f>
        <v>0</v>
      </c>
      <c r="F69" s="24"/>
      <c r="G69" s="24"/>
    </row>
    <row r="70" spans="1:7" ht="30" customHeight="1" x14ac:dyDescent="0.25">
      <c r="A70" s="122" t="s">
        <v>671</v>
      </c>
      <c r="B70" s="145" t="s">
        <v>1273</v>
      </c>
      <c r="C70" s="197" t="s">
        <v>1057</v>
      </c>
      <c r="D70" s="229">
        <f>P!D70</f>
        <v>0</v>
      </c>
      <c r="E70" s="229">
        <f>P!E70</f>
        <v>0</v>
      </c>
      <c r="F70" s="24"/>
      <c r="G70" s="24"/>
    </row>
    <row r="71" spans="1:7" x14ac:dyDescent="0.25">
      <c r="F71" s="24"/>
      <c r="G71" s="24"/>
    </row>
    <row r="72" spans="1:7" x14ac:dyDescent="0.25">
      <c r="F72" s="24"/>
      <c r="G72" s="24"/>
    </row>
    <row r="73" spans="1:7" x14ac:dyDescent="0.25">
      <c r="B73" s="113" t="s">
        <v>882</v>
      </c>
      <c r="D73" s="171" t="str">
        <f>IF(ROUND(A!F4-P_de!D2,0)=0,"OK","CHYBA")</f>
        <v>OK</v>
      </c>
      <c r="E73" s="171" t="str">
        <f>IF(ROUND(A!G5-P_de!E2,0)=0,"OK","CHYBA")</f>
        <v>OK</v>
      </c>
      <c r="F73" s="24"/>
      <c r="G73" s="24"/>
    </row>
    <row r="74" spans="1:7" x14ac:dyDescent="0.25">
      <c r="B74" s="447" t="s">
        <v>883</v>
      </c>
      <c r="C74" s="447"/>
      <c r="D74" s="171" t="str">
        <f>IF(ROUND(D23-VZaS!D67,0)=0,"OK","CHYBA")</f>
        <v>OK</v>
      </c>
      <c r="E74" s="171" t="str">
        <f>IF(ROUND(E23-VZaS!E67,0)=0,"OK","CHYBA")</f>
        <v>OK</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Pracovné hárky</vt:lpstr>
      </vt:variant>
      <vt:variant>
        <vt:i4>23</vt:i4>
      </vt:variant>
      <vt:variant>
        <vt:lpstr>Pomenované rozsahy</vt:lpstr>
      </vt:variant>
      <vt:variant>
        <vt:i4>19</vt:i4>
      </vt:variant>
    </vt:vector>
  </HeadingPairs>
  <TitlesOfParts>
    <vt:vector size="42" baseType="lpstr">
      <vt:lpstr>Postup použitia vzoru</vt:lpstr>
      <vt:lpstr>Titulná strana</vt:lpstr>
      <vt:lpstr>A</vt:lpstr>
      <vt:lpstr>P</vt:lpstr>
      <vt:lpstr>VZaS</vt: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A!Oblasť_tlače</vt:lpstr>
      <vt:lpstr>A_de!Oblasť_tlače</vt:lpstr>
      <vt:lpstr>A_de_neplatne!Oblasť_tlače</vt:lpstr>
      <vt:lpstr>A_en!Oblasť_tlače</vt:lpstr>
      <vt:lpstr>A_en_neplatne!Oblasť_tlače</vt:lpstr>
      <vt:lpstr>GuV_de!Oblasť_tlače</vt:lpstr>
      <vt:lpstr>IS_en!Oblasť_tlače</vt:lpstr>
      <vt:lpstr>IS_en_neplatny!Oblasť_tlače</vt:lpstr>
      <vt:lpstr>P!Oblasť_tlače</vt:lpstr>
      <vt:lpstr>P_de!Oblasť_tlače</vt:lpstr>
      <vt:lpstr>P_en!Oblasť_tlače</vt:lpstr>
      <vt:lpstr>P_en_neplatne!Oblasť_tlače</vt:lpstr>
      <vt:lpstr>'Postup použitia vzoru'!Oblasť_tlače</vt:lpstr>
      <vt:lpstr>Poznámky!Oblasť_tlače</vt:lpstr>
      <vt:lpstr>TB_BS_en!Oblasť_tlače</vt:lpstr>
      <vt:lpstr>'Titulná strana'!Oblasť_tlače</vt:lpstr>
      <vt:lpstr>TS_IS_en!Oblasť_tlače</vt:lpstr>
      <vt:lpstr>TSGuV_de!Oblasť_tlače</vt:lpstr>
      <vt:lpstr>VZaS!Oblasť_tlače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Katarína Feriancová</cp:lastModifiedBy>
  <cp:lastPrinted>2022-06-25T19:04:36Z</cp:lastPrinted>
  <dcterms:created xsi:type="dcterms:W3CDTF">2002-11-28T13:29:35Z</dcterms:created>
  <dcterms:modified xsi:type="dcterms:W3CDTF">2024-06-09T11:20:47Z</dcterms:modified>
</cp:coreProperties>
</file>