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\Documents\DH\AAH\2023\"/>
    </mc:Choice>
  </mc:AlternateContent>
  <xr:revisionPtr revIDLastSave="0" documentId="13_ncr:1_{82461829-DE52-458E-9024-DCA2818252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4" r:id="rId1"/>
  </sheets>
  <calcPr calcId="191029"/>
</workbook>
</file>

<file path=xl/calcChain.xml><?xml version="1.0" encoding="utf-8"?>
<calcChain xmlns="http://schemas.openxmlformats.org/spreadsheetml/2006/main">
  <c r="D12" i="4" l="1"/>
  <c r="D71" i="4" l="1"/>
  <c r="D72" i="4"/>
  <c r="E72" i="4"/>
  <c r="E71" i="4"/>
  <c r="E12" i="4"/>
  <c r="E20" i="4" l="1"/>
  <c r="E87" i="4" l="1"/>
  <c r="E66" i="4"/>
  <c r="E57" i="4"/>
  <c r="E55" i="4"/>
  <c r="E27" i="4"/>
  <c r="E6" i="4"/>
  <c r="D87" i="4"/>
  <c r="D66" i="4"/>
  <c r="D57" i="4"/>
  <c r="D55" i="4"/>
  <c r="D27" i="4"/>
  <c r="D20" i="4"/>
  <c r="D6" i="4"/>
  <c r="E25" i="4" l="1"/>
  <c r="E30" i="4" s="1"/>
  <c r="E34" i="4" s="1"/>
  <c r="E83" i="4"/>
  <c r="D83" i="4"/>
  <c r="D25" i="4"/>
  <c r="D30" i="4" s="1"/>
  <c r="D34" i="4" s="1"/>
  <c r="E84" i="4" l="1"/>
  <c r="E86" i="4" s="1"/>
  <c r="E88" i="4" s="1"/>
  <c r="D84" i="4"/>
  <c r="D86" i="4" s="1"/>
  <c r="D88" i="4" s="1"/>
</calcChain>
</file>

<file path=xl/sharedStrings.xml><?xml version="1.0" encoding="utf-8"?>
<sst xmlns="http://schemas.openxmlformats.org/spreadsheetml/2006/main" count="173" uniqueCount="172">
  <si>
    <t>Označenie položky</t>
  </si>
  <si>
    <t>Obsah položky</t>
  </si>
  <si>
    <t>Bežné účtovné obdobie</t>
  </si>
  <si>
    <t>Peňažné toky z prevádzkovej činnosti</t>
  </si>
  <si>
    <t xml:space="preserve"> Z/S</t>
  </si>
  <si>
    <t>Výsledok hospodárenia z bežnej činnosti pred zdanením daňou z príjmov  (+/-)</t>
  </si>
  <si>
    <t xml:space="preserve"> A.1.</t>
  </si>
  <si>
    <t xml:space="preserve"> Nepeňažné operácie ovplyvňujúce výsledok hospodárenia 
z bežnej činnosti pred  zdanením daňou z príjmov (+/-), (súčet A. 1. 1. až A. 1. 13.)  
</t>
  </si>
  <si>
    <t xml:space="preserve"> A.1.1.</t>
  </si>
  <si>
    <t>Odpisy dlhodobého nehmotného majetku a dlhodobého hmotného majetku (+)</t>
  </si>
  <si>
    <t xml:space="preserve"> A.1.2.</t>
  </si>
  <si>
    <t>Zostatková hodnota dlhodobého nehmotného majetku a dlhodobého hmotného majetku účtovaná pri vyradení tohto majetku do nákladov na bežnú činnosť, s výnimkou  jeho  predaja (+)</t>
  </si>
  <si>
    <t xml:space="preserve"> A.1.3.</t>
  </si>
  <si>
    <t>Odpis opravnej položky k nadobudnutému majetku  (+/-)</t>
  </si>
  <si>
    <t xml:space="preserve"> A.1.4.</t>
  </si>
  <si>
    <r>
      <t>Zmena stavu dlhodobých rezerv 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(+/-)</t>
    </r>
  </si>
  <si>
    <t xml:space="preserve"> A.1.5.</t>
  </si>
  <si>
    <t>Zmena stavu opravných položiek  (+/-)</t>
  </si>
  <si>
    <t xml:space="preserve"> A.1.6.</t>
  </si>
  <si>
    <t>Zmena stavu položiek časového rozlíšenia nákladov a výnosov  (+/-)</t>
  </si>
  <si>
    <t xml:space="preserve"> A.1.7.</t>
  </si>
  <si>
    <t>Dividendy a iné podiely na zisku účtované do výnosov   (-)</t>
  </si>
  <si>
    <t xml:space="preserve"> A.1.8.</t>
  </si>
  <si>
    <t>Úroky účtované do nákladov   (+)</t>
  </si>
  <si>
    <t xml:space="preserve"> A.1.9.</t>
  </si>
  <si>
    <t>Úroky účtované do výnosov    (-)</t>
  </si>
  <si>
    <t xml:space="preserve"> A.1.10.</t>
  </si>
  <si>
    <t>Kurzový zisk vyčíslený k peňažným prostriedkom a peňažným ekvivalentom ku dňu, ku ktorému sa zostavuje účtovná závierka (-)</t>
  </si>
  <si>
    <t xml:space="preserve"> A.1.11.</t>
  </si>
  <si>
    <t>Kurzová strata vyčíslená k peňažným prostriedkom a peňažným ekvivalentom ku dňu, ku ktorému sa zostavuje účtovná závierka (+)</t>
  </si>
  <si>
    <t xml:space="preserve"> A.1.12.</t>
  </si>
  <si>
    <t>Výsledok z predaja dlhodobého majetku, s výnimkou majetku, ktorý sa považuje za peňažný ekvivalent (+/-)</t>
  </si>
  <si>
    <t xml:space="preserve"> A.1.13.</t>
  </si>
  <si>
    <t>Ostatné položky nepeňažného charakteru, ktoré ovplyvňujú výsledok hospodárenia z bežnej činnosti, s výnimkou tých, ktoré sa uvádzajú osobitne v iných častiach prehľadu peňažných tokov  (+/-)</t>
  </si>
  <si>
    <t xml:space="preserve"> A.2.</t>
  </si>
  <si>
    <t xml:space="preserve"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
</t>
  </si>
  <si>
    <t xml:space="preserve"> A.2.1.</t>
  </si>
  <si>
    <t>Zmena stavu pohľadávok z prevádzkovej činnosti (-/+)</t>
  </si>
  <si>
    <t xml:space="preserve"> A.2.2.</t>
  </si>
  <si>
    <t>Zmena stavu záväzkov z prevádzkovej činnosti (+/-)</t>
  </si>
  <si>
    <t xml:space="preserve"> A.2.3.</t>
  </si>
  <si>
    <t>Zmena stavu zásob (-/+)</t>
  </si>
  <si>
    <t xml:space="preserve"> A.2.4.</t>
  </si>
  <si>
    <t>Zmena stavu krátkodobého finančného majetku, s výnimkou majetku, ktorý je súčasťou peňažných prostriedkov </t>
  </si>
  <si>
    <t xml:space="preserve">Peňažné  toky  z prevádzkovej  činnosti s výnimkou príjmov a výdavkov, ktoré sa  uvádzajú  osobitne v iných častiach prehľadu  peňažných tokov (+/-), 
(súčet Z/S  +  A. 1. + A. 2.)
</t>
  </si>
  <si>
    <t xml:space="preserve"> A.3.</t>
  </si>
  <si>
    <t>Prijaté úroky, s výnimkou tých, ktoré sa začleňujú do investičných činností (+)</t>
  </si>
  <si>
    <t xml:space="preserve"> A.4.</t>
  </si>
  <si>
    <t>Výdavky na zaplatené úroky, s výnimkou tých, ktoré sa začleňujú do finančných činností (-)</t>
  </si>
  <si>
    <t xml:space="preserve"> A.5.</t>
  </si>
  <si>
    <t>Príjmy z dividend a iných podielov na zisku, s výnimkou tých, ktoré sa začleňujú do investičných činností (+)</t>
  </si>
  <si>
    <t xml:space="preserve"> A.6.</t>
  </si>
  <si>
    <t>Výdavky na vyplatené dividendy  a iné podiely na zisku, s výnimkou tých, ktoré sa začleňujú do finančných činností</t>
  </si>
  <si>
    <t xml:space="preserve"> Peňažné  toky z prevádzkovej činnosti (+/-), 
(súčet Z/S + A. 1. až A. 6.)
</t>
  </si>
  <si>
    <t xml:space="preserve"> A.7.</t>
  </si>
  <si>
    <t>Výdavky na daň z príjmov účtovnej jednotky, s výnimkou tých, ktoré sa  začleňujú do investičných činností alebo finančných činností (-/+)</t>
  </si>
  <si>
    <t xml:space="preserve"> A.8.</t>
  </si>
  <si>
    <t xml:space="preserve"> A.9.</t>
  </si>
  <si>
    <t xml:space="preserve"> </t>
  </si>
  <si>
    <t xml:space="preserve"> Čisté peňažné toky z prevádzkovej činnosti (+/-),
(súčet Z/S +  A. 1.  až  A. 9.)
</t>
  </si>
  <si>
    <t>Peňažné toky z investičnej činnosti</t>
  </si>
  <si>
    <t xml:space="preserve"> B.1.</t>
  </si>
  <si>
    <t>Výdavky na obstaranie dlhodobého nehmotného majetku (-)</t>
  </si>
  <si>
    <t xml:space="preserve"> B.2.</t>
  </si>
  <si>
    <t>Výdavky na obstaranie dlhodobého hmotného majetku (-)</t>
  </si>
  <si>
    <t xml:space="preserve"> B.3.</t>
  </si>
  <si>
    <t xml:space="preserve">Výdavky na obstaranie dlhodobých cenných papierov a 
podielov v iných účtovných jednotkách, s výnimkou cenných papierov, ktoré sa považujú za peňažné ekvivalenty a cenných papierov určených na predaj alebo na obchodovanie (-)
</t>
  </si>
  <si>
    <t xml:space="preserve"> B.4.</t>
  </si>
  <si>
    <t>Príjmy z predaja dlhodobého nehmotného majetku (+)</t>
  </si>
  <si>
    <t xml:space="preserve"> B.5.</t>
  </si>
  <si>
    <t>Príjmy z predaja dlhodobého hmotného majetku (+)</t>
  </si>
  <si>
    <t xml:space="preserve"> B.6.</t>
  </si>
  <si>
    <t xml:space="preserve"> Príjmy z predaja dlhodobých cenných papierov 
a podielov v iných účtovných jednotkách, s výnimkou cenných papierov, ktoré sa považujú za peňažné ekvivalenty a cenných papierov určených na predaj alebo na obchodovanie  (+)
</t>
  </si>
  <si>
    <t xml:space="preserve"> B.7.</t>
  </si>
  <si>
    <t>Výdavky na dlhodobé pôžičky poskytnuté účtovnou jednotkou inej účtovnej jednotke, ktorá je súčasťou konsolidovaného celku (-)</t>
  </si>
  <si>
    <t xml:space="preserve"> B.8.</t>
  </si>
  <si>
    <t>Príjmy zo splácania dlhodobých pôžičiek poskytnutých  účtovnou jednotkou inej účtovnej jednotke, ktorá je súčasťou konsolidovaného celku (+)</t>
  </si>
  <si>
    <t xml:space="preserve"> B.9.</t>
  </si>
  <si>
    <t>Výdavky na dlhodobé pôžičky poskytnuté účtovnou jednotkou tretím osobám s výnimkou dlhodobých pôžičiek  poskytnutých  účtovnej jednotke, ktorá je súčasťou konsolidovaného celku (-)</t>
  </si>
  <si>
    <t xml:space="preserve"> B. 10. </t>
  </si>
  <si>
    <t>Príjmy zo splácania pôžičiek poskytnutých účtovnou jednotkou tretím osobám,  s výnimkou  pôžičiek poskytnutých účtovnej jednotke, ktorá je súčasťou konsolidovaného celku (+)</t>
  </si>
  <si>
    <t xml:space="preserve"> B.11.</t>
  </si>
  <si>
    <t>Prijaté úroky, s výnimkou tých, ktoré sa začleňujú  do prevádzkových činností (+)</t>
  </si>
  <si>
    <t xml:space="preserve"> B.12.</t>
  </si>
  <si>
    <t>Príjmy z dividend a iných podielov na zisku, s výnimkou tých, ktoré sa začleňujú  do prevádzkových činností (+)</t>
  </si>
  <si>
    <t xml:space="preserve"> B.13.</t>
  </si>
  <si>
    <t>Výdavky súvisiace s derivátmi s výnimkou, ak sú určené na predaj alebo na obchodovanie, alebo ak sa tieto výdavky považujú za peňažné toky z finančnej  činnosti (-)</t>
  </si>
  <si>
    <t xml:space="preserve"> B.14.</t>
  </si>
  <si>
    <t>Príjmy súvisiace s derivátmi s výnimkou, ak sú určené na predaj alebo na obchodovanie, alebo ak sa tieto výdavky považujú za peňažné toky z finančnej činnosti (+)</t>
  </si>
  <si>
    <t xml:space="preserve"> B.15.</t>
  </si>
  <si>
    <t>Výdavky na daň z príjmov účtovnej jednotky, ak je ju možné začleniť do  investičných činností (-)</t>
  </si>
  <si>
    <t xml:space="preserve"> B.16.</t>
  </si>
  <si>
    <t>Príjmy mimoriadneho charakteru vzťahujúce sa na investičnú činnosť (+)</t>
  </si>
  <si>
    <t xml:space="preserve"> B.17.</t>
  </si>
  <si>
    <t>Výdavky mimoriadneho charakteru vzťahujúce sa na investičnú činnosť (-)</t>
  </si>
  <si>
    <t xml:space="preserve"> B.18.</t>
  </si>
  <si>
    <t>Ostatné príjmy vzťahujúce sa na investičnú činnosť  (+)</t>
  </si>
  <si>
    <t xml:space="preserve"> B.19.</t>
  </si>
  <si>
    <t>Ostatné výdavky vzťahujúce sa na investičnú činnosť (-)</t>
  </si>
  <si>
    <t xml:space="preserve"> B.</t>
  </si>
  <si>
    <t xml:space="preserve">Čisté  peňažné toky z investičnej  činnosti
(súčet B. 1. až B. 19.)
</t>
  </si>
  <si>
    <t>Peňažné toky z finančnej činnosti</t>
  </si>
  <si>
    <t xml:space="preserve"> C.1.</t>
  </si>
  <si>
    <t>Peňažné toky vo  vlastnom  imaní (súčet C. 1. 1. až C. 1. 8.)</t>
  </si>
  <si>
    <t xml:space="preserve"> C.1.1.</t>
  </si>
  <si>
    <t>Príjmy z upísaných akcií a obchodných podielov (+)</t>
  </si>
  <si>
    <t xml:space="preserve"> C.1.2.</t>
  </si>
  <si>
    <t>Príjmy z  ďalších vkladov do vlastného imania spoločníkmi alebo fyzickou osobou, ktorá je  účtovnou jednotkou (+)</t>
  </si>
  <si>
    <t xml:space="preserve"> C.1.3.</t>
  </si>
  <si>
    <t>Prijaté peňažné dary (+)</t>
  </si>
  <si>
    <t xml:space="preserve"> C.1.4.</t>
  </si>
  <si>
    <t>Príjmy z úhrady straty spoločníkmi (+)</t>
  </si>
  <si>
    <t xml:space="preserve"> C.1.5.</t>
  </si>
  <si>
    <t>Výdavky na obstaranie alebo spätné odkúpenie vlastných akcií a vlastných obchodných podielov (-)</t>
  </si>
  <si>
    <t xml:space="preserve"> C.1.6</t>
  </si>
  <si>
    <t>Výdavky spojené so znížením fondov vytvorených  účtovnou jednotkou (-)</t>
  </si>
  <si>
    <t xml:space="preserve"> C.1.7.</t>
  </si>
  <si>
    <t>Výdavky na vyplatenie podielu na vlastnom imaní spoločníkmi účtovnej jednotky   a fyzickou osobou, ktorá je účtovnou jednotkou (-)</t>
  </si>
  <si>
    <t xml:space="preserve"> C.1.8.</t>
  </si>
  <si>
    <t>Výdavky z  iných dôvodov, ktoré súvisia so znížením vlastného imania (-)</t>
  </si>
  <si>
    <t xml:space="preserve"> C.2.</t>
  </si>
  <si>
    <t xml:space="preserve"> Peňažné toky vznikajúce z dlhodobých záväzkov  a krátkodobých záväzkov  z finančnej činnost, 
(súčet C. 2. 1. až C. 2. 9.)
</t>
  </si>
  <si>
    <t xml:space="preserve"> C.2.1.</t>
  </si>
  <si>
    <t>Príjmy z emisie dlhových cenných papierov (+)</t>
  </si>
  <si>
    <t xml:space="preserve"> C.2.2.</t>
  </si>
  <si>
    <t>Výdavky na úhradu záväzkov z dlhových CP (-)</t>
  </si>
  <si>
    <t xml:space="preserve"> C.2.3.</t>
  </si>
  <si>
    <t xml:space="preserve">Príjmy z úverov, ktoré  účtovnej jednotke poskytla 
banka alebo pobočka zahraničnej banky, s výnimkou úverov, ktoré boli poskytnuté na zabezpečenie hlavného predmetu činnosti  (+) 
</t>
  </si>
  <si>
    <t xml:space="preserve"> C.2.4.</t>
  </si>
  <si>
    <t xml:space="preserve">Výdavky na splácanie úverov, ktoré  účtovnej jednotke poskytla banka alebo pobočka zahraničnej banky, s výnimkou úverov, ktoré boli poskytnuté na zabezpečenie hlavného predmetu činnosti (-) </t>
  </si>
  <si>
    <t xml:space="preserve"> C.2.5.</t>
  </si>
  <si>
    <t>Príjmy z prijatých pôžičiek (+)</t>
  </si>
  <si>
    <t xml:space="preserve"> C.2.6.</t>
  </si>
  <si>
    <t>Výdavky na splácanie pôžičiek (-)</t>
  </si>
  <si>
    <t xml:space="preserve"> C.2.7.</t>
  </si>
  <si>
    <t>Výdavky na úhradu záväzkov z používania majetku, ktorý je predmetom zmluvy o kúpe prenajatej veci (-)</t>
  </si>
  <si>
    <t xml:space="preserve"> C.2.8.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</si>
  <si>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</si>
  <si>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 xml:space="preserve"> C.2.9.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</si>
  <si>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</si>
  <si>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 xml:space="preserve"> C.3.</t>
  </si>
  <si>
    <t>Výdavky na zaplatené úroky, s výnimkou tých, ktoré sa začleňujú do prevádzkových činností (-)</t>
  </si>
  <si>
    <t xml:space="preserve"> C.4.</t>
  </si>
  <si>
    <t>Výdavky na vyplatené dividendy a iné podiely na zisku, s výnimkou tých, ktoré sa začleňujú do prevádzkových činností (-)</t>
  </si>
  <si>
    <t xml:space="preserve"> C.5.</t>
  </si>
  <si>
    <t>Výdavky súvisiace s derivátmi, s výnimkou, ak sú určené na predaj alebo na obchodovanie, alebo ak sa považujú za  peňažné toky z investičnej činnosti (-)</t>
  </si>
  <si>
    <t xml:space="preserve"> C.6.</t>
  </si>
  <si>
    <t>Príjmy súvisiace s  derivátmi, s výnimkou, ak sú určené na predaj alebo na obchodovanie, alebo ak sa považujú za peňažné toky z  investičnej činnosti (+)</t>
  </si>
  <si>
    <t xml:space="preserve"> C.7.</t>
  </si>
  <si>
    <t>Výdavky na daň z príjmov   účtovnej jednotky, ak ich možno  začleniť do finančných činností (-)</t>
  </si>
  <si>
    <t xml:space="preserve"> C.8.</t>
  </si>
  <si>
    <t>Príjmy mimoriadneho charakteru vzťahujúce sa na finančnú činnosť (+)</t>
  </si>
  <si>
    <t xml:space="preserve"> C.9.</t>
  </si>
  <si>
    <t>Výdavky mimoriadneho charakteru vzťahujúce sa na finančnú činnosť (-)</t>
  </si>
  <si>
    <t xml:space="preserve"> C.</t>
  </si>
  <si>
    <t xml:space="preserve">Čisté peňažné  toky  z finančnej činnosti 
(súčet C. 1. až C. 9.)
</t>
  </si>
  <si>
    <t xml:space="preserve"> D.</t>
  </si>
  <si>
    <t>Čisté zvýšenie alebo čisté  zníženie peňažných prostriedkov (+/-), (súčet A + B + C)</t>
  </si>
  <si>
    <t xml:space="preserve"> E.</t>
  </si>
  <si>
    <t xml:space="preserve">Stav peňažných prostriedkov a peňažných ekvivalentov 
na začiatku účtovného obdobia (+/-) 
</t>
  </si>
  <si>
    <t xml:space="preserve"> F.</t>
  </si>
  <si>
    <t xml:space="preserve">Stav peňažných prostriedkov a peňažných ekvivalentov
na konci účtovného  obdobia pred zohľadnením kurzových rozdielov vyčíslených ku dňu, ku ktorému  sa zostavuje účtovná závierka (+/-)
</t>
  </si>
  <si>
    <t xml:space="preserve"> G.</t>
  </si>
  <si>
    <t xml:space="preserve">Kurzové rozdiely vyčíslené k peňažným prostriedkom a peňažným ekvivalentom ku dňu, ku ktorému sa zostavuje účtovná závierka (+/-) </t>
  </si>
  <si>
    <t xml:space="preserve"> H.</t>
  </si>
  <si>
    <t>Zostatok peňažných prostriedkov a peňažných ekvivalentov na konci účtovného  obdobia upravený o kurzové rozdiely vyčíslené ku dňu, ku ktorému sa zostavuje  účtovná závierka (+/-)</t>
  </si>
  <si>
    <t>Vysvetlivky:</t>
  </si>
  <si>
    <t>peňažnými prostriedkami sa rozumejú peňažné hotovosti, ekvivalenty peňažných hotovostí, peňažné prostriedky na bežných účtoch v bankách, kontokorentné účty a časť zostatku peniaze na ceste, ktorý sa viaže k prevodu medzi bežným účtom a pokladni</t>
  </si>
  <si>
    <t xml:space="preserve">peňažnými ekvivalentmi sa rozumie krátkodobý finančný majetok, ktorý je zameniteľný za vopred známu sumu peňažných prostriedkov, pri ktorom nie je riziko výraznej zmeny jeho hodnoty v najbližších troch mesiacoch ku dňu, ku ktorému sa zostavuje </t>
  </si>
  <si>
    <t>Príjmy výnimočného rozsahu alebo výskytu vzťahujúce sa na prevádzkovú činnosť (+)</t>
  </si>
  <si>
    <t>Výdavky výnimočného rozsahu alebo výskytu vzťahujúce sa na prevádzkovú činnosť (-)</t>
  </si>
  <si>
    <t>Bezprostredne prechádzajúce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</si>
</sst>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>
      <alignment vertical="top"/>
    </xf>
  </cellStyleXfs>
  <cellXfs count="22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3" fontId="4" fillId="0" borderId="3" xfId="0" applyNumberFormat="1" applyFont="1" applyBorder="1" applyAlignment="1">
      <alignment horizontal="right" wrapText="1"/>
    </xf>
    <xf numFmtId="0" fontId="4" fillId="0" borderId="2" xfId="0" applyFont="1" applyBorder="1" applyAlignment="1">
      <alignment vertical="top" wrapText="1"/>
    </xf>
    <xf numFmtId="3" fontId="2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6" fillId="0" borderId="0" xfId="0" applyFont="1" applyAlignment="1">
      <alignment horizontal="justify"/>
    </xf>
    <xf numFmtId="3" fontId="1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justify" wrapText="1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3">
    <cellStyle name="Normálna" xfId="0" builtinId="0"/>
    <cellStyle name="Normálna 2" xfId="2" xr:uid="{00000000-0005-0000-0000-000001000000}"/>
    <cellStyle name="normální_Prah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4"/>
  <sheetViews>
    <sheetView tabSelected="1" workbookViewId="0">
      <selection activeCell="I7" sqref="I7"/>
    </sheetView>
  </sheetViews>
  <sheetFormatPr defaultRowHeight="13.2" x14ac:dyDescent="0.25"/>
  <cols>
    <col min="2" max="2" width="9" customWidth="1"/>
    <col min="3" max="3" width="44.5546875" customWidth="1"/>
    <col min="4" max="5" width="16.44140625" customWidth="1"/>
    <col min="6" max="6" width="17.44140625" customWidth="1"/>
  </cols>
  <sheetData>
    <row r="1" spans="2:5" ht="43.2" customHeight="1" thickBot="1" x14ac:dyDescent="0.3"/>
    <row r="2" spans="2:5" ht="18.600000000000001" customHeight="1" x14ac:dyDescent="0.25">
      <c r="B2" s="20" t="s">
        <v>0</v>
      </c>
      <c r="C2" s="20" t="s">
        <v>1</v>
      </c>
      <c r="D2" s="18" t="s">
        <v>2</v>
      </c>
      <c r="E2" s="18" t="s">
        <v>171</v>
      </c>
    </row>
    <row r="3" spans="2:5" ht="16.95" customHeight="1" thickBot="1" x14ac:dyDescent="0.3">
      <c r="B3" s="21"/>
      <c r="C3" s="21"/>
      <c r="D3" s="19"/>
      <c r="E3" s="19"/>
    </row>
    <row r="4" spans="2:5" ht="28.95" customHeight="1" thickBot="1" x14ac:dyDescent="0.3">
      <c r="B4" s="2"/>
      <c r="C4" s="3" t="s">
        <v>3</v>
      </c>
      <c r="D4" s="3"/>
      <c r="E4" s="3"/>
    </row>
    <row r="5" spans="2:5" ht="43.2" customHeight="1" thickBot="1" x14ac:dyDescent="0.3">
      <c r="B5" s="5" t="s">
        <v>4</v>
      </c>
      <c r="C5" s="4" t="s">
        <v>5</v>
      </c>
      <c r="D5" s="6">
        <v>754957</v>
      </c>
      <c r="E5" s="6">
        <v>30458.46</v>
      </c>
    </row>
    <row r="6" spans="2:5" ht="43.2" customHeight="1" thickBot="1" x14ac:dyDescent="0.3">
      <c r="B6" s="7" t="s">
        <v>6</v>
      </c>
      <c r="C6" s="4" t="s">
        <v>7</v>
      </c>
      <c r="D6" s="8">
        <f>SUM(D7:D19)</f>
        <v>-262296.67</v>
      </c>
      <c r="E6" s="8">
        <f>SUM(E7:E19)</f>
        <v>1088757.1500000001</v>
      </c>
    </row>
    <row r="7" spans="2:5" ht="43.2" customHeight="1" thickBot="1" x14ac:dyDescent="0.3">
      <c r="B7" s="7" t="s">
        <v>8</v>
      </c>
      <c r="C7" s="4" t="s">
        <v>9</v>
      </c>
      <c r="D7" s="9">
        <v>674672</v>
      </c>
      <c r="E7" s="9">
        <v>755589.52</v>
      </c>
    </row>
    <row r="8" spans="2:5" ht="43.2" customHeight="1" thickBot="1" x14ac:dyDescent="0.3">
      <c r="B8" s="7" t="s">
        <v>10</v>
      </c>
      <c r="C8" s="4" t="s">
        <v>11</v>
      </c>
      <c r="D8" s="9">
        <v>0</v>
      </c>
      <c r="E8" s="9">
        <v>0</v>
      </c>
    </row>
    <row r="9" spans="2:5" ht="43.2" customHeight="1" thickBot="1" x14ac:dyDescent="0.3">
      <c r="B9" s="7" t="s">
        <v>12</v>
      </c>
      <c r="C9" s="4" t="s">
        <v>13</v>
      </c>
      <c r="D9" s="9"/>
      <c r="E9" s="9"/>
    </row>
    <row r="10" spans="2:5" ht="43.2" customHeight="1" thickBot="1" x14ac:dyDescent="0.3">
      <c r="B10" s="7" t="s">
        <v>14</v>
      </c>
      <c r="C10" s="4" t="s">
        <v>15</v>
      </c>
      <c r="D10" s="9"/>
      <c r="E10" s="9"/>
    </row>
    <row r="11" spans="2:5" ht="43.2" customHeight="1" thickBot="1" x14ac:dyDescent="0.3">
      <c r="B11" s="7" t="s">
        <v>16</v>
      </c>
      <c r="C11" s="4" t="s">
        <v>17</v>
      </c>
      <c r="D11" s="9">
        <v>16896</v>
      </c>
      <c r="E11" s="9">
        <v>17770.64</v>
      </c>
    </row>
    <row r="12" spans="2:5" ht="43.2" customHeight="1" thickBot="1" x14ac:dyDescent="0.3">
      <c r="B12" s="7" t="s">
        <v>18</v>
      </c>
      <c r="C12" s="4" t="s">
        <v>19</v>
      </c>
      <c r="D12" s="9">
        <f>-509921-769581</f>
        <v>-1279502</v>
      </c>
      <c r="E12" s="9">
        <f>-(1205+107187)</f>
        <v>-108392</v>
      </c>
    </row>
    <row r="13" spans="2:5" ht="43.2" customHeight="1" thickBot="1" x14ac:dyDescent="0.3">
      <c r="B13" s="7" t="s">
        <v>20</v>
      </c>
      <c r="C13" s="4" t="s">
        <v>21</v>
      </c>
      <c r="D13" s="9"/>
      <c r="E13" s="9"/>
    </row>
    <row r="14" spans="2:5" ht="43.2" customHeight="1" thickBot="1" x14ac:dyDescent="0.3">
      <c r="B14" s="7" t="s">
        <v>22</v>
      </c>
      <c r="C14" s="4" t="s">
        <v>23</v>
      </c>
      <c r="D14" s="9">
        <v>407306</v>
      </c>
      <c r="E14" s="9">
        <v>427242</v>
      </c>
    </row>
    <row r="15" spans="2:5" ht="43.2" customHeight="1" thickBot="1" x14ac:dyDescent="0.3">
      <c r="B15" s="7" t="s">
        <v>24</v>
      </c>
      <c r="C15" s="4" t="s">
        <v>25</v>
      </c>
      <c r="D15" s="9">
        <v>-81252</v>
      </c>
      <c r="E15" s="9">
        <v>-3453.01</v>
      </c>
    </row>
    <row r="16" spans="2:5" ht="43.2" customHeight="1" thickBot="1" x14ac:dyDescent="0.3">
      <c r="B16" s="7" t="s">
        <v>26</v>
      </c>
      <c r="C16" s="4" t="s">
        <v>27</v>
      </c>
      <c r="D16" s="9">
        <v>0</v>
      </c>
      <c r="E16" s="9">
        <v>0</v>
      </c>
    </row>
    <row r="17" spans="2:6" ht="43.2" customHeight="1" thickBot="1" x14ac:dyDescent="0.3">
      <c r="B17" s="2" t="s">
        <v>28</v>
      </c>
      <c r="C17" s="4" t="s">
        <v>29</v>
      </c>
      <c r="D17" s="9">
        <v>0</v>
      </c>
      <c r="E17" s="9">
        <v>0</v>
      </c>
    </row>
    <row r="18" spans="2:6" ht="43.2" customHeight="1" thickBot="1" x14ac:dyDescent="0.3">
      <c r="B18" s="2" t="s">
        <v>30</v>
      </c>
      <c r="C18" s="4" t="s">
        <v>31</v>
      </c>
      <c r="D18" s="9">
        <v>-416.67</v>
      </c>
      <c r="E18" s="9">
        <v>0</v>
      </c>
    </row>
    <row r="19" spans="2:6" ht="51" customHeight="1" thickBot="1" x14ac:dyDescent="0.3">
      <c r="B19" s="2" t="s">
        <v>32</v>
      </c>
      <c r="C19" s="4" t="s">
        <v>33</v>
      </c>
      <c r="D19" s="9"/>
      <c r="E19" s="9">
        <v>0</v>
      </c>
      <c r="F19" s="16"/>
    </row>
    <row r="20" spans="2:6" ht="81" customHeight="1" thickBot="1" x14ac:dyDescent="0.3">
      <c r="B20" s="2" t="s">
        <v>34</v>
      </c>
      <c r="C20" s="4" t="s">
        <v>35</v>
      </c>
      <c r="D20" s="8">
        <f>SUM(D21:D24)</f>
        <v>3375417</v>
      </c>
      <c r="E20" s="8">
        <f>SUM(E21:E24)</f>
        <v>-779915</v>
      </c>
    </row>
    <row r="21" spans="2:6" ht="43.2" customHeight="1" thickBot="1" x14ac:dyDescent="0.3">
      <c r="B21" s="7" t="s">
        <v>36</v>
      </c>
      <c r="C21" s="4" t="s">
        <v>37</v>
      </c>
      <c r="D21" s="9">
        <v>12102</v>
      </c>
      <c r="E21" s="9">
        <v>-2831506</v>
      </c>
    </row>
    <row r="22" spans="2:6" ht="43.2" customHeight="1" thickBot="1" x14ac:dyDescent="0.3">
      <c r="B22" s="7" t="s">
        <v>38</v>
      </c>
      <c r="C22" s="4" t="s">
        <v>39</v>
      </c>
      <c r="D22" s="9">
        <v>3236323</v>
      </c>
      <c r="E22" s="9">
        <v>1825149</v>
      </c>
    </row>
    <row r="23" spans="2:6" ht="43.2" customHeight="1" thickBot="1" x14ac:dyDescent="0.3">
      <c r="B23" s="7" t="s">
        <v>40</v>
      </c>
      <c r="C23" s="4" t="s">
        <v>41</v>
      </c>
      <c r="D23" s="9">
        <v>126992</v>
      </c>
      <c r="E23" s="9">
        <v>226442</v>
      </c>
    </row>
    <row r="24" spans="2:6" ht="43.2" customHeight="1" thickBot="1" x14ac:dyDescent="0.3">
      <c r="B24" s="7" t="s">
        <v>42</v>
      </c>
      <c r="C24" s="4" t="s">
        <v>43</v>
      </c>
      <c r="D24" s="9"/>
      <c r="E24" s="9"/>
    </row>
    <row r="25" spans="2:6" ht="43.2" customHeight="1" thickBot="1" x14ac:dyDescent="0.3">
      <c r="B25" s="7"/>
      <c r="C25" s="3" t="s">
        <v>44</v>
      </c>
      <c r="D25" s="8">
        <f>D5+D6+D20</f>
        <v>3868077.33</v>
      </c>
      <c r="E25" s="8">
        <f>E5+E6+E20</f>
        <v>339300.6100000001</v>
      </c>
    </row>
    <row r="26" spans="2:6" ht="43.2" customHeight="1" thickBot="1" x14ac:dyDescent="0.3">
      <c r="B26" s="7" t="s">
        <v>45</v>
      </c>
      <c r="C26" s="4" t="s">
        <v>46</v>
      </c>
      <c r="D26" s="9">
        <v>81252</v>
      </c>
      <c r="E26" s="9">
        <v>0</v>
      </c>
      <c r="F26" s="16"/>
    </row>
    <row r="27" spans="2:6" ht="43.2" customHeight="1" thickBot="1" x14ac:dyDescent="0.3">
      <c r="B27" s="2" t="s">
        <v>47</v>
      </c>
      <c r="C27" s="4" t="s">
        <v>48</v>
      </c>
      <c r="D27" s="9">
        <f>-D14</f>
        <v>-407306</v>
      </c>
      <c r="E27" s="9">
        <f>-E14</f>
        <v>-427242</v>
      </c>
      <c r="F27" s="16"/>
    </row>
    <row r="28" spans="2:6" ht="43.2" customHeight="1" thickBot="1" x14ac:dyDescent="0.3">
      <c r="B28" s="2" t="s">
        <v>49</v>
      </c>
      <c r="C28" s="4" t="s">
        <v>50</v>
      </c>
      <c r="D28" s="9"/>
      <c r="E28" s="9"/>
    </row>
    <row r="29" spans="2:6" ht="43.2" customHeight="1" thickBot="1" x14ac:dyDescent="0.3">
      <c r="B29" s="2" t="s">
        <v>51</v>
      </c>
      <c r="C29" s="4" t="s">
        <v>52</v>
      </c>
      <c r="D29" s="9"/>
      <c r="E29" s="9"/>
    </row>
    <row r="30" spans="2:6" ht="43.2" customHeight="1" thickBot="1" x14ac:dyDescent="0.3">
      <c r="B30" s="5"/>
      <c r="C30" s="3" t="s">
        <v>53</v>
      </c>
      <c r="D30" s="8">
        <f>SUM(D25:D29)</f>
        <v>3542023.33</v>
      </c>
      <c r="E30" s="8">
        <f>SUM(E25:E29)</f>
        <v>-87941.389999999898</v>
      </c>
    </row>
    <row r="31" spans="2:6" ht="43.2" customHeight="1" thickBot="1" x14ac:dyDescent="0.3">
      <c r="B31" s="2" t="s">
        <v>54</v>
      </c>
      <c r="C31" s="4" t="s">
        <v>55</v>
      </c>
      <c r="D31" s="9"/>
      <c r="E31" s="9"/>
    </row>
    <row r="32" spans="2:6" ht="43.2" customHeight="1" thickBot="1" x14ac:dyDescent="0.3">
      <c r="B32" s="2" t="s">
        <v>56</v>
      </c>
      <c r="C32" s="4" t="s">
        <v>169</v>
      </c>
      <c r="D32" s="9"/>
      <c r="E32" s="9"/>
    </row>
    <row r="33" spans="2:5" ht="43.2" customHeight="1" thickBot="1" x14ac:dyDescent="0.3">
      <c r="B33" s="2" t="s">
        <v>57</v>
      </c>
      <c r="C33" s="4" t="s">
        <v>170</v>
      </c>
      <c r="D33" s="9">
        <v>-2842897</v>
      </c>
      <c r="E33" s="9"/>
    </row>
    <row r="34" spans="2:5" ht="43.2" customHeight="1" thickBot="1" x14ac:dyDescent="0.3">
      <c r="B34" s="10" t="s">
        <v>58</v>
      </c>
      <c r="C34" s="3" t="s">
        <v>59</v>
      </c>
      <c r="D34" s="8">
        <f>SUM(D30:D33)</f>
        <v>699126.33000000007</v>
      </c>
      <c r="E34" s="8">
        <f>SUM(E30:E33)</f>
        <v>-87941.389999999898</v>
      </c>
    </row>
    <row r="35" spans="2:5" ht="43.2" customHeight="1" thickBot="1" x14ac:dyDescent="0.3">
      <c r="B35" s="10"/>
      <c r="C35" s="3" t="s">
        <v>60</v>
      </c>
      <c r="D35" s="9"/>
      <c r="E35" s="9"/>
    </row>
    <row r="36" spans="2:5" ht="43.2" customHeight="1" thickBot="1" x14ac:dyDescent="0.3">
      <c r="B36" s="2" t="s">
        <v>61</v>
      </c>
      <c r="C36" s="4" t="s">
        <v>62</v>
      </c>
      <c r="D36" s="9">
        <v>-9860</v>
      </c>
      <c r="E36" s="9">
        <v>-3500</v>
      </c>
    </row>
    <row r="37" spans="2:5" ht="43.2" customHeight="1" thickBot="1" x14ac:dyDescent="0.3">
      <c r="B37" s="2" t="s">
        <v>63</v>
      </c>
      <c r="C37" s="4" t="s">
        <v>64</v>
      </c>
      <c r="D37" s="9">
        <v>-727227</v>
      </c>
      <c r="E37" s="9">
        <v>-129344.91</v>
      </c>
    </row>
    <row r="38" spans="2:5" ht="43.2" customHeight="1" thickBot="1" x14ac:dyDescent="0.3">
      <c r="B38" s="2" t="s">
        <v>65</v>
      </c>
      <c r="C38" s="4" t="s">
        <v>66</v>
      </c>
      <c r="D38" s="9"/>
      <c r="E38" s="9"/>
    </row>
    <row r="39" spans="2:5" ht="43.2" customHeight="1" thickBot="1" x14ac:dyDescent="0.3">
      <c r="B39" s="2" t="s">
        <v>67</v>
      </c>
      <c r="C39" s="4" t="s">
        <v>68</v>
      </c>
      <c r="D39" s="9"/>
      <c r="E39" s="9"/>
    </row>
    <row r="40" spans="2:5" ht="43.2" customHeight="1" thickBot="1" x14ac:dyDescent="0.3">
      <c r="B40" s="2" t="s">
        <v>69</v>
      </c>
      <c r="C40" s="4" t="s">
        <v>70</v>
      </c>
      <c r="D40" s="9">
        <v>417</v>
      </c>
      <c r="E40" s="9">
        <v>0</v>
      </c>
    </row>
    <row r="41" spans="2:5" ht="50.4" customHeight="1" thickBot="1" x14ac:dyDescent="0.3">
      <c r="B41" s="2" t="s">
        <v>71</v>
      </c>
      <c r="C41" s="4" t="s">
        <v>72</v>
      </c>
      <c r="D41" s="9"/>
      <c r="E41" s="9"/>
    </row>
    <row r="42" spans="2:5" ht="43.2" customHeight="1" thickBot="1" x14ac:dyDescent="0.3">
      <c r="B42" s="2" t="s">
        <v>73</v>
      </c>
      <c r="C42" s="4" t="s">
        <v>74</v>
      </c>
      <c r="D42" s="9"/>
      <c r="E42" s="9"/>
    </row>
    <row r="43" spans="2:5" ht="43.2" customHeight="1" thickBot="1" x14ac:dyDescent="0.3">
      <c r="B43" s="2" t="s">
        <v>75</v>
      </c>
      <c r="C43" s="4" t="s">
        <v>76</v>
      </c>
      <c r="D43" s="9">
        <v>0</v>
      </c>
      <c r="E43" s="9"/>
    </row>
    <row r="44" spans="2:5" ht="43.2" customHeight="1" thickBot="1" x14ac:dyDescent="0.3">
      <c r="B44" s="2" t="s">
        <v>77</v>
      </c>
      <c r="C44" s="4" t="s">
        <v>78</v>
      </c>
      <c r="D44" s="9"/>
      <c r="E44" s="9"/>
    </row>
    <row r="45" spans="2:5" ht="43.2" customHeight="1" thickBot="1" x14ac:dyDescent="0.3">
      <c r="B45" s="2" t="s">
        <v>79</v>
      </c>
      <c r="C45" s="4" t="s">
        <v>80</v>
      </c>
      <c r="D45" s="9"/>
      <c r="E45" s="9"/>
    </row>
    <row r="46" spans="2:5" ht="43.2" customHeight="1" thickBot="1" x14ac:dyDescent="0.3">
      <c r="B46" s="2" t="s">
        <v>81</v>
      </c>
      <c r="C46" s="4" t="s">
        <v>82</v>
      </c>
      <c r="D46" s="9"/>
      <c r="E46" s="9"/>
    </row>
    <row r="47" spans="2:5" ht="43.2" customHeight="1" thickBot="1" x14ac:dyDescent="0.3">
      <c r="B47" s="2" t="s">
        <v>83</v>
      </c>
      <c r="C47" s="4" t="s">
        <v>84</v>
      </c>
      <c r="D47" s="9"/>
      <c r="E47" s="9"/>
    </row>
    <row r="48" spans="2:5" ht="43.2" customHeight="1" thickBot="1" x14ac:dyDescent="0.3">
      <c r="B48" s="2" t="s">
        <v>85</v>
      </c>
      <c r="C48" s="4" t="s">
        <v>86</v>
      </c>
      <c r="D48" s="9"/>
      <c r="E48" s="9"/>
    </row>
    <row r="49" spans="2:5" ht="43.2" customHeight="1" thickBot="1" x14ac:dyDescent="0.3">
      <c r="B49" s="2" t="s">
        <v>87</v>
      </c>
      <c r="C49" s="4" t="s">
        <v>88</v>
      </c>
      <c r="D49" s="9"/>
      <c r="E49" s="9"/>
    </row>
    <row r="50" spans="2:5" ht="43.2" customHeight="1" thickBot="1" x14ac:dyDescent="0.3">
      <c r="B50" s="2" t="s">
        <v>89</v>
      </c>
      <c r="C50" s="4" t="s">
        <v>90</v>
      </c>
      <c r="D50" s="9"/>
      <c r="E50" s="9"/>
    </row>
    <row r="51" spans="2:5" ht="43.2" customHeight="1" thickBot="1" x14ac:dyDescent="0.3">
      <c r="B51" s="2" t="s">
        <v>91</v>
      </c>
      <c r="C51" s="4" t="s">
        <v>92</v>
      </c>
      <c r="D51" s="9"/>
      <c r="E51" s="9"/>
    </row>
    <row r="52" spans="2:5" ht="43.2" customHeight="1" thickBot="1" x14ac:dyDescent="0.3">
      <c r="B52" s="2" t="s">
        <v>93</v>
      </c>
      <c r="C52" s="4" t="s">
        <v>94</v>
      </c>
      <c r="D52" s="9"/>
      <c r="E52" s="9"/>
    </row>
    <row r="53" spans="2:5" ht="43.2" customHeight="1" thickBot="1" x14ac:dyDescent="0.3">
      <c r="B53" s="2" t="s">
        <v>95</v>
      </c>
      <c r="C53" s="4" t="s">
        <v>96</v>
      </c>
      <c r="D53" s="9"/>
      <c r="E53" s="9"/>
    </row>
    <row r="54" spans="2:5" ht="43.2" customHeight="1" thickBot="1" x14ac:dyDescent="0.3">
      <c r="B54" s="2" t="s">
        <v>97</v>
      </c>
      <c r="C54" s="4" t="s">
        <v>98</v>
      </c>
      <c r="D54" s="9"/>
      <c r="E54" s="9"/>
    </row>
    <row r="55" spans="2:5" ht="43.2" customHeight="1" thickBot="1" x14ac:dyDescent="0.3">
      <c r="B55" s="10" t="s">
        <v>99</v>
      </c>
      <c r="C55" s="3" t="s">
        <v>100</v>
      </c>
      <c r="D55" s="8">
        <f>SUM(D36:D54)</f>
        <v>-736670</v>
      </c>
      <c r="E55" s="8">
        <f>SUM(E36:E54)</f>
        <v>-132844.91</v>
      </c>
    </row>
    <row r="56" spans="2:5" ht="43.2" customHeight="1" thickBot="1" x14ac:dyDescent="0.3">
      <c r="B56" s="11" t="s">
        <v>58</v>
      </c>
      <c r="C56" s="4" t="s">
        <v>101</v>
      </c>
      <c r="D56" s="9"/>
      <c r="E56" s="9"/>
    </row>
    <row r="57" spans="2:5" ht="43.2" customHeight="1" thickBot="1" x14ac:dyDescent="0.3">
      <c r="B57" s="12" t="s">
        <v>102</v>
      </c>
      <c r="C57" s="4" t="s">
        <v>103</v>
      </c>
      <c r="D57" s="9">
        <f>SUM(D58:D65)</f>
        <v>0</v>
      </c>
      <c r="E57" s="9">
        <f>SUM(E58:E65)</f>
        <v>0</v>
      </c>
    </row>
    <row r="58" spans="2:5" ht="43.2" customHeight="1" thickBot="1" x14ac:dyDescent="0.3">
      <c r="B58" s="2" t="s">
        <v>104</v>
      </c>
      <c r="C58" s="4" t="s">
        <v>105</v>
      </c>
      <c r="D58" s="9"/>
      <c r="E58" s="9"/>
    </row>
    <row r="59" spans="2:5" ht="43.2" customHeight="1" thickBot="1" x14ac:dyDescent="0.3">
      <c r="B59" s="2" t="s">
        <v>106</v>
      </c>
      <c r="C59" s="4" t="s">
        <v>107</v>
      </c>
      <c r="D59" s="9"/>
      <c r="E59" s="9"/>
    </row>
    <row r="60" spans="2:5" ht="43.2" customHeight="1" thickBot="1" x14ac:dyDescent="0.3">
      <c r="B60" s="2" t="s">
        <v>108</v>
      </c>
      <c r="C60" s="4" t="s">
        <v>109</v>
      </c>
      <c r="D60" s="9"/>
      <c r="E60" s="9"/>
    </row>
    <row r="61" spans="2:5" ht="43.2" customHeight="1" thickBot="1" x14ac:dyDescent="0.3">
      <c r="B61" s="2" t="s">
        <v>110</v>
      </c>
      <c r="C61" s="4" t="s">
        <v>111</v>
      </c>
      <c r="D61" s="9"/>
      <c r="E61" s="9"/>
    </row>
    <row r="62" spans="2:5" ht="43.2" customHeight="1" thickBot="1" x14ac:dyDescent="0.3">
      <c r="B62" s="2" t="s">
        <v>112</v>
      </c>
      <c r="C62" s="4" t="s">
        <v>113</v>
      </c>
      <c r="D62" s="9"/>
      <c r="E62" s="9"/>
    </row>
    <row r="63" spans="2:5" ht="43.2" customHeight="1" thickBot="1" x14ac:dyDescent="0.3">
      <c r="B63" s="2" t="s">
        <v>114</v>
      </c>
      <c r="C63" s="4" t="s">
        <v>115</v>
      </c>
      <c r="D63" s="9"/>
      <c r="E63" s="9"/>
    </row>
    <row r="64" spans="2:5" ht="43.2" customHeight="1" thickBot="1" x14ac:dyDescent="0.3">
      <c r="B64" s="2" t="s">
        <v>116</v>
      </c>
      <c r="C64" s="4" t="s">
        <v>117</v>
      </c>
      <c r="D64" s="9"/>
      <c r="E64" s="9"/>
    </row>
    <row r="65" spans="2:5" ht="43.2" customHeight="1" thickBot="1" x14ac:dyDescent="0.3">
      <c r="B65" s="2" t="s">
        <v>118</v>
      </c>
      <c r="C65" s="4" t="s">
        <v>119</v>
      </c>
      <c r="D65" s="9"/>
      <c r="E65" s="9"/>
    </row>
    <row r="66" spans="2:5" ht="43.2" customHeight="1" thickBot="1" x14ac:dyDescent="0.3">
      <c r="B66" s="2" t="s">
        <v>120</v>
      </c>
      <c r="C66" s="4" t="s">
        <v>121</v>
      </c>
      <c r="D66" s="8">
        <f>SUM(D67:D75)</f>
        <v>68342.25</v>
      </c>
      <c r="E66" s="8">
        <f>SUM(E67:E75)</f>
        <v>46335.489999999991</v>
      </c>
    </row>
    <row r="67" spans="2:5" ht="43.2" customHeight="1" thickBot="1" x14ac:dyDescent="0.3">
      <c r="B67" s="2" t="s">
        <v>122</v>
      </c>
      <c r="C67" s="4" t="s">
        <v>123</v>
      </c>
      <c r="D67" s="9"/>
      <c r="E67" s="9"/>
    </row>
    <row r="68" spans="2:5" ht="43.2" customHeight="1" thickBot="1" x14ac:dyDescent="0.3">
      <c r="B68" s="2" t="s">
        <v>124</v>
      </c>
      <c r="C68" s="4" t="s">
        <v>125</v>
      </c>
      <c r="D68" s="9"/>
      <c r="E68" s="9"/>
    </row>
    <row r="69" spans="2:5" ht="43.2" customHeight="1" thickBot="1" x14ac:dyDescent="0.3">
      <c r="B69" s="2" t="s">
        <v>126</v>
      </c>
      <c r="C69" s="4" t="s">
        <v>127</v>
      </c>
      <c r="D69" s="9"/>
      <c r="E69" s="9"/>
    </row>
    <row r="70" spans="2:5" ht="43.2" customHeight="1" thickBot="1" x14ac:dyDescent="0.3">
      <c r="B70" s="2" t="s">
        <v>128</v>
      </c>
      <c r="C70" s="4" t="s">
        <v>129</v>
      </c>
      <c r="D70" s="9"/>
      <c r="E70" s="9"/>
    </row>
    <row r="71" spans="2:5" ht="43.2" customHeight="1" thickBot="1" x14ac:dyDescent="0.3">
      <c r="B71" s="2" t="s">
        <v>130</v>
      </c>
      <c r="C71" s="4" t="s">
        <v>131</v>
      </c>
      <c r="D71" s="9">
        <f>60000+40000+126009+100000</f>
        <v>326009</v>
      </c>
      <c r="E71" s="9">
        <f>182988+235500+230000</f>
        <v>648488</v>
      </c>
    </row>
    <row r="72" spans="2:5" ht="43.2" customHeight="1" thickBot="1" x14ac:dyDescent="0.3">
      <c r="B72" s="2" t="s">
        <v>132</v>
      </c>
      <c r="C72" s="4" t="s">
        <v>133</v>
      </c>
      <c r="D72" s="9">
        <f>-(100000+121190.75+36476)</f>
        <v>-257666.75</v>
      </c>
      <c r="E72" s="9">
        <f>-602152.51</f>
        <v>-602152.51</v>
      </c>
    </row>
    <row r="73" spans="2:5" ht="43.2" customHeight="1" thickBot="1" x14ac:dyDescent="0.3">
      <c r="B73" s="2" t="s">
        <v>134</v>
      </c>
      <c r="C73" s="4" t="s">
        <v>135</v>
      </c>
      <c r="D73" s="9"/>
      <c r="E73" s="9"/>
    </row>
    <row r="74" spans="2:5" ht="43.2" customHeight="1" thickBot="1" x14ac:dyDescent="0.3">
      <c r="B74" s="2" t="s">
        <v>136</v>
      </c>
      <c r="C74" s="4" t="s">
        <v>137</v>
      </c>
      <c r="D74" s="9"/>
      <c r="E74" s="9"/>
    </row>
    <row r="75" spans="2:5" ht="43.2" customHeight="1" thickBot="1" x14ac:dyDescent="0.3">
      <c r="B75" s="2" t="s">
        <v>138</v>
      </c>
      <c r="C75" s="4" t="s">
        <v>139</v>
      </c>
      <c r="D75" s="9"/>
      <c r="E75" s="9"/>
    </row>
    <row r="76" spans="2:5" ht="43.2" customHeight="1" thickBot="1" x14ac:dyDescent="0.3">
      <c r="B76" s="2" t="s">
        <v>140</v>
      </c>
      <c r="C76" s="4" t="s">
        <v>141</v>
      </c>
      <c r="D76" s="9"/>
      <c r="E76" s="9"/>
    </row>
    <row r="77" spans="2:5" ht="43.2" customHeight="1" thickBot="1" x14ac:dyDescent="0.3">
      <c r="B77" s="2" t="s">
        <v>142</v>
      </c>
      <c r="C77" s="4" t="s">
        <v>143</v>
      </c>
      <c r="D77" s="9"/>
      <c r="E77" s="9"/>
    </row>
    <row r="78" spans="2:5" ht="43.2" customHeight="1" thickBot="1" x14ac:dyDescent="0.3">
      <c r="B78" s="2" t="s">
        <v>144</v>
      </c>
      <c r="C78" s="4" t="s">
        <v>145</v>
      </c>
      <c r="D78" s="9"/>
      <c r="E78" s="9"/>
    </row>
    <row r="79" spans="2:5" ht="43.2" customHeight="1" thickBot="1" x14ac:dyDescent="0.3">
      <c r="B79" s="2" t="s">
        <v>146</v>
      </c>
      <c r="C79" s="4" t="s">
        <v>147</v>
      </c>
      <c r="D79" s="9"/>
      <c r="E79" s="9"/>
    </row>
    <row r="80" spans="2:5" ht="43.2" customHeight="1" thickBot="1" x14ac:dyDescent="0.3">
      <c r="B80" s="2" t="s">
        <v>148</v>
      </c>
      <c r="C80" s="4" t="s">
        <v>149</v>
      </c>
      <c r="D80" s="9"/>
      <c r="E80" s="9"/>
    </row>
    <row r="81" spans="1:5" ht="43.2" customHeight="1" thickBot="1" x14ac:dyDescent="0.3">
      <c r="B81" s="2" t="s">
        <v>150</v>
      </c>
      <c r="C81" s="4" t="s">
        <v>151</v>
      </c>
      <c r="D81" s="9"/>
      <c r="E81" s="9"/>
    </row>
    <row r="82" spans="1:5" ht="43.2" customHeight="1" thickBot="1" x14ac:dyDescent="0.3">
      <c r="B82" s="2" t="s">
        <v>152</v>
      </c>
      <c r="C82" s="4" t="s">
        <v>153</v>
      </c>
      <c r="D82" s="9"/>
      <c r="E82" s="9"/>
    </row>
    <row r="83" spans="1:5" ht="43.2" customHeight="1" thickBot="1" x14ac:dyDescent="0.3">
      <c r="B83" s="5" t="s">
        <v>154</v>
      </c>
      <c r="C83" s="3" t="s">
        <v>155</v>
      </c>
      <c r="D83" s="8">
        <f>D57+D66+D76+D77+D78+D79+D80+D81+D82</f>
        <v>68342.25</v>
      </c>
      <c r="E83" s="8">
        <f>E57+E66+E76+E77+E78+E79+E80+E81+E82</f>
        <v>46335.489999999991</v>
      </c>
    </row>
    <row r="84" spans="1:5" ht="43.2" customHeight="1" thickBot="1" x14ac:dyDescent="0.3">
      <c r="B84" s="5" t="s">
        <v>156</v>
      </c>
      <c r="C84" s="3" t="s">
        <v>157</v>
      </c>
      <c r="D84" s="8">
        <f>D34+D55+D83</f>
        <v>30798.580000000075</v>
      </c>
      <c r="E84" s="8">
        <f>E34+E55+E83</f>
        <v>-174450.80999999991</v>
      </c>
    </row>
    <row r="85" spans="1:5" ht="43.2" customHeight="1" thickBot="1" x14ac:dyDescent="0.3">
      <c r="B85" s="10" t="s">
        <v>158</v>
      </c>
      <c r="C85" s="13" t="s">
        <v>159</v>
      </c>
      <c r="D85" s="8">
        <v>33618</v>
      </c>
      <c r="E85" s="8">
        <v>208069</v>
      </c>
    </row>
    <row r="86" spans="1:5" ht="43.2" customHeight="1" thickBot="1" x14ac:dyDescent="0.3">
      <c r="B86" s="2" t="s">
        <v>160</v>
      </c>
      <c r="C86" s="13" t="s">
        <v>161</v>
      </c>
      <c r="D86" s="8">
        <f>D84+D85</f>
        <v>64416.580000000075</v>
      </c>
      <c r="E86" s="8">
        <f>E84+E85</f>
        <v>33618.19000000009</v>
      </c>
    </row>
    <row r="87" spans="1:5" ht="43.2" customHeight="1" thickBot="1" x14ac:dyDescent="0.3">
      <c r="B87" s="10" t="s">
        <v>162</v>
      </c>
      <c r="C87" s="13" t="s">
        <v>163</v>
      </c>
      <c r="D87" s="8">
        <f>-D16-D17</f>
        <v>0</v>
      </c>
      <c r="E87" s="8">
        <f>-E16-E17</f>
        <v>0</v>
      </c>
    </row>
    <row r="88" spans="1:5" ht="43.2" customHeight="1" thickBot="1" x14ac:dyDescent="0.3">
      <c r="B88" s="10" t="s">
        <v>164</v>
      </c>
      <c r="C88" s="13" t="s">
        <v>165</v>
      </c>
      <c r="D88" s="8">
        <f>D86+D87</f>
        <v>64416.580000000075</v>
      </c>
      <c r="E88" s="8">
        <f>E86+E87</f>
        <v>33618.19000000009</v>
      </c>
    </row>
    <row r="91" spans="1:5" ht="19.95" customHeight="1" x14ac:dyDescent="0.25">
      <c r="A91" s="17" t="s">
        <v>166</v>
      </c>
      <c r="B91" s="17"/>
      <c r="C91" s="17"/>
      <c r="D91" s="17"/>
    </row>
    <row r="92" spans="1:5" ht="19.95" customHeight="1" x14ac:dyDescent="0.25">
      <c r="A92" s="14"/>
      <c r="B92" s="1"/>
      <c r="C92" s="1"/>
      <c r="D92" s="15"/>
    </row>
    <row r="93" spans="1:5" ht="19.95" customHeight="1" x14ac:dyDescent="0.25">
      <c r="A93" s="17" t="s">
        <v>167</v>
      </c>
      <c r="B93" s="17"/>
      <c r="C93" s="17"/>
      <c r="D93" s="17"/>
    </row>
    <row r="94" spans="1:5" ht="19.95" customHeight="1" x14ac:dyDescent="0.25">
      <c r="A94" s="17" t="s">
        <v>168</v>
      </c>
      <c r="B94" s="17"/>
      <c r="C94" s="17"/>
      <c r="D94" s="17"/>
    </row>
  </sheetData>
  <mergeCells count="7">
    <mergeCell ref="A94:D94"/>
    <mergeCell ref="B2:B3"/>
    <mergeCell ref="C2:C3"/>
    <mergeCell ref="D2:D3"/>
    <mergeCell ref="E2:E3"/>
    <mergeCell ref="A91:D91"/>
    <mergeCell ref="A93:D93"/>
  </mergeCells>
  <pageMargins left="0.70866141732283472" right="0.70866141732283472" top="0.74803149606299213" bottom="0.74803149606299213" header="0.31496062992125984" footer="0.31496062992125984"/>
  <pageSetup paperSize="9" scale="5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Turayova | MANDAT</dc:creator>
  <cp:lastModifiedBy>Dana Hronská</cp:lastModifiedBy>
  <cp:lastPrinted>2024-04-17T12:31:06Z</cp:lastPrinted>
  <dcterms:created xsi:type="dcterms:W3CDTF">2017-06-08T06:51:51Z</dcterms:created>
  <dcterms:modified xsi:type="dcterms:W3CDTF">2024-06-27T06:54:41Z</dcterms:modified>
</cp:coreProperties>
</file>