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720" yWindow="345" windowWidth="17955" windowHeight="8220"/>
  </bookViews>
  <sheets>
    <sheet name="2024" sheetId="8" r:id="rId1"/>
    <sheet name="2023" sheetId="7" r:id="rId2"/>
    <sheet name="2022" sheetId="6" r:id="rId3"/>
    <sheet name="2021" sheetId="5" r:id="rId4"/>
    <sheet name="2020" sheetId="4" r:id="rId5"/>
    <sheet name="2019" sheetId="1" r:id="rId6"/>
  </sheets>
  <calcPr calcId="125725"/>
</workbook>
</file>

<file path=xl/calcChain.xml><?xml version="1.0" encoding="utf-8"?>
<calcChain xmlns="http://schemas.openxmlformats.org/spreadsheetml/2006/main">
  <c r="G46" i="8"/>
  <c r="F46"/>
  <c r="G55"/>
  <c r="F55"/>
  <c r="I55" s="1"/>
  <c r="F74" s="1"/>
  <c r="F44"/>
  <c r="G54"/>
  <c r="F54"/>
  <c r="G53"/>
  <c r="F53"/>
  <c r="G52"/>
  <c r="F52"/>
  <c r="G51"/>
  <c r="F51"/>
  <c r="G50"/>
  <c r="F50"/>
  <c r="G49"/>
  <c r="F49"/>
  <c r="G48"/>
  <c r="F48"/>
  <c r="G47"/>
  <c r="F47"/>
  <c r="G45"/>
  <c r="F45"/>
  <c r="G44"/>
  <c r="G43"/>
  <c r="F43"/>
  <c r="G42"/>
  <c r="F42"/>
  <c r="G39"/>
  <c r="F39"/>
  <c r="A15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G12"/>
  <c r="F12"/>
  <c r="I46" l="1"/>
  <c r="G65" s="1"/>
  <c r="F56"/>
  <c r="I44"/>
  <c r="F63" s="1"/>
  <c r="I49"/>
  <c r="G68" s="1"/>
  <c r="I53"/>
  <c r="F72" s="1"/>
  <c r="G56"/>
  <c r="I43"/>
  <c r="F62" s="1"/>
  <c r="I63" s="1"/>
  <c r="I45"/>
  <c r="G64" s="1"/>
  <c r="I48"/>
  <c r="G67" s="1"/>
  <c r="I50"/>
  <c r="F69" s="1"/>
  <c r="I52"/>
  <c r="F71" s="1"/>
  <c r="I54"/>
  <c r="F73" s="1"/>
  <c r="I51"/>
  <c r="F70" s="1"/>
  <c r="H12"/>
  <c r="I47"/>
  <c r="G66" s="1"/>
  <c r="I42"/>
  <c r="I63" i="7"/>
  <c r="I56"/>
  <c r="G44"/>
  <c r="G45"/>
  <c r="G46"/>
  <c r="G47"/>
  <c r="G48"/>
  <c r="G49"/>
  <c r="G50"/>
  <c r="G51"/>
  <c r="G52"/>
  <c r="G53"/>
  <c r="G54"/>
  <c r="G43"/>
  <c r="F44"/>
  <c r="F45"/>
  <c r="F46"/>
  <c r="F47"/>
  <c r="F48"/>
  <c r="F49"/>
  <c r="F50"/>
  <c r="F51"/>
  <c r="F52"/>
  <c r="F53"/>
  <c r="F54"/>
  <c r="F56"/>
  <c r="A27"/>
  <c r="A28"/>
  <c r="A29"/>
  <c r="A30"/>
  <c r="A31" s="1"/>
  <c r="A32" s="1"/>
  <c r="A33" s="1"/>
  <c r="A34" s="1"/>
  <c r="A35" s="1"/>
  <c r="A36" s="1"/>
  <c r="A37" s="1"/>
  <c r="G40"/>
  <c r="F40"/>
  <c r="F43"/>
  <c r="A15"/>
  <c r="A16" s="1"/>
  <c r="A17" s="1"/>
  <c r="A18" s="1"/>
  <c r="A19" s="1"/>
  <c r="A20" s="1"/>
  <c r="A21" s="1"/>
  <c r="A22" s="1"/>
  <c r="A23" s="1"/>
  <c r="A24" s="1"/>
  <c r="A25" s="1"/>
  <c r="A26" s="1"/>
  <c r="G12"/>
  <c r="F12"/>
  <c r="G75" i="8" l="1"/>
  <c r="F78"/>
  <c r="F75"/>
  <c r="I56"/>
  <c r="G56" i="7"/>
  <c r="I45"/>
  <c r="F63" s="1"/>
  <c r="I47"/>
  <c r="G65" s="1"/>
  <c r="I49"/>
  <c r="G67" s="1"/>
  <c r="I51"/>
  <c r="F69" s="1"/>
  <c r="I53"/>
  <c r="F71" s="1"/>
  <c r="I43"/>
  <c r="I46"/>
  <c r="G64" s="1"/>
  <c r="I50"/>
  <c r="F68" s="1"/>
  <c r="I52"/>
  <c r="F70" s="1"/>
  <c r="I54"/>
  <c r="F72" s="1"/>
  <c r="I44"/>
  <c r="F62" s="1"/>
  <c r="I48"/>
  <c r="G66" s="1"/>
  <c r="H12"/>
  <c r="F74" i="6"/>
  <c r="F67"/>
  <c r="G51"/>
  <c r="I51" s="1"/>
  <c r="F51"/>
  <c r="F12"/>
  <c r="G12"/>
  <c r="G46"/>
  <c r="F49"/>
  <c r="G53"/>
  <c r="F53"/>
  <c r="G52"/>
  <c r="F52"/>
  <c r="G50"/>
  <c r="G49"/>
  <c r="F48"/>
  <c r="G47"/>
  <c r="F47"/>
  <c r="F46"/>
  <c r="F45"/>
  <c r="G44"/>
  <c r="G43"/>
  <c r="G42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15"/>
  <c r="G48"/>
  <c r="G45"/>
  <c r="F44"/>
  <c r="F43"/>
  <c r="F77" i="7" l="1"/>
  <c r="G74"/>
  <c r="F74"/>
  <c r="I43" i="6"/>
  <c r="F59" s="1"/>
  <c r="H12"/>
  <c r="I52"/>
  <c r="F68" s="1"/>
  <c r="I49"/>
  <c r="F65" s="1"/>
  <c r="F50"/>
  <c r="I50" s="1"/>
  <c r="F66" s="1"/>
  <c r="I44"/>
  <c r="F60" s="1"/>
  <c r="F42"/>
  <c r="I42" s="1"/>
  <c r="I48"/>
  <c r="G64" s="1"/>
  <c r="I47"/>
  <c r="G63" s="1"/>
  <c r="I46"/>
  <c r="G62" s="1"/>
  <c r="I53"/>
  <c r="F69" s="1"/>
  <c r="G55"/>
  <c r="I45"/>
  <c r="G61" s="1"/>
  <c r="F71" l="1"/>
  <c r="F55"/>
  <c r="G71"/>
  <c r="F11" i="5"/>
  <c r="F47" s="1"/>
  <c r="F10"/>
  <c r="G7"/>
  <c r="G8"/>
  <c r="G9"/>
  <c r="G6"/>
  <c r="G12" s="1"/>
  <c r="F4"/>
  <c r="F40" s="1"/>
  <c r="F5"/>
  <c r="F41" s="1"/>
  <c r="F3"/>
  <c r="F39" s="1"/>
  <c r="F46"/>
  <c r="G49"/>
  <c r="F49"/>
  <c r="G48"/>
  <c r="F48"/>
  <c r="G47"/>
  <c r="G46"/>
  <c r="G45"/>
  <c r="F45"/>
  <c r="G44"/>
  <c r="F44"/>
  <c r="G43"/>
  <c r="F43"/>
  <c r="G42"/>
  <c r="F42"/>
  <c r="G41"/>
  <c r="G40"/>
  <c r="G39"/>
  <c r="A16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15"/>
  <c r="F12" l="1"/>
  <c r="F51"/>
  <c r="I51" s="1"/>
  <c r="G51"/>
  <c r="I40"/>
  <c r="F55" s="1"/>
  <c r="I46"/>
  <c r="F61" s="1"/>
  <c r="I39"/>
  <c r="I41"/>
  <c r="F56" s="1"/>
  <c r="I43"/>
  <c r="G58" s="1"/>
  <c r="I45"/>
  <c r="G60" s="1"/>
  <c r="I47"/>
  <c r="F62" s="1"/>
  <c r="I49"/>
  <c r="F64" s="1"/>
  <c r="I44"/>
  <c r="G59" s="1"/>
  <c r="I48"/>
  <c r="F63" s="1"/>
  <c r="I42"/>
  <c r="G57" s="1"/>
  <c r="I50" i="4"/>
  <c r="G48"/>
  <c r="F48"/>
  <c r="G47"/>
  <c r="F47"/>
  <c r="G46"/>
  <c r="F46"/>
  <c r="G45"/>
  <c r="F45"/>
  <c r="G44"/>
  <c r="F44"/>
  <c r="G43"/>
  <c r="F43"/>
  <c r="G42"/>
  <c r="F42"/>
  <c r="G41"/>
  <c r="F41"/>
  <c r="G40"/>
  <c r="F40"/>
  <c r="G39"/>
  <c r="F39"/>
  <c r="G38"/>
  <c r="F38"/>
  <c r="A14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G66" i="5" l="1"/>
  <c r="F66"/>
  <c r="F69"/>
  <c r="I38" i="4"/>
  <c r="I42"/>
  <c r="G57" s="1"/>
  <c r="I44"/>
  <c r="G59" s="1"/>
  <c r="I46"/>
  <c r="F61" s="1"/>
  <c r="I43"/>
  <c r="G58" s="1"/>
  <c r="I41"/>
  <c r="G56" s="1"/>
  <c r="I39"/>
  <c r="F54" s="1"/>
  <c r="I48"/>
  <c r="F63" s="1"/>
  <c r="I40"/>
  <c r="F55" s="1"/>
  <c r="I45"/>
  <c r="F60" s="1"/>
  <c r="I47"/>
  <c r="F62" s="1"/>
  <c r="I41" i="1"/>
  <c r="I42"/>
  <c r="I43"/>
  <c r="I44"/>
  <c r="I45"/>
  <c r="I46"/>
  <c r="I47"/>
  <c r="I48"/>
  <c r="I49"/>
  <c r="I50"/>
  <c r="I40"/>
  <c r="H41"/>
  <c r="H42"/>
  <c r="H43"/>
  <c r="H44"/>
  <c r="H45"/>
  <c r="H46"/>
  <c r="H47"/>
  <c r="H48"/>
  <c r="H49"/>
  <c r="H50"/>
  <c r="H40"/>
  <c r="C16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G65" i="4" l="1"/>
  <c r="F68"/>
  <c r="F65"/>
  <c r="K47" i="1"/>
  <c r="H61" s="1"/>
  <c r="K43"/>
  <c r="K50"/>
  <c r="H64" s="1"/>
  <c r="K46"/>
  <c r="I60" s="1"/>
  <c r="K42"/>
  <c r="H57" s="1"/>
  <c r="K49"/>
  <c r="H63" s="1"/>
  <c r="K45"/>
  <c r="I59" s="1"/>
  <c r="K41"/>
  <c r="H56" s="1"/>
  <c r="K44"/>
  <c r="I58" s="1"/>
  <c r="K48"/>
  <c r="H62" s="1"/>
  <c r="K40"/>
  <c r="H69" l="1"/>
  <c r="I66"/>
  <c r="H66"/>
  <c r="K52"/>
</calcChain>
</file>

<file path=xl/sharedStrings.xml><?xml version="1.0" encoding="utf-8"?>
<sst xmlns="http://schemas.openxmlformats.org/spreadsheetml/2006/main" count="80" uniqueCount="17">
  <si>
    <t>Konečný stav</t>
  </si>
  <si>
    <t>HV-strata</t>
  </si>
  <si>
    <t>Kontrolný súčet</t>
  </si>
  <si>
    <t>účet</t>
  </si>
  <si>
    <t>MD</t>
  </si>
  <si>
    <t>D</t>
  </si>
  <si>
    <t>Počiatočný stav k 1.1.2020</t>
  </si>
  <si>
    <t>Konečný stav k 31.12.2020</t>
  </si>
  <si>
    <t>Konečný stav k 31.12.2021</t>
  </si>
  <si>
    <t>kontrolný súčet</t>
  </si>
  <si>
    <t>Konečný stav k 31.12.2022</t>
  </si>
  <si>
    <t>Počiatočný stav k 1.1.2022</t>
  </si>
  <si>
    <t>Počiatočný stav k 1.1.2023</t>
  </si>
  <si>
    <t>Konečný stav k 31.12.2023</t>
  </si>
  <si>
    <t>Počiatočný stav k 1.1.2024</t>
  </si>
  <si>
    <t>Konečný stav k 31.12.2024</t>
  </si>
  <si>
    <t>Spolu pohyby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</si>
</sst>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ill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4" fontId="0" fillId="0" borderId="0" xfId="0" applyNumberFormat="1" applyFill="1"/>
    <xf numFmtId="0" fontId="2" fillId="0" borderId="0" xfId="0" applyFont="1" applyFill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topLeftCell="A14" workbookViewId="0">
      <selection activeCell="J21" sqref="J21"/>
    </sheetView>
  </sheetViews>
  <sheetFormatPr defaultRowHeight="15"/>
  <cols>
    <col min="1" max="8" width="9.140625" style="4"/>
    <col min="9" max="9" width="12" style="4" bestFit="1" customWidth="1"/>
    <col min="10" max="16384" width="9.140625" style="4"/>
  </cols>
  <sheetData>
    <row r="1" spans="1:8">
      <c r="D1" s="5" t="s">
        <v>14</v>
      </c>
      <c r="E1" s="5"/>
      <c r="F1" s="5"/>
      <c r="G1" s="5"/>
    </row>
    <row r="2" spans="1:8">
      <c r="D2" s="5" t="s">
        <v>3</v>
      </c>
      <c r="E2" s="5" t="s">
        <v>3</v>
      </c>
      <c r="F2" s="5" t="s">
        <v>4</v>
      </c>
      <c r="G2" s="5" t="s">
        <v>5</v>
      </c>
    </row>
    <row r="3" spans="1:8">
      <c r="D3" s="6">
        <v>132000</v>
      </c>
      <c r="E3" s="6"/>
      <c r="F3" s="6">
        <v>0</v>
      </c>
      <c r="G3" s="6"/>
    </row>
    <row r="4" spans="1:8">
      <c r="D4" s="6">
        <v>211000</v>
      </c>
      <c r="E4" s="6"/>
      <c r="F4" s="4">
        <v>5005.7700000000004</v>
      </c>
      <c r="G4" s="6"/>
    </row>
    <row r="5" spans="1:8">
      <c r="D5" s="6">
        <v>221000</v>
      </c>
      <c r="E5" s="6"/>
      <c r="F5" s="4">
        <v>96.47999999999999</v>
      </c>
      <c r="G5" s="6"/>
    </row>
    <row r="6" spans="1:8">
      <c r="D6" s="6"/>
      <c r="E6" s="6">
        <v>231000</v>
      </c>
      <c r="F6" s="6"/>
      <c r="G6" s="6">
        <v>10.57</v>
      </c>
    </row>
    <row r="7" spans="1:8">
      <c r="D7" s="6"/>
      <c r="E7" s="6">
        <v>365000</v>
      </c>
      <c r="F7" s="6"/>
      <c r="G7" s="4">
        <v>2405</v>
      </c>
    </row>
    <row r="8" spans="1:8">
      <c r="D8" s="6"/>
      <c r="E8" s="6">
        <v>411000</v>
      </c>
      <c r="F8" s="6"/>
      <c r="G8" s="6">
        <v>5000</v>
      </c>
    </row>
    <row r="9" spans="1:8">
      <c r="D9" s="6"/>
      <c r="E9" s="6">
        <v>421000</v>
      </c>
      <c r="F9" s="6"/>
      <c r="G9" s="6">
        <v>2.89</v>
      </c>
    </row>
    <row r="10" spans="1:8">
      <c r="D10" s="6">
        <v>429000</v>
      </c>
      <c r="E10" s="6"/>
      <c r="F10" s="4">
        <v>2189.0899999999997</v>
      </c>
      <c r="G10" s="6"/>
    </row>
    <row r="11" spans="1:8">
      <c r="D11" s="6">
        <v>431000</v>
      </c>
      <c r="E11" s="6"/>
      <c r="F11" s="4">
        <v>127.12</v>
      </c>
      <c r="G11" s="6"/>
    </row>
    <row r="12" spans="1:8">
      <c r="D12" s="4" t="s">
        <v>2</v>
      </c>
      <c r="F12" s="5">
        <f>SUM(F3:F11)</f>
        <v>7418.46</v>
      </c>
      <c r="G12" s="5">
        <f>SUM(G6:G11)</f>
        <v>7418.46</v>
      </c>
      <c r="H12" s="4">
        <f>G12-F12</f>
        <v>0</v>
      </c>
    </row>
    <row r="14" spans="1:8">
      <c r="A14" s="4">
        <v>1</v>
      </c>
      <c r="D14" s="4">
        <v>568000</v>
      </c>
      <c r="E14" s="4">
        <v>221000</v>
      </c>
      <c r="F14" s="4">
        <v>7</v>
      </c>
      <c r="G14" s="4">
        <v>7</v>
      </c>
    </row>
    <row r="15" spans="1:8">
      <c r="A15" s="4">
        <f>A14+1</f>
        <v>2</v>
      </c>
      <c r="D15" s="4">
        <v>568000</v>
      </c>
      <c r="E15" s="4">
        <v>221000</v>
      </c>
      <c r="F15" s="4">
        <v>7</v>
      </c>
      <c r="G15" s="4">
        <v>7</v>
      </c>
    </row>
    <row r="16" spans="1:8">
      <c r="A16" s="4">
        <f t="shared" ref="A16:A37" si="0">A15+1</f>
        <v>3</v>
      </c>
      <c r="D16" s="4">
        <v>568000</v>
      </c>
      <c r="E16" s="4">
        <v>221000</v>
      </c>
      <c r="F16" s="4">
        <v>7</v>
      </c>
      <c r="G16" s="4">
        <v>7</v>
      </c>
    </row>
    <row r="17" spans="1:7">
      <c r="A17" s="4">
        <f t="shared" si="0"/>
        <v>4</v>
      </c>
      <c r="D17" s="4">
        <v>568000</v>
      </c>
      <c r="E17" s="4">
        <v>221000</v>
      </c>
      <c r="F17" s="4">
        <v>7</v>
      </c>
      <c r="G17" s="4">
        <v>7</v>
      </c>
    </row>
    <row r="18" spans="1:7">
      <c r="A18" s="4">
        <f t="shared" si="0"/>
        <v>5</v>
      </c>
      <c r="D18" s="4">
        <v>568000</v>
      </c>
      <c r="E18" s="4">
        <v>221000</v>
      </c>
      <c r="F18" s="4">
        <v>7</v>
      </c>
      <c r="G18" s="4">
        <v>7</v>
      </c>
    </row>
    <row r="19" spans="1:7">
      <c r="A19" s="4">
        <f t="shared" si="0"/>
        <v>6</v>
      </c>
      <c r="D19" s="4">
        <v>568000</v>
      </c>
      <c r="E19" s="4">
        <v>221000</v>
      </c>
      <c r="F19" s="4">
        <v>7</v>
      </c>
      <c r="G19" s="4">
        <v>7</v>
      </c>
    </row>
    <row r="20" spans="1:7">
      <c r="A20" s="4">
        <f t="shared" si="0"/>
        <v>7</v>
      </c>
      <c r="D20" s="4">
        <v>568000</v>
      </c>
      <c r="E20" s="4">
        <v>221000</v>
      </c>
      <c r="F20" s="4">
        <v>7</v>
      </c>
      <c r="G20" s="4">
        <v>7</v>
      </c>
    </row>
    <row r="21" spans="1:7">
      <c r="A21" s="4">
        <f t="shared" si="0"/>
        <v>8</v>
      </c>
      <c r="D21" s="4">
        <v>568000</v>
      </c>
      <c r="E21" s="4">
        <v>221000</v>
      </c>
      <c r="F21" s="4">
        <v>7</v>
      </c>
      <c r="G21" s="4">
        <v>7</v>
      </c>
    </row>
    <row r="22" spans="1:7">
      <c r="A22" s="4">
        <f t="shared" si="0"/>
        <v>9</v>
      </c>
      <c r="D22" s="4">
        <v>568000</v>
      </c>
      <c r="E22" s="4">
        <v>221000</v>
      </c>
      <c r="F22" s="4">
        <v>7</v>
      </c>
      <c r="G22" s="4">
        <v>7</v>
      </c>
    </row>
    <row r="23" spans="1:7">
      <c r="A23" s="4">
        <f t="shared" si="0"/>
        <v>10</v>
      </c>
      <c r="D23" s="4">
        <v>568000</v>
      </c>
      <c r="E23" s="4">
        <v>221000</v>
      </c>
      <c r="F23" s="4">
        <v>7</v>
      </c>
      <c r="G23" s="4">
        <v>7</v>
      </c>
    </row>
    <row r="24" spans="1:7">
      <c r="A24" s="4">
        <f t="shared" si="0"/>
        <v>11</v>
      </c>
      <c r="D24" s="4">
        <v>568000</v>
      </c>
      <c r="E24" s="4">
        <v>221000</v>
      </c>
      <c r="F24" s="4">
        <v>7</v>
      </c>
      <c r="G24" s="4">
        <v>7</v>
      </c>
    </row>
    <row r="25" spans="1:7">
      <c r="A25" s="4">
        <f t="shared" si="0"/>
        <v>12</v>
      </c>
      <c r="D25" s="4">
        <v>568000</v>
      </c>
      <c r="E25" s="4">
        <v>221000</v>
      </c>
      <c r="F25" s="4">
        <v>7</v>
      </c>
      <c r="G25" s="4">
        <v>7</v>
      </c>
    </row>
    <row r="26" spans="1:7">
      <c r="A26" s="4">
        <f t="shared" si="0"/>
        <v>13</v>
      </c>
      <c r="D26" s="4">
        <v>429000</v>
      </c>
      <c r="E26" s="4">
        <v>431000</v>
      </c>
      <c r="F26" s="4">
        <v>127.12</v>
      </c>
      <c r="G26" s="4">
        <v>127.12</v>
      </c>
    </row>
    <row r="27" spans="1:7">
      <c r="A27" s="4">
        <f t="shared" si="0"/>
        <v>14</v>
      </c>
      <c r="D27" s="4">
        <v>591000</v>
      </c>
      <c r="E27" s="4">
        <v>341000</v>
      </c>
      <c r="F27" s="4">
        <v>340</v>
      </c>
      <c r="G27" s="4">
        <v>340</v>
      </c>
    </row>
    <row r="28" spans="1:7">
      <c r="A28" s="4">
        <f t="shared" si="0"/>
        <v>15</v>
      </c>
    </row>
    <row r="29" spans="1:7">
      <c r="A29" s="4">
        <f t="shared" si="0"/>
        <v>16</v>
      </c>
    </row>
    <row r="30" spans="1:7">
      <c r="A30" s="4">
        <f t="shared" si="0"/>
        <v>17</v>
      </c>
    </row>
    <row r="31" spans="1:7">
      <c r="A31" s="4">
        <f t="shared" si="0"/>
        <v>18</v>
      </c>
    </row>
    <row r="32" spans="1:7">
      <c r="A32" s="4">
        <f t="shared" si="0"/>
        <v>19</v>
      </c>
    </row>
    <row r="33" spans="1:9">
      <c r="A33" s="4">
        <f t="shared" si="0"/>
        <v>20</v>
      </c>
      <c r="H33" s="8"/>
    </row>
    <row r="34" spans="1:9">
      <c r="A34" s="4">
        <f t="shared" si="0"/>
        <v>21</v>
      </c>
    </row>
    <row r="35" spans="1:9">
      <c r="A35" s="4">
        <f t="shared" si="0"/>
        <v>22</v>
      </c>
    </row>
    <row r="36" spans="1:9">
      <c r="A36" s="4">
        <f t="shared" si="0"/>
        <v>23</v>
      </c>
    </row>
    <row r="37" spans="1:9">
      <c r="A37" s="4">
        <f t="shared" si="0"/>
        <v>24</v>
      </c>
    </row>
    <row r="39" spans="1:9">
      <c r="D39" s="4" t="s">
        <v>16</v>
      </c>
      <c r="F39" s="4">
        <f>SUM(F20:F38)</f>
        <v>509.12</v>
      </c>
      <c r="G39" s="4">
        <f>SUM(G20:G38)</f>
        <v>509.12</v>
      </c>
    </row>
    <row r="42" spans="1:9">
      <c r="D42" s="4">
        <v>132000</v>
      </c>
      <c r="E42" s="4">
        <v>132000</v>
      </c>
      <c r="F42" s="4">
        <f t="shared" ref="F42:F55" si="1">SUMIF($D$3:$D$39,D42,$F$3:$F$39)</f>
        <v>0</v>
      </c>
      <c r="G42" s="4">
        <f t="shared" ref="G42:G55" si="2">SUMIF($E$3:$E$39,E42,$G$3:$G$39)</f>
        <v>0</v>
      </c>
      <c r="I42" s="4">
        <f>F42-G42</f>
        <v>0</v>
      </c>
    </row>
    <row r="43" spans="1:9">
      <c r="D43" s="4">
        <v>211000</v>
      </c>
      <c r="E43" s="4">
        <v>211000</v>
      </c>
      <c r="F43" s="4">
        <f t="shared" si="1"/>
        <v>5005.7700000000004</v>
      </c>
      <c r="G43" s="4">
        <f t="shared" si="2"/>
        <v>0</v>
      </c>
      <c r="I43" s="4">
        <f t="shared" ref="I43:I55" si="3">F43-G43</f>
        <v>5005.7700000000004</v>
      </c>
    </row>
    <row r="44" spans="1:9">
      <c r="D44" s="4">
        <v>221000</v>
      </c>
      <c r="E44" s="4">
        <v>221000</v>
      </c>
      <c r="F44" s="4">
        <f t="shared" si="1"/>
        <v>96.47999999999999</v>
      </c>
      <c r="G44" s="4">
        <f t="shared" si="2"/>
        <v>84</v>
      </c>
      <c r="I44" s="4">
        <f t="shared" si="3"/>
        <v>12.47999999999999</v>
      </c>
    </row>
    <row r="45" spans="1:9">
      <c r="D45" s="4">
        <v>231000</v>
      </c>
      <c r="E45" s="4">
        <v>231000</v>
      </c>
      <c r="F45" s="4">
        <f t="shared" si="1"/>
        <v>0</v>
      </c>
      <c r="G45" s="4">
        <f t="shared" si="2"/>
        <v>10.57</v>
      </c>
      <c r="I45" s="4">
        <f t="shared" si="3"/>
        <v>-10.57</v>
      </c>
    </row>
    <row r="46" spans="1:9">
      <c r="D46" s="4">
        <v>341000</v>
      </c>
      <c r="E46" s="4">
        <v>341000</v>
      </c>
      <c r="F46" s="4">
        <f t="shared" si="1"/>
        <v>0</v>
      </c>
      <c r="G46" s="4">
        <f t="shared" si="2"/>
        <v>340</v>
      </c>
      <c r="I46" s="4">
        <f t="shared" si="3"/>
        <v>-340</v>
      </c>
    </row>
    <row r="47" spans="1:9">
      <c r="D47" s="4">
        <v>365000</v>
      </c>
      <c r="E47" s="4">
        <v>365000</v>
      </c>
      <c r="F47" s="4">
        <f t="shared" si="1"/>
        <v>0</v>
      </c>
      <c r="G47" s="4">
        <f t="shared" si="2"/>
        <v>2405</v>
      </c>
      <c r="I47" s="4">
        <f t="shared" si="3"/>
        <v>-2405</v>
      </c>
    </row>
    <row r="48" spans="1:9">
      <c r="D48" s="4">
        <v>411000</v>
      </c>
      <c r="E48" s="4">
        <v>411000</v>
      </c>
      <c r="F48" s="4">
        <f t="shared" si="1"/>
        <v>0</v>
      </c>
      <c r="G48" s="4">
        <f t="shared" si="2"/>
        <v>5000</v>
      </c>
      <c r="I48" s="4">
        <f t="shared" si="3"/>
        <v>-5000</v>
      </c>
    </row>
    <row r="49" spans="4:9">
      <c r="D49" s="4">
        <v>421000</v>
      </c>
      <c r="E49" s="4">
        <v>421000</v>
      </c>
      <c r="F49" s="4">
        <f t="shared" si="1"/>
        <v>0</v>
      </c>
      <c r="G49" s="4">
        <f t="shared" si="2"/>
        <v>2.89</v>
      </c>
      <c r="I49" s="4">
        <f t="shared" si="3"/>
        <v>-2.89</v>
      </c>
    </row>
    <row r="50" spans="4:9">
      <c r="D50" s="4">
        <v>429000</v>
      </c>
      <c r="E50" s="4">
        <v>429000</v>
      </c>
      <c r="F50" s="4">
        <f t="shared" si="1"/>
        <v>2316.2099999999996</v>
      </c>
      <c r="G50" s="4">
        <f t="shared" si="2"/>
        <v>0</v>
      </c>
      <c r="I50" s="4">
        <f t="shared" si="3"/>
        <v>2316.2099999999996</v>
      </c>
    </row>
    <row r="51" spans="4:9">
      <c r="D51" s="4">
        <v>431000</v>
      </c>
      <c r="E51" s="4">
        <v>431000</v>
      </c>
      <c r="F51" s="4">
        <f t="shared" si="1"/>
        <v>127.12</v>
      </c>
      <c r="G51" s="4">
        <f t="shared" si="2"/>
        <v>127.12</v>
      </c>
      <c r="I51" s="4">
        <f t="shared" si="3"/>
        <v>0</v>
      </c>
    </row>
    <row r="52" spans="4:9">
      <c r="D52" s="4">
        <v>545000</v>
      </c>
      <c r="E52" s="4">
        <v>545000</v>
      </c>
      <c r="F52" s="4">
        <f t="shared" si="1"/>
        <v>0</v>
      </c>
      <c r="G52" s="4">
        <f t="shared" si="2"/>
        <v>0</v>
      </c>
      <c r="I52" s="4">
        <f t="shared" si="3"/>
        <v>0</v>
      </c>
    </row>
    <row r="53" spans="4:9">
      <c r="D53" s="4">
        <v>568000</v>
      </c>
      <c r="E53" s="4">
        <v>568000</v>
      </c>
      <c r="F53" s="4">
        <f t="shared" si="1"/>
        <v>84</v>
      </c>
      <c r="G53" s="4">
        <f t="shared" si="2"/>
        <v>0</v>
      </c>
      <c r="I53" s="4">
        <f t="shared" si="3"/>
        <v>84</v>
      </c>
    </row>
    <row r="54" spans="4:9">
      <c r="D54" s="4">
        <v>562000</v>
      </c>
      <c r="E54" s="4">
        <v>562000</v>
      </c>
      <c r="F54" s="4">
        <f t="shared" si="1"/>
        <v>0</v>
      </c>
      <c r="G54" s="4">
        <f t="shared" si="2"/>
        <v>0</v>
      </c>
      <c r="I54" s="4">
        <f t="shared" si="3"/>
        <v>0</v>
      </c>
    </row>
    <row r="55" spans="4:9">
      <c r="D55" s="4">
        <v>591000</v>
      </c>
      <c r="E55" s="4">
        <v>591000</v>
      </c>
      <c r="F55" s="4">
        <f t="shared" si="1"/>
        <v>340</v>
      </c>
      <c r="G55" s="4">
        <f t="shared" si="2"/>
        <v>0</v>
      </c>
      <c r="I55" s="4">
        <f t="shared" si="3"/>
        <v>340</v>
      </c>
    </row>
    <row r="56" spans="4:9">
      <c r="D56" s="4" t="s">
        <v>2</v>
      </c>
      <c r="F56" s="4">
        <f>SUM(F42:F55)</f>
        <v>7969.579999999999</v>
      </c>
      <c r="G56" s="4">
        <f>SUM(G42:G54)</f>
        <v>7969.58</v>
      </c>
      <c r="I56" s="7">
        <f>SUM(I42:I55)</f>
        <v>0</v>
      </c>
    </row>
    <row r="59" spans="4:9">
      <c r="D59" s="5" t="s">
        <v>15</v>
      </c>
    </row>
    <row r="60" spans="4:9">
      <c r="D60" s="6" t="s">
        <v>3</v>
      </c>
      <c r="E60" s="6" t="s">
        <v>3</v>
      </c>
      <c r="F60" s="6" t="s">
        <v>4</v>
      </c>
      <c r="G60" s="6" t="s">
        <v>5</v>
      </c>
    </row>
    <row r="61" spans="4:9">
      <c r="D61" s="6">
        <v>132000</v>
      </c>
      <c r="E61" s="6"/>
      <c r="F61" s="6">
        <v>0</v>
      </c>
      <c r="G61" s="6"/>
      <c r="H61" s="5"/>
    </row>
    <row r="62" spans="4:9">
      <c r="D62" s="6">
        <v>211000</v>
      </c>
      <c r="E62" s="6"/>
      <c r="F62" s="6">
        <f>I43</f>
        <v>5005.7700000000004</v>
      </c>
      <c r="G62" s="6"/>
      <c r="H62" s="5"/>
    </row>
    <row r="63" spans="4:9">
      <c r="D63" s="6">
        <v>221000</v>
      </c>
      <c r="E63" s="6"/>
      <c r="F63" s="6">
        <f>I44</f>
        <v>12.47999999999999</v>
      </c>
      <c r="G63" s="6"/>
      <c r="H63" s="5"/>
      <c r="I63" s="4">
        <f>F62+F63</f>
        <v>5018.25</v>
      </c>
    </row>
    <row r="64" spans="4:9">
      <c r="D64" s="6"/>
      <c r="E64" s="6">
        <v>231000</v>
      </c>
      <c r="F64" s="6"/>
      <c r="G64" s="6">
        <f>I45*-1</f>
        <v>10.57</v>
      </c>
      <c r="H64" s="5"/>
    </row>
    <row r="65" spans="4:8">
      <c r="D65" s="6"/>
      <c r="E65" s="6">
        <v>341000</v>
      </c>
      <c r="F65" s="6"/>
      <c r="G65" s="6">
        <f>I46*-1</f>
        <v>340</v>
      </c>
      <c r="H65" s="5"/>
    </row>
    <row r="66" spans="4:8">
      <c r="D66" s="6"/>
      <c r="E66" s="6">
        <v>365000</v>
      </c>
      <c r="F66" s="6"/>
      <c r="G66" s="6">
        <f>I47*-1</f>
        <v>2405</v>
      </c>
      <c r="H66" s="5"/>
    </row>
    <row r="67" spans="4:8">
      <c r="D67" s="6"/>
      <c r="E67" s="6">
        <v>411000</v>
      </c>
      <c r="F67" s="6"/>
      <c r="G67" s="6">
        <f>I48*-1</f>
        <v>5000</v>
      </c>
      <c r="H67" s="5"/>
    </row>
    <row r="68" spans="4:8">
      <c r="D68" s="6"/>
      <c r="E68" s="6">
        <v>421000</v>
      </c>
      <c r="F68" s="6"/>
      <c r="G68" s="6">
        <f>I49*-1</f>
        <v>2.89</v>
      </c>
      <c r="H68" s="5"/>
    </row>
    <row r="69" spans="4:8">
      <c r="D69" s="6">
        <v>429000</v>
      </c>
      <c r="E69" s="6"/>
      <c r="F69" s="6">
        <f t="shared" ref="F69:F74" si="4">I50</f>
        <v>2316.2099999999996</v>
      </c>
      <c r="G69" s="6"/>
      <c r="H69" s="5"/>
    </row>
    <row r="70" spans="4:8">
      <c r="D70" s="6">
        <v>431000</v>
      </c>
      <c r="E70" s="6"/>
      <c r="F70" s="6">
        <f t="shared" si="4"/>
        <v>0</v>
      </c>
      <c r="G70" s="6"/>
      <c r="H70" s="5"/>
    </row>
    <row r="71" spans="4:8">
      <c r="D71" s="6">
        <v>545000</v>
      </c>
      <c r="E71" s="6"/>
      <c r="F71" s="6">
        <f t="shared" si="4"/>
        <v>0</v>
      </c>
      <c r="G71" s="6"/>
      <c r="H71" s="5"/>
    </row>
    <row r="72" spans="4:8">
      <c r="D72" s="6">
        <v>568000</v>
      </c>
      <c r="E72" s="6"/>
      <c r="F72" s="6">
        <f t="shared" si="4"/>
        <v>84</v>
      </c>
      <c r="G72" s="6"/>
      <c r="H72" s="5"/>
    </row>
    <row r="73" spans="4:8">
      <c r="D73" s="6">
        <v>562000</v>
      </c>
      <c r="E73" s="6"/>
      <c r="F73" s="6">
        <f t="shared" si="4"/>
        <v>0</v>
      </c>
      <c r="G73" s="6"/>
      <c r="H73" s="5"/>
    </row>
    <row r="74" spans="4:8">
      <c r="D74" s="6">
        <v>591000</v>
      </c>
      <c r="E74" s="6"/>
      <c r="F74" s="6">
        <f t="shared" si="4"/>
        <v>340</v>
      </c>
      <c r="G74" s="6"/>
      <c r="H74" s="5"/>
    </row>
    <row r="75" spans="4:8">
      <c r="D75" s="6" t="s">
        <v>9</v>
      </c>
      <c r="E75" s="6"/>
      <c r="F75" s="6">
        <f>SUM(F61:F74)</f>
        <v>7758.4599999999991</v>
      </c>
      <c r="G75" s="6">
        <f>SUM(G61:G74)</f>
        <v>7758.46</v>
      </c>
      <c r="H75" s="5"/>
    </row>
    <row r="76" spans="4:8">
      <c r="D76" s="6"/>
      <c r="E76" s="6"/>
      <c r="F76" s="6"/>
      <c r="G76" s="6"/>
      <c r="H76" s="5"/>
    </row>
    <row r="77" spans="4:8">
      <c r="D77" s="5"/>
      <c r="E77" s="5"/>
      <c r="F77" s="5"/>
      <c r="G77" s="5"/>
      <c r="H77" s="5"/>
    </row>
    <row r="78" spans="4:8">
      <c r="D78" s="5" t="s">
        <v>1</v>
      </c>
      <c r="E78" s="5"/>
      <c r="F78" s="5">
        <f>F72+F73+F71+F74</f>
        <v>424</v>
      </c>
      <c r="G78" s="5"/>
      <c r="H78" s="5"/>
    </row>
  </sheetData>
  <pageMargins left="0.24" right="0.24" top="0.17" bottom="0.18" header="0.17" footer="0.17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7"/>
  <sheetViews>
    <sheetView topLeftCell="A39" workbookViewId="0">
      <selection activeCell="D37" sqref="D37:G37"/>
    </sheetView>
  </sheetViews>
  <sheetFormatPr defaultRowHeight="15"/>
  <cols>
    <col min="1" max="8" width="9.140625" style="4"/>
    <col min="9" max="9" width="12" style="4" bestFit="1" customWidth="1"/>
    <col min="10" max="16384" width="9.140625" style="4"/>
  </cols>
  <sheetData>
    <row r="1" spans="1:8">
      <c r="D1" s="5" t="s">
        <v>12</v>
      </c>
      <c r="E1" s="5"/>
      <c r="F1" s="5"/>
      <c r="G1" s="5"/>
    </row>
    <row r="2" spans="1:8">
      <c r="D2" s="5" t="s">
        <v>3</v>
      </c>
      <c r="E2" s="5" t="s">
        <v>3</v>
      </c>
      <c r="F2" s="5" t="s">
        <v>4</v>
      </c>
      <c r="G2" s="5" t="s">
        <v>5</v>
      </c>
    </row>
    <row r="3" spans="1:8">
      <c r="D3" s="6">
        <v>132000</v>
      </c>
      <c r="E3" s="6"/>
      <c r="F3" s="6">
        <v>0</v>
      </c>
      <c r="G3" s="6"/>
    </row>
    <row r="4" spans="1:8">
      <c r="D4" s="6">
        <v>211000</v>
      </c>
      <c r="E4" s="6"/>
      <c r="F4" s="6">
        <v>5011.7700000000004</v>
      </c>
      <c r="G4" s="6"/>
    </row>
    <row r="5" spans="1:8">
      <c r="D5" s="6">
        <v>221000</v>
      </c>
      <c r="E5" s="6"/>
      <c r="F5" s="6">
        <v>17.599999999999994</v>
      </c>
      <c r="G5" s="6"/>
    </row>
    <row r="6" spans="1:8">
      <c r="D6" s="6"/>
      <c r="E6" s="6">
        <v>231000</v>
      </c>
      <c r="F6" s="6"/>
      <c r="G6" s="6">
        <v>10.57</v>
      </c>
    </row>
    <row r="7" spans="1:8">
      <c r="D7" s="6"/>
      <c r="E7" s="6">
        <v>365000</v>
      </c>
      <c r="F7" s="6"/>
      <c r="G7" s="6">
        <v>2205</v>
      </c>
    </row>
    <row r="8" spans="1:8">
      <c r="D8" s="6"/>
      <c r="E8" s="6">
        <v>411000</v>
      </c>
      <c r="F8" s="6"/>
      <c r="G8" s="6">
        <v>5000</v>
      </c>
    </row>
    <row r="9" spans="1:8">
      <c r="D9" s="6"/>
      <c r="E9" s="6">
        <v>421000</v>
      </c>
      <c r="F9" s="6"/>
      <c r="G9" s="6">
        <v>2.89</v>
      </c>
    </row>
    <row r="10" spans="1:8">
      <c r="D10" s="6">
        <v>429000</v>
      </c>
      <c r="E10" s="6"/>
      <c r="F10" s="6">
        <v>2092.89</v>
      </c>
      <c r="G10" s="6"/>
    </row>
    <row r="11" spans="1:8">
      <c r="D11" s="6">
        <v>431000</v>
      </c>
      <c r="E11" s="6"/>
      <c r="F11" s="6">
        <v>96.2</v>
      </c>
      <c r="G11" s="6"/>
    </row>
    <row r="12" spans="1:8">
      <c r="D12" s="4" t="s">
        <v>2</v>
      </c>
      <c r="F12" s="5">
        <f>SUM(F3:F11)</f>
        <v>7218.46</v>
      </c>
      <c r="G12" s="5">
        <f>SUM(G6:G11)</f>
        <v>7218.46</v>
      </c>
      <c r="H12" s="4">
        <f>G12-F12</f>
        <v>0</v>
      </c>
    </row>
    <row r="14" spans="1:8">
      <c r="A14" s="4">
        <v>1</v>
      </c>
      <c r="D14" s="4">
        <v>568000</v>
      </c>
      <c r="E14" s="4">
        <v>221000</v>
      </c>
      <c r="F14" s="4">
        <v>7</v>
      </c>
      <c r="G14" s="4">
        <v>7</v>
      </c>
    </row>
    <row r="15" spans="1:8">
      <c r="A15" s="4">
        <f>A14+1</f>
        <v>2</v>
      </c>
      <c r="D15" s="4">
        <v>568000</v>
      </c>
      <c r="E15" s="4">
        <v>221000</v>
      </c>
      <c r="F15" s="4">
        <v>7</v>
      </c>
      <c r="G15" s="4">
        <v>7</v>
      </c>
    </row>
    <row r="16" spans="1:8">
      <c r="A16" s="4">
        <f t="shared" ref="A16:A37" si="0">A15+1</f>
        <v>3</v>
      </c>
      <c r="D16" s="4">
        <v>562000</v>
      </c>
      <c r="E16" s="4">
        <v>221000</v>
      </c>
      <c r="F16" s="4">
        <v>0.08</v>
      </c>
      <c r="G16" s="4">
        <v>0.08</v>
      </c>
    </row>
    <row r="17" spans="1:7">
      <c r="A17" s="4">
        <f t="shared" si="0"/>
        <v>4</v>
      </c>
      <c r="D17" s="4">
        <v>568000</v>
      </c>
      <c r="E17" s="4">
        <v>221000</v>
      </c>
      <c r="F17" s="4">
        <v>7</v>
      </c>
      <c r="G17" s="4">
        <v>7</v>
      </c>
    </row>
    <row r="18" spans="1:7">
      <c r="A18" s="4">
        <f t="shared" si="0"/>
        <v>5</v>
      </c>
      <c r="D18" s="4">
        <v>545000</v>
      </c>
      <c r="E18" s="4">
        <v>221000</v>
      </c>
      <c r="F18" s="4">
        <v>1</v>
      </c>
      <c r="G18" s="4">
        <v>1</v>
      </c>
    </row>
    <row r="19" spans="1:7">
      <c r="A19" s="4">
        <f t="shared" si="0"/>
        <v>6</v>
      </c>
      <c r="D19" s="4">
        <v>211000</v>
      </c>
      <c r="E19" s="4">
        <v>365000</v>
      </c>
      <c r="F19" s="4">
        <v>200</v>
      </c>
      <c r="G19" s="4">
        <v>200</v>
      </c>
    </row>
    <row r="20" spans="1:7">
      <c r="A20" s="4">
        <f t="shared" si="0"/>
        <v>7</v>
      </c>
      <c r="D20" s="4">
        <v>545000</v>
      </c>
      <c r="E20" s="4">
        <v>221000</v>
      </c>
      <c r="F20" s="4">
        <v>30</v>
      </c>
      <c r="G20" s="4">
        <v>30</v>
      </c>
    </row>
    <row r="21" spans="1:7">
      <c r="A21" s="4">
        <f t="shared" si="0"/>
        <v>8</v>
      </c>
      <c r="D21" s="4">
        <v>261000</v>
      </c>
      <c r="E21" s="4">
        <v>211000</v>
      </c>
      <c r="F21" s="4">
        <v>200</v>
      </c>
      <c r="G21" s="4">
        <v>200</v>
      </c>
    </row>
    <row r="22" spans="1:7">
      <c r="A22" s="4">
        <f t="shared" si="0"/>
        <v>9</v>
      </c>
      <c r="D22" s="4">
        <v>221000</v>
      </c>
      <c r="E22" s="4">
        <v>261000</v>
      </c>
      <c r="F22" s="4">
        <v>200</v>
      </c>
      <c r="G22" s="4">
        <v>200</v>
      </c>
    </row>
    <row r="23" spans="1:7">
      <c r="A23" s="4">
        <f t="shared" si="0"/>
        <v>10</v>
      </c>
      <c r="D23" s="4">
        <v>562000</v>
      </c>
      <c r="E23" s="4">
        <v>221000</v>
      </c>
      <c r="F23" s="4">
        <v>0.04</v>
      </c>
      <c r="G23" s="4">
        <v>0.04</v>
      </c>
    </row>
    <row r="24" spans="1:7">
      <c r="A24" s="4">
        <f t="shared" si="0"/>
        <v>11</v>
      </c>
      <c r="D24" s="4">
        <v>568000</v>
      </c>
      <c r="E24" s="4">
        <v>221000</v>
      </c>
      <c r="F24" s="4">
        <v>6</v>
      </c>
      <c r="G24" s="4">
        <v>6</v>
      </c>
    </row>
    <row r="25" spans="1:7">
      <c r="A25" s="4">
        <f t="shared" si="0"/>
        <v>12</v>
      </c>
      <c r="D25" s="4">
        <v>261000</v>
      </c>
      <c r="E25" s="4">
        <v>211000</v>
      </c>
      <c r="F25" s="4">
        <v>6</v>
      </c>
      <c r="G25" s="4">
        <v>6</v>
      </c>
    </row>
    <row r="26" spans="1:7">
      <c r="A26" s="4">
        <f t="shared" si="0"/>
        <v>13</v>
      </c>
      <c r="D26" s="4">
        <v>221000</v>
      </c>
      <c r="E26" s="4">
        <v>261000</v>
      </c>
      <c r="F26" s="4">
        <v>6</v>
      </c>
      <c r="G26" s="4">
        <v>6</v>
      </c>
    </row>
    <row r="27" spans="1:7">
      <c r="A27" s="4">
        <f t="shared" si="0"/>
        <v>14</v>
      </c>
      <c r="D27" s="4">
        <v>568000</v>
      </c>
      <c r="E27" s="4">
        <v>221000</v>
      </c>
      <c r="F27" s="4">
        <v>6</v>
      </c>
      <c r="G27" s="4">
        <v>6</v>
      </c>
    </row>
    <row r="28" spans="1:7">
      <c r="A28" s="4">
        <f t="shared" si="0"/>
        <v>15</v>
      </c>
      <c r="D28" s="4">
        <v>568000</v>
      </c>
      <c r="E28" s="4">
        <v>221000</v>
      </c>
      <c r="F28" s="4">
        <v>7</v>
      </c>
      <c r="G28" s="4">
        <v>7</v>
      </c>
    </row>
    <row r="29" spans="1:7">
      <c r="A29" s="4">
        <f t="shared" si="0"/>
        <v>16</v>
      </c>
      <c r="D29" s="4">
        <v>568000</v>
      </c>
      <c r="E29" s="4">
        <v>221000</v>
      </c>
      <c r="F29" s="4">
        <v>7</v>
      </c>
      <c r="G29" s="4">
        <v>7</v>
      </c>
    </row>
    <row r="30" spans="1:7">
      <c r="A30" s="4">
        <f t="shared" si="0"/>
        <v>17</v>
      </c>
      <c r="D30" s="4">
        <v>568000</v>
      </c>
      <c r="E30" s="4">
        <v>221000</v>
      </c>
      <c r="F30" s="4">
        <v>7</v>
      </c>
      <c r="G30" s="4">
        <v>7</v>
      </c>
    </row>
    <row r="31" spans="1:7">
      <c r="A31" s="4">
        <f t="shared" si="0"/>
        <v>18</v>
      </c>
      <c r="D31" s="4">
        <v>568000</v>
      </c>
      <c r="E31" s="4">
        <v>221000</v>
      </c>
      <c r="F31" s="4">
        <v>7</v>
      </c>
      <c r="G31" s="4">
        <v>7</v>
      </c>
    </row>
    <row r="32" spans="1:7">
      <c r="A32" s="4">
        <f t="shared" si="0"/>
        <v>19</v>
      </c>
      <c r="D32" s="4">
        <v>568000</v>
      </c>
      <c r="E32" s="4">
        <v>221000</v>
      </c>
      <c r="F32" s="4">
        <v>7</v>
      </c>
      <c r="G32" s="4">
        <v>7</v>
      </c>
    </row>
    <row r="33" spans="1:9">
      <c r="A33" s="4">
        <f t="shared" si="0"/>
        <v>20</v>
      </c>
      <c r="D33" s="4">
        <v>568000</v>
      </c>
      <c r="E33" s="4">
        <v>221000</v>
      </c>
      <c r="F33" s="4">
        <v>7</v>
      </c>
      <c r="G33" s="4">
        <v>7</v>
      </c>
    </row>
    <row r="34" spans="1:9">
      <c r="A34" s="4">
        <f t="shared" si="0"/>
        <v>21</v>
      </c>
      <c r="D34" s="4">
        <v>568000</v>
      </c>
      <c r="E34" s="4">
        <v>221000</v>
      </c>
      <c r="F34" s="4">
        <v>7</v>
      </c>
      <c r="G34" s="4">
        <v>7</v>
      </c>
    </row>
    <row r="35" spans="1:9">
      <c r="A35" s="4">
        <f t="shared" si="0"/>
        <v>22</v>
      </c>
      <c r="D35" s="4">
        <v>568000</v>
      </c>
      <c r="E35" s="4">
        <v>221000</v>
      </c>
      <c r="F35" s="4">
        <v>7</v>
      </c>
      <c r="G35" s="4">
        <v>7</v>
      </c>
    </row>
    <row r="36" spans="1:9">
      <c r="A36" s="4">
        <f t="shared" si="0"/>
        <v>23</v>
      </c>
      <c r="D36" s="4">
        <v>568000</v>
      </c>
      <c r="E36" s="4">
        <v>221000</v>
      </c>
      <c r="F36" s="4">
        <v>7</v>
      </c>
      <c r="G36" s="4">
        <v>7</v>
      </c>
    </row>
    <row r="37" spans="1:9">
      <c r="A37" s="4">
        <f t="shared" si="0"/>
        <v>24</v>
      </c>
      <c r="D37" s="4">
        <v>429000</v>
      </c>
      <c r="E37" s="4">
        <v>431000</v>
      </c>
      <c r="F37" s="4">
        <v>96.2</v>
      </c>
      <c r="G37" s="4">
        <v>96.2</v>
      </c>
    </row>
    <row r="40" spans="1:9">
      <c r="A40" s="4" t="s">
        <v>0</v>
      </c>
      <c r="F40" s="4">
        <f>SUM(F20:F39)</f>
        <v>613.24</v>
      </c>
      <c r="G40" s="4">
        <f>SUM(G20:G39)</f>
        <v>613.24</v>
      </c>
    </row>
    <row r="43" spans="1:9">
      <c r="D43" s="4">
        <v>132000</v>
      </c>
      <c r="E43" s="4">
        <v>132000</v>
      </c>
      <c r="F43" s="4">
        <f t="shared" ref="F43:F54" si="1">SUMIF($D$3:$D$40,D43,$F$3:$F$40)</f>
        <v>0</v>
      </c>
      <c r="G43" s="4">
        <f>SUMIF($E$3:$E$40,E43,$G$3:$G$40)</f>
        <v>0</v>
      </c>
      <c r="I43" s="4">
        <f>F43-G43</f>
        <v>0</v>
      </c>
    </row>
    <row r="44" spans="1:9">
      <c r="D44" s="4">
        <v>211000</v>
      </c>
      <c r="E44" s="4">
        <v>211000</v>
      </c>
      <c r="F44" s="4">
        <f t="shared" si="1"/>
        <v>5211.7700000000004</v>
      </c>
      <c r="G44" s="4">
        <f t="shared" ref="G44:G54" si="2">SUMIF($E$3:$E$40,E44,$G$3:$G$40)</f>
        <v>206</v>
      </c>
      <c r="I44" s="4">
        <f t="shared" ref="I44:I54" si="3">F44-G44</f>
        <v>5005.7700000000004</v>
      </c>
    </row>
    <row r="45" spans="1:9">
      <c r="D45" s="4">
        <v>221000</v>
      </c>
      <c r="E45" s="4">
        <v>221000</v>
      </c>
      <c r="F45" s="4">
        <f t="shared" si="1"/>
        <v>223.6</v>
      </c>
      <c r="G45" s="4">
        <f t="shared" si="2"/>
        <v>127.12</v>
      </c>
      <c r="I45" s="4">
        <f t="shared" si="3"/>
        <v>96.47999999999999</v>
      </c>
    </row>
    <row r="46" spans="1:9">
      <c r="D46" s="4">
        <v>231000</v>
      </c>
      <c r="E46" s="4">
        <v>231000</v>
      </c>
      <c r="F46" s="4">
        <f t="shared" si="1"/>
        <v>0</v>
      </c>
      <c r="G46" s="4">
        <f t="shared" si="2"/>
        <v>10.57</v>
      </c>
      <c r="I46" s="4">
        <f t="shared" si="3"/>
        <v>-10.57</v>
      </c>
    </row>
    <row r="47" spans="1:9">
      <c r="D47" s="4">
        <v>365000</v>
      </c>
      <c r="E47" s="4">
        <v>365000</v>
      </c>
      <c r="F47" s="4">
        <f t="shared" si="1"/>
        <v>0</v>
      </c>
      <c r="G47" s="4">
        <f t="shared" si="2"/>
        <v>2405</v>
      </c>
      <c r="I47" s="4">
        <f t="shared" si="3"/>
        <v>-2405</v>
      </c>
    </row>
    <row r="48" spans="1:9">
      <c r="D48" s="4">
        <v>411000</v>
      </c>
      <c r="E48" s="4">
        <v>411000</v>
      </c>
      <c r="F48" s="4">
        <f t="shared" si="1"/>
        <v>0</v>
      </c>
      <c r="G48" s="4">
        <f t="shared" si="2"/>
        <v>5000</v>
      </c>
      <c r="I48" s="4">
        <f t="shared" si="3"/>
        <v>-5000</v>
      </c>
    </row>
    <row r="49" spans="4:9">
      <c r="D49" s="4">
        <v>421000</v>
      </c>
      <c r="E49" s="4">
        <v>421000</v>
      </c>
      <c r="F49" s="4">
        <f t="shared" si="1"/>
        <v>0</v>
      </c>
      <c r="G49" s="4">
        <f t="shared" si="2"/>
        <v>2.89</v>
      </c>
      <c r="I49" s="4">
        <f t="shared" si="3"/>
        <v>-2.89</v>
      </c>
    </row>
    <row r="50" spans="4:9">
      <c r="D50" s="4">
        <v>429000</v>
      </c>
      <c r="E50" s="4">
        <v>429000</v>
      </c>
      <c r="F50" s="4">
        <f t="shared" si="1"/>
        <v>2189.0899999999997</v>
      </c>
      <c r="G50" s="4">
        <f t="shared" si="2"/>
        <v>0</v>
      </c>
      <c r="I50" s="4">
        <f t="shared" si="3"/>
        <v>2189.0899999999997</v>
      </c>
    </row>
    <row r="51" spans="4:9">
      <c r="D51" s="4">
        <v>431000</v>
      </c>
      <c r="E51" s="4">
        <v>431000</v>
      </c>
      <c r="F51" s="4">
        <f t="shared" si="1"/>
        <v>96.2</v>
      </c>
      <c r="G51" s="4">
        <f t="shared" si="2"/>
        <v>96.2</v>
      </c>
      <c r="I51" s="4">
        <f t="shared" si="3"/>
        <v>0</v>
      </c>
    </row>
    <row r="52" spans="4:9">
      <c r="D52" s="4">
        <v>545000</v>
      </c>
      <c r="E52" s="4">
        <v>545000</v>
      </c>
      <c r="F52" s="4">
        <f t="shared" si="1"/>
        <v>31</v>
      </c>
      <c r="G52" s="4">
        <f t="shared" si="2"/>
        <v>0</v>
      </c>
      <c r="I52" s="4">
        <f t="shared" si="3"/>
        <v>31</v>
      </c>
    </row>
    <row r="53" spans="4:9">
      <c r="D53" s="4">
        <v>568000</v>
      </c>
      <c r="E53" s="4">
        <v>568000</v>
      </c>
      <c r="F53" s="4">
        <f t="shared" si="1"/>
        <v>96</v>
      </c>
      <c r="G53" s="4">
        <f t="shared" si="2"/>
        <v>0</v>
      </c>
      <c r="I53" s="4">
        <f t="shared" si="3"/>
        <v>96</v>
      </c>
    </row>
    <row r="54" spans="4:9">
      <c r="D54" s="4">
        <v>562000</v>
      </c>
      <c r="E54" s="4">
        <v>562000</v>
      </c>
      <c r="F54" s="4">
        <f t="shared" si="1"/>
        <v>0.12</v>
      </c>
      <c r="G54" s="4">
        <f t="shared" si="2"/>
        <v>0</v>
      </c>
      <c r="I54" s="4">
        <f t="shared" si="3"/>
        <v>0.12</v>
      </c>
    </row>
    <row r="56" spans="4:9">
      <c r="D56" s="4" t="s">
        <v>2</v>
      </c>
      <c r="F56" s="4">
        <f>SUM(F43:F54)</f>
        <v>7847.7800000000007</v>
      </c>
      <c r="G56" s="4">
        <f>SUM(G43:G54)</f>
        <v>7847.7800000000007</v>
      </c>
      <c r="I56" s="7">
        <f>SUM(I43:I55)</f>
        <v>1.0913492332065289E-13</v>
      </c>
    </row>
    <row r="59" spans="4:9">
      <c r="D59" s="5" t="s">
        <v>13</v>
      </c>
    </row>
    <row r="60" spans="4:9">
      <c r="D60" s="6" t="s">
        <v>3</v>
      </c>
      <c r="E60" s="6" t="s">
        <v>3</v>
      </c>
      <c r="F60" s="6" t="s">
        <v>4</v>
      </c>
      <c r="G60" s="6" t="s">
        <v>5</v>
      </c>
    </row>
    <row r="61" spans="4:9">
      <c r="D61" s="6">
        <v>132000</v>
      </c>
      <c r="E61" s="6"/>
      <c r="F61" s="6">
        <v>0</v>
      </c>
      <c r="G61" s="6"/>
      <c r="H61" s="5"/>
    </row>
    <row r="62" spans="4:9">
      <c r="D62" s="6">
        <v>211000</v>
      </c>
      <c r="E62" s="6"/>
      <c r="F62" s="6">
        <f>I44</f>
        <v>5005.7700000000004</v>
      </c>
      <c r="G62" s="6"/>
      <c r="H62" s="5"/>
    </row>
    <row r="63" spans="4:9">
      <c r="D63" s="6">
        <v>221000</v>
      </c>
      <c r="E63" s="6"/>
      <c r="F63" s="6">
        <f>I45</f>
        <v>96.47999999999999</v>
      </c>
      <c r="G63" s="6"/>
      <c r="H63" s="5"/>
      <c r="I63" s="4">
        <f>F62+F63</f>
        <v>5102.25</v>
      </c>
    </row>
    <row r="64" spans="4:9">
      <c r="D64" s="6"/>
      <c r="E64" s="6">
        <v>231000</v>
      </c>
      <c r="F64" s="6"/>
      <c r="G64" s="6">
        <f>I46*-1</f>
        <v>10.57</v>
      </c>
      <c r="H64" s="5"/>
    </row>
    <row r="65" spans="4:8">
      <c r="D65" s="6"/>
      <c r="E65" s="6">
        <v>365000</v>
      </c>
      <c r="F65" s="6"/>
      <c r="G65" s="6">
        <f>I47*-1</f>
        <v>2405</v>
      </c>
      <c r="H65" s="5"/>
    </row>
    <row r="66" spans="4:8">
      <c r="D66" s="6"/>
      <c r="E66" s="6">
        <v>411000</v>
      </c>
      <c r="F66" s="6"/>
      <c r="G66" s="6">
        <f>I48*-1</f>
        <v>5000</v>
      </c>
      <c r="H66" s="5"/>
    </row>
    <row r="67" spans="4:8">
      <c r="D67" s="6"/>
      <c r="E67" s="6">
        <v>421000</v>
      </c>
      <c r="F67" s="6"/>
      <c r="G67" s="6">
        <f>I49*-1</f>
        <v>2.89</v>
      </c>
      <c r="H67" s="5"/>
    </row>
    <row r="68" spans="4:8">
      <c r="D68" s="6">
        <v>429000</v>
      </c>
      <c r="E68" s="6"/>
      <c r="F68" s="6">
        <f>I50</f>
        <v>2189.0899999999997</v>
      </c>
      <c r="G68" s="6"/>
      <c r="H68" s="5"/>
    </row>
    <row r="69" spans="4:8">
      <c r="D69" s="6">
        <v>431000</v>
      </c>
      <c r="E69" s="6"/>
      <c r="F69" s="6">
        <f>I51</f>
        <v>0</v>
      </c>
      <c r="G69" s="6"/>
      <c r="H69" s="5"/>
    </row>
    <row r="70" spans="4:8">
      <c r="D70" s="6">
        <v>545000</v>
      </c>
      <c r="E70" s="6"/>
      <c r="F70" s="6">
        <f>I52</f>
        <v>31</v>
      </c>
      <c r="G70" s="6"/>
      <c r="H70" s="5"/>
    </row>
    <row r="71" spans="4:8">
      <c r="D71" s="6">
        <v>568000</v>
      </c>
      <c r="E71" s="6"/>
      <c r="F71" s="6">
        <f t="shared" ref="F71:F72" si="4">I53</f>
        <v>96</v>
      </c>
      <c r="G71" s="6"/>
      <c r="H71" s="5"/>
    </row>
    <row r="72" spans="4:8">
      <c r="D72" s="6">
        <v>562000</v>
      </c>
      <c r="E72" s="6"/>
      <c r="F72" s="6">
        <f t="shared" si="4"/>
        <v>0.12</v>
      </c>
      <c r="G72" s="6"/>
      <c r="H72" s="5"/>
    </row>
    <row r="73" spans="4:8">
      <c r="D73" s="6"/>
      <c r="E73" s="6"/>
      <c r="F73" s="6"/>
      <c r="G73" s="6"/>
      <c r="H73" s="5"/>
    </row>
    <row r="74" spans="4:8">
      <c r="D74" s="6" t="s">
        <v>9</v>
      </c>
      <c r="E74" s="6"/>
      <c r="F74" s="6">
        <f>SUM(F61:F72)</f>
        <v>7418.46</v>
      </c>
      <c r="G74" s="6">
        <f>SUM(G61:G72)</f>
        <v>7418.46</v>
      </c>
      <c r="H74" s="5"/>
    </row>
    <row r="75" spans="4:8">
      <c r="D75" s="6"/>
      <c r="E75" s="6"/>
      <c r="F75" s="6"/>
      <c r="G75" s="6"/>
      <c r="H75" s="5"/>
    </row>
    <row r="76" spans="4:8">
      <c r="D76" s="5"/>
      <c r="E76" s="5"/>
      <c r="F76" s="5"/>
      <c r="G76" s="5"/>
      <c r="H76" s="5"/>
    </row>
    <row r="77" spans="4:8">
      <c r="D77" s="5" t="s">
        <v>1</v>
      </c>
      <c r="E77" s="5"/>
      <c r="F77" s="5">
        <f>F71+F72+F70</f>
        <v>127.12</v>
      </c>
      <c r="G77" s="5"/>
      <c r="H77" s="5"/>
    </row>
  </sheetData>
  <pageMargins left="0.24" right="0.24" top="0.17" bottom="0.18" header="0.17" footer="0.17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74"/>
  <sheetViews>
    <sheetView topLeftCell="A7" workbookViewId="0">
      <selection activeCell="D19" sqref="D19:G19"/>
    </sheetView>
  </sheetViews>
  <sheetFormatPr defaultRowHeight="15"/>
  <cols>
    <col min="1" max="16384" width="9.140625" style="4"/>
  </cols>
  <sheetData>
    <row r="1" spans="1:8">
      <c r="D1" s="5" t="s">
        <v>11</v>
      </c>
      <c r="E1" s="5"/>
      <c r="F1" s="5"/>
      <c r="G1" s="5"/>
    </row>
    <row r="2" spans="1:8">
      <c r="D2" s="5" t="s">
        <v>3</v>
      </c>
      <c r="E2" s="5" t="s">
        <v>3</v>
      </c>
      <c r="F2" s="5" t="s">
        <v>4</v>
      </c>
      <c r="G2" s="5" t="s">
        <v>5</v>
      </c>
    </row>
    <row r="3" spans="1:8">
      <c r="D3" s="6">
        <v>132000</v>
      </c>
      <c r="E3" s="6"/>
      <c r="F3" s="6">
        <v>0</v>
      </c>
      <c r="G3" s="6"/>
    </row>
    <row r="4" spans="1:8">
      <c r="D4" s="6">
        <v>211000</v>
      </c>
      <c r="E4" s="6"/>
      <c r="F4" s="6">
        <v>5011.7700000000004</v>
      </c>
      <c r="G4" s="6"/>
    </row>
    <row r="5" spans="1:8">
      <c r="D5" s="6">
        <v>221000</v>
      </c>
      <c r="E5" s="6"/>
      <c r="F5" s="6">
        <v>8.7999999999999972</v>
      </c>
      <c r="G5" s="6"/>
    </row>
    <row r="6" spans="1:8">
      <c r="D6" s="6"/>
      <c r="E6" s="6">
        <v>231000</v>
      </c>
      <c r="F6" s="6"/>
      <c r="G6" s="6">
        <v>10.57</v>
      </c>
    </row>
    <row r="7" spans="1:8">
      <c r="D7" s="6"/>
      <c r="E7" s="6">
        <v>365000</v>
      </c>
      <c r="F7" s="6"/>
      <c r="G7" s="6">
        <v>2100</v>
      </c>
    </row>
    <row r="8" spans="1:8">
      <c r="D8" s="6"/>
      <c r="E8" s="6">
        <v>411000</v>
      </c>
      <c r="F8" s="6"/>
      <c r="G8" s="6">
        <v>5000</v>
      </c>
    </row>
    <row r="9" spans="1:8">
      <c r="D9" s="6"/>
      <c r="E9" s="6">
        <v>421000</v>
      </c>
      <c r="F9" s="6"/>
      <c r="G9" s="6">
        <v>2.89</v>
      </c>
    </row>
    <row r="10" spans="1:8">
      <c r="D10" s="6">
        <v>429000</v>
      </c>
      <c r="E10" s="6"/>
      <c r="F10" s="6">
        <v>2001.6899999999998</v>
      </c>
      <c r="G10" s="6"/>
    </row>
    <row r="11" spans="1:8">
      <c r="D11" s="6">
        <v>431000</v>
      </c>
      <c r="E11" s="6"/>
      <c r="F11" s="6">
        <v>91.2</v>
      </c>
      <c r="G11" s="6"/>
    </row>
    <row r="12" spans="1:8">
      <c r="D12" s="4" t="s">
        <v>2</v>
      </c>
      <c r="F12" s="5">
        <f>SUM(F3:F11)</f>
        <v>7113.46</v>
      </c>
      <c r="G12" s="5">
        <f>SUM(G6:G11)</f>
        <v>7113.46</v>
      </c>
      <c r="H12" s="4">
        <f>G12-F12</f>
        <v>0</v>
      </c>
    </row>
    <row r="14" spans="1:8">
      <c r="A14" s="4">
        <v>1</v>
      </c>
      <c r="D14" s="4">
        <v>568000</v>
      </c>
      <c r="E14" s="4">
        <v>221000</v>
      </c>
      <c r="F14" s="4">
        <v>7.02</v>
      </c>
      <c r="G14" s="4">
        <v>7.02</v>
      </c>
    </row>
    <row r="15" spans="1:8">
      <c r="A15" s="4">
        <f>A14+1</f>
        <v>2</v>
      </c>
      <c r="D15" s="4">
        <v>568000</v>
      </c>
      <c r="E15" s="4">
        <v>221000</v>
      </c>
      <c r="F15" s="4">
        <v>1.0900000000000001</v>
      </c>
      <c r="G15" s="4">
        <v>1.0900000000000001</v>
      </c>
    </row>
    <row r="16" spans="1:8">
      <c r="A16" s="4">
        <f t="shared" ref="A16:A39" si="0">A15+1</f>
        <v>3</v>
      </c>
      <c r="D16" s="4">
        <v>568000</v>
      </c>
      <c r="E16" s="4">
        <v>221000</v>
      </c>
      <c r="F16" s="4">
        <v>7</v>
      </c>
      <c r="G16" s="4">
        <v>7</v>
      </c>
    </row>
    <row r="17" spans="1:7">
      <c r="A17" s="4">
        <f t="shared" si="0"/>
        <v>4</v>
      </c>
      <c r="D17" s="4">
        <v>211000</v>
      </c>
      <c r="E17" s="4">
        <v>365000</v>
      </c>
      <c r="F17" s="4">
        <v>105</v>
      </c>
      <c r="G17" s="4">
        <v>105</v>
      </c>
    </row>
    <row r="18" spans="1:7">
      <c r="A18" s="4">
        <f t="shared" si="0"/>
        <v>5</v>
      </c>
      <c r="D18" s="4">
        <v>545000</v>
      </c>
      <c r="E18" s="4">
        <v>221000</v>
      </c>
      <c r="F18" s="4">
        <v>1</v>
      </c>
      <c r="G18" s="4">
        <v>1</v>
      </c>
    </row>
    <row r="19" spans="1:7">
      <c r="A19" s="4">
        <f t="shared" si="0"/>
        <v>6</v>
      </c>
      <c r="D19" s="4">
        <v>261000</v>
      </c>
      <c r="E19" s="4">
        <v>211000</v>
      </c>
      <c r="F19" s="4">
        <v>100</v>
      </c>
      <c r="G19" s="4">
        <v>100</v>
      </c>
    </row>
    <row r="20" spans="1:7">
      <c r="A20" s="4">
        <f t="shared" si="0"/>
        <v>7</v>
      </c>
      <c r="D20" s="4">
        <v>221000</v>
      </c>
      <c r="E20" s="4">
        <v>261000</v>
      </c>
      <c r="F20" s="4">
        <v>100</v>
      </c>
      <c r="G20" s="4">
        <v>100</v>
      </c>
    </row>
    <row r="21" spans="1:7">
      <c r="A21" s="4">
        <f t="shared" si="0"/>
        <v>8</v>
      </c>
      <c r="D21" s="4">
        <v>261000</v>
      </c>
      <c r="E21" s="4">
        <v>211000</v>
      </c>
      <c r="F21" s="4">
        <v>5</v>
      </c>
      <c r="G21" s="4">
        <v>5</v>
      </c>
    </row>
    <row r="22" spans="1:7">
      <c r="A22" s="4">
        <f t="shared" si="0"/>
        <v>9</v>
      </c>
      <c r="D22" s="4">
        <v>221000</v>
      </c>
      <c r="E22" s="4">
        <v>261000</v>
      </c>
      <c r="F22" s="4">
        <v>5</v>
      </c>
      <c r="G22" s="4">
        <v>5</v>
      </c>
    </row>
    <row r="23" spans="1:7">
      <c r="A23" s="4">
        <f t="shared" si="0"/>
        <v>10</v>
      </c>
      <c r="D23" s="4">
        <v>562000</v>
      </c>
      <c r="E23" s="4">
        <v>221000</v>
      </c>
      <c r="F23" s="4">
        <v>0.09</v>
      </c>
      <c r="G23" s="4">
        <v>0.09</v>
      </c>
    </row>
    <row r="24" spans="1:7">
      <c r="A24" s="4">
        <f t="shared" si="0"/>
        <v>11</v>
      </c>
      <c r="D24" s="4">
        <v>568000</v>
      </c>
      <c r="E24" s="4">
        <v>221000</v>
      </c>
      <c r="F24" s="4">
        <v>5</v>
      </c>
      <c r="G24" s="4">
        <v>5</v>
      </c>
    </row>
    <row r="25" spans="1:7">
      <c r="A25" s="4">
        <f t="shared" si="0"/>
        <v>12</v>
      </c>
      <c r="D25" s="4">
        <v>568000</v>
      </c>
      <c r="E25" s="4">
        <v>221000</v>
      </c>
      <c r="F25" s="4">
        <v>5</v>
      </c>
      <c r="G25" s="4">
        <v>5</v>
      </c>
    </row>
    <row r="26" spans="1:7">
      <c r="A26" s="4">
        <f t="shared" si="0"/>
        <v>13</v>
      </c>
      <c r="D26" s="4">
        <v>568000</v>
      </c>
      <c r="E26" s="4">
        <v>221000</v>
      </c>
      <c r="F26" s="4">
        <v>7</v>
      </c>
      <c r="G26" s="4">
        <v>7</v>
      </c>
    </row>
    <row r="27" spans="1:7">
      <c r="A27" s="4">
        <f t="shared" si="0"/>
        <v>14</v>
      </c>
      <c r="D27" s="4">
        <v>568000</v>
      </c>
      <c r="E27" s="4">
        <v>221000</v>
      </c>
      <c r="F27" s="4">
        <v>7</v>
      </c>
      <c r="G27" s="4">
        <v>7</v>
      </c>
    </row>
    <row r="28" spans="1:7">
      <c r="A28" s="4">
        <f t="shared" si="0"/>
        <v>15</v>
      </c>
      <c r="D28" s="4">
        <v>568000</v>
      </c>
      <c r="E28" s="4">
        <v>221000</v>
      </c>
      <c r="F28" s="4">
        <v>7</v>
      </c>
      <c r="G28" s="4">
        <v>7</v>
      </c>
    </row>
    <row r="29" spans="1:7">
      <c r="A29" s="4">
        <f t="shared" si="0"/>
        <v>16</v>
      </c>
      <c r="D29" s="4">
        <v>568000</v>
      </c>
      <c r="E29" s="4">
        <v>221000</v>
      </c>
      <c r="F29" s="4">
        <v>7</v>
      </c>
      <c r="G29" s="4">
        <v>7</v>
      </c>
    </row>
    <row r="30" spans="1:7">
      <c r="A30" s="4">
        <f t="shared" si="0"/>
        <v>17</v>
      </c>
      <c r="D30" s="4">
        <v>568000</v>
      </c>
      <c r="E30" s="4">
        <v>221000</v>
      </c>
      <c r="F30" s="4">
        <v>7</v>
      </c>
      <c r="G30" s="4">
        <v>7</v>
      </c>
    </row>
    <row r="31" spans="1:7">
      <c r="A31" s="4">
        <f t="shared" si="0"/>
        <v>18</v>
      </c>
      <c r="D31" s="4">
        <v>568000</v>
      </c>
      <c r="E31" s="4">
        <v>221000</v>
      </c>
      <c r="F31" s="4">
        <v>7</v>
      </c>
      <c r="G31" s="4">
        <v>7</v>
      </c>
    </row>
    <row r="32" spans="1:7">
      <c r="A32" s="4">
        <f t="shared" si="0"/>
        <v>19</v>
      </c>
      <c r="D32" s="4">
        <v>568000</v>
      </c>
      <c r="E32" s="4">
        <v>221000</v>
      </c>
      <c r="F32" s="4">
        <v>7</v>
      </c>
      <c r="G32" s="4">
        <v>7</v>
      </c>
    </row>
    <row r="33" spans="1:9">
      <c r="A33" s="4">
        <f t="shared" si="0"/>
        <v>20</v>
      </c>
      <c r="D33" s="4">
        <v>568000</v>
      </c>
      <c r="E33" s="4">
        <v>221000</v>
      </c>
      <c r="F33" s="4">
        <v>7</v>
      </c>
      <c r="G33" s="4">
        <v>7</v>
      </c>
    </row>
    <row r="34" spans="1:9">
      <c r="A34" s="4">
        <f t="shared" si="0"/>
        <v>21</v>
      </c>
      <c r="D34" s="4">
        <v>568000</v>
      </c>
      <c r="E34" s="4">
        <v>221000</v>
      </c>
      <c r="F34" s="4">
        <v>7</v>
      </c>
      <c r="G34" s="4">
        <v>7</v>
      </c>
    </row>
    <row r="35" spans="1:9">
      <c r="A35" s="4">
        <f t="shared" si="0"/>
        <v>22</v>
      </c>
      <c r="D35" s="4">
        <v>568000</v>
      </c>
      <c r="E35" s="4">
        <v>221000</v>
      </c>
      <c r="F35" s="4">
        <v>7</v>
      </c>
      <c r="G35" s="4">
        <v>7</v>
      </c>
    </row>
    <row r="36" spans="1:9">
      <c r="A36" s="4">
        <f t="shared" si="0"/>
        <v>23</v>
      </c>
      <c r="D36" s="4">
        <v>429000</v>
      </c>
      <c r="E36" s="4">
        <v>431000</v>
      </c>
      <c r="F36" s="4">
        <v>91.2</v>
      </c>
      <c r="G36" s="4">
        <v>91.2</v>
      </c>
    </row>
    <row r="37" spans="1:9">
      <c r="A37" s="4">
        <f t="shared" si="0"/>
        <v>24</v>
      </c>
    </row>
    <row r="38" spans="1:9">
      <c r="A38" s="4">
        <f t="shared" si="0"/>
        <v>25</v>
      </c>
    </row>
    <row r="39" spans="1:9">
      <c r="A39" s="4">
        <f t="shared" si="0"/>
        <v>26</v>
      </c>
    </row>
    <row r="42" spans="1:9">
      <c r="A42" s="4" t="s">
        <v>0</v>
      </c>
      <c r="D42" s="4">
        <v>132000</v>
      </c>
      <c r="E42" s="4">
        <v>132000</v>
      </c>
      <c r="F42" s="4">
        <f t="shared" ref="F42:F53" si="1">SUMIF($D$3:$D$39,D42,$F$3:$F$39)</f>
        <v>0</v>
      </c>
      <c r="G42" s="4">
        <f t="shared" ref="G42:G53" si="2">SUMIF($E$3:$E$39,E42,$G$3:$G$39)</f>
        <v>0</v>
      </c>
      <c r="I42" s="4">
        <f>F42-G42</f>
        <v>0</v>
      </c>
    </row>
    <row r="43" spans="1:9">
      <c r="D43" s="4">
        <v>211000</v>
      </c>
      <c r="E43" s="4">
        <v>211000</v>
      </c>
      <c r="F43" s="4">
        <f t="shared" si="1"/>
        <v>5116.7700000000004</v>
      </c>
      <c r="G43" s="4">
        <f t="shared" si="2"/>
        <v>105</v>
      </c>
      <c r="I43" s="4">
        <f t="shared" ref="I43:I53" si="3">F43-G43</f>
        <v>5011.7700000000004</v>
      </c>
    </row>
    <row r="44" spans="1:9">
      <c r="D44" s="4">
        <v>221000</v>
      </c>
      <c r="E44" s="4">
        <v>221000</v>
      </c>
      <c r="F44" s="4">
        <f t="shared" si="1"/>
        <v>113.8</v>
      </c>
      <c r="G44" s="4">
        <f t="shared" si="2"/>
        <v>96.2</v>
      </c>
      <c r="I44" s="4">
        <f t="shared" si="3"/>
        <v>17.599999999999994</v>
      </c>
    </row>
    <row r="45" spans="1:9">
      <c r="D45" s="4">
        <v>231000</v>
      </c>
      <c r="E45" s="4">
        <v>231000</v>
      </c>
      <c r="F45" s="4">
        <f t="shared" si="1"/>
        <v>0</v>
      </c>
      <c r="G45" s="4">
        <f t="shared" si="2"/>
        <v>10.57</v>
      </c>
      <c r="I45" s="4">
        <f t="shared" si="3"/>
        <v>-10.57</v>
      </c>
    </row>
    <row r="46" spans="1:9">
      <c r="D46" s="4">
        <v>365000</v>
      </c>
      <c r="E46" s="4">
        <v>365000</v>
      </c>
      <c r="F46" s="4">
        <f t="shared" si="1"/>
        <v>0</v>
      </c>
      <c r="G46" s="4">
        <f t="shared" si="2"/>
        <v>2205</v>
      </c>
      <c r="I46" s="4">
        <f t="shared" si="3"/>
        <v>-2205</v>
      </c>
    </row>
    <row r="47" spans="1:9">
      <c r="D47" s="4">
        <v>411000</v>
      </c>
      <c r="E47" s="4">
        <v>411000</v>
      </c>
      <c r="F47" s="4">
        <f t="shared" si="1"/>
        <v>0</v>
      </c>
      <c r="G47" s="4">
        <f t="shared" si="2"/>
        <v>5000</v>
      </c>
      <c r="I47" s="4">
        <f t="shared" si="3"/>
        <v>-5000</v>
      </c>
    </row>
    <row r="48" spans="1:9">
      <c r="D48" s="4">
        <v>421000</v>
      </c>
      <c r="E48" s="4">
        <v>421000</v>
      </c>
      <c r="F48" s="4">
        <f t="shared" si="1"/>
        <v>0</v>
      </c>
      <c r="G48" s="4">
        <f t="shared" si="2"/>
        <v>2.89</v>
      </c>
      <c r="I48" s="4">
        <f t="shared" si="3"/>
        <v>-2.89</v>
      </c>
    </row>
    <row r="49" spans="4:9">
      <c r="D49" s="4">
        <v>429000</v>
      </c>
      <c r="E49" s="4">
        <v>429000</v>
      </c>
      <c r="F49" s="4">
        <f t="shared" si="1"/>
        <v>2092.89</v>
      </c>
      <c r="G49" s="4">
        <f t="shared" si="2"/>
        <v>0</v>
      </c>
      <c r="I49" s="4">
        <f t="shared" si="3"/>
        <v>2092.89</v>
      </c>
    </row>
    <row r="50" spans="4:9">
      <c r="D50" s="4">
        <v>431000</v>
      </c>
      <c r="E50" s="4">
        <v>431000</v>
      </c>
      <c r="F50" s="4">
        <f t="shared" si="1"/>
        <v>91.2</v>
      </c>
      <c r="G50" s="4">
        <f t="shared" si="2"/>
        <v>91.2</v>
      </c>
      <c r="I50" s="4">
        <f t="shared" si="3"/>
        <v>0</v>
      </c>
    </row>
    <row r="51" spans="4:9">
      <c r="D51" s="4">
        <v>545000</v>
      </c>
      <c r="E51" s="4">
        <v>545000</v>
      </c>
      <c r="F51" s="4">
        <f t="shared" si="1"/>
        <v>1</v>
      </c>
      <c r="G51" s="4">
        <f t="shared" si="2"/>
        <v>0</v>
      </c>
      <c r="I51" s="4">
        <f t="shared" si="3"/>
        <v>1</v>
      </c>
    </row>
    <row r="52" spans="4:9">
      <c r="D52" s="4">
        <v>568000</v>
      </c>
      <c r="E52" s="4">
        <v>568000</v>
      </c>
      <c r="F52" s="4">
        <f t="shared" si="1"/>
        <v>95.11</v>
      </c>
      <c r="G52" s="4">
        <f t="shared" si="2"/>
        <v>0</v>
      </c>
      <c r="I52" s="4">
        <f t="shared" si="3"/>
        <v>95.11</v>
      </c>
    </row>
    <row r="53" spans="4:9">
      <c r="D53" s="4">
        <v>562000</v>
      </c>
      <c r="E53" s="4">
        <v>562000</v>
      </c>
      <c r="F53" s="4">
        <f t="shared" si="1"/>
        <v>0.09</v>
      </c>
      <c r="G53" s="4">
        <f t="shared" si="2"/>
        <v>0</v>
      </c>
      <c r="I53" s="4">
        <f t="shared" si="3"/>
        <v>0.09</v>
      </c>
    </row>
    <row r="55" spans="4:9">
      <c r="D55" s="4" t="s">
        <v>2</v>
      </c>
      <c r="F55" s="4">
        <f>SUM(F42:F53)</f>
        <v>7510.8600000000006</v>
      </c>
      <c r="G55" s="4">
        <f>SUM(G42:G53)</f>
        <v>7510.8600000000006</v>
      </c>
    </row>
    <row r="56" spans="4:9">
      <c r="D56" s="5" t="s">
        <v>10</v>
      </c>
    </row>
    <row r="57" spans="4:9">
      <c r="D57" s="6" t="s">
        <v>3</v>
      </c>
      <c r="E57" s="6" t="s">
        <v>3</v>
      </c>
      <c r="F57" s="6" t="s">
        <v>4</v>
      </c>
      <c r="G57" s="6" t="s">
        <v>5</v>
      </c>
    </row>
    <row r="58" spans="4:9">
      <c r="D58" s="6">
        <v>132000</v>
      </c>
      <c r="E58" s="6"/>
      <c r="F58" s="6">
        <v>0</v>
      </c>
      <c r="G58" s="6"/>
      <c r="H58" s="5"/>
    </row>
    <row r="59" spans="4:9">
      <c r="D59" s="6">
        <v>211000</v>
      </c>
      <c r="E59" s="6"/>
      <c r="F59" s="6">
        <f>I43</f>
        <v>5011.7700000000004</v>
      </c>
      <c r="G59" s="6"/>
      <c r="H59" s="5"/>
    </row>
    <row r="60" spans="4:9">
      <c r="D60" s="6">
        <v>221000</v>
      </c>
      <c r="E60" s="6"/>
      <c r="F60" s="6">
        <f>I44</f>
        <v>17.599999999999994</v>
      </c>
      <c r="G60" s="6"/>
      <c r="H60" s="5"/>
    </row>
    <row r="61" spans="4:9">
      <c r="D61" s="6"/>
      <c r="E61" s="6">
        <v>231000</v>
      </c>
      <c r="F61" s="6"/>
      <c r="G61" s="6">
        <f>I45*-1</f>
        <v>10.57</v>
      </c>
      <c r="H61" s="5"/>
    </row>
    <row r="62" spans="4:9">
      <c r="D62" s="6"/>
      <c r="E62" s="6">
        <v>365000</v>
      </c>
      <c r="F62" s="6"/>
      <c r="G62" s="6">
        <f>I46*-1</f>
        <v>2205</v>
      </c>
      <c r="H62" s="5"/>
    </row>
    <row r="63" spans="4:9">
      <c r="D63" s="6"/>
      <c r="E63" s="6">
        <v>411000</v>
      </c>
      <c r="F63" s="6"/>
      <c r="G63" s="6">
        <f>I47*-1</f>
        <v>5000</v>
      </c>
      <c r="H63" s="5"/>
    </row>
    <row r="64" spans="4:9">
      <c r="D64" s="6"/>
      <c r="E64" s="6">
        <v>421000</v>
      </c>
      <c r="F64" s="6"/>
      <c r="G64" s="6">
        <f>I48*-1</f>
        <v>2.89</v>
      </c>
      <c r="H64" s="5"/>
    </row>
    <row r="65" spans="4:8">
      <c r="D65" s="6">
        <v>429000</v>
      </c>
      <c r="E65" s="6"/>
      <c r="F65" s="6">
        <f>I49</f>
        <v>2092.89</v>
      </c>
      <c r="G65" s="6"/>
      <c r="H65" s="5"/>
    </row>
    <row r="66" spans="4:8">
      <c r="D66" s="6">
        <v>431000</v>
      </c>
      <c r="E66" s="6"/>
      <c r="F66" s="6">
        <f>I50</f>
        <v>0</v>
      </c>
      <c r="G66" s="6"/>
      <c r="H66" s="5"/>
    </row>
    <row r="67" spans="4:8">
      <c r="D67" s="6">
        <v>545000</v>
      </c>
      <c r="E67" s="6"/>
      <c r="F67" s="6">
        <f>I51</f>
        <v>1</v>
      </c>
      <c r="G67" s="6"/>
      <c r="H67" s="5"/>
    </row>
    <row r="68" spans="4:8">
      <c r="D68" s="6">
        <v>568000</v>
      </c>
      <c r="E68" s="6"/>
      <c r="F68" s="6">
        <f t="shared" ref="F68:F69" si="4">I52</f>
        <v>95.11</v>
      </c>
      <c r="G68" s="6"/>
      <c r="H68" s="5"/>
    </row>
    <row r="69" spans="4:8">
      <c r="D69" s="6">
        <v>562000</v>
      </c>
      <c r="E69" s="6"/>
      <c r="F69" s="6">
        <f t="shared" si="4"/>
        <v>0.09</v>
      </c>
      <c r="G69" s="6"/>
      <c r="H69" s="5"/>
    </row>
    <row r="70" spans="4:8">
      <c r="D70" s="6"/>
      <c r="E70" s="6"/>
      <c r="F70" s="6"/>
      <c r="G70" s="6"/>
      <c r="H70" s="5"/>
    </row>
    <row r="71" spans="4:8">
      <c r="D71" s="6" t="s">
        <v>9</v>
      </c>
      <c r="E71" s="6"/>
      <c r="F71" s="6">
        <f>SUM(F58:F69)</f>
        <v>7218.46</v>
      </c>
      <c r="G71" s="6">
        <f>SUM(G58:G69)</f>
        <v>7218.46</v>
      </c>
      <c r="H71" s="5"/>
    </row>
    <row r="72" spans="4:8">
      <c r="D72" s="6"/>
      <c r="E72" s="6"/>
      <c r="F72" s="6"/>
      <c r="G72" s="6"/>
      <c r="H72" s="5"/>
    </row>
    <row r="73" spans="4:8">
      <c r="D73" s="5"/>
      <c r="E73" s="5"/>
      <c r="F73" s="5"/>
      <c r="G73" s="5"/>
      <c r="H73" s="5"/>
    </row>
    <row r="74" spans="4:8">
      <c r="D74" s="5" t="s">
        <v>1</v>
      </c>
      <c r="E74" s="5"/>
      <c r="F74" s="5">
        <f>F68+F69+F67</f>
        <v>96.2</v>
      </c>
      <c r="G74" s="5"/>
      <c r="H74" s="5"/>
    </row>
  </sheetData>
  <pageMargins left="0.24" right="0.24" top="0.22" bottom="0.18" header="0.17" footer="0.17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69"/>
  <sheetViews>
    <sheetView topLeftCell="A4" workbookViewId="0">
      <selection activeCell="D18" sqref="D18:G19"/>
    </sheetView>
  </sheetViews>
  <sheetFormatPr defaultRowHeight="15"/>
  <cols>
    <col min="1" max="16384" width="9.140625" style="4"/>
  </cols>
  <sheetData>
    <row r="1" spans="1:7">
      <c r="D1" s="5" t="s">
        <v>6</v>
      </c>
      <c r="E1" s="5"/>
      <c r="F1" s="5"/>
      <c r="G1" s="5"/>
    </row>
    <row r="2" spans="1:7">
      <c r="D2" s="5" t="s">
        <v>3</v>
      </c>
      <c r="E2" s="5" t="s">
        <v>3</v>
      </c>
      <c r="F2" s="5" t="s">
        <v>4</v>
      </c>
      <c r="G2" s="5" t="s">
        <v>5</v>
      </c>
    </row>
    <row r="3" spans="1:7">
      <c r="D3" s="6">
        <v>132000</v>
      </c>
      <c r="E3" s="6"/>
      <c r="F3" s="6">
        <f>'2020'!F53</f>
        <v>0</v>
      </c>
      <c r="G3" s="6"/>
    </row>
    <row r="4" spans="1:7">
      <c r="D4" s="6">
        <v>211000</v>
      </c>
      <c r="E4" s="6"/>
      <c r="F4" s="6">
        <f>'2020'!F54</f>
        <v>5011.7700000000004</v>
      </c>
      <c r="G4" s="6"/>
    </row>
    <row r="5" spans="1:7">
      <c r="D5" s="6">
        <v>221000</v>
      </c>
      <c r="E5" s="6"/>
      <c r="F5" s="6">
        <f>'2020'!F55</f>
        <v>0</v>
      </c>
      <c r="G5" s="6"/>
    </row>
    <row r="6" spans="1:7">
      <c r="D6" s="6"/>
      <c r="E6" s="6">
        <v>231000</v>
      </c>
      <c r="F6" s="6"/>
      <c r="G6" s="6">
        <f>'2020'!G56</f>
        <v>10.57</v>
      </c>
    </row>
    <row r="7" spans="1:7">
      <c r="D7" s="6"/>
      <c r="E7" s="6">
        <v>365000</v>
      </c>
      <c r="F7" s="6"/>
      <c r="G7" s="6">
        <f>'2020'!G57</f>
        <v>2000</v>
      </c>
    </row>
    <row r="8" spans="1:7">
      <c r="D8" s="6"/>
      <c r="E8" s="6">
        <v>411000</v>
      </c>
      <c r="F8" s="6"/>
      <c r="G8" s="6">
        <f>'2020'!G58</f>
        <v>5000</v>
      </c>
    </row>
    <row r="9" spans="1:7">
      <c r="D9" s="6"/>
      <c r="E9" s="6">
        <v>421000</v>
      </c>
      <c r="F9" s="6"/>
      <c r="G9" s="6">
        <f>'2020'!G59</f>
        <v>2.89</v>
      </c>
    </row>
    <row r="10" spans="1:7">
      <c r="D10" s="6">
        <v>429000</v>
      </c>
      <c r="E10" s="6"/>
      <c r="F10" s="6">
        <f>'2020'!F60</f>
        <v>1917.61</v>
      </c>
      <c r="G10" s="6"/>
    </row>
    <row r="11" spans="1:7">
      <c r="D11" s="6">
        <v>431000</v>
      </c>
      <c r="E11" s="6"/>
      <c r="F11" s="6">
        <f>'2020'!F68</f>
        <v>84.08</v>
      </c>
      <c r="G11" s="6"/>
    </row>
    <row r="12" spans="1:7">
      <c r="D12" s="4" t="s">
        <v>2</v>
      </c>
      <c r="F12" s="5">
        <f>SUM(F3:F11)</f>
        <v>7013.46</v>
      </c>
      <c r="G12" s="5">
        <f>SUM(G3:G11)</f>
        <v>7013.46</v>
      </c>
    </row>
    <row r="14" spans="1:7">
      <c r="A14" s="4">
        <v>1</v>
      </c>
      <c r="D14" s="4">
        <v>568000</v>
      </c>
      <c r="E14" s="4">
        <v>221000</v>
      </c>
      <c r="F14" s="4">
        <v>1</v>
      </c>
      <c r="G14" s="4">
        <v>1</v>
      </c>
    </row>
    <row r="15" spans="1:7">
      <c r="A15" s="4">
        <f>A14+1</f>
        <v>2</v>
      </c>
      <c r="D15" s="4">
        <v>568000</v>
      </c>
      <c r="E15" s="4">
        <v>221000</v>
      </c>
      <c r="F15" s="4">
        <v>1</v>
      </c>
      <c r="G15" s="4">
        <v>1</v>
      </c>
    </row>
    <row r="16" spans="1:7">
      <c r="A16" s="4">
        <f t="shared" ref="A16:A35" si="0">A15+1</f>
        <v>3</v>
      </c>
      <c r="D16" s="4">
        <v>568000</v>
      </c>
      <c r="E16" s="4">
        <v>221000</v>
      </c>
      <c r="F16" s="4">
        <v>0.2</v>
      </c>
      <c r="G16" s="4">
        <v>0.2</v>
      </c>
    </row>
    <row r="17" spans="1:7">
      <c r="A17" s="4">
        <f t="shared" si="0"/>
        <v>4</v>
      </c>
      <c r="D17" s="4">
        <v>211000</v>
      </c>
      <c r="E17" s="4">
        <v>365000</v>
      </c>
      <c r="F17" s="4">
        <v>100</v>
      </c>
      <c r="G17" s="4">
        <v>100</v>
      </c>
    </row>
    <row r="18" spans="1:7">
      <c r="A18" s="4">
        <f t="shared" si="0"/>
        <v>5</v>
      </c>
      <c r="D18" s="4">
        <v>261000</v>
      </c>
      <c r="E18" s="4">
        <v>211000</v>
      </c>
      <c r="F18" s="4">
        <v>100</v>
      </c>
      <c r="G18" s="4">
        <v>100</v>
      </c>
    </row>
    <row r="19" spans="1:7">
      <c r="A19" s="4">
        <f t="shared" si="0"/>
        <v>6</v>
      </c>
      <c r="D19" s="4">
        <v>221000</v>
      </c>
      <c r="E19" s="4">
        <v>261000</v>
      </c>
      <c r="F19" s="4">
        <v>100</v>
      </c>
      <c r="G19" s="4">
        <v>100</v>
      </c>
    </row>
    <row r="20" spans="1:7">
      <c r="A20" s="4">
        <f t="shared" si="0"/>
        <v>7</v>
      </c>
      <c r="D20" s="4">
        <v>568000</v>
      </c>
      <c r="E20" s="4">
        <v>221000</v>
      </c>
      <c r="F20" s="4">
        <v>5</v>
      </c>
      <c r="G20" s="4">
        <v>5</v>
      </c>
    </row>
    <row r="21" spans="1:7">
      <c r="A21" s="4">
        <f t="shared" si="0"/>
        <v>8</v>
      </c>
      <c r="D21" s="4">
        <v>568000</v>
      </c>
      <c r="E21" s="4">
        <v>221000</v>
      </c>
      <c r="F21" s="4">
        <v>7</v>
      </c>
      <c r="G21" s="4">
        <v>7</v>
      </c>
    </row>
    <row r="22" spans="1:7">
      <c r="A22" s="4">
        <f t="shared" si="0"/>
        <v>9</v>
      </c>
      <c r="D22" s="4">
        <v>568000</v>
      </c>
      <c r="E22" s="4">
        <v>221000</v>
      </c>
      <c r="F22" s="4">
        <v>7</v>
      </c>
      <c r="G22" s="4">
        <v>7</v>
      </c>
    </row>
    <row r="23" spans="1:7">
      <c r="A23" s="4">
        <f t="shared" si="0"/>
        <v>10</v>
      </c>
      <c r="D23" s="4">
        <v>568000</v>
      </c>
      <c r="E23" s="4">
        <v>221000</v>
      </c>
      <c r="F23" s="4">
        <v>7</v>
      </c>
      <c r="G23" s="4">
        <v>7</v>
      </c>
    </row>
    <row r="24" spans="1:7">
      <c r="A24" s="4">
        <f t="shared" si="0"/>
        <v>11</v>
      </c>
      <c r="D24" s="4">
        <v>568000</v>
      </c>
      <c r="E24" s="4">
        <v>221000</v>
      </c>
      <c r="F24" s="4">
        <v>7</v>
      </c>
      <c r="G24" s="4">
        <v>7</v>
      </c>
    </row>
    <row r="25" spans="1:7">
      <c r="A25" s="4">
        <f t="shared" si="0"/>
        <v>12</v>
      </c>
      <c r="D25" s="4">
        <v>568000</v>
      </c>
      <c r="E25" s="4">
        <v>221000</v>
      </c>
      <c r="F25" s="4">
        <v>7</v>
      </c>
      <c r="G25" s="4">
        <v>7</v>
      </c>
    </row>
    <row r="26" spans="1:7">
      <c r="A26" s="4">
        <f t="shared" si="0"/>
        <v>13</v>
      </c>
      <c r="D26" s="4">
        <v>568000</v>
      </c>
      <c r="E26" s="4">
        <v>221000</v>
      </c>
      <c r="F26" s="4">
        <v>7</v>
      </c>
      <c r="G26" s="4">
        <v>7</v>
      </c>
    </row>
    <row r="27" spans="1:7">
      <c r="A27" s="4">
        <f t="shared" si="0"/>
        <v>14</v>
      </c>
      <c r="D27" s="4">
        <v>568000</v>
      </c>
      <c r="E27" s="4">
        <v>221000</v>
      </c>
      <c r="F27" s="4">
        <v>7</v>
      </c>
      <c r="G27" s="4">
        <v>7</v>
      </c>
    </row>
    <row r="28" spans="1:7">
      <c r="A28" s="4">
        <f t="shared" si="0"/>
        <v>15</v>
      </c>
      <c r="D28" s="4">
        <v>568000</v>
      </c>
      <c r="E28" s="4">
        <v>221000</v>
      </c>
      <c r="F28" s="4">
        <v>7</v>
      </c>
      <c r="G28" s="4">
        <v>7</v>
      </c>
    </row>
    <row r="29" spans="1:7">
      <c r="A29" s="4">
        <f t="shared" si="0"/>
        <v>16</v>
      </c>
      <c r="D29" s="4">
        <v>568000</v>
      </c>
      <c r="E29" s="4">
        <v>221000</v>
      </c>
      <c r="F29" s="4">
        <v>7</v>
      </c>
      <c r="G29" s="4">
        <v>7</v>
      </c>
    </row>
    <row r="30" spans="1:7">
      <c r="A30" s="4">
        <f t="shared" si="0"/>
        <v>17</v>
      </c>
      <c r="D30" s="4">
        <v>568000</v>
      </c>
      <c r="E30" s="4">
        <v>221000</v>
      </c>
      <c r="F30" s="4">
        <v>7</v>
      </c>
      <c r="G30" s="4">
        <v>7</v>
      </c>
    </row>
    <row r="31" spans="1:7">
      <c r="A31" s="4">
        <f t="shared" si="0"/>
        <v>18</v>
      </c>
      <c r="D31" s="4">
        <v>568000</v>
      </c>
      <c r="E31" s="4">
        <v>221000</v>
      </c>
      <c r="F31" s="4">
        <v>7</v>
      </c>
      <c r="G31" s="4">
        <v>7</v>
      </c>
    </row>
    <row r="32" spans="1:7">
      <c r="A32" s="4">
        <f t="shared" si="0"/>
        <v>19</v>
      </c>
      <c r="D32" s="4">
        <v>568000</v>
      </c>
      <c r="E32" s="4">
        <v>221000</v>
      </c>
      <c r="F32" s="4">
        <v>7</v>
      </c>
      <c r="G32" s="4">
        <v>7</v>
      </c>
    </row>
    <row r="33" spans="1:9">
      <c r="A33" s="4">
        <f t="shared" si="0"/>
        <v>20</v>
      </c>
      <c r="D33" s="4">
        <v>429000</v>
      </c>
      <c r="E33" s="4">
        <v>431000</v>
      </c>
      <c r="F33" s="4">
        <v>84.08</v>
      </c>
      <c r="G33" s="4">
        <v>84.08</v>
      </c>
    </row>
    <row r="34" spans="1:9">
      <c r="A34" s="4">
        <f t="shared" si="0"/>
        <v>21</v>
      </c>
    </row>
    <row r="35" spans="1:9">
      <c r="A35" s="4">
        <f t="shared" si="0"/>
        <v>22</v>
      </c>
    </row>
    <row r="36" spans="1:9">
      <c r="A36" s="4">
        <v>23</v>
      </c>
    </row>
    <row r="39" spans="1:9">
      <c r="A39" s="4" t="s">
        <v>0</v>
      </c>
      <c r="D39" s="4">
        <v>132000</v>
      </c>
      <c r="E39" s="4">
        <v>132000</v>
      </c>
      <c r="F39" s="4">
        <f t="shared" ref="F39:F49" si="1">SUMIF($D$3:$D$36,D39,$F$3:$F$36)</f>
        <v>0</v>
      </c>
      <c r="G39" s="4">
        <f t="shared" ref="G39:G49" si="2">SUMIF($E$3:$E$36,E39,$G$3:$G$36)</f>
        <v>0</v>
      </c>
      <c r="I39" s="4">
        <f>F39-G39</f>
        <v>0</v>
      </c>
    </row>
    <row r="40" spans="1:9">
      <c r="D40" s="4">
        <v>211000</v>
      </c>
      <c r="E40" s="4">
        <v>211000</v>
      </c>
      <c r="F40" s="4">
        <f t="shared" si="1"/>
        <v>5111.7700000000004</v>
      </c>
      <c r="G40" s="4">
        <f t="shared" si="2"/>
        <v>100</v>
      </c>
      <c r="I40" s="4">
        <f t="shared" ref="I40:I49" si="3">F40-G40</f>
        <v>5011.7700000000004</v>
      </c>
    </row>
    <row r="41" spans="1:9">
      <c r="D41" s="4">
        <v>221000</v>
      </c>
      <c r="E41" s="4">
        <v>221000</v>
      </c>
      <c r="F41" s="4">
        <f t="shared" si="1"/>
        <v>100</v>
      </c>
      <c r="G41" s="4">
        <f t="shared" si="2"/>
        <v>91.2</v>
      </c>
      <c r="I41" s="4">
        <f t="shared" si="3"/>
        <v>8.7999999999999972</v>
      </c>
    </row>
    <row r="42" spans="1:9">
      <c r="D42" s="4">
        <v>231000</v>
      </c>
      <c r="E42" s="4">
        <v>231000</v>
      </c>
      <c r="F42" s="4">
        <f t="shared" si="1"/>
        <v>0</v>
      </c>
      <c r="G42" s="4">
        <f t="shared" si="2"/>
        <v>10.57</v>
      </c>
      <c r="I42" s="4">
        <f t="shared" si="3"/>
        <v>-10.57</v>
      </c>
    </row>
    <row r="43" spans="1:9">
      <c r="D43" s="4">
        <v>365000</v>
      </c>
      <c r="E43" s="4">
        <v>365000</v>
      </c>
      <c r="F43" s="4">
        <f t="shared" si="1"/>
        <v>0</v>
      </c>
      <c r="G43" s="4">
        <f t="shared" si="2"/>
        <v>2100</v>
      </c>
      <c r="I43" s="4">
        <f t="shared" si="3"/>
        <v>-2100</v>
      </c>
    </row>
    <row r="44" spans="1:9">
      <c r="D44" s="4">
        <v>411000</v>
      </c>
      <c r="E44" s="4">
        <v>411000</v>
      </c>
      <c r="F44" s="4">
        <f t="shared" si="1"/>
        <v>0</v>
      </c>
      <c r="G44" s="4">
        <f t="shared" si="2"/>
        <v>5000</v>
      </c>
      <c r="I44" s="4">
        <f t="shared" si="3"/>
        <v>-5000</v>
      </c>
    </row>
    <row r="45" spans="1:9">
      <c r="D45" s="4">
        <v>421000</v>
      </c>
      <c r="E45" s="4">
        <v>421000</v>
      </c>
      <c r="F45" s="4">
        <f t="shared" si="1"/>
        <v>0</v>
      </c>
      <c r="G45" s="4">
        <f t="shared" si="2"/>
        <v>2.89</v>
      </c>
      <c r="I45" s="4">
        <f t="shared" si="3"/>
        <v>-2.89</v>
      </c>
    </row>
    <row r="46" spans="1:9">
      <c r="D46" s="4">
        <v>429000</v>
      </c>
      <c r="E46" s="4">
        <v>429000</v>
      </c>
      <c r="F46" s="4">
        <f t="shared" si="1"/>
        <v>2001.6899999999998</v>
      </c>
      <c r="G46" s="4">
        <f t="shared" si="2"/>
        <v>0</v>
      </c>
      <c r="I46" s="4">
        <f t="shared" si="3"/>
        <v>2001.6899999999998</v>
      </c>
    </row>
    <row r="47" spans="1:9">
      <c r="D47" s="4">
        <v>431000</v>
      </c>
      <c r="E47" s="4">
        <v>431000</v>
      </c>
      <c r="F47" s="4">
        <f t="shared" si="1"/>
        <v>84.08</v>
      </c>
      <c r="G47" s="4">
        <f t="shared" si="2"/>
        <v>84.08</v>
      </c>
      <c r="I47" s="4">
        <f t="shared" si="3"/>
        <v>0</v>
      </c>
    </row>
    <row r="48" spans="1:9">
      <c r="D48" s="4">
        <v>568000</v>
      </c>
      <c r="E48" s="4">
        <v>568000</v>
      </c>
      <c r="F48" s="4">
        <f t="shared" si="1"/>
        <v>91.2</v>
      </c>
      <c r="G48" s="4">
        <f t="shared" si="2"/>
        <v>0</v>
      </c>
      <c r="I48" s="4">
        <f t="shared" si="3"/>
        <v>91.2</v>
      </c>
    </row>
    <row r="49" spans="4:9">
      <c r="D49" s="4">
        <v>562000</v>
      </c>
      <c r="E49" s="4">
        <v>562000</v>
      </c>
      <c r="F49" s="4">
        <f t="shared" si="1"/>
        <v>0</v>
      </c>
      <c r="G49" s="4">
        <f t="shared" si="2"/>
        <v>0</v>
      </c>
      <c r="I49" s="4">
        <f t="shared" si="3"/>
        <v>0</v>
      </c>
    </row>
    <row r="51" spans="4:9">
      <c r="D51" s="4" t="s">
        <v>2</v>
      </c>
      <c r="F51" s="4">
        <f>SUM(F39:F49)</f>
        <v>7388.74</v>
      </c>
      <c r="G51" s="4">
        <f>SUM(G39:G49)</f>
        <v>7388.7400000000007</v>
      </c>
      <c r="I51" s="4">
        <f>F51-G51</f>
        <v>0</v>
      </c>
    </row>
    <row r="52" spans="4:9">
      <c r="D52" s="5" t="s">
        <v>8</v>
      </c>
    </row>
    <row r="53" spans="4:9">
      <c r="D53" s="6" t="s">
        <v>3</v>
      </c>
      <c r="E53" s="6" t="s">
        <v>3</v>
      </c>
      <c r="F53" s="6" t="s">
        <v>4</v>
      </c>
      <c r="G53" s="6" t="s">
        <v>5</v>
      </c>
    </row>
    <row r="54" spans="4:9">
      <c r="D54" s="6">
        <v>132000</v>
      </c>
      <c r="E54" s="6"/>
      <c r="F54" s="6">
        <v>0</v>
      </c>
      <c r="G54" s="6"/>
      <c r="H54" s="5"/>
    </row>
    <row r="55" spans="4:9">
      <c r="D55" s="6">
        <v>211000</v>
      </c>
      <c r="E55" s="6"/>
      <c r="F55" s="6">
        <f>I40</f>
        <v>5011.7700000000004</v>
      </c>
      <c r="G55" s="6"/>
      <c r="H55" s="5"/>
    </row>
    <row r="56" spans="4:9">
      <c r="D56" s="6">
        <v>221000</v>
      </c>
      <c r="E56" s="6"/>
      <c r="F56" s="6">
        <f>I41</f>
        <v>8.7999999999999972</v>
      </c>
      <c r="G56" s="6"/>
      <c r="H56" s="5"/>
    </row>
    <row r="57" spans="4:9">
      <c r="D57" s="6"/>
      <c r="E57" s="6">
        <v>231000</v>
      </c>
      <c r="F57" s="6"/>
      <c r="G57" s="6">
        <f>I42*-1</f>
        <v>10.57</v>
      </c>
      <c r="H57" s="5"/>
    </row>
    <row r="58" spans="4:9">
      <c r="D58" s="6"/>
      <c r="E58" s="6">
        <v>365000</v>
      </c>
      <c r="F58" s="6"/>
      <c r="G58" s="6">
        <f>I43*-1</f>
        <v>2100</v>
      </c>
      <c r="H58" s="5"/>
    </row>
    <row r="59" spans="4:9">
      <c r="D59" s="6"/>
      <c r="E59" s="6">
        <v>411000</v>
      </c>
      <c r="F59" s="6"/>
      <c r="G59" s="6">
        <f t="shared" ref="G59:G60" si="4">I44*-1</f>
        <v>5000</v>
      </c>
      <c r="H59" s="5"/>
    </row>
    <row r="60" spans="4:9">
      <c r="D60" s="6"/>
      <c r="E60" s="6">
        <v>421000</v>
      </c>
      <c r="F60" s="6"/>
      <c r="G60" s="6">
        <f t="shared" si="4"/>
        <v>2.89</v>
      </c>
      <c r="H60" s="5"/>
    </row>
    <row r="61" spans="4:9">
      <c r="D61" s="6">
        <v>429000</v>
      </c>
      <c r="E61" s="6"/>
      <c r="F61" s="6">
        <f>I46</f>
        <v>2001.6899999999998</v>
      </c>
      <c r="G61" s="6"/>
      <c r="H61" s="5"/>
    </row>
    <row r="62" spans="4:9">
      <c r="D62" s="6">
        <v>431000</v>
      </c>
      <c r="E62" s="6"/>
      <c r="F62" s="6">
        <f t="shared" ref="F62:F64" si="5">I47</f>
        <v>0</v>
      </c>
      <c r="G62" s="6"/>
      <c r="H62" s="5"/>
    </row>
    <row r="63" spans="4:9">
      <c r="D63" s="6">
        <v>568000</v>
      </c>
      <c r="E63" s="6"/>
      <c r="F63" s="6">
        <f t="shared" si="5"/>
        <v>91.2</v>
      </c>
      <c r="G63" s="6"/>
      <c r="H63" s="5"/>
    </row>
    <row r="64" spans="4:9">
      <c r="D64" s="6">
        <v>562000</v>
      </c>
      <c r="E64" s="6"/>
      <c r="F64" s="6">
        <f t="shared" si="5"/>
        <v>0</v>
      </c>
      <c r="G64" s="6"/>
      <c r="H64" s="5"/>
    </row>
    <row r="65" spans="4:8">
      <c r="D65" s="6"/>
      <c r="E65" s="6"/>
      <c r="F65" s="6"/>
      <c r="G65" s="6"/>
      <c r="H65" s="5"/>
    </row>
    <row r="66" spans="4:8">
      <c r="D66" s="6" t="s">
        <v>9</v>
      </c>
      <c r="E66" s="6"/>
      <c r="F66" s="6">
        <f>SUM(F54:F64)</f>
        <v>7113.46</v>
      </c>
      <c r="G66" s="6">
        <f>SUM(G54:G64)</f>
        <v>7113.46</v>
      </c>
      <c r="H66" s="5"/>
    </row>
    <row r="67" spans="4:8">
      <c r="D67" s="6"/>
      <c r="E67" s="6"/>
      <c r="F67" s="6"/>
      <c r="G67" s="6"/>
      <c r="H67" s="5"/>
    </row>
    <row r="68" spans="4:8">
      <c r="D68" s="5"/>
      <c r="E68" s="5"/>
      <c r="F68" s="5"/>
      <c r="G68" s="5"/>
      <c r="H68" s="5"/>
    </row>
    <row r="69" spans="4:8">
      <c r="D69" s="5" t="s">
        <v>1</v>
      </c>
      <c r="E69" s="5"/>
      <c r="F69" s="5">
        <f>F63+F64</f>
        <v>91.2</v>
      </c>
      <c r="G69" s="5"/>
      <c r="H69" s="5"/>
    </row>
  </sheetData>
  <pageMargins left="0.24" right="0.24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68"/>
  <sheetViews>
    <sheetView topLeftCell="A37" workbookViewId="0">
      <selection activeCell="G38" sqref="G38"/>
    </sheetView>
  </sheetViews>
  <sheetFormatPr defaultRowHeight="15"/>
  <cols>
    <col min="1" max="16384" width="9.140625" style="4"/>
  </cols>
  <sheetData>
    <row r="1" spans="1:7">
      <c r="D1" s="5" t="s">
        <v>6</v>
      </c>
      <c r="E1" s="5"/>
      <c r="F1" s="5"/>
      <c r="G1" s="5"/>
    </row>
    <row r="2" spans="1:7">
      <c r="D2" s="5" t="s">
        <v>3</v>
      </c>
      <c r="E2" s="5" t="s">
        <v>3</v>
      </c>
      <c r="F2" s="5" t="s">
        <v>4</v>
      </c>
      <c r="G2" s="5" t="s">
        <v>5</v>
      </c>
    </row>
    <row r="3" spans="1:7">
      <c r="D3" s="5">
        <v>132000</v>
      </c>
      <c r="E3" s="5"/>
      <c r="F3" s="5">
        <v>0</v>
      </c>
      <c r="G3" s="5"/>
    </row>
    <row r="4" spans="1:7">
      <c r="D4" s="5">
        <v>211000</v>
      </c>
      <c r="E4" s="5"/>
      <c r="F4" s="5">
        <v>5011.7700000000004</v>
      </c>
      <c r="G4" s="5"/>
    </row>
    <row r="5" spans="1:7">
      <c r="D5" s="5">
        <v>221000</v>
      </c>
      <c r="E5" s="5"/>
      <c r="F5" s="5">
        <v>73.509999999999991</v>
      </c>
      <c r="G5" s="5"/>
    </row>
    <row r="6" spans="1:7">
      <c r="D6" s="5"/>
      <c r="E6" s="5">
        <v>365000</v>
      </c>
      <c r="F6" s="5"/>
      <c r="G6" s="5">
        <v>2000</v>
      </c>
    </row>
    <row r="7" spans="1:7">
      <c r="D7" s="5"/>
      <c r="E7" s="5">
        <v>411000</v>
      </c>
      <c r="F7" s="5"/>
      <c r="G7" s="5">
        <v>5000</v>
      </c>
    </row>
    <row r="8" spans="1:7">
      <c r="D8" s="5"/>
      <c r="E8" s="5">
        <v>421000</v>
      </c>
      <c r="F8" s="5"/>
      <c r="G8" s="5">
        <v>2.89</v>
      </c>
    </row>
    <row r="9" spans="1:7">
      <c r="D9" s="5">
        <v>429000</v>
      </c>
      <c r="E9" s="5"/>
      <c r="F9" s="5">
        <v>1685.56</v>
      </c>
      <c r="G9" s="5"/>
    </row>
    <row r="10" spans="1:7">
      <c r="D10" s="5">
        <v>431000</v>
      </c>
      <c r="E10" s="5"/>
      <c r="F10" s="5">
        <v>232.05</v>
      </c>
      <c r="G10" s="5"/>
    </row>
    <row r="13" spans="1:7">
      <c r="A13" s="4">
        <v>1</v>
      </c>
      <c r="D13" s="4">
        <v>568000</v>
      </c>
      <c r="E13" s="4">
        <v>221000</v>
      </c>
      <c r="F13" s="4">
        <v>7</v>
      </c>
      <c r="G13" s="4">
        <v>7</v>
      </c>
    </row>
    <row r="14" spans="1:7">
      <c r="A14" s="4">
        <f>A13+1</f>
        <v>2</v>
      </c>
      <c r="D14" s="4">
        <v>568000</v>
      </c>
      <c r="E14" s="4">
        <v>221000</v>
      </c>
      <c r="F14" s="4">
        <v>7</v>
      </c>
      <c r="G14" s="4">
        <v>7</v>
      </c>
    </row>
    <row r="15" spans="1:7">
      <c r="A15" s="4">
        <f t="shared" ref="A15:A34" si="0">A14+1</f>
        <v>3</v>
      </c>
      <c r="D15" s="4">
        <v>568000</v>
      </c>
      <c r="E15" s="4">
        <v>221000</v>
      </c>
      <c r="F15" s="4">
        <v>7</v>
      </c>
      <c r="G15" s="4">
        <v>7</v>
      </c>
    </row>
    <row r="16" spans="1:7">
      <c r="A16" s="4">
        <f t="shared" si="0"/>
        <v>4</v>
      </c>
      <c r="D16" s="4">
        <v>568000</v>
      </c>
      <c r="E16" s="4">
        <v>221000</v>
      </c>
      <c r="F16" s="4">
        <v>7</v>
      </c>
      <c r="G16" s="4">
        <v>7</v>
      </c>
    </row>
    <row r="17" spans="1:7">
      <c r="A17" s="4">
        <f t="shared" si="0"/>
        <v>5</v>
      </c>
      <c r="D17" s="4">
        <v>568000</v>
      </c>
      <c r="E17" s="4">
        <v>221000</v>
      </c>
      <c r="F17" s="4">
        <v>7</v>
      </c>
      <c r="G17" s="4">
        <v>7</v>
      </c>
    </row>
    <row r="18" spans="1:7">
      <c r="A18" s="4">
        <f t="shared" si="0"/>
        <v>6</v>
      </c>
      <c r="D18" s="4">
        <v>568000</v>
      </c>
      <c r="E18" s="4">
        <v>221000</v>
      </c>
      <c r="F18" s="4">
        <v>7</v>
      </c>
      <c r="G18" s="4">
        <v>7</v>
      </c>
    </row>
    <row r="19" spans="1:7">
      <c r="A19" s="4">
        <f t="shared" si="0"/>
        <v>7</v>
      </c>
      <c r="D19" s="4">
        <v>568000</v>
      </c>
      <c r="E19" s="4">
        <v>221000</v>
      </c>
      <c r="F19" s="4">
        <v>7</v>
      </c>
      <c r="G19" s="4">
        <v>7</v>
      </c>
    </row>
    <row r="20" spans="1:7">
      <c r="A20" s="4">
        <f t="shared" si="0"/>
        <v>8</v>
      </c>
      <c r="D20" s="4">
        <v>568000</v>
      </c>
      <c r="E20" s="4">
        <v>221000</v>
      </c>
      <c r="F20" s="4">
        <v>7</v>
      </c>
      <c r="G20" s="4">
        <v>7</v>
      </c>
    </row>
    <row r="21" spans="1:7">
      <c r="A21" s="4">
        <f t="shared" si="0"/>
        <v>9</v>
      </c>
      <c r="D21" s="4">
        <v>568000</v>
      </c>
      <c r="E21" s="4">
        <v>221000</v>
      </c>
      <c r="F21" s="4">
        <v>7</v>
      </c>
      <c r="G21" s="4">
        <v>7</v>
      </c>
    </row>
    <row r="22" spans="1:7">
      <c r="A22" s="4">
        <f t="shared" si="0"/>
        <v>10</v>
      </c>
      <c r="D22" s="4">
        <v>568000</v>
      </c>
      <c r="E22" s="4">
        <v>221000</v>
      </c>
      <c r="F22" s="4">
        <v>7</v>
      </c>
      <c r="G22" s="4">
        <v>7</v>
      </c>
    </row>
    <row r="23" spans="1:7">
      <c r="A23" s="4">
        <f t="shared" si="0"/>
        <v>11</v>
      </c>
      <c r="D23" s="4">
        <v>568000</v>
      </c>
      <c r="E23" s="4">
        <v>221000</v>
      </c>
      <c r="F23" s="4">
        <v>7</v>
      </c>
      <c r="G23" s="4">
        <v>7</v>
      </c>
    </row>
    <row r="24" spans="1:7">
      <c r="A24" s="4">
        <f t="shared" si="0"/>
        <v>12</v>
      </c>
      <c r="D24" s="4">
        <v>568000</v>
      </c>
      <c r="E24" s="4">
        <v>221000</v>
      </c>
      <c r="F24" s="4">
        <v>7</v>
      </c>
      <c r="G24" s="4">
        <v>7</v>
      </c>
    </row>
    <row r="25" spans="1:7">
      <c r="A25" s="4">
        <f t="shared" si="0"/>
        <v>13</v>
      </c>
      <c r="D25" s="4">
        <v>562000</v>
      </c>
      <c r="E25" s="4">
        <v>221000</v>
      </c>
      <c r="F25" s="4">
        <v>0.08</v>
      </c>
      <c r="G25" s="4">
        <v>0.08</v>
      </c>
    </row>
    <row r="26" spans="1:7">
      <c r="A26" s="4">
        <f t="shared" si="0"/>
        <v>14</v>
      </c>
      <c r="D26" s="4">
        <v>221000</v>
      </c>
      <c r="E26" s="4">
        <v>231000</v>
      </c>
      <c r="F26" s="4">
        <v>10.57</v>
      </c>
      <c r="G26" s="4">
        <v>10.57</v>
      </c>
    </row>
    <row r="27" spans="1:7">
      <c r="A27" s="4">
        <f t="shared" si="0"/>
        <v>15</v>
      </c>
      <c r="D27" s="4">
        <v>221000</v>
      </c>
      <c r="E27" s="4">
        <v>261000</v>
      </c>
    </row>
    <row r="28" spans="1:7">
      <c r="A28" s="4">
        <f t="shared" si="0"/>
        <v>16</v>
      </c>
      <c r="D28" s="4">
        <v>261000</v>
      </c>
      <c r="E28" s="4">
        <v>211000</v>
      </c>
    </row>
    <row r="29" spans="1:7">
      <c r="A29" s="4">
        <f t="shared" si="0"/>
        <v>17</v>
      </c>
      <c r="D29" s="4">
        <v>221000</v>
      </c>
      <c r="E29" s="4">
        <v>261000</v>
      </c>
    </row>
    <row r="30" spans="1:7">
      <c r="A30" s="4">
        <f t="shared" si="0"/>
        <v>18</v>
      </c>
      <c r="D30" s="4">
        <v>568000</v>
      </c>
      <c r="E30" s="4">
        <v>221000</v>
      </c>
    </row>
    <row r="31" spans="1:7">
      <c r="A31" s="4">
        <f t="shared" si="0"/>
        <v>19</v>
      </c>
      <c r="D31" s="4">
        <v>568000</v>
      </c>
      <c r="E31" s="4">
        <v>221000</v>
      </c>
    </row>
    <row r="32" spans="1:7">
      <c r="A32" s="4">
        <f t="shared" si="0"/>
        <v>20</v>
      </c>
      <c r="D32" s="4">
        <v>568000</v>
      </c>
      <c r="E32" s="4">
        <v>221000</v>
      </c>
    </row>
    <row r="33" spans="1:9">
      <c r="A33" s="4">
        <f t="shared" si="0"/>
        <v>21</v>
      </c>
      <c r="D33" s="4">
        <v>549000</v>
      </c>
      <c r="E33" s="4">
        <v>132000</v>
      </c>
    </row>
    <row r="34" spans="1:9">
      <c r="A34" s="4">
        <f t="shared" si="0"/>
        <v>22</v>
      </c>
      <c r="D34" s="4">
        <v>568000</v>
      </c>
      <c r="E34" s="4">
        <v>221000</v>
      </c>
    </row>
    <row r="35" spans="1:9">
      <c r="A35" s="4">
        <v>23</v>
      </c>
      <c r="D35" s="4">
        <v>429000</v>
      </c>
      <c r="E35" s="4">
        <v>431000</v>
      </c>
      <c r="F35" s="4">
        <v>232.05</v>
      </c>
      <c r="G35" s="4">
        <v>232.05</v>
      </c>
    </row>
    <row r="38" spans="1:9">
      <c r="A38" s="4" t="s">
        <v>0</v>
      </c>
      <c r="D38" s="4">
        <v>132000</v>
      </c>
      <c r="E38" s="4">
        <v>132000</v>
      </c>
      <c r="F38" s="4">
        <f>SUMIF($D$3:$D$35,D38,$F$3:$F$35)</f>
        <v>0</v>
      </c>
      <c r="G38" s="4">
        <f>SUMIF($E$3:$E$35,E38,$G$3:$G$35)</f>
        <v>0</v>
      </c>
      <c r="I38" s="4">
        <f>F38-G38</f>
        <v>0</v>
      </c>
    </row>
    <row r="39" spans="1:9">
      <c r="D39" s="4">
        <v>211000</v>
      </c>
      <c r="E39" s="4">
        <v>211000</v>
      </c>
      <c r="F39" s="4">
        <f t="shared" ref="F39:F48" si="1">SUMIF($D$3:$D$35,D39,$F$3:$F$35)</f>
        <v>5011.7700000000004</v>
      </c>
      <c r="G39" s="4">
        <f t="shared" ref="G39:G48" si="2">SUMIF($E$3:$E$35,E39,$G$3:$G$35)</f>
        <v>0</v>
      </c>
      <c r="I39" s="4">
        <f t="shared" ref="I39:I48" si="3">F39-G39</f>
        <v>5011.7700000000004</v>
      </c>
    </row>
    <row r="40" spans="1:9">
      <c r="D40" s="4">
        <v>221000</v>
      </c>
      <c r="E40" s="4">
        <v>221000</v>
      </c>
      <c r="F40" s="4">
        <f t="shared" si="1"/>
        <v>84.079999999999984</v>
      </c>
      <c r="G40" s="4">
        <f t="shared" si="2"/>
        <v>84.08</v>
      </c>
      <c r="I40" s="4">
        <f t="shared" si="3"/>
        <v>0</v>
      </c>
    </row>
    <row r="41" spans="1:9">
      <c r="D41" s="4">
        <v>231000</v>
      </c>
      <c r="E41" s="4">
        <v>231000</v>
      </c>
      <c r="F41" s="4">
        <f t="shared" si="1"/>
        <v>0</v>
      </c>
      <c r="G41" s="4">
        <f t="shared" si="2"/>
        <v>10.57</v>
      </c>
      <c r="I41" s="4">
        <f t="shared" si="3"/>
        <v>-10.57</v>
      </c>
    </row>
    <row r="42" spans="1:9">
      <c r="D42" s="4">
        <v>365000</v>
      </c>
      <c r="E42" s="4">
        <v>365000</v>
      </c>
      <c r="F42" s="4">
        <f t="shared" si="1"/>
        <v>0</v>
      </c>
      <c r="G42" s="4">
        <f t="shared" si="2"/>
        <v>2000</v>
      </c>
      <c r="I42" s="4">
        <f t="shared" si="3"/>
        <v>-2000</v>
      </c>
    </row>
    <row r="43" spans="1:9">
      <c r="D43" s="4">
        <v>411000</v>
      </c>
      <c r="E43" s="4">
        <v>411000</v>
      </c>
      <c r="F43" s="4">
        <f t="shared" si="1"/>
        <v>0</v>
      </c>
      <c r="G43" s="4">
        <f t="shared" si="2"/>
        <v>5000</v>
      </c>
      <c r="I43" s="4">
        <f t="shared" si="3"/>
        <v>-5000</v>
      </c>
    </row>
    <row r="44" spans="1:9">
      <c r="D44" s="4">
        <v>421000</v>
      </c>
      <c r="E44" s="4">
        <v>421000</v>
      </c>
      <c r="F44" s="4">
        <f t="shared" si="1"/>
        <v>0</v>
      </c>
      <c r="G44" s="4">
        <f t="shared" si="2"/>
        <v>2.89</v>
      </c>
      <c r="I44" s="4">
        <f t="shared" si="3"/>
        <v>-2.89</v>
      </c>
    </row>
    <row r="45" spans="1:9">
      <c r="D45" s="4">
        <v>429000</v>
      </c>
      <c r="E45" s="4">
        <v>429000</v>
      </c>
      <c r="F45" s="4">
        <f t="shared" si="1"/>
        <v>1917.61</v>
      </c>
      <c r="G45" s="4">
        <f t="shared" si="2"/>
        <v>0</v>
      </c>
      <c r="I45" s="4">
        <f t="shared" si="3"/>
        <v>1917.61</v>
      </c>
    </row>
    <row r="46" spans="1:9">
      <c r="D46" s="4">
        <v>431000</v>
      </c>
      <c r="E46" s="4">
        <v>431000</v>
      </c>
      <c r="F46" s="4">
        <f t="shared" si="1"/>
        <v>232.05</v>
      </c>
      <c r="G46" s="4">
        <f t="shared" si="2"/>
        <v>232.05</v>
      </c>
      <c r="I46" s="4">
        <f t="shared" si="3"/>
        <v>0</v>
      </c>
    </row>
    <row r="47" spans="1:9">
      <c r="D47" s="4">
        <v>568000</v>
      </c>
      <c r="E47" s="4">
        <v>568000</v>
      </c>
      <c r="F47" s="4">
        <f t="shared" si="1"/>
        <v>84</v>
      </c>
      <c r="G47" s="4">
        <f t="shared" si="2"/>
        <v>0</v>
      </c>
      <c r="I47" s="4">
        <f t="shared" si="3"/>
        <v>84</v>
      </c>
    </row>
    <row r="48" spans="1:9">
      <c r="D48" s="4">
        <v>562000</v>
      </c>
      <c r="E48" s="4">
        <v>562000</v>
      </c>
      <c r="F48" s="4">
        <f t="shared" si="1"/>
        <v>0.08</v>
      </c>
      <c r="G48" s="4">
        <f t="shared" si="2"/>
        <v>0</v>
      </c>
      <c r="I48" s="4">
        <f t="shared" si="3"/>
        <v>0.08</v>
      </c>
    </row>
    <row r="50" spans="4:9">
      <c r="D50" s="4" t="s">
        <v>2</v>
      </c>
      <c r="I50" s="4">
        <f>F50-G50</f>
        <v>0</v>
      </c>
    </row>
    <row r="51" spans="4:9">
      <c r="D51" s="5" t="s">
        <v>7</v>
      </c>
    </row>
    <row r="52" spans="4:9">
      <c r="D52" s="6" t="s">
        <v>3</v>
      </c>
      <c r="E52" s="6" t="s">
        <v>3</v>
      </c>
      <c r="F52" s="6" t="s">
        <v>4</v>
      </c>
      <c r="G52" s="6" t="s">
        <v>5</v>
      </c>
    </row>
    <row r="53" spans="4:9">
      <c r="D53" s="6">
        <v>132000</v>
      </c>
      <c r="E53" s="6"/>
      <c r="F53" s="6">
        <v>0</v>
      </c>
      <c r="G53" s="6"/>
      <c r="H53" s="5"/>
    </row>
    <row r="54" spans="4:9">
      <c r="D54" s="6">
        <v>211000</v>
      </c>
      <c r="E54" s="6"/>
      <c r="F54" s="6">
        <f>I39</f>
        <v>5011.7700000000004</v>
      </c>
      <c r="G54" s="6"/>
      <c r="H54" s="5"/>
    </row>
    <row r="55" spans="4:9">
      <c r="D55" s="6">
        <v>221000</v>
      </c>
      <c r="E55" s="6"/>
      <c r="F55" s="6">
        <f>I40</f>
        <v>0</v>
      </c>
      <c r="G55" s="6"/>
      <c r="H55" s="5"/>
    </row>
    <row r="56" spans="4:9">
      <c r="D56" s="6"/>
      <c r="E56" s="6">
        <v>231000</v>
      </c>
      <c r="F56" s="6"/>
      <c r="G56" s="6">
        <f>I41*-1</f>
        <v>10.57</v>
      </c>
      <c r="H56" s="5"/>
    </row>
    <row r="57" spans="4:9">
      <c r="D57" s="6"/>
      <c r="E57" s="6">
        <v>365000</v>
      </c>
      <c r="F57" s="6"/>
      <c r="G57" s="6">
        <f>I42*-1</f>
        <v>2000</v>
      </c>
      <c r="H57" s="5"/>
    </row>
    <row r="58" spans="4:9">
      <c r="D58" s="6"/>
      <c r="E58" s="6">
        <v>411000</v>
      </c>
      <c r="F58" s="6"/>
      <c r="G58" s="6">
        <f t="shared" ref="G58:G59" si="4">I43*-1</f>
        <v>5000</v>
      </c>
      <c r="H58" s="5"/>
    </row>
    <row r="59" spans="4:9">
      <c r="D59" s="6"/>
      <c r="E59" s="6">
        <v>421000</v>
      </c>
      <c r="F59" s="6"/>
      <c r="G59" s="6">
        <f t="shared" si="4"/>
        <v>2.89</v>
      </c>
      <c r="H59" s="5"/>
    </row>
    <row r="60" spans="4:9">
      <c r="D60" s="6">
        <v>429000</v>
      </c>
      <c r="E60" s="6"/>
      <c r="F60" s="6">
        <f>I45</f>
        <v>1917.61</v>
      </c>
      <c r="G60" s="6"/>
      <c r="H60" s="5"/>
    </row>
    <row r="61" spans="4:9">
      <c r="D61" s="6">
        <v>431000</v>
      </c>
      <c r="E61" s="6"/>
      <c r="F61" s="6">
        <f t="shared" ref="F61:F63" si="5">I46</f>
        <v>0</v>
      </c>
      <c r="G61" s="6"/>
      <c r="H61" s="5"/>
    </row>
    <row r="62" spans="4:9">
      <c r="D62" s="6">
        <v>568000</v>
      </c>
      <c r="E62" s="6"/>
      <c r="F62" s="6">
        <f t="shared" si="5"/>
        <v>84</v>
      </c>
      <c r="G62" s="6"/>
      <c r="H62" s="5"/>
    </row>
    <row r="63" spans="4:9">
      <c r="D63" s="6">
        <v>562000</v>
      </c>
      <c r="E63" s="6"/>
      <c r="F63" s="6">
        <f t="shared" si="5"/>
        <v>0.08</v>
      </c>
      <c r="G63" s="6"/>
      <c r="H63" s="5"/>
    </row>
    <row r="64" spans="4:9">
      <c r="D64" s="6"/>
      <c r="E64" s="6"/>
      <c r="F64" s="6"/>
      <c r="G64" s="6"/>
      <c r="H64" s="5"/>
    </row>
    <row r="65" spans="4:8">
      <c r="D65" s="6"/>
      <c r="E65" s="6"/>
      <c r="F65" s="6">
        <f>SUM(F53:F63)</f>
        <v>7013.46</v>
      </c>
      <c r="G65" s="6">
        <f>SUM(G53:G63)</f>
        <v>7013.46</v>
      </c>
      <c r="H65" s="5"/>
    </row>
    <row r="66" spans="4:8">
      <c r="D66" s="6"/>
      <c r="E66" s="6"/>
      <c r="F66" s="6"/>
      <c r="G66" s="6"/>
      <c r="H66" s="5"/>
    </row>
    <row r="67" spans="4:8">
      <c r="D67" s="5"/>
      <c r="E67" s="5"/>
      <c r="F67" s="5"/>
      <c r="G67" s="5"/>
      <c r="H67" s="5"/>
    </row>
    <row r="68" spans="4:8">
      <c r="D68" s="5" t="s">
        <v>1</v>
      </c>
      <c r="E68" s="5"/>
      <c r="F68" s="5">
        <f>F62+F63</f>
        <v>84.08</v>
      </c>
      <c r="G68" s="5"/>
      <c r="H68" s="5"/>
    </row>
  </sheetData>
  <pageMargins left="0.24" right="0.24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C5:K69"/>
  <sheetViews>
    <sheetView topLeftCell="A10" workbookViewId="0">
      <selection activeCell="K56" sqref="K56"/>
    </sheetView>
  </sheetViews>
  <sheetFormatPr defaultRowHeight="15"/>
  <sheetData>
    <row r="5" spans="3:9">
      <c r="F5">
        <v>132000</v>
      </c>
      <c r="H5">
        <v>140.86000000000001</v>
      </c>
    </row>
    <row r="6" spans="3:9">
      <c r="F6">
        <v>211000</v>
      </c>
      <c r="H6">
        <v>5014.7700000000004</v>
      </c>
    </row>
    <row r="7" spans="3:9">
      <c r="F7">
        <v>221000</v>
      </c>
      <c r="H7">
        <v>61.7</v>
      </c>
    </row>
    <row r="8" spans="3:9">
      <c r="G8">
        <v>365000</v>
      </c>
      <c r="I8">
        <v>1900</v>
      </c>
    </row>
    <row r="9" spans="3:9">
      <c r="G9">
        <v>411000</v>
      </c>
      <c r="I9">
        <v>5000</v>
      </c>
    </row>
    <row r="10" spans="3:9">
      <c r="G10">
        <v>421000</v>
      </c>
      <c r="I10">
        <v>2.89</v>
      </c>
    </row>
    <row r="11" spans="3:9">
      <c r="F11">
        <v>429000</v>
      </c>
      <c r="H11">
        <v>1596.99</v>
      </c>
    </row>
    <row r="12" spans="3:9">
      <c r="F12">
        <v>431000</v>
      </c>
      <c r="H12">
        <v>88.57</v>
      </c>
    </row>
    <row r="15" spans="3:9">
      <c r="C15">
        <v>1</v>
      </c>
      <c r="F15">
        <v>568000</v>
      </c>
      <c r="G15">
        <v>221000</v>
      </c>
      <c r="H15">
        <v>7</v>
      </c>
      <c r="I15">
        <v>7</v>
      </c>
    </row>
    <row r="16" spans="3:9">
      <c r="C16">
        <f>C15+1</f>
        <v>2</v>
      </c>
      <c r="F16">
        <v>568000</v>
      </c>
      <c r="G16">
        <v>221000</v>
      </c>
      <c r="H16">
        <v>7</v>
      </c>
      <c r="I16">
        <v>7</v>
      </c>
    </row>
    <row r="17" spans="3:9">
      <c r="C17">
        <f t="shared" ref="C17:C36" si="0">C16+1</f>
        <v>3</v>
      </c>
      <c r="F17">
        <v>568000</v>
      </c>
      <c r="G17">
        <v>221000</v>
      </c>
      <c r="H17">
        <v>7</v>
      </c>
      <c r="I17">
        <v>7</v>
      </c>
    </row>
    <row r="18" spans="3:9">
      <c r="C18">
        <f t="shared" si="0"/>
        <v>4</v>
      </c>
      <c r="F18">
        <v>568000</v>
      </c>
      <c r="G18">
        <v>221000</v>
      </c>
      <c r="H18">
        <v>7</v>
      </c>
      <c r="I18">
        <v>7</v>
      </c>
    </row>
    <row r="19" spans="3:9">
      <c r="C19">
        <f t="shared" si="0"/>
        <v>5</v>
      </c>
      <c r="F19">
        <v>568000</v>
      </c>
      <c r="G19">
        <v>221000</v>
      </c>
      <c r="H19">
        <v>7</v>
      </c>
      <c r="I19">
        <v>7</v>
      </c>
    </row>
    <row r="20" spans="3:9">
      <c r="C20">
        <f t="shared" si="0"/>
        <v>6</v>
      </c>
      <c r="F20">
        <v>568000</v>
      </c>
      <c r="G20">
        <v>221000</v>
      </c>
      <c r="H20">
        <v>7</v>
      </c>
      <c r="I20">
        <v>7</v>
      </c>
    </row>
    <row r="21" spans="3:9">
      <c r="C21">
        <f t="shared" si="0"/>
        <v>7</v>
      </c>
      <c r="F21">
        <v>568000</v>
      </c>
      <c r="G21">
        <v>221000</v>
      </c>
      <c r="H21">
        <v>7</v>
      </c>
      <c r="I21">
        <v>7</v>
      </c>
    </row>
    <row r="22" spans="3:9">
      <c r="C22">
        <f t="shared" si="0"/>
        <v>8</v>
      </c>
      <c r="F22">
        <v>568000</v>
      </c>
      <c r="G22">
        <v>221000</v>
      </c>
      <c r="H22">
        <v>7</v>
      </c>
      <c r="I22">
        <v>7</v>
      </c>
    </row>
    <row r="23" spans="3:9">
      <c r="C23">
        <f t="shared" si="0"/>
        <v>9</v>
      </c>
      <c r="F23">
        <v>568000</v>
      </c>
      <c r="G23">
        <v>221000</v>
      </c>
      <c r="H23">
        <v>7</v>
      </c>
      <c r="I23">
        <v>7</v>
      </c>
    </row>
    <row r="24" spans="3:9">
      <c r="C24">
        <f t="shared" si="0"/>
        <v>10</v>
      </c>
      <c r="F24">
        <v>568000</v>
      </c>
      <c r="G24">
        <v>221000</v>
      </c>
      <c r="H24">
        <v>7.03</v>
      </c>
      <c r="I24">
        <v>7.03</v>
      </c>
    </row>
    <row r="25" spans="3:9">
      <c r="C25">
        <f t="shared" si="0"/>
        <v>11</v>
      </c>
      <c r="F25">
        <v>568000</v>
      </c>
      <c r="G25">
        <v>221000</v>
      </c>
      <c r="H25">
        <v>1</v>
      </c>
      <c r="I25">
        <v>1</v>
      </c>
    </row>
    <row r="26" spans="3:9">
      <c r="C26">
        <f t="shared" si="0"/>
        <v>12</v>
      </c>
      <c r="F26">
        <v>568000</v>
      </c>
      <c r="G26">
        <v>221000</v>
      </c>
      <c r="H26">
        <v>0.16</v>
      </c>
      <c r="I26">
        <v>0.16</v>
      </c>
    </row>
    <row r="27" spans="3:9">
      <c r="C27">
        <f t="shared" si="0"/>
        <v>13</v>
      </c>
      <c r="F27" s="1">
        <v>211000</v>
      </c>
      <c r="G27" s="1">
        <v>365000</v>
      </c>
      <c r="H27" s="1">
        <v>100</v>
      </c>
      <c r="I27" s="1">
        <v>100</v>
      </c>
    </row>
    <row r="28" spans="3:9">
      <c r="C28">
        <f t="shared" si="0"/>
        <v>14</v>
      </c>
      <c r="F28">
        <v>261000</v>
      </c>
      <c r="G28">
        <v>211000</v>
      </c>
      <c r="H28">
        <v>100</v>
      </c>
      <c r="I28">
        <v>100</v>
      </c>
    </row>
    <row r="29" spans="3:9">
      <c r="C29">
        <f t="shared" si="0"/>
        <v>15</v>
      </c>
      <c r="F29">
        <v>221000</v>
      </c>
      <c r="G29">
        <v>261000</v>
      </c>
      <c r="H29">
        <v>100</v>
      </c>
      <c r="I29">
        <v>100</v>
      </c>
    </row>
    <row r="30" spans="3:9">
      <c r="C30">
        <f t="shared" si="0"/>
        <v>16</v>
      </c>
      <c r="F30">
        <v>261000</v>
      </c>
      <c r="G30">
        <v>211000</v>
      </c>
      <c r="H30">
        <v>3</v>
      </c>
      <c r="I30">
        <v>3</v>
      </c>
    </row>
    <row r="31" spans="3:9">
      <c r="C31">
        <f t="shared" si="0"/>
        <v>17</v>
      </c>
      <c r="F31">
        <v>221000</v>
      </c>
      <c r="G31">
        <v>261000</v>
      </c>
      <c r="H31">
        <v>3</v>
      </c>
      <c r="I31">
        <v>3</v>
      </c>
    </row>
    <row r="32" spans="3:9">
      <c r="C32">
        <f t="shared" si="0"/>
        <v>18</v>
      </c>
      <c r="F32">
        <v>568000</v>
      </c>
      <c r="G32">
        <v>221000</v>
      </c>
      <c r="H32">
        <v>3</v>
      </c>
      <c r="I32">
        <v>3</v>
      </c>
    </row>
    <row r="33" spans="3:11">
      <c r="C33">
        <f t="shared" si="0"/>
        <v>19</v>
      </c>
      <c r="F33">
        <v>568000</v>
      </c>
      <c r="G33">
        <v>221000</v>
      </c>
      <c r="H33">
        <v>3</v>
      </c>
      <c r="I33">
        <v>3</v>
      </c>
    </row>
    <row r="34" spans="3:11">
      <c r="C34">
        <f t="shared" si="0"/>
        <v>20</v>
      </c>
      <c r="F34">
        <v>568000</v>
      </c>
      <c r="G34">
        <v>221000</v>
      </c>
      <c r="H34">
        <v>7</v>
      </c>
      <c r="I34">
        <v>7</v>
      </c>
    </row>
    <row r="35" spans="3:11">
      <c r="C35">
        <f t="shared" si="0"/>
        <v>21</v>
      </c>
      <c r="F35">
        <v>549000</v>
      </c>
      <c r="G35">
        <v>132000</v>
      </c>
      <c r="H35">
        <v>140.86000000000001</v>
      </c>
      <c r="I35">
        <v>140.86000000000001</v>
      </c>
    </row>
    <row r="36" spans="3:11">
      <c r="C36">
        <f t="shared" si="0"/>
        <v>22</v>
      </c>
      <c r="F36" s="1">
        <v>568000</v>
      </c>
      <c r="G36" s="1">
        <v>221000</v>
      </c>
      <c r="H36" s="1">
        <v>7</v>
      </c>
      <c r="I36" s="1">
        <v>7</v>
      </c>
    </row>
    <row r="37" spans="3:11">
      <c r="C37">
        <v>23</v>
      </c>
      <c r="F37" s="1">
        <v>429000</v>
      </c>
      <c r="G37" s="1">
        <v>431000</v>
      </c>
      <c r="H37" s="1">
        <v>88.57</v>
      </c>
      <c r="I37" s="1">
        <v>88.57</v>
      </c>
    </row>
    <row r="40" spans="3:11">
      <c r="C40" t="s">
        <v>0</v>
      </c>
      <c r="F40">
        <v>132000</v>
      </c>
      <c r="G40">
        <v>132000</v>
      </c>
      <c r="H40">
        <f>SUMIF($F$5:$F$37,F40,$H$5:$H$37)</f>
        <v>140.86000000000001</v>
      </c>
      <c r="I40">
        <f>SUMIF($G$5:$G$37,G40,$I$5:$I$37)</f>
        <v>140.86000000000001</v>
      </c>
      <c r="K40">
        <f>H40-I40</f>
        <v>0</v>
      </c>
    </row>
    <row r="41" spans="3:11">
      <c r="F41">
        <v>211000</v>
      </c>
      <c r="G41">
        <v>211000</v>
      </c>
      <c r="H41">
        <f t="shared" ref="H41:H50" si="1">SUMIF($F$5:$F$37,F41,$H$5:$H$37)</f>
        <v>5114.7700000000004</v>
      </c>
      <c r="I41">
        <f t="shared" ref="I41:I50" si="2">SUMIF($G$5:$G$37,G41,$I$5:$I$37)</f>
        <v>103</v>
      </c>
      <c r="K41">
        <f t="shared" ref="K41:K50" si="3">H41-I41</f>
        <v>5011.7700000000004</v>
      </c>
    </row>
    <row r="42" spans="3:11">
      <c r="F42">
        <v>221000</v>
      </c>
      <c r="G42">
        <v>221000</v>
      </c>
      <c r="H42">
        <f t="shared" si="1"/>
        <v>164.7</v>
      </c>
      <c r="I42">
        <f t="shared" si="2"/>
        <v>91.19</v>
      </c>
      <c r="K42">
        <f t="shared" si="3"/>
        <v>73.509999999999991</v>
      </c>
    </row>
    <row r="43" spans="3:11">
      <c r="F43">
        <v>261000</v>
      </c>
      <c r="G43">
        <v>261000</v>
      </c>
      <c r="H43">
        <f t="shared" si="1"/>
        <v>103</v>
      </c>
      <c r="I43">
        <f t="shared" si="2"/>
        <v>103</v>
      </c>
      <c r="K43">
        <f t="shared" si="3"/>
        <v>0</v>
      </c>
    </row>
    <row r="44" spans="3:11">
      <c r="F44">
        <v>365000</v>
      </c>
      <c r="G44">
        <v>365000</v>
      </c>
      <c r="H44">
        <f t="shared" si="1"/>
        <v>0</v>
      </c>
      <c r="I44">
        <f t="shared" si="2"/>
        <v>2000</v>
      </c>
      <c r="K44">
        <f t="shared" si="3"/>
        <v>-2000</v>
      </c>
    </row>
    <row r="45" spans="3:11">
      <c r="F45">
        <v>411000</v>
      </c>
      <c r="G45">
        <v>411000</v>
      </c>
      <c r="H45">
        <f t="shared" si="1"/>
        <v>0</v>
      </c>
      <c r="I45">
        <f t="shared" si="2"/>
        <v>5000</v>
      </c>
      <c r="K45">
        <f t="shared" si="3"/>
        <v>-5000</v>
      </c>
    </row>
    <row r="46" spans="3:11">
      <c r="F46">
        <v>421000</v>
      </c>
      <c r="G46">
        <v>421000</v>
      </c>
      <c r="H46">
        <f t="shared" si="1"/>
        <v>0</v>
      </c>
      <c r="I46">
        <f t="shared" si="2"/>
        <v>2.89</v>
      </c>
      <c r="K46">
        <f t="shared" si="3"/>
        <v>-2.89</v>
      </c>
    </row>
    <row r="47" spans="3:11">
      <c r="F47">
        <v>429000</v>
      </c>
      <c r="G47">
        <v>429000</v>
      </c>
      <c r="H47">
        <f t="shared" si="1"/>
        <v>1685.56</v>
      </c>
      <c r="I47">
        <f t="shared" si="2"/>
        <v>0</v>
      </c>
      <c r="K47">
        <f t="shared" si="3"/>
        <v>1685.56</v>
      </c>
    </row>
    <row r="48" spans="3:11">
      <c r="F48">
        <v>431000</v>
      </c>
      <c r="G48">
        <v>431000</v>
      </c>
      <c r="H48">
        <f t="shared" si="1"/>
        <v>88.57</v>
      </c>
      <c r="I48">
        <f t="shared" si="2"/>
        <v>88.57</v>
      </c>
      <c r="K48">
        <f t="shared" si="3"/>
        <v>0</v>
      </c>
    </row>
    <row r="49" spans="6:11">
      <c r="F49">
        <v>568000</v>
      </c>
      <c r="G49">
        <v>568000</v>
      </c>
      <c r="H49">
        <f t="shared" si="1"/>
        <v>91.19</v>
      </c>
      <c r="I49">
        <f t="shared" si="2"/>
        <v>0</v>
      </c>
      <c r="K49">
        <f t="shared" si="3"/>
        <v>91.19</v>
      </c>
    </row>
    <row r="50" spans="6:11">
      <c r="F50">
        <v>549000</v>
      </c>
      <c r="G50">
        <v>549000</v>
      </c>
      <c r="H50">
        <f t="shared" si="1"/>
        <v>140.86000000000001</v>
      </c>
      <c r="I50">
        <f t="shared" si="2"/>
        <v>0</v>
      </c>
      <c r="K50">
        <f t="shared" si="3"/>
        <v>140.86000000000001</v>
      </c>
    </row>
    <row r="52" spans="6:11">
      <c r="F52" t="s">
        <v>2</v>
      </c>
      <c r="K52">
        <f>H52-I52</f>
        <v>0</v>
      </c>
    </row>
    <row r="54" spans="6:11">
      <c r="F54" s="3" t="s">
        <v>3</v>
      </c>
      <c r="G54" s="3" t="s">
        <v>3</v>
      </c>
      <c r="H54" s="3" t="s">
        <v>4</v>
      </c>
      <c r="I54" s="3" t="s">
        <v>5</v>
      </c>
    </row>
    <row r="55" spans="6:11">
      <c r="F55" s="3">
        <v>132000</v>
      </c>
      <c r="G55" s="3"/>
      <c r="H55" s="3">
        <v>0</v>
      </c>
      <c r="I55" s="3"/>
      <c r="J55" s="2"/>
    </row>
    <row r="56" spans="6:11">
      <c r="F56" s="3">
        <v>211000</v>
      </c>
      <c r="G56" s="3"/>
      <c r="H56" s="3">
        <f>K41</f>
        <v>5011.7700000000004</v>
      </c>
      <c r="I56" s="3"/>
      <c r="J56" s="2"/>
    </row>
    <row r="57" spans="6:11">
      <c r="F57" s="3">
        <v>221000</v>
      </c>
      <c r="G57" s="3"/>
      <c r="H57" s="3">
        <f>K42</f>
        <v>73.509999999999991</v>
      </c>
      <c r="I57" s="3"/>
      <c r="J57" s="2"/>
    </row>
    <row r="58" spans="6:11">
      <c r="F58" s="3"/>
      <c r="G58" s="3">
        <v>365000</v>
      </c>
      <c r="H58" s="3"/>
      <c r="I58" s="3">
        <f>K44*-1</f>
        <v>2000</v>
      </c>
      <c r="J58" s="2"/>
    </row>
    <row r="59" spans="6:11">
      <c r="F59" s="3"/>
      <c r="G59" s="3">
        <v>411000</v>
      </c>
      <c r="H59" s="3"/>
      <c r="I59" s="3">
        <f t="shared" ref="I59:I60" si="4">K45*-1</f>
        <v>5000</v>
      </c>
      <c r="J59" s="2"/>
    </row>
    <row r="60" spans="6:11">
      <c r="F60" s="3"/>
      <c r="G60" s="3">
        <v>421000</v>
      </c>
      <c r="H60" s="3"/>
      <c r="I60" s="3">
        <f t="shared" si="4"/>
        <v>2.89</v>
      </c>
      <c r="J60" s="2"/>
    </row>
    <row r="61" spans="6:11">
      <c r="F61" s="3">
        <v>429000</v>
      </c>
      <c r="G61" s="3"/>
      <c r="H61" s="3">
        <f>K47</f>
        <v>1685.56</v>
      </c>
      <c r="I61" s="3"/>
      <c r="J61" s="2"/>
    </row>
    <row r="62" spans="6:11">
      <c r="F62" s="3">
        <v>431000</v>
      </c>
      <c r="G62" s="3"/>
      <c r="H62" s="3">
        <f t="shared" ref="H62:H64" si="5">K48</f>
        <v>0</v>
      </c>
      <c r="I62" s="3"/>
      <c r="J62" s="2"/>
    </row>
    <row r="63" spans="6:11">
      <c r="F63" s="3">
        <v>568000</v>
      </c>
      <c r="G63" s="3"/>
      <c r="H63" s="3">
        <f t="shared" si="5"/>
        <v>91.19</v>
      </c>
      <c r="I63" s="3"/>
      <c r="J63" s="2"/>
    </row>
    <row r="64" spans="6:11">
      <c r="F64" s="3">
        <v>549000</v>
      </c>
      <c r="G64" s="3"/>
      <c r="H64" s="3">
        <f t="shared" si="5"/>
        <v>140.86000000000001</v>
      </c>
      <c r="I64" s="3"/>
      <c r="J64" s="2"/>
    </row>
    <row r="65" spans="6:10">
      <c r="F65" s="3"/>
      <c r="G65" s="3"/>
      <c r="H65" s="3"/>
      <c r="I65" s="3"/>
      <c r="J65" s="2"/>
    </row>
    <row r="66" spans="6:10">
      <c r="F66" s="3"/>
      <c r="G66" s="3"/>
      <c r="H66" s="3">
        <f>SUM(H55:H64)</f>
        <v>7002.8899999999994</v>
      </c>
      <c r="I66" s="3">
        <f>SUM(I55:I64)</f>
        <v>7002.89</v>
      </c>
      <c r="J66" s="2"/>
    </row>
    <row r="67" spans="6:10">
      <c r="F67" s="3"/>
      <c r="G67" s="3"/>
      <c r="H67" s="3"/>
      <c r="I67" s="3"/>
      <c r="J67" s="2"/>
    </row>
    <row r="68" spans="6:10">
      <c r="F68" s="2"/>
      <c r="G68" s="2"/>
      <c r="H68" s="2"/>
      <c r="I68" s="2"/>
      <c r="J68" s="2"/>
    </row>
    <row r="69" spans="6:10">
      <c r="F69" s="2" t="s">
        <v>1</v>
      </c>
      <c r="G69" s="2"/>
      <c r="H69" s="2">
        <f>H63+H64</f>
        <v>232.05</v>
      </c>
      <c r="I69" s="2"/>
      <c r="J69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6</vt:i4>
      </vt:variant>
    </vt:vector>
  </HeadingPairs>
  <TitlesOfParts>
    <vt:vector size="6" baseType="lpstr">
      <vt:lpstr>2024</vt:lpstr>
      <vt:lpstr>2023</vt:lpstr>
      <vt:lpstr>2022</vt:lpstr>
      <vt:lpstr>2021</vt:lpstr>
      <vt:lpstr>2020</vt:lpstr>
      <vt:lpstr>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Start</dc:creator>
  <cp:lastModifiedBy>Uzivatel</cp:lastModifiedBy>
  <cp:lastPrinted>2025-03-07T19:33:38Z</cp:lastPrinted>
  <dcterms:created xsi:type="dcterms:W3CDTF">2020-03-19T20:06:16Z</dcterms:created>
  <dcterms:modified xsi:type="dcterms:W3CDTF">2025-03-07T20:23:36Z</dcterms:modified>
</cp:coreProperties>
</file>