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ka\Desktop\"/>
    </mc:Choice>
  </mc:AlternateContent>
  <bookViews>
    <workbookView xWindow="0" yWindow="0" windowWidth="28800" windowHeight="12435"/>
  </bookViews>
  <sheets>
    <sheet name="CF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G36" i="1"/>
  <c r="F36" i="1"/>
  <c r="G30" i="1"/>
  <c r="F30" i="1"/>
  <c r="G17" i="1"/>
  <c r="G23" i="1" s="1"/>
  <c r="G25" i="1" s="1"/>
  <c r="G37" i="1" s="1"/>
  <c r="F17" i="1"/>
  <c r="F23" i="1" s="1"/>
  <c r="F25" i="1" s="1"/>
  <c r="F37" i="1" s="1"/>
  <c r="G7" i="1"/>
  <c r="F7" i="1"/>
</calcChain>
</file>

<file path=xl/sharedStrings.xml><?xml version="1.0" encoding="utf-8"?>
<sst xmlns="http://schemas.openxmlformats.org/spreadsheetml/2006/main" count="52" uniqueCount="52">
  <si>
    <t>ENVI-GEOS Nitra, s.r.o.</t>
  </si>
  <si>
    <t>Prehľad peňažných tokov použitím nepriamej metódy za rok 2025</t>
  </si>
  <si>
    <t>Cash flow</t>
  </si>
  <si>
    <t>Z/S</t>
  </si>
  <si>
    <t>Hospodársky výsledok pred zdanením</t>
  </si>
  <si>
    <t>A.1.</t>
  </si>
  <si>
    <t>Nepeňažné operácie ovplyvňujúce HV pred zdanením</t>
  </si>
  <si>
    <t>Odpisy</t>
  </si>
  <si>
    <t>Zmena stavu rezerv a OP</t>
  </si>
  <si>
    <t>Daň z príjmov splatná</t>
  </si>
  <si>
    <t>Nákladové úroky (+), Prijaté úroky (-) *P1</t>
  </si>
  <si>
    <t>Výsledok z predaja dlhodobého majetku (+/-)</t>
  </si>
  <si>
    <t>Zmena stavu časového rozlíšenia aktív (- nárast)</t>
  </si>
  <si>
    <t>Zmena stavu časového rozlíšenia pasív (+ nárast)</t>
  </si>
  <si>
    <t>Kurzové rozdiely k peňažným prostriedkom ku dňu zostavenia UZ (-/+)</t>
  </si>
  <si>
    <t xml:space="preserve">Ostatné položky nepeňažného charakteru </t>
  </si>
  <si>
    <t>A.2.</t>
  </si>
  <si>
    <t>Vplyv zmien pracovného kapitálu na HV z bežnej činnosti</t>
  </si>
  <si>
    <t>Zmena stavu zásob (- nárast)</t>
  </si>
  <si>
    <t>Zmena stavu pohľadávok z prevádzkovej činnosti (- nárast)</t>
  </si>
  <si>
    <t>Zmena stavu záväzkov  z prevádzkovej činnosti (+ nárast)</t>
  </si>
  <si>
    <t>Zmena stavu  krátkodob. prevádzk. úverov a pôžičiek (+ čerpanie) r. 139 + 141</t>
  </si>
  <si>
    <t>Nákladové úroky z prevádzkových úverov a pôžičiek (-)</t>
  </si>
  <si>
    <t>A.</t>
  </si>
  <si>
    <t>Peňažné toky z prevádzkovej činnosti</t>
  </si>
  <si>
    <t>A.4.</t>
  </si>
  <si>
    <t>Zaplatená daň z príjmov PO vrátane vrátených preplatkov</t>
  </si>
  <si>
    <t>A.****</t>
  </si>
  <si>
    <t>Čisté peňažné toky z prevádzkovej činnosti</t>
  </si>
  <si>
    <t xml:space="preserve">Investičné výdavky (-) </t>
  </si>
  <si>
    <t xml:space="preserve">Výsledok z predaja investičného majetku (+) nezahrnutého v prevádzkovom CF </t>
  </si>
  <si>
    <t>Výdavky na poskytnuté pôžičky (-), príjmy zo splácania (+)</t>
  </si>
  <si>
    <t>Derivátové operácie (+/-)</t>
  </si>
  <si>
    <t>B.</t>
  </si>
  <si>
    <t xml:space="preserve">Cash-flow z investičnej činnosti </t>
  </si>
  <si>
    <t>Príjmy z emisie akcií a iného navýšenia vlastného imania (ážio) (+)</t>
  </si>
  <si>
    <t>Peňažné toky z dlhodobých záväzkov z fin. činnosti</t>
  </si>
  <si>
    <t>Zmena stavu dlhodobých invest. úverov ( + čerpanie -splátka) r. 121 *P2</t>
  </si>
  <si>
    <t>Nákladové úroky z investičných úverov (-)</t>
  </si>
  <si>
    <t>Zaplatené dividendy a iné podiely na zisku (-)</t>
  </si>
  <si>
    <t>C.</t>
  </si>
  <si>
    <t xml:space="preserve">Cash-flow z finančnej činnosti </t>
  </si>
  <si>
    <t xml:space="preserve"> </t>
  </si>
  <si>
    <t>D.</t>
  </si>
  <si>
    <t>Čistý Cash-flow (A + B + C)</t>
  </si>
  <si>
    <t>E.</t>
  </si>
  <si>
    <t>Stav peňažných prostriedkov a peň. ekv. na začiatku účt. obdobia</t>
  </si>
  <si>
    <t>F.</t>
  </si>
  <si>
    <t>Stav peňažných prostriedkov a peň. ekv. na konci účt. obdobia</t>
  </si>
  <si>
    <t>Kurzové rozdiely k peňažným prostriedkom ku dňu zostavenia UZ (+/-)</t>
  </si>
  <si>
    <t>G.</t>
  </si>
  <si>
    <t>Zostatok peň. prostriedkov a peň. ekv. na konci účt. obdobia upravený o kurzové rozdiely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</si>
</sst>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5" fillId="2" borderId="1" xfId="2" applyFont="1" applyFill="1" applyBorder="1" applyAlignment="1">
      <alignment horizontal="centerContinuous"/>
    </xf>
    <xf numFmtId="0" fontId="5" fillId="2" borderId="2" xfId="2" applyFont="1" applyFill="1" applyBorder="1" applyAlignment="1">
      <alignment horizontal="centerContinuous"/>
    </xf>
    <xf numFmtId="1" fontId="6" fillId="2" borderId="3" xfId="1" applyNumberFormat="1" applyFont="1" applyFill="1" applyBorder="1" applyAlignment="1">
      <alignment horizontal="centerContinuous"/>
    </xf>
    <xf numFmtId="0" fontId="6" fillId="2" borderId="4" xfId="2" applyFont="1" applyFill="1" applyBorder="1" applyAlignment="1">
      <alignment horizontal="center"/>
    </xf>
    <xf numFmtId="0" fontId="6" fillId="0" borderId="5" xfId="2" applyFont="1" applyBorder="1" applyAlignment="1" applyProtection="1">
      <alignment horizontal="right"/>
      <protection hidden="1"/>
    </xf>
    <xf numFmtId="0" fontId="7" fillId="0" borderId="6" xfId="2" applyFont="1" applyBorder="1"/>
    <xf numFmtId="2" fontId="7" fillId="0" borderId="7" xfId="2" applyNumberFormat="1" applyFont="1" applyBorder="1"/>
    <xf numFmtId="2" fontId="7" fillId="0" borderId="8" xfId="2" applyNumberFormat="1" applyFont="1" applyBorder="1"/>
    <xf numFmtId="165" fontId="7" fillId="0" borderId="0" xfId="1" applyNumberFormat="1" applyFont="1" applyBorder="1"/>
    <xf numFmtId="0" fontId="0" fillId="0" borderId="9" xfId="0" applyBorder="1"/>
    <xf numFmtId="0" fontId="6" fillId="3" borderId="1" xfId="2" applyFont="1" applyFill="1" applyBorder="1" applyAlignment="1" applyProtection="1">
      <alignment horizontal="right"/>
      <protection hidden="1"/>
    </xf>
    <xf numFmtId="0" fontId="7" fillId="4" borderId="3" xfId="2" applyFont="1" applyFill="1" applyBorder="1"/>
    <xf numFmtId="2" fontId="8" fillId="4" borderId="10" xfId="2" applyNumberFormat="1" applyFont="1" applyFill="1" applyBorder="1"/>
    <xf numFmtId="2" fontId="8" fillId="4" borderId="11" xfId="2" applyNumberFormat="1" applyFont="1" applyFill="1" applyBorder="1"/>
    <xf numFmtId="165" fontId="8" fillId="4" borderId="10" xfId="1" applyNumberFormat="1" applyFont="1" applyFill="1" applyBorder="1"/>
    <xf numFmtId="3" fontId="8" fillId="4" borderId="4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6" fillId="0" borderId="12" xfId="2" applyFont="1" applyBorder="1" applyAlignment="1" applyProtection="1">
      <alignment horizontal="right"/>
      <protection hidden="1"/>
    </xf>
    <xf numFmtId="0" fontId="7" fillId="0" borderId="13" xfId="2" applyFont="1" applyBorder="1"/>
    <xf numFmtId="2" fontId="8" fillId="0" borderId="14" xfId="2" applyNumberFormat="1" applyFont="1" applyBorder="1"/>
    <xf numFmtId="2" fontId="8" fillId="0" borderId="15" xfId="2" applyNumberFormat="1" applyFont="1" applyBorder="1"/>
    <xf numFmtId="3" fontId="7" fillId="0" borderId="13" xfId="2" applyNumberFormat="1" applyFont="1" applyBorder="1"/>
    <xf numFmtId="3" fontId="7" fillId="0" borderId="16" xfId="2" applyNumberFormat="1" applyFont="1" applyBorder="1"/>
    <xf numFmtId="3" fontId="7" fillId="0" borderId="0" xfId="2" applyNumberFormat="1" applyFont="1" applyAlignment="1">
      <alignment horizontal="right" vertical="center"/>
    </xf>
    <xf numFmtId="0" fontId="6" fillId="3" borderId="17" xfId="2" applyFont="1" applyFill="1" applyBorder="1" applyAlignment="1" applyProtection="1">
      <alignment horizontal="right"/>
      <protection hidden="1"/>
    </xf>
    <xf numFmtId="0" fontId="8" fillId="4" borderId="18" xfId="2" applyFont="1" applyFill="1" applyBorder="1"/>
    <xf numFmtId="2" fontId="8" fillId="4" borderId="19" xfId="2" applyNumberFormat="1" applyFont="1" applyFill="1" applyBorder="1"/>
    <xf numFmtId="2" fontId="8" fillId="4" borderId="20" xfId="2" applyNumberFormat="1" applyFont="1" applyFill="1" applyBorder="1"/>
    <xf numFmtId="165" fontId="8" fillId="4" borderId="19" xfId="1" applyNumberFormat="1" applyFont="1" applyFill="1" applyBorder="1"/>
    <xf numFmtId="3" fontId="8" fillId="4" borderId="21" xfId="2" applyNumberFormat="1" applyFont="1" applyFill="1" applyBorder="1" applyAlignment="1">
      <alignment horizontal="right" vertical="center"/>
    </xf>
    <xf numFmtId="0" fontId="6" fillId="3" borderId="22" xfId="2" applyFont="1" applyFill="1" applyBorder="1" applyAlignment="1" applyProtection="1">
      <alignment horizontal="right"/>
      <protection hidden="1"/>
    </xf>
    <xf numFmtId="0" fontId="8" fillId="4" borderId="23" xfId="2" applyFont="1" applyFill="1" applyBorder="1"/>
    <xf numFmtId="2" fontId="8" fillId="4" borderId="24" xfId="2" applyNumberFormat="1" applyFont="1" applyFill="1" applyBorder="1"/>
    <xf numFmtId="2" fontId="8" fillId="4" borderId="25" xfId="2" applyNumberFormat="1" applyFont="1" applyFill="1" applyBorder="1"/>
    <xf numFmtId="165" fontId="8" fillId="4" borderId="24" xfId="1" applyNumberFormat="1" applyFont="1" applyFill="1" applyBorder="1"/>
    <xf numFmtId="3" fontId="8" fillId="4" borderId="26" xfId="2" applyNumberFormat="1" applyFont="1" applyFill="1" applyBorder="1" applyAlignment="1">
      <alignment horizontal="right" vertical="center"/>
    </xf>
    <xf numFmtId="0" fontId="8" fillId="4" borderId="27" xfId="2" applyFont="1" applyFill="1" applyBorder="1"/>
    <xf numFmtId="3" fontId="8" fillId="4" borderId="28" xfId="2" applyNumberFormat="1" applyFont="1" applyFill="1" applyBorder="1" applyAlignment="1">
      <alignment horizontal="right" vertical="center"/>
    </xf>
    <xf numFmtId="0" fontId="6" fillId="3" borderId="29" xfId="2" applyFont="1" applyFill="1" applyBorder="1" applyAlignment="1" applyProtection="1">
      <alignment horizontal="right"/>
      <protection hidden="1"/>
    </xf>
    <xf numFmtId="0" fontId="8" fillId="4" borderId="30" xfId="2" applyFont="1" applyFill="1" applyBorder="1"/>
    <xf numFmtId="2" fontId="8" fillId="4" borderId="31" xfId="2" applyNumberFormat="1" applyFont="1" applyFill="1" applyBorder="1"/>
    <xf numFmtId="2" fontId="8" fillId="4" borderId="32" xfId="2" applyNumberFormat="1" applyFont="1" applyFill="1" applyBorder="1"/>
    <xf numFmtId="165" fontId="8" fillId="4" borderId="31" xfId="1" applyNumberFormat="1" applyFont="1" applyFill="1" applyBorder="1"/>
    <xf numFmtId="3" fontId="8" fillId="4" borderId="33" xfId="2" applyNumberFormat="1" applyFont="1" applyFill="1" applyBorder="1" applyAlignment="1">
      <alignment horizontal="right" vertical="center"/>
    </xf>
    <xf numFmtId="0" fontId="6" fillId="0" borderId="1" xfId="2" applyFont="1" applyBorder="1" applyAlignment="1" applyProtection="1">
      <alignment horizontal="right"/>
      <protection hidden="1"/>
    </xf>
    <xf numFmtId="0" fontId="7" fillId="0" borderId="3" xfId="2" applyFont="1" applyBorder="1"/>
    <xf numFmtId="2" fontId="7" fillId="0" borderId="10" xfId="2" applyNumberFormat="1" applyFont="1" applyBorder="1"/>
    <xf numFmtId="2" fontId="7" fillId="0" borderId="11" xfId="2" applyNumberFormat="1" applyFont="1" applyBorder="1"/>
    <xf numFmtId="165" fontId="7" fillId="0" borderId="10" xfId="1" applyNumberFormat="1" applyFont="1" applyBorder="1"/>
    <xf numFmtId="3" fontId="7" fillId="0" borderId="4" xfId="2" applyNumberFormat="1" applyFont="1" applyBorder="1"/>
    <xf numFmtId="0" fontId="6" fillId="3" borderId="34" xfId="2" applyFont="1" applyFill="1" applyBorder="1" applyAlignment="1" applyProtection="1">
      <alignment horizontal="right"/>
      <protection hidden="1"/>
    </xf>
    <xf numFmtId="2" fontId="8" fillId="4" borderId="35" xfId="2" applyNumberFormat="1" applyFont="1" applyFill="1" applyBorder="1"/>
    <xf numFmtId="2" fontId="8" fillId="4" borderId="36" xfId="2" applyNumberFormat="1" applyFont="1" applyFill="1" applyBorder="1"/>
    <xf numFmtId="165" fontId="8" fillId="4" borderId="35" xfId="1" applyNumberFormat="1" applyFont="1" applyFill="1" applyBorder="1"/>
    <xf numFmtId="3" fontId="8" fillId="4" borderId="28" xfId="2" applyNumberFormat="1" applyFont="1" applyFill="1" applyBorder="1"/>
    <xf numFmtId="3" fontId="8" fillId="0" borderId="0" xfId="2" applyNumberFormat="1" applyFont="1" applyAlignment="1">
      <alignment horizontal="right" vertical="center"/>
    </xf>
    <xf numFmtId="3" fontId="7" fillId="0" borderId="3" xfId="2" applyNumberFormat="1" applyFont="1" applyBorder="1"/>
    <xf numFmtId="0" fontId="6" fillId="0" borderId="37" xfId="2" applyFont="1" applyBorder="1" applyAlignment="1" applyProtection="1">
      <alignment horizontal="right"/>
      <protection hidden="1"/>
    </xf>
    <xf numFmtId="3" fontId="8" fillId="4" borderId="38" xfId="2" applyNumberFormat="1" applyFont="1" applyFill="1" applyBorder="1" applyAlignment="1">
      <alignment horizontal="right" vertical="center"/>
    </xf>
    <xf numFmtId="165" fontId="7" fillId="0" borderId="4" xfId="1" applyNumberFormat="1" applyFont="1" applyBorder="1"/>
    <xf numFmtId="165" fontId="7" fillId="0" borderId="0" xfId="1" applyNumberFormat="1" applyFont="1" applyFill="1" applyBorder="1" applyAlignment="1">
      <alignment horizontal="right" vertical="center"/>
    </xf>
    <xf numFmtId="0" fontId="2" fillId="0" borderId="0" xfId="0" applyFont="1"/>
    <xf numFmtId="3" fontId="8" fillId="4" borderId="26" xfId="2" applyNumberFormat="1" applyFont="1" applyFill="1" applyBorder="1"/>
    <xf numFmtId="2" fontId="8" fillId="0" borderId="10" xfId="2" applyNumberFormat="1" applyFont="1" applyBorder="1"/>
    <xf numFmtId="2" fontId="8" fillId="0" borderId="11" xfId="2" applyNumberFormat="1" applyFont="1" applyBorder="1"/>
    <xf numFmtId="3" fontId="7" fillId="0" borderId="3" xfId="2" applyNumberFormat="1" applyFont="1" applyBorder="1" applyAlignment="1">
      <alignment horizontal="right" vertical="center"/>
    </xf>
    <xf numFmtId="3" fontId="7" fillId="0" borderId="4" xfId="2" applyNumberFormat="1" applyFont="1" applyBorder="1" applyAlignment="1">
      <alignment horizontal="right" vertical="center"/>
    </xf>
    <xf numFmtId="2" fontId="7" fillId="4" borderId="19" xfId="2" applyNumberFormat="1" applyFont="1" applyFill="1" applyBorder="1"/>
    <xf numFmtId="2" fontId="7" fillId="4" borderId="20" xfId="2" applyNumberFormat="1" applyFont="1" applyFill="1" applyBorder="1"/>
    <xf numFmtId="165" fontId="7" fillId="4" borderId="19" xfId="1" applyNumberFormat="1" applyFont="1" applyFill="1" applyBorder="1"/>
    <xf numFmtId="3" fontId="8" fillId="4" borderId="21" xfId="2" applyNumberFormat="1" applyFont="1" applyFill="1" applyBorder="1"/>
    <xf numFmtId="165" fontId="0" fillId="0" borderId="0" xfId="0" applyNumberFormat="1"/>
    <xf numFmtId="165" fontId="9" fillId="0" borderId="10" xfId="1" applyNumberFormat="1" applyFont="1" applyBorder="1"/>
    <xf numFmtId="165" fontId="9" fillId="0" borderId="4" xfId="1" applyNumberFormat="1" applyFont="1" applyBorder="1"/>
    <xf numFmtId="165" fontId="9" fillId="0" borderId="0" xfId="1" applyNumberFormat="1" applyFont="1" applyFill="1" applyBorder="1" applyAlignment="1">
      <alignment horizontal="right" vertical="center"/>
    </xf>
    <xf numFmtId="0" fontId="8" fillId="4" borderId="10" xfId="2" applyFont="1" applyFill="1" applyBorder="1"/>
    <xf numFmtId="0" fontId="8" fillId="4" borderId="24" xfId="2" applyFont="1" applyFill="1" applyBorder="1"/>
    <xf numFmtId="164" fontId="8" fillId="4" borderId="24" xfId="1" applyFont="1" applyFill="1" applyBorder="1"/>
    <xf numFmtId="0" fontId="8" fillId="4" borderId="26" xfId="2" applyFont="1" applyFill="1" applyBorder="1"/>
    <xf numFmtId="0" fontId="8" fillId="0" borderId="0" xfId="2" applyFont="1" applyAlignment="1">
      <alignment horizontal="right" vertical="center"/>
    </xf>
    <xf numFmtId="165" fontId="7" fillId="0" borderId="4" xfId="1" applyNumberFormat="1" applyFont="1" applyBorder="1" applyAlignment="1">
      <alignment horizontal="right" vertical="center"/>
    </xf>
    <xf numFmtId="165" fontId="0" fillId="0" borderId="0" xfId="1" applyNumberFormat="1" applyFont="1"/>
    <xf numFmtId="3" fontId="10" fillId="0" borderId="0" xfId="0" applyNumberFormat="1" applyFont="1"/>
  </cellXfs>
  <cellStyles count="3">
    <cellStyle name="Čiarka 2" xfId="1"/>
    <cellStyle name="Normálna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44"/>
  <sheetViews>
    <sheetView showGridLines="0" tabSelected="1" zoomScale="110" zoomScaleNormal="110" workbookViewId="0">
      <selection activeCell="I29" sqref="I29"/>
    </sheetView>
  </sheetViews>
  <sheetFormatPr defaultRowHeight="15" x14ac:dyDescent="0.25"/>
  <cols>
    <col min="2" max="2" width="5.5703125" bestFit="1" customWidth="1"/>
    <col min="3" max="3" width="72.7109375" customWidth="1"/>
    <col min="4" max="4" width="10.28515625" customWidth="1"/>
    <col min="5" max="5" width="8.7109375" customWidth="1"/>
    <col min="6" max="6" width="11.85546875" style="86" bestFit="1" customWidth="1"/>
    <col min="7" max="7" width="12.85546875" customWidth="1"/>
    <col min="8" max="8" width="11.5703125" customWidth="1"/>
    <col min="9" max="9" width="18" customWidth="1"/>
    <col min="10" max="10" width="10.28515625" bestFit="1" customWidth="1"/>
  </cols>
  <sheetData>
    <row r="1" spans="2:9" ht="15.75" x14ac:dyDescent="0.25">
      <c r="B1" s="1" t="s">
        <v>0</v>
      </c>
      <c r="C1" s="1"/>
      <c r="D1" s="1"/>
      <c r="E1" s="1"/>
      <c r="F1" s="1"/>
      <c r="G1" s="1"/>
    </row>
    <row r="2" spans="2:9" ht="15.75" x14ac:dyDescent="0.25">
      <c r="B2" s="2" t="s">
        <v>1</v>
      </c>
      <c r="C2" s="2"/>
      <c r="D2" s="2"/>
      <c r="E2" s="2"/>
      <c r="F2" s="2"/>
      <c r="G2" s="2"/>
    </row>
    <row r="3" spans="2:9" ht="16.5" thickBot="1" x14ac:dyDescent="0.3">
      <c r="B3" s="3"/>
      <c r="C3" s="3"/>
      <c r="D3" s="3"/>
      <c r="E3" s="3"/>
      <c r="F3" s="4"/>
      <c r="G3" s="3"/>
    </row>
    <row r="4" spans="2:9" ht="18.75" thickBot="1" x14ac:dyDescent="0.3">
      <c r="B4" s="5"/>
      <c r="C4" s="6" t="s">
        <v>2</v>
      </c>
      <c r="D4" s="6"/>
      <c r="E4" s="6"/>
      <c r="F4" s="7">
        <v>2024</v>
      </c>
      <c r="G4" s="8">
        <v>2025</v>
      </c>
    </row>
    <row r="5" spans="2:9" ht="15.75" thickBot="1" x14ac:dyDescent="0.3">
      <c r="B5" s="9"/>
      <c r="C5" s="10"/>
      <c r="D5" s="11"/>
      <c r="E5" s="12"/>
      <c r="F5" s="13"/>
      <c r="G5" s="14"/>
    </row>
    <row r="6" spans="2:9" ht="15.75" thickBot="1" x14ac:dyDescent="0.3">
      <c r="B6" s="15" t="s">
        <v>3</v>
      </c>
      <c r="C6" s="16" t="s">
        <v>4</v>
      </c>
      <c r="D6" s="17"/>
      <c r="E6" s="18"/>
      <c r="F6" s="19">
        <v>1072318</v>
      </c>
      <c r="G6" s="20">
        <v>1940381</v>
      </c>
      <c r="I6" s="21"/>
    </row>
    <row r="7" spans="2:9" ht="15.75" thickBot="1" x14ac:dyDescent="0.3">
      <c r="B7" s="22" t="s">
        <v>5</v>
      </c>
      <c r="C7" s="23" t="s">
        <v>6</v>
      </c>
      <c r="D7" s="24"/>
      <c r="E7" s="25"/>
      <c r="F7" s="26">
        <f>SUM(F8:F16)</f>
        <v>192493</v>
      </c>
      <c r="G7" s="27">
        <f>SUM(G8:G16)</f>
        <v>367752.39</v>
      </c>
      <c r="H7" s="28"/>
      <c r="I7" s="21"/>
    </row>
    <row r="8" spans="2:9" x14ac:dyDescent="0.25">
      <c r="B8" s="29"/>
      <c r="C8" s="30" t="s">
        <v>7</v>
      </c>
      <c r="D8" s="31"/>
      <c r="E8" s="32"/>
      <c r="F8" s="33">
        <v>686067</v>
      </c>
      <c r="G8" s="34">
        <v>824589</v>
      </c>
      <c r="I8" s="21"/>
    </row>
    <row r="9" spans="2:9" x14ac:dyDescent="0.25">
      <c r="B9" s="35"/>
      <c r="C9" s="36" t="s">
        <v>8</v>
      </c>
      <c r="D9" s="37"/>
      <c r="E9" s="38"/>
      <c r="F9" s="39">
        <v>47739</v>
      </c>
      <c r="G9" s="40">
        <v>9011.39</v>
      </c>
      <c r="I9" s="21"/>
    </row>
    <row r="10" spans="2:9" x14ac:dyDescent="0.25">
      <c r="B10" s="35"/>
      <c r="C10" s="36" t="s">
        <v>9</v>
      </c>
      <c r="D10" s="37"/>
      <c r="E10" s="38"/>
      <c r="F10" s="39">
        <v>-233086</v>
      </c>
      <c r="G10" s="40">
        <v>-145612</v>
      </c>
      <c r="I10" s="21"/>
    </row>
    <row r="11" spans="2:9" x14ac:dyDescent="0.25">
      <c r="B11" s="35"/>
      <c r="C11" s="36" t="s">
        <v>10</v>
      </c>
      <c r="D11" s="37"/>
      <c r="E11" s="38"/>
      <c r="F11" s="39">
        <v>103792</v>
      </c>
      <c r="G11" s="40">
        <v>88508</v>
      </c>
      <c r="I11" s="21"/>
    </row>
    <row r="12" spans="2:9" x14ac:dyDescent="0.25">
      <c r="B12" s="35"/>
      <c r="C12" s="36" t="s">
        <v>11</v>
      </c>
      <c r="D12" s="37"/>
      <c r="E12" s="38"/>
      <c r="F12" s="39">
        <v>-397085</v>
      </c>
      <c r="G12" s="40">
        <v>-388730</v>
      </c>
      <c r="I12" s="21"/>
    </row>
    <row r="13" spans="2:9" x14ac:dyDescent="0.25">
      <c r="B13" s="35"/>
      <c r="C13" s="41" t="s">
        <v>12</v>
      </c>
      <c r="D13" s="37"/>
      <c r="E13" s="38"/>
      <c r="F13" s="39">
        <v>926</v>
      </c>
      <c r="G13" s="42">
        <v>-10554</v>
      </c>
      <c r="I13" s="21"/>
    </row>
    <row r="14" spans="2:9" x14ac:dyDescent="0.25">
      <c r="B14" s="35"/>
      <c r="C14" s="36" t="s">
        <v>13</v>
      </c>
      <c r="D14" s="37"/>
      <c r="E14" s="38"/>
      <c r="F14" s="39">
        <v>-15860</v>
      </c>
      <c r="G14" s="40">
        <v>-9067</v>
      </c>
      <c r="I14" s="21"/>
    </row>
    <row r="15" spans="2:9" x14ac:dyDescent="0.25">
      <c r="B15" s="35"/>
      <c r="C15" s="36" t="s">
        <v>14</v>
      </c>
      <c r="D15" s="37"/>
      <c r="E15" s="38"/>
      <c r="F15" s="39">
        <v>0</v>
      </c>
      <c r="G15" s="40">
        <v>-393</v>
      </c>
      <c r="I15" s="21"/>
    </row>
    <row r="16" spans="2:9" ht="15.75" thickBot="1" x14ac:dyDescent="0.3">
      <c r="B16" s="43"/>
      <c r="C16" s="44" t="s">
        <v>15</v>
      </c>
      <c r="D16" s="45"/>
      <c r="E16" s="46"/>
      <c r="F16" s="47">
        <v>0</v>
      </c>
      <c r="G16" s="48"/>
      <c r="I16" s="21"/>
    </row>
    <row r="17" spans="2:10" ht="15.75" thickBot="1" x14ac:dyDescent="0.3">
      <c r="B17" s="49" t="s">
        <v>16</v>
      </c>
      <c r="C17" s="50" t="s">
        <v>17</v>
      </c>
      <c r="D17" s="51"/>
      <c r="E17" s="52"/>
      <c r="F17" s="53">
        <f>F18+F19+F20+F21</f>
        <v>-220707</v>
      </c>
      <c r="G17" s="54">
        <f>SUM(G18:G22)</f>
        <v>139247</v>
      </c>
      <c r="H17" s="28"/>
      <c r="I17" s="21"/>
    </row>
    <row r="18" spans="2:10" x14ac:dyDescent="0.25">
      <c r="B18" s="29"/>
      <c r="C18" s="30" t="s">
        <v>18</v>
      </c>
      <c r="D18" s="31"/>
      <c r="E18" s="32"/>
      <c r="F18" s="33">
        <v>73008</v>
      </c>
      <c r="G18" s="34">
        <v>22810</v>
      </c>
      <c r="I18" s="21"/>
    </row>
    <row r="19" spans="2:10" x14ac:dyDescent="0.25">
      <c r="B19" s="55"/>
      <c r="C19" s="41" t="s">
        <v>19</v>
      </c>
      <c r="D19" s="56"/>
      <c r="E19" s="57"/>
      <c r="F19" s="58">
        <v>-733310</v>
      </c>
      <c r="G19" s="42">
        <v>508578</v>
      </c>
      <c r="I19" s="21"/>
    </row>
    <row r="20" spans="2:10" x14ac:dyDescent="0.25">
      <c r="B20" s="55"/>
      <c r="C20" s="41" t="s">
        <v>20</v>
      </c>
      <c r="D20" s="56"/>
      <c r="E20" s="57"/>
      <c r="F20" s="58">
        <v>14504</v>
      </c>
      <c r="G20" s="42">
        <v>32950</v>
      </c>
      <c r="I20" s="21"/>
    </row>
    <row r="21" spans="2:10" x14ac:dyDescent="0.25">
      <c r="B21" s="55"/>
      <c r="C21" s="41" t="s">
        <v>21</v>
      </c>
      <c r="D21" s="56"/>
      <c r="E21" s="57"/>
      <c r="F21" s="58">
        <v>425091</v>
      </c>
      <c r="G21" s="42">
        <v>-425091</v>
      </c>
      <c r="I21" s="21"/>
    </row>
    <row r="22" spans="2:10" ht="15.75" thickBot="1" x14ac:dyDescent="0.3">
      <c r="B22" s="55"/>
      <c r="C22" s="41" t="s">
        <v>22</v>
      </c>
      <c r="D22" s="56"/>
      <c r="E22" s="57"/>
      <c r="F22" s="58"/>
      <c r="G22" s="59"/>
      <c r="H22" s="60"/>
      <c r="I22" s="21"/>
    </row>
    <row r="23" spans="2:10" ht="15.75" thickBot="1" x14ac:dyDescent="0.3">
      <c r="B23" s="49" t="s">
        <v>23</v>
      </c>
      <c r="C23" s="50" t="s">
        <v>24</v>
      </c>
      <c r="D23" s="51"/>
      <c r="E23" s="52"/>
      <c r="F23" s="61">
        <f>F17+F7+F6</f>
        <v>1044104</v>
      </c>
      <c r="G23" s="54">
        <f>G17+G7+G6</f>
        <v>2447380.39</v>
      </c>
      <c r="I23" s="21"/>
    </row>
    <row r="24" spans="2:10" ht="15.75" thickBot="1" x14ac:dyDescent="0.3">
      <c r="B24" s="62" t="s">
        <v>25</v>
      </c>
      <c r="C24" s="31" t="s">
        <v>26</v>
      </c>
      <c r="D24" s="31"/>
      <c r="E24" s="31"/>
      <c r="F24" s="33">
        <v>-9400</v>
      </c>
      <c r="G24" s="63">
        <v>-174816</v>
      </c>
      <c r="I24" s="21"/>
    </row>
    <row r="25" spans="2:10" ht="15.75" thickBot="1" x14ac:dyDescent="0.3">
      <c r="B25" s="49" t="s">
        <v>27</v>
      </c>
      <c r="C25" s="50" t="s">
        <v>28</v>
      </c>
      <c r="D25" s="51"/>
      <c r="E25" s="52"/>
      <c r="F25" s="53">
        <f>F23+F24</f>
        <v>1034704</v>
      </c>
      <c r="G25" s="64">
        <f>G23+G24</f>
        <v>2272564.39</v>
      </c>
      <c r="H25" s="65"/>
      <c r="I25" s="21"/>
      <c r="J25" s="66"/>
    </row>
    <row r="26" spans="2:10" x14ac:dyDescent="0.25">
      <c r="B26" s="29"/>
      <c r="C26" s="30" t="s">
        <v>29</v>
      </c>
      <c r="D26" s="31"/>
      <c r="E26" s="32"/>
      <c r="F26" s="33">
        <v>-403401</v>
      </c>
      <c r="G26" s="42">
        <v>-1339790</v>
      </c>
      <c r="I26" s="21"/>
    </row>
    <row r="27" spans="2:10" x14ac:dyDescent="0.25">
      <c r="B27" s="55"/>
      <c r="C27" s="41" t="s">
        <v>30</v>
      </c>
      <c r="D27" s="56"/>
      <c r="E27" s="57"/>
      <c r="F27" s="58">
        <v>397085</v>
      </c>
      <c r="G27" s="42">
        <v>388730</v>
      </c>
      <c r="I27" s="21"/>
    </row>
    <row r="28" spans="2:10" x14ac:dyDescent="0.25">
      <c r="B28" s="55"/>
      <c r="C28" s="41" t="s">
        <v>31</v>
      </c>
      <c r="D28" s="56"/>
      <c r="E28" s="57"/>
      <c r="F28" s="58"/>
      <c r="G28" s="42"/>
      <c r="I28" s="21"/>
    </row>
    <row r="29" spans="2:10" ht="15.75" thickBot="1" x14ac:dyDescent="0.3">
      <c r="B29" s="35"/>
      <c r="C29" s="36" t="s">
        <v>32</v>
      </c>
      <c r="D29" s="37"/>
      <c r="E29" s="38"/>
      <c r="F29" s="39"/>
      <c r="G29" s="67"/>
      <c r="H29" s="60"/>
      <c r="I29" s="21"/>
    </row>
    <row r="30" spans="2:10" ht="15.75" thickBot="1" x14ac:dyDescent="0.3">
      <c r="B30" s="49" t="s">
        <v>33</v>
      </c>
      <c r="C30" s="50" t="s">
        <v>34</v>
      </c>
      <c r="D30" s="68"/>
      <c r="E30" s="69"/>
      <c r="F30" s="70">
        <f>F26+F27</f>
        <v>-6316</v>
      </c>
      <c r="G30" s="71">
        <f>G26+G27</f>
        <v>-951060</v>
      </c>
      <c r="H30" s="28"/>
      <c r="I30" s="21"/>
    </row>
    <row r="31" spans="2:10" x14ac:dyDescent="0.25">
      <c r="B31" s="29"/>
      <c r="C31" s="30" t="s">
        <v>35</v>
      </c>
      <c r="D31" s="72"/>
      <c r="E31" s="73"/>
      <c r="F31" s="74"/>
      <c r="G31" s="75"/>
      <c r="H31" s="60"/>
      <c r="I31" s="21"/>
    </row>
    <row r="32" spans="2:10" x14ac:dyDescent="0.25">
      <c r="B32" s="55"/>
      <c r="C32" s="41" t="s">
        <v>36</v>
      </c>
      <c r="D32" s="56"/>
      <c r="E32" s="57"/>
      <c r="F32" s="58"/>
      <c r="G32" s="59"/>
      <c r="H32" s="60"/>
      <c r="I32" s="21"/>
    </row>
    <row r="33" spans="2:10" x14ac:dyDescent="0.25">
      <c r="B33" s="55"/>
      <c r="C33" s="41" t="s">
        <v>37</v>
      </c>
      <c r="D33" s="56"/>
      <c r="E33" s="57"/>
      <c r="F33" s="58">
        <v>-270959</v>
      </c>
      <c r="G33" s="42">
        <v>274095</v>
      </c>
      <c r="I33" s="21"/>
    </row>
    <row r="34" spans="2:10" x14ac:dyDescent="0.25">
      <c r="B34" s="55"/>
      <c r="C34" s="41" t="s">
        <v>38</v>
      </c>
      <c r="D34" s="56"/>
      <c r="E34" s="57"/>
      <c r="F34" s="58">
        <v>-103792</v>
      </c>
      <c r="G34" s="42">
        <v>-88508</v>
      </c>
      <c r="I34" s="21"/>
    </row>
    <row r="35" spans="2:10" ht="15.75" thickBot="1" x14ac:dyDescent="0.3">
      <c r="B35" s="35"/>
      <c r="C35" s="36" t="s">
        <v>39</v>
      </c>
      <c r="D35" s="37"/>
      <c r="E35" s="38"/>
      <c r="F35" s="39">
        <v>-698925</v>
      </c>
      <c r="G35" s="40">
        <v>-981720</v>
      </c>
      <c r="I35" s="21"/>
      <c r="J35" s="76"/>
    </row>
    <row r="36" spans="2:10" ht="15.75" thickBot="1" x14ac:dyDescent="0.3">
      <c r="B36" s="49" t="s">
        <v>40</v>
      </c>
      <c r="C36" s="50" t="s">
        <v>41</v>
      </c>
      <c r="D36" s="68"/>
      <c r="E36" s="69"/>
      <c r="F36" s="77">
        <f>F31+F32+F33+F34+F35</f>
        <v>-1073676</v>
      </c>
      <c r="G36" s="78">
        <f>G31+G32+G33+G34+G35</f>
        <v>-796133</v>
      </c>
      <c r="H36" s="79"/>
      <c r="I36" s="21"/>
      <c r="J36" t="s">
        <v>42</v>
      </c>
    </row>
    <row r="37" spans="2:10" ht="15.75" thickBot="1" x14ac:dyDescent="0.3">
      <c r="B37" s="49" t="s">
        <v>43</v>
      </c>
      <c r="C37" s="50" t="s">
        <v>44</v>
      </c>
      <c r="D37" s="51"/>
      <c r="E37" s="52"/>
      <c r="F37" s="53">
        <f>F25+F30+F36</f>
        <v>-45288</v>
      </c>
      <c r="G37" s="64">
        <f>G25+G30+G36</f>
        <v>525371.39000000013</v>
      </c>
      <c r="H37" s="65"/>
      <c r="I37" s="21"/>
      <c r="J37" s="21"/>
    </row>
    <row r="38" spans="2:10" ht="15.75" thickBot="1" x14ac:dyDescent="0.3">
      <c r="B38" s="49" t="s">
        <v>45</v>
      </c>
      <c r="C38" s="50" t="s">
        <v>46</v>
      </c>
      <c r="D38" s="51"/>
      <c r="E38" s="52"/>
      <c r="F38" s="53">
        <v>141665</v>
      </c>
      <c r="G38" s="71">
        <v>96377</v>
      </c>
      <c r="I38" s="21"/>
    </row>
    <row r="39" spans="2:10" ht="15.75" thickBot="1" x14ac:dyDescent="0.3">
      <c r="B39" s="49" t="s">
        <v>47</v>
      </c>
      <c r="C39" s="50" t="s">
        <v>48</v>
      </c>
      <c r="D39" s="51"/>
      <c r="E39" s="52"/>
      <c r="F39" s="53">
        <v>96377</v>
      </c>
      <c r="G39" s="71">
        <v>621748</v>
      </c>
      <c r="I39" s="21"/>
    </row>
    <row r="40" spans="2:10" ht="15.75" thickBot="1" x14ac:dyDescent="0.3">
      <c r="B40" s="55"/>
      <c r="C40" s="36" t="s">
        <v>49</v>
      </c>
      <c r="D40" s="80"/>
      <c r="E40" s="81"/>
      <c r="F40" s="82"/>
      <c r="G40" s="83"/>
      <c r="H40" s="84"/>
    </row>
    <row r="41" spans="2:10" ht="15.75" thickBot="1" x14ac:dyDescent="0.3">
      <c r="B41" s="49" t="s">
        <v>50</v>
      </c>
      <c r="C41" s="50" t="s">
        <v>51</v>
      </c>
      <c r="D41" s="51"/>
      <c r="E41" s="52"/>
      <c r="F41" s="53">
        <f>F39+F40</f>
        <v>96377</v>
      </c>
      <c r="G41" s="85">
        <v>621748</v>
      </c>
      <c r="I41" s="21"/>
    </row>
    <row r="42" spans="2:10" x14ac:dyDescent="0.25">
      <c r="G42" s="87"/>
    </row>
    <row r="44" spans="2:10" x14ac:dyDescent="0.25">
      <c r="G44" s="21"/>
    </row>
  </sheetData>
  <mergeCells count="1">
    <mergeCell ref="B2:G2"/>
  </mergeCells>
  <pageMargins left="0.11811023622047245" right="0.11811023622047245" top="0.74803149606299213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CF2025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Lucka</cp:lastModifiedBy>
  <dcterms:created xsi:type="dcterms:W3CDTF">2026-03-30T06:31:46Z</dcterms:created>
  <dcterms:modified xsi:type="dcterms:W3CDTF">2026-03-30T06:32:14Z</dcterms:modified>
</cp:coreProperties>
</file>