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380" windowHeight="8196"/>
  </bookViews>
  <sheets>
    <sheet name="Poznamky_k_MUZ" sheetId="1" r:id="rId1"/>
  </sheets>
  <definedNames>
    <definedName name="__xlnm._FilterDatabase_1">Poznamky_k_MUZ!$CB$1:$CB$693</definedName>
    <definedName name="__xlnm._FilterDatabase_1_1">Poznamky_k_MUZ!$CB$1:$CB$693</definedName>
    <definedName name="__xlnm.Print_Area_1">Poznamky_k_MUZ!$B$2:$BZ$693</definedName>
    <definedName name="__xlnm.Print_Titles_1">Poznamky_k_MUZ!$2:$3</definedName>
    <definedName name="_xlnm._FilterDatabase" localSheetId="0" hidden="1">Poznamky_k_MUZ!$CB$1:$CB$693</definedName>
    <definedName name="_Toc530739901_1">NA()</definedName>
    <definedName name="_xlnm.Print_Titles" localSheetId="0">Poznamky_k_MUZ!$2:$3</definedName>
    <definedName name="_xlnm.Print_Area" localSheetId="0">Poznamky_k_MUZ!$B$2:$BZ$693</definedName>
  </definedNames>
  <calcPr calcId="124519" iterateDelta="1E-4"/>
</workbook>
</file>

<file path=xl/calcChain.xml><?xml version="1.0" encoding="utf-8"?>
<calcChain xmlns="http://schemas.openxmlformats.org/spreadsheetml/2006/main">
  <c r="CZ5" i="1"/>
  <c r="DA5"/>
  <c r="CB5" s="1"/>
  <c r="CZ6"/>
  <c r="DA6" s="1"/>
  <c r="CB6" s="1"/>
  <c r="CZ7"/>
  <c r="DA7"/>
  <c r="CB7" s="1"/>
  <c r="CZ8"/>
  <c r="DA8" s="1"/>
  <c r="CB8" s="1"/>
  <c r="CZ9"/>
  <c r="DA9"/>
  <c r="CB9" s="1"/>
  <c r="CZ10"/>
  <c r="DA10" s="1"/>
  <c r="CB10" s="1"/>
  <c r="CZ11"/>
  <c r="DA11"/>
  <c r="CB11" s="1"/>
  <c r="CW12"/>
  <c r="CZ12"/>
  <c r="DA12"/>
  <c r="CB12" s="1"/>
  <c r="CW13"/>
  <c r="CZ13"/>
  <c r="DA13"/>
  <c r="CB13" s="1"/>
  <c r="BH14"/>
  <c r="CW14"/>
  <c r="CZ14"/>
  <c r="DA14"/>
  <c r="CB14"/>
  <c r="CW15"/>
  <c r="CZ15"/>
  <c r="DA15"/>
  <c r="CB15"/>
  <c r="CW16"/>
  <c r="CZ16"/>
  <c r="DA16"/>
  <c r="CB16"/>
  <c r="CW17"/>
  <c r="CX17"/>
  <c r="DA17" s="1"/>
  <c r="CB17" s="1"/>
  <c r="CZ17"/>
  <c r="CW18"/>
  <c r="DA18" s="1"/>
  <c r="CB18" s="1"/>
  <c r="CX18"/>
  <c r="CZ18"/>
  <c r="CW19"/>
  <c r="CX19"/>
  <c r="CZ19"/>
  <c r="DA19"/>
  <c r="CB19" s="1"/>
  <c r="CW20"/>
  <c r="DA20" s="1"/>
  <c r="CB20" s="1"/>
  <c r="CX20"/>
  <c r="CZ20"/>
  <c r="CW21"/>
  <c r="CX21"/>
  <c r="DA21" s="1"/>
  <c r="CB21" s="1"/>
  <c r="CZ21"/>
  <c r="CW22"/>
  <c r="DA22" s="1"/>
  <c r="CB22" s="1"/>
  <c r="CZ22"/>
  <c r="V23"/>
  <c r="CW23"/>
  <c r="DA23"/>
  <c r="CB23" s="1"/>
  <c r="CZ23"/>
  <c r="B24"/>
  <c r="CW24"/>
  <c r="DA24" s="1"/>
  <c r="CB24" s="1"/>
  <c r="CX24"/>
  <c r="CZ24"/>
  <c r="CW25"/>
  <c r="CX25"/>
  <c r="DA25" s="1"/>
  <c r="CB25" s="1"/>
  <c r="CY25"/>
  <c r="CZ25"/>
  <c r="CW26"/>
  <c r="CX26"/>
  <c r="DA26" s="1"/>
  <c r="CB26" s="1"/>
  <c r="CY26"/>
  <c r="CZ26"/>
  <c r="CW27"/>
  <c r="CX27"/>
  <c r="DA27" s="1"/>
  <c r="CB27" s="1"/>
  <c r="CY27"/>
  <c r="CZ27"/>
  <c r="CW28"/>
  <c r="CX28"/>
  <c r="DA28" s="1"/>
  <c r="CB28" s="1"/>
  <c r="CY28"/>
  <c r="CZ28"/>
  <c r="CW29"/>
  <c r="CX29"/>
  <c r="DA29" s="1"/>
  <c r="CB29" s="1"/>
  <c r="CY29"/>
  <c r="CZ29"/>
  <c r="CW30"/>
  <c r="CX30"/>
  <c r="DA30" s="1"/>
  <c r="CB30" s="1"/>
  <c r="CY30"/>
  <c r="CZ30"/>
  <c r="CW31"/>
  <c r="CX31"/>
  <c r="DA31" s="1"/>
  <c r="CB31" s="1"/>
  <c r="CY31"/>
  <c r="CZ31"/>
  <c r="CW32"/>
  <c r="CX32"/>
  <c r="DA32" s="1"/>
  <c r="CB32" s="1"/>
  <c r="CY32"/>
  <c r="CZ32"/>
  <c r="CW33"/>
  <c r="CX33"/>
  <c r="DA33" s="1"/>
  <c r="CB33" s="1"/>
  <c r="CY33"/>
  <c r="CZ33"/>
  <c r="CW34"/>
  <c r="DA34"/>
  <c r="CB34" s="1"/>
  <c r="CZ34"/>
  <c r="CW35"/>
  <c r="DA35"/>
  <c r="CB35" s="1"/>
  <c r="CZ35"/>
  <c r="CW36"/>
  <c r="CZ36"/>
  <c r="DA36" s="1"/>
  <c r="CB36" s="1"/>
  <c r="CW37"/>
  <c r="CZ37"/>
  <c r="DA37" s="1"/>
  <c r="CB37" s="1"/>
  <c r="CW38"/>
  <c r="CZ38"/>
  <c r="DA38" s="1"/>
  <c r="CB38" s="1"/>
  <c r="CW39"/>
  <c r="CZ39"/>
  <c r="DA39" s="1"/>
  <c r="CB39" s="1"/>
  <c r="CW40"/>
  <c r="CZ40"/>
  <c r="DA40" s="1"/>
  <c r="CB40" s="1"/>
  <c r="CZ41"/>
  <c r="CW42"/>
  <c r="DA42" s="1"/>
  <c r="CB42" s="1"/>
  <c r="CZ42"/>
  <c r="CW43"/>
  <c r="DA43" s="1"/>
  <c r="CB43" s="1"/>
  <c r="CZ43"/>
  <c r="CW44"/>
  <c r="DA44" s="1"/>
  <c r="CB44" s="1"/>
  <c r="CZ44"/>
  <c r="CW45"/>
  <c r="DA45" s="1"/>
  <c r="CB45" s="1"/>
  <c r="CZ45"/>
  <c r="CW46"/>
  <c r="DA46" s="1"/>
  <c r="CB46" s="1"/>
  <c r="CZ46"/>
  <c r="CW47"/>
  <c r="DA47" s="1"/>
  <c r="CB47" s="1"/>
  <c r="CZ47"/>
  <c r="CW48"/>
  <c r="DA48" s="1"/>
  <c r="CB48" s="1"/>
  <c r="CZ48"/>
  <c r="CW49"/>
  <c r="DA49" s="1"/>
  <c r="CB49" s="1"/>
  <c r="CZ49"/>
  <c r="CW50"/>
  <c r="DA50" s="1"/>
  <c r="CB50" s="1"/>
  <c r="CZ50"/>
  <c r="CW51"/>
  <c r="DA51" s="1"/>
  <c r="CB51" s="1"/>
  <c r="CZ51"/>
  <c r="CW52"/>
  <c r="DA52" s="1"/>
  <c r="CB52" s="1"/>
  <c r="CZ52"/>
  <c r="CW53"/>
  <c r="DA53" s="1"/>
  <c r="CB53" s="1"/>
  <c r="CZ53"/>
  <c r="CW54"/>
  <c r="DA54" s="1"/>
  <c r="CB54" s="1"/>
  <c r="CZ54"/>
  <c r="CW55"/>
  <c r="DA55" s="1"/>
  <c r="CB55" s="1"/>
  <c r="CZ55"/>
  <c r="CW56"/>
  <c r="DA56" s="1"/>
  <c r="CB56" s="1"/>
  <c r="CZ56"/>
  <c r="CW57"/>
  <c r="DA57" s="1"/>
  <c r="CB57" s="1"/>
  <c r="CZ57"/>
  <c r="CW58"/>
  <c r="DA58" s="1"/>
  <c r="CB58" s="1"/>
  <c r="CZ58"/>
  <c r="CW59"/>
  <c r="DA59" s="1"/>
  <c r="CB59" s="1"/>
  <c r="CZ59"/>
  <c r="CW60"/>
  <c r="DA60" s="1"/>
  <c r="CB60" s="1"/>
  <c r="CZ60"/>
  <c r="CW61"/>
  <c r="DA61" s="1"/>
  <c r="CB61" s="1"/>
  <c r="CZ61"/>
  <c r="CZ62"/>
  <c r="DA62" s="1"/>
  <c r="CB62" s="1"/>
  <c r="CZ63"/>
  <c r="DA63"/>
  <c r="CB63" s="1"/>
  <c r="CZ64"/>
  <c r="DA64" s="1"/>
  <c r="CB64" s="1"/>
  <c r="CZ65"/>
  <c r="DA65"/>
  <c r="CB65" s="1"/>
  <c r="CZ66"/>
  <c r="DA66" s="1"/>
  <c r="CB66" s="1"/>
  <c r="CZ67"/>
  <c r="DA67"/>
  <c r="CB67" s="1"/>
  <c r="CZ68"/>
  <c r="DA68" s="1"/>
  <c r="CB68" s="1"/>
  <c r="B69"/>
  <c r="CB69"/>
  <c r="CW69"/>
  <c r="CZ69"/>
  <c r="DA69"/>
  <c r="CZ70"/>
  <c r="DA70" s="1"/>
  <c r="CB70" s="1"/>
  <c r="CZ71"/>
  <c r="DA71"/>
  <c r="CB71" s="1"/>
  <c r="B72"/>
  <c r="CZ72"/>
  <c r="DA72"/>
  <c r="CB72" s="1"/>
  <c r="CW73"/>
  <c r="DA73" s="1"/>
  <c r="CB73"/>
  <c r="CZ73"/>
  <c r="CW74"/>
  <c r="DA74" s="1"/>
  <c r="CB74" s="1"/>
  <c r="CZ74"/>
  <c r="CW75"/>
  <c r="DA75" s="1"/>
  <c r="CB75"/>
  <c r="CZ75"/>
  <c r="CW76"/>
  <c r="CX76"/>
  <c r="DA76"/>
  <c r="CB76" s="1"/>
  <c r="CZ76"/>
  <c r="CW77"/>
  <c r="CX77"/>
  <c r="DA77" s="1"/>
  <c r="CB77"/>
  <c r="CZ77"/>
  <c r="CW78"/>
  <c r="DA78" s="1"/>
  <c r="CB78" s="1"/>
  <c r="CX78"/>
  <c r="CZ78"/>
  <c r="CW79"/>
  <c r="CX79"/>
  <c r="DA79" s="1"/>
  <c r="CB79"/>
  <c r="CZ79"/>
  <c r="CW80"/>
  <c r="CX80"/>
  <c r="DA80"/>
  <c r="CB80" s="1"/>
  <c r="CZ80"/>
  <c r="CW81"/>
  <c r="CX81"/>
  <c r="DA81" s="1"/>
  <c r="CB81"/>
  <c r="CZ81"/>
  <c r="CW82"/>
  <c r="DA82" s="1"/>
  <c r="CB82" s="1"/>
  <c r="CX82"/>
  <c r="CZ82"/>
  <c r="CW83"/>
  <c r="CX83"/>
  <c r="DA83" s="1"/>
  <c r="CB83"/>
  <c r="CZ83"/>
  <c r="CW84"/>
  <c r="CX84"/>
  <c r="DA84"/>
  <c r="CB84" s="1"/>
  <c r="CZ84"/>
  <c r="CW85"/>
  <c r="DA85"/>
  <c r="CB85" s="1"/>
  <c r="CZ85"/>
  <c r="CZ86"/>
  <c r="CW87"/>
  <c r="CZ87"/>
  <c r="CW88"/>
  <c r="CZ88"/>
  <c r="DA88"/>
  <c r="CB88" s="1"/>
  <c r="CW89"/>
  <c r="CZ89"/>
  <c r="DA89"/>
  <c r="CB89" s="1"/>
  <c r="CW90"/>
  <c r="CZ90"/>
  <c r="DA90"/>
  <c r="CB90" s="1"/>
  <c r="CW91"/>
  <c r="CZ91"/>
  <c r="DA91"/>
  <c r="CB91" s="1"/>
  <c r="CW92"/>
  <c r="CZ92"/>
  <c r="DA92"/>
  <c r="CB92" s="1"/>
  <c r="CW93"/>
  <c r="CZ93"/>
  <c r="DA93"/>
  <c r="CB93" s="1"/>
  <c r="CW94"/>
  <c r="CZ94"/>
  <c r="DA94"/>
  <c r="CB94" s="1"/>
  <c r="CW95"/>
  <c r="DA95" s="1"/>
  <c r="CB95" s="1"/>
  <c r="CZ95"/>
  <c r="CW96"/>
  <c r="DA96" s="1"/>
  <c r="CB96"/>
  <c r="CZ96"/>
  <c r="CW97"/>
  <c r="DA97" s="1"/>
  <c r="CB97" s="1"/>
  <c r="CZ97"/>
  <c r="CW98"/>
  <c r="DA98" s="1"/>
  <c r="CB98" s="1"/>
  <c r="CZ98"/>
  <c r="CW99"/>
  <c r="DA99" s="1"/>
  <c r="CB99" s="1"/>
  <c r="CZ99"/>
  <c r="CW100"/>
  <c r="DA100" s="1"/>
  <c r="CB100" s="1"/>
  <c r="CZ100"/>
  <c r="CW101"/>
  <c r="DA101" s="1"/>
  <c r="CB101" s="1"/>
  <c r="CZ101"/>
  <c r="CW102"/>
  <c r="DA102" s="1"/>
  <c r="CB102" s="1"/>
  <c r="CZ102"/>
  <c r="CW103"/>
  <c r="DA103"/>
  <c r="CB103" s="1"/>
  <c r="CZ103"/>
  <c r="CW104"/>
  <c r="DA104"/>
  <c r="CB104" s="1"/>
  <c r="CZ104"/>
  <c r="CW105"/>
  <c r="DA105"/>
  <c r="CB105" s="1"/>
  <c r="CZ105"/>
  <c r="CW106"/>
  <c r="DA106"/>
  <c r="CB106" s="1"/>
  <c r="CZ106"/>
  <c r="CZ107"/>
  <c r="CZ108"/>
  <c r="CZ109"/>
  <c r="CZ110"/>
  <c r="CZ111"/>
  <c r="CW112"/>
  <c r="CZ112"/>
  <c r="CW113"/>
  <c r="DA113" s="1"/>
  <c r="CB113" s="1"/>
  <c r="CZ113"/>
  <c r="CW114"/>
  <c r="DA114" s="1"/>
  <c r="CB114" s="1"/>
  <c r="CZ114"/>
  <c r="CW115"/>
  <c r="DA115" s="1"/>
  <c r="CB115" s="1"/>
  <c r="CZ115"/>
  <c r="CW116"/>
  <c r="DA116" s="1"/>
  <c r="CB116" s="1"/>
  <c r="CZ116"/>
  <c r="CW117"/>
  <c r="DA117" s="1"/>
  <c r="CB117" s="1"/>
  <c r="CZ117"/>
  <c r="CW118"/>
  <c r="DA118" s="1"/>
  <c r="CB118" s="1"/>
  <c r="CZ118"/>
  <c r="CW119"/>
  <c r="DA119" s="1"/>
  <c r="CB119" s="1"/>
  <c r="CZ119"/>
  <c r="CW120"/>
  <c r="DA120" s="1"/>
  <c r="CB120" s="1"/>
  <c r="CZ120"/>
  <c r="CW121"/>
  <c r="CZ121"/>
  <c r="CZ122"/>
  <c r="CW123"/>
  <c r="CZ123"/>
  <c r="DA123" s="1"/>
  <c r="CB123" s="1"/>
  <c r="CW124"/>
  <c r="CZ124"/>
  <c r="DA124" s="1"/>
  <c r="CB124" s="1"/>
  <c r="CW125"/>
  <c r="CZ125"/>
  <c r="DA125" s="1"/>
  <c r="CB125" s="1"/>
  <c r="CW126"/>
  <c r="CZ126"/>
  <c r="DA126" s="1"/>
  <c r="CB126" s="1"/>
  <c r="CW127"/>
  <c r="DA127"/>
  <c r="CB127" s="1"/>
  <c r="CZ127"/>
  <c r="CW128"/>
  <c r="DA128"/>
  <c r="CB128" s="1"/>
  <c r="CZ128"/>
  <c r="CW129"/>
  <c r="DA129"/>
  <c r="CB129" s="1"/>
  <c r="CZ129"/>
  <c r="CW130"/>
  <c r="DA130"/>
  <c r="CB130" s="1"/>
  <c r="CZ130"/>
  <c r="CW131"/>
  <c r="DA131"/>
  <c r="CB131" s="1"/>
  <c r="CZ131"/>
  <c r="CW132"/>
  <c r="DA132"/>
  <c r="CB132" s="1"/>
  <c r="CZ132"/>
  <c r="CW133"/>
  <c r="DA133"/>
  <c r="CB133" s="1"/>
  <c r="CZ133"/>
  <c r="CW134"/>
  <c r="DA134"/>
  <c r="CB134" s="1"/>
  <c r="CZ134"/>
  <c r="CW135"/>
  <c r="DA135"/>
  <c r="CB135" s="1"/>
  <c r="CZ135"/>
  <c r="CW136"/>
  <c r="DA136"/>
  <c r="CB136" s="1"/>
  <c r="CZ136"/>
  <c r="CW137"/>
  <c r="DA137"/>
  <c r="CB137" s="1"/>
  <c r="CZ137"/>
  <c r="CW138"/>
  <c r="DA138"/>
  <c r="CB138" s="1"/>
  <c r="CZ138"/>
  <c r="CW139"/>
  <c r="DA139"/>
  <c r="CB139" s="1"/>
  <c r="CZ139"/>
  <c r="CW140"/>
  <c r="DA140"/>
  <c r="CB140" s="1"/>
  <c r="CZ140"/>
  <c r="CW141"/>
  <c r="DA141"/>
  <c r="CB141" s="1"/>
  <c r="CZ141"/>
  <c r="CW142"/>
  <c r="DA142"/>
  <c r="CB142" s="1"/>
  <c r="CZ142"/>
  <c r="CZ143"/>
  <c r="CZ144"/>
  <c r="CZ145"/>
  <c r="CZ146"/>
  <c r="CZ147"/>
  <c r="CW148"/>
  <c r="DA148" s="1"/>
  <c r="CB148" s="1"/>
  <c r="CZ148"/>
  <c r="CW149"/>
  <c r="DA149" s="1"/>
  <c r="CB149" s="1"/>
  <c r="CZ149"/>
  <c r="CW150"/>
  <c r="DA150" s="1"/>
  <c r="CB150" s="1"/>
  <c r="CZ150"/>
  <c r="CW151"/>
  <c r="DA151" s="1"/>
  <c r="CB151" s="1"/>
  <c r="CZ151"/>
  <c r="CW152"/>
  <c r="DA152" s="1"/>
  <c r="CB152" s="1"/>
  <c r="CZ152"/>
  <c r="CW153"/>
  <c r="DA153" s="1"/>
  <c r="CB153" s="1"/>
  <c r="CZ153"/>
  <c r="CW154"/>
  <c r="DA154" s="1"/>
  <c r="CB154" s="1"/>
  <c r="CZ154"/>
  <c r="CW155"/>
  <c r="DA155" s="1"/>
  <c r="CB155" s="1"/>
  <c r="CZ155"/>
  <c r="CW156"/>
  <c r="DA156" s="1"/>
  <c r="CB156" s="1"/>
  <c r="CZ156"/>
  <c r="CW157"/>
  <c r="DA157" s="1"/>
  <c r="CB157" s="1"/>
  <c r="CZ157"/>
  <c r="CZ158"/>
  <c r="CZ159"/>
  <c r="CW160"/>
  <c r="DA160" s="1"/>
  <c r="CB160" s="1"/>
  <c r="CZ160"/>
  <c r="CW161"/>
  <c r="DA161" s="1"/>
  <c r="CB161" s="1"/>
  <c r="CZ161"/>
  <c r="CW162"/>
  <c r="DA162" s="1"/>
  <c r="CB162" s="1"/>
  <c r="CZ162"/>
  <c r="CW163"/>
  <c r="DA163" s="1"/>
  <c r="CB163" s="1"/>
  <c r="CZ163"/>
  <c r="CW164"/>
  <c r="DA164" s="1"/>
  <c r="CB164" s="1"/>
  <c r="CZ164"/>
  <c r="CW165"/>
  <c r="DA165" s="1"/>
  <c r="CB165" s="1"/>
  <c r="CZ165"/>
  <c r="CW166"/>
  <c r="DA166" s="1"/>
  <c r="CB166" s="1"/>
  <c r="CZ166"/>
  <c r="CW167"/>
  <c r="DA167" s="1"/>
  <c r="CB167" s="1"/>
  <c r="CZ167"/>
  <c r="CW168"/>
  <c r="DA168" s="1"/>
  <c r="CB168" s="1"/>
  <c r="CZ168"/>
  <c r="CW169"/>
  <c r="DA169" s="1"/>
  <c r="CB169" s="1"/>
  <c r="CZ169"/>
  <c r="CW170"/>
  <c r="DA170" s="1"/>
  <c r="CB170" s="1"/>
  <c r="CZ170"/>
  <c r="CW171"/>
  <c r="DA171" s="1"/>
  <c r="CB171" s="1"/>
  <c r="CZ171"/>
  <c r="CW172"/>
  <c r="DA172" s="1"/>
  <c r="CB172" s="1"/>
  <c r="CZ172"/>
  <c r="CW173"/>
  <c r="DA173" s="1"/>
  <c r="CB173" s="1"/>
  <c r="CZ173"/>
  <c r="CW174"/>
  <c r="DA174" s="1"/>
  <c r="CB174" s="1"/>
  <c r="CZ174"/>
  <c r="CW175"/>
  <c r="DA175" s="1"/>
  <c r="CB175" s="1"/>
  <c r="CZ175"/>
  <c r="CW176"/>
  <c r="DA176" s="1"/>
  <c r="CB176" s="1"/>
  <c r="CZ176"/>
  <c r="CW177"/>
  <c r="DA177" s="1"/>
  <c r="CB177" s="1"/>
  <c r="CZ177"/>
  <c r="CW178"/>
  <c r="DA178" s="1"/>
  <c r="CB178" s="1"/>
  <c r="CZ178"/>
  <c r="CW179"/>
  <c r="DA179" s="1"/>
  <c r="CB179" s="1"/>
  <c r="CZ179"/>
  <c r="CZ180"/>
  <c r="CZ181"/>
  <c r="CW182"/>
  <c r="DA182" s="1"/>
  <c r="CB182" s="1"/>
  <c r="CZ182"/>
  <c r="CW183"/>
  <c r="DA183" s="1"/>
  <c r="CB183" s="1"/>
  <c r="CZ183"/>
  <c r="CW184"/>
  <c r="DA184" s="1"/>
  <c r="CB184" s="1"/>
  <c r="CZ184"/>
  <c r="CW185"/>
  <c r="DA185" s="1"/>
  <c r="CB185" s="1"/>
  <c r="CZ185"/>
  <c r="CW186"/>
  <c r="DA186" s="1"/>
  <c r="CB186" s="1"/>
  <c r="CZ186"/>
  <c r="CW187"/>
  <c r="DA187" s="1"/>
  <c r="CB187" s="1"/>
  <c r="CZ187"/>
  <c r="CW188"/>
  <c r="DA188" s="1"/>
  <c r="CB188" s="1"/>
  <c r="CZ188"/>
  <c r="CW189"/>
  <c r="DA189" s="1"/>
  <c r="CB189" s="1"/>
  <c r="CZ189"/>
  <c r="CW190"/>
  <c r="DA190" s="1"/>
  <c r="CB190" s="1"/>
  <c r="CZ190"/>
  <c r="CW191"/>
  <c r="DA191" s="1"/>
  <c r="CB191" s="1"/>
  <c r="CZ191"/>
  <c r="CW192"/>
  <c r="DA192" s="1"/>
  <c r="CB192" s="1"/>
  <c r="CZ192"/>
  <c r="CW193"/>
  <c r="DA193" s="1"/>
  <c r="CB193" s="1"/>
  <c r="CZ193"/>
  <c r="CW194"/>
  <c r="DA194" s="1"/>
  <c r="CB194" s="1"/>
  <c r="CZ194"/>
  <c r="CW195"/>
  <c r="DA195" s="1"/>
  <c r="CB195" s="1"/>
  <c r="CZ195"/>
  <c r="CW196"/>
  <c r="DA196" s="1"/>
  <c r="CB196" s="1"/>
  <c r="CZ196"/>
  <c r="CW197"/>
  <c r="DA197" s="1"/>
  <c r="CB197" s="1"/>
  <c r="CZ197"/>
  <c r="CW198"/>
  <c r="DA198" s="1"/>
  <c r="CB198" s="1"/>
  <c r="CZ198"/>
  <c r="CW199"/>
  <c r="DA199" s="1"/>
  <c r="CB199" s="1"/>
  <c r="CZ199"/>
  <c r="CW200"/>
  <c r="DA200"/>
  <c r="CB200" s="1"/>
  <c r="CZ200"/>
  <c r="CW201"/>
  <c r="DA201"/>
  <c r="CB201" s="1"/>
  <c r="CZ201"/>
  <c r="CZ202"/>
  <c r="CZ203"/>
  <c r="CW204"/>
  <c r="CZ204"/>
  <c r="DA204" s="1"/>
  <c r="CB204" s="1"/>
  <c r="CW205"/>
  <c r="CZ205"/>
  <c r="DA205" s="1"/>
  <c r="CB205" s="1"/>
  <c r="CW206"/>
  <c r="CZ206"/>
  <c r="DA206" s="1"/>
  <c r="CB206" s="1"/>
  <c r="CW207"/>
  <c r="DA207"/>
  <c r="CB207" s="1"/>
  <c r="CZ207"/>
  <c r="CW208"/>
  <c r="DA208"/>
  <c r="CB208" s="1"/>
  <c r="CZ208"/>
  <c r="CW209"/>
  <c r="DA209"/>
  <c r="CB209" s="1"/>
  <c r="CZ209"/>
  <c r="CW210"/>
  <c r="DA210"/>
  <c r="CB210" s="1"/>
  <c r="CZ210"/>
  <c r="CW211"/>
  <c r="DA211"/>
  <c r="CB211" s="1"/>
  <c r="CZ211"/>
  <c r="CW212"/>
  <c r="DA212"/>
  <c r="CB212" s="1"/>
  <c r="CZ212"/>
  <c r="CW213"/>
  <c r="DA213"/>
  <c r="CB213" s="1"/>
  <c r="CZ213"/>
  <c r="CW214"/>
  <c r="DA214"/>
  <c r="CB214" s="1"/>
  <c r="CZ214"/>
  <c r="CW215"/>
  <c r="DA215"/>
  <c r="CB215" s="1"/>
  <c r="CZ215"/>
  <c r="CW216"/>
  <c r="DA216"/>
  <c r="CB216" s="1"/>
  <c r="CZ216"/>
  <c r="CW217"/>
  <c r="DA217"/>
  <c r="CB217" s="1"/>
  <c r="CZ217"/>
  <c r="CW218"/>
  <c r="DA218"/>
  <c r="CB218" s="1"/>
  <c r="CZ218"/>
  <c r="CW219"/>
  <c r="DA219"/>
  <c r="CB219" s="1"/>
  <c r="CZ219"/>
  <c r="CW220"/>
  <c r="DA220"/>
  <c r="CB220" s="1"/>
  <c r="CZ220"/>
  <c r="CW221"/>
  <c r="DA221"/>
  <c r="CB221" s="1"/>
  <c r="CZ221"/>
  <c r="CW222"/>
  <c r="DA222"/>
  <c r="CB222" s="1"/>
  <c r="CZ222"/>
  <c r="CW223"/>
  <c r="DA223"/>
  <c r="CB223" s="1"/>
  <c r="CZ223"/>
  <c r="CZ224"/>
  <c r="CZ225"/>
  <c r="CW226"/>
  <c r="CZ226"/>
  <c r="DA226" s="1"/>
  <c r="CB226" s="1"/>
  <c r="CW227"/>
  <c r="CZ227"/>
  <c r="DA227" s="1"/>
  <c r="CB227" s="1"/>
  <c r="CW228"/>
  <c r="CZ228"/>
  <c r="DA228" s="1"/>
  <c r="CB228" s="1"/>
  <c r="CW229"/>
  <c r="CZ229"/>
  <c r="DA229" s="1"/>
  <c r="CB229" s="1"/>
  <c r="CW230"/>
  <c r="DA230"/>
  <c r="CB230" s="1"/>
  <c r="CZ230"/>
  <c r="CW231"/>
  <c r="DA231"/>
  <c r="CB231" s="1"/>
  <c r="CZ231"/>
  <c r="CW232"/>
  <c r="DA232"/>
  <c r="CB232" s="1"/>
  <c r="CZ232"/>
  <c r="CW233"/>
  <c r="DA233"/>
  <c r="CB233" s="1"/>
  <c r="CZ233"/>
  <c r="CW234"/>
  <c r="DA234"/>
  <c r="CB234" s="1"/>
  <c r="CZ234"/>
  <c r="CW235"/>
  <c r="DA235"/>
  <c r="CB235" s="1"/>
  <c r="CZ235"/>
  <c r="CW236"/>
  <c r="DA236"/>
  <c r="CB236" s="1"/>
  <c r="CZ236"/>
  <c r="CW237"/>
  <c r="DA237"/>
  <c r="CB237" s="1"/>
  <c r="CZ237"/>
  <c r="CW238"/>
  <c r="DA238"/>
  <c r="CB238" s="1"/>
  <c r="CZ238"/>
  <c r="CW239"/>
  <c r="DA239"/>
  <c r="CB239" s="1"/>
  <c r="CZ239"/>
  <c r="CW240"/>
  <c r="DA240"/>
  <c r="CB240" s="1"/>
  <c r="CZ240"/>
  <c r="CW241"/>
  <c r="DA241"/>
  <c r="CB241" s="1"/>
  <c r="CZ241"/>
  <c r="CW242"/>
  <c r="DA242"/>
  <c r="CB242" s="1"/>
  <c r="CZ242"/>
  <c r="CW243"/>
  <c r="DA243"/>
  <c r="CB243" s="1"/>
  <c r="CZ243"/>
  <c r="CW244"/>
  <c r="DA244"/>
  <c r="CB244" s="1"/>
  <c r="CZ244"/>
  <c r="CW245"/>
  <c r="DA245"/>
  <c r="CB245" s="1"/>
  <c r="CZ245"/>
  <c r="CZ246"/>
  <c r="CZ247"/>
  <c r="CW248"/>
  <c r="CZ248"/>
  <c r="DA248" s="1"/>
  <c r="CB248" s="1"/>
  <c r="CW249"/>
  <c r="CZ249"/>
  <c r="DA249" s="1"/>
  <c r="CB249" s="1"/>
  <c r="CW250"/>
  <c r="CZ250"/>
  <c r="DA250" s="1"/>
  <c r="CB250" s="1"/>
  <c r="CW251"/>
  <c r="CZ251"/>
  <c r="DA251" s="1"/>
  <c r="CB251" s="1"/>
  <c r="CW252"/>
  <c r="CZ252"/>
  <c r="DA252" s="1"/>
  <c r="CB252" s="1"/>
  <c r="CW253"/>
  <c r="DA253"/>
  <c r="CB253" s="1"/>
  <c r="CZ253"/>
  <c r="CW254"/>
  <c r="DA254"/>
  <c r="CB254" s="1"/>
  <c r="CZ254"/>
  <c r="CW255"/>
  <c r="DA255"/>
  <c r="CB255" s="1"/>
  <c r="CZ255"/>
  <c r="CW256"/>
  <c r="DA256"/>
  <c r="CB256" s="1"/>
  <c r="CZ256"/>
  <c r="CW257"/>
  <c r="DA257"/>
  <c r="CB257" s="1"/>
  <c r="CZ257"/>
  <c r="CW258"/>
  <c r="DA258"/>
  <c r="CB258" s="1"/>
  <c r="CZ258"/>
  <c r="CW259"/>
  <c r="DA259"/>
  <c r="CB259" s="1"/>
  <c r="CZ259"/>
  <c r="CW260"/>
  <c r="DA260"/>
  <c r="CB260" s="1"/>
  <c r="CZ260"/>
  <c r="CW261"/>
  <c r="DA261"/>
  <c r="CB261" s="1"/>
  <c r="CZ261"/>
  <c r="CW262"/>
  <c r="DA262"/>
  <c r="CB262" s="1"/>
  <c r="CZ262"/>
  <c r="CW263"/>
  <c r="DA263"/>
  <c r="CB263" s="1"/>
  <c r="CZ263"/>
  <c r="CW264"/>
  <c r="DA264"/>
  <c r="CB264" s="1"/>
  <c r="CZ264"/>
  <c r="CW265"/>
  <c r="DA265"/>
  <c r="CB265" s="1"/>
  <c r="CZ265"/>
  <c r="CW266"/>
  <c r="DA266"/>
  <c r="CB266" s="1"/>
  <c r="CZ266"/>
  <c r="CW267"/>
  <c r="DA267"/>
  <c r="CB267" s="1"/>
  <c r="CZ267"/>
  <c r="CZ268"/>
  <c r="CZ269"/>
  <c r="CW270"/>
  <c r="CZ270"/>
  <c r="DA270" s="1"/>
  <c r="CB270" s="1"/>
  <c r="CW271"/>
  <c r="CZ271"/>
  <c r="DA271" s="1"/>
  <c r="CB271" s="1"/>
  <c r="CW272"/>
  <c r="CZ272"/>
  <c r="DA272" s="1"/>
  <c r="CB272" s="1"/>
  <c r="CW273"/>
  <c r="CZ273"/>
  <c r="DA273" s="1"/>
  <c r="CB273" s="1"/>
  <c r="CW274"/>
  <c r="CZ274"/>
  <c r="DA274" s="1"/>
  <c r="CB274" s="1"/>
  <c r="CW275"/>
  <c r="DA275"/>
  <c r="CB275" s="1"/>
  <c r="CZ275"/>
  <c r="CW276"/>
  <c r="DA276"/>
  <c r="CB276" s="1"/>
  <c r="CZ276"/>
  <c r="CW277"/>
  <c r="DA277"/>
  <c r="CB277" s="1"/>
  <c r="CZ277"/>
  <c r="CW278"/>
  <c r="DA278"/>
  <c r="CB278" s="1"/>
  <c r="CZ278"/>
  <c r="CW279"/>
  <c r="DA279"/>
  <c r="CB279" s="1"/>
  <c r="CZ279"/>
  <c r="CW280"/>
  <c r="DA280"/>
  <c r="CB280" s="1"/>
  <c r="CZ280"/>
  <c r="CW281"/>
  <c r="DA281"/>
  <c r="CB281" s="1"/>
  <c r="CZ281"/>
  <c r="CW282"/>
  <c r="DA282"/>
  <c r="CB282" s="1"/>
  <c r="CZ282"/>
  <c r="CW283"/>
  <c r="DA283"/>
  <c r="CB283" s="1"/>
  <c r="CZ283"/>
  <c r="CW284"/>
  <c r="DA284"/>
  <c r="CB284" s="1"/>
  <c r="CZ284"/>
  <c r="CW285"/>
  <c r="DA285"/>
  <c r="CB285" s="1"/>
  <c r="CZ285"/>
  <c r="CW286"/>
  <c r="DA286"/>
  <c r="CB286" s="1"/>
  <c r="CZ286"/>
  <c r="CW287"/>
  <c r="DA287"/>
  <c r="CB287" s="1"/>
  <c r="CZ287"/>
  <c r="CW288"/>
  <c r="DA288"/>
  <c r="CB288" s="1"/>
  <c r="CZ288"/>
  <c r="CW289"/>
  <c r="DA289"/>
  <c r="CB289" s="1"/>
  <c r="CZ289"/>
  <c r="CZ290"/>
  <c r="CZ291"/>
  <c r="CW292"/>
  <c r="CZ292"/>
  <c r="DA292" s="1"/>
  <c r="CB292" s="1"/>
  <c r="CW293"/>
  <c r="CZ293"/>
  <c r="DA293" s="1"/>
  <c r="CB293" s="1"/>
  <c r="CW294"/>
  <c r="CZ294"/>
  <c r="DA294" s="1"/>
  <c r="CB294" s="1"/>
  <c r="CW295"/>
  <c r="DA295"/>
  <c r="CB295" s="1"/>
  <c r="CZ295"/>
  <c r="CW296"/>
  <c r="DA296"/>
  <c r="CB296" s="1"/>
  <c r="CZ296"/>
  <c r="CW297"/>
  <c r="DA297"/>
  <c r="CB297" s="1"/>
  <c r="CZ297"/>
  <c r="CW298"/>
  <c r="CZ298"/>
  <c r="DA298"/>
  <c r="CB298"/>
  <c r="CW299"/>
  <c r="CZ299"/>
  <c r="DA299"/>
  <c r="CB299"/>
  <c r="CW300"/>
  <c r="CZ300"/>
  <c r="DA300"/>
  <c r="CB300"/>
  <c r="CW301"/>
  <c r="CZ301"/>
  <c r="DA301"/>
  <c r="CB301"/>
  <c r="CW302"/>
  <c r="CZ302"/>
  <c r="DA302"/>
  <c r="CB302"/>
  <c r="CW303"/>
  <c r="CZ303"/>
  <c r="DA303"/>
  <c r="CB303"/>
  <c r="CW304"/>
  <c r="CZ304"/>
  <c r="DA304"/>
  <c r="CB304"/>
  <c r="CW305"/>
  <c r="CZ305"/>
  <c r="DA305"/>
  <c r="CB305"/>
  <c r="CW306"/>
  <c r="CZ306"/>
  <c r="DA306"/>
  <c r="CB306"/>
  <c r="CW307"/>
  <c r="CZ307"/>
  <c r="DA307"/>
  <c r="CB307"/>
  <c r="CW308"/>
  <c r="CZ308"/>
  <c r="DA308"/>
  <c r="CB308"/>
  <c r="CW309"/>
  <c r="CZ309"/>
  <c r="DA309"/>
  <c r="CB309"/>
  <c r="CW310"/>
  <c r="CZ310"/>
  <c r="DA310"/>
  <c r="CB310"/>
  <c r="CW311"/>
  <c r="CZ311"/>
  <c r="DA311"/>
  <c r="CB311"/>
  <c r="CZ312"/>
  <c r="CZ313"/>
  <c r="CW314"/>
  <c r="CZ314"/>
  <c r="DA314" s="1"/>
  <c r="CB314" s="1"/>
  <c r="CW315"/>
  <c r="CZ315"/>
  <c r="DA315"/>
  <c r="CB315" s="1"/>
  <c r="CW316"/>
  <c r="CW312" s="1"/>
  <c r="DA312" s="1"/>
  <c r="CB312" s="1"/>
  <c r="CZ316"/>
  <c r="DA316"/>
  <c r="CB316" s="1"/>
  <c r="CW317"/>
  <c r="CZ317"/>
  <c r="DA317"/>
  <c r="CB317" s="1"/>
  <c r="CW318"/>
  <c r="CZ318"/>
  <c r="DA318"/>
  <c r="CB318" s="1"/>
  <c r="CW319"/>
  <c r="CZ319"/>
  <c r="DA319"/>
  <c r="CB319" s="1"/>
  <c r="CW320"/>
  <c r="CZ320"/>
  <c r="DA320"/>
  <c r="CB320" s="1"/>
  <c r="CW321"/>
  <c r="CZ321"/>
  <c r="DA321"/>
  <c r="CB321" s="1"/>
  <c r="CW322"/>
  <c r="CZ322"/>
  <c r="DA322"/>
  <c r="CB322" s="1"/>
  <c r="CW323"/>
  <c r="CZ323"/>
  <c r="DA323"/>
  <c r="CB323" s="1"/>
  <c r="CW324"/>
  <c r="CZ324"/>
  <c r="DA324"/>
  <c r="CB324" s="1"/>
  <c r="CW325"/>
  <c r="CZ325"/>
  <c r="DA325"/>
  <c r="CB325" s="1"/>
  <c r="CW326"/>
  <c r="CZ326"/>
  <c r="DA326"/>
  <c r="CB326" s="1"/>
  <c r="CW327"/>
  <c r="CZ327"/>
  <c r="DA327"/>
  <c r="CB327" s="1"/>
  <c r="CW328"/>
  <c r="CZ328"/>
  <c r="DA328"/>
  <c r="CB328" s="1"/>
  <c r="CW329"/>
  <c r="CZ329"/>
  <c r="DA329"/>
  <c r="CB329" s="1"/>
  <c r="CW330"/>
  <c r="CZ330"/>
  <c r="DA330"/>
  <c r="CB330" s="1"/>
  <c r="CW331"/>
  <c r="CZ331"/>
  <c r="DA331"/>
  <c r="CB331" s="1"/>
  <c r="CW332"/>
  <c r="CZ332"/>
  <c r="DA332"/>
  <c r="CB332" s="1"/>
  <c r="CW333"/>
  <c r="CZ333"/>
  <c r="DA333"/>
  <c r="CB333" s="1"/>
  <c r="CW334"/>
  <c r="CZ334"/>
  <c r="DA334"/>
  <c r="CB334" s="1"/>
  <c r="CW335"/>
  <c r="CZ335"/>
  <c r="DA335"/>
  <c r="CB335" s="1"/>
  <c r="CW336"/>
  <c r="DA336" s="1"/>
  <c r="CB336" s="1"/>
  <c r="CZ336"/>
  <c r="CW337"/>
  <c r="DA337" s="1"/>
  <c r="CB337" s="1"/>
  <c r="CZ337"/>
  <c r="B338"/>
  <c r="CW338"/>
  <c r="DA338"/>
  <c r="CB338" s="1"/>
  <c r="CZ338"/>
  <c r="CW339"/>
  <c r="DA339"/>
  <c r="CB339" s="1"/>
  <c r="CZ339"/>
  <c r="CW340"/>
  <c r="DA340"/>
  <c r="CB340" s="1"/>
  <c r="CZ340"/>
  <c r="CW341"/>
  <c r="CX341"/>
  <c r="DA341" s="1"/>
  <c r="CB341" s="1"/>
  <c r="CZ341"/>
  <c r="CW342"/>
  <c r="DA342" s="1"/>
  <c r="CB342" s="1"/>
  <c r="CX342"/>
  <c r="CZ342"/>
  <c r="CW343"/>
  <c r="CX343"/>
  <c r="CZ343"/>
  <c r="DA343"/>
  <c r="CB343" s="1"/>
  <c r="CW344"/>
  <c r="DA344" s="1"/>
  <c r="CB344" s="1"/>
  <c r="CX344"/>
  <c r="CZ344"/>
  <c r="CW345"/>
  <c r="CX345"/>
  <c r="DA345" s="1"/>
  <c r="CB345" s="1"/>
  <c r="CZ345"/>
  <c r="CW346"/>
  <c r="DA346" s="1"/>
  <c r="CB346" s="1"/>
  <c r="CX346"/>
  <c r="CZ346"/>
  <c r="CW347"/>
  <c r="CX347"/>
  <c r="CZ347"/>
  <c r="DA347"/>
  <c r="CB347" s="1"/>
  <c r="CW348"/>
  <c r="DA348" s="1"/>
  <c r="CB348" s="1"/>
  <c r="CX348"/>
  <c r="CZ348"/>
  <c r="CW349"/>
  <c r="CX349"/>
  <c r="DA349" s="1"/>
  <c r="CB349" s="1"/>
  <c r="CZ349"/>
  <c r="CW350"/>
  <c r="DA350" s="1"/>
  <c r="CB350" s="1"/>
  <c r="CZ350"/>
  <c r="CZ351"/>
  <c r="DA351" s="1"/>
  <c r="CB351" s="1"/>
  <c r="CZ352"/>
  <c r="DA352"/>
  <c r="CB352" s="1"/>
  <c r="CZ353"/>
  <c r="DA353" s="1"/>
  <c r="CB353" s="1"/>
  <c r="CW354"/>
  <c r="CZ354"/>
  <c r="DA354" s="1"/>
  <c r="CB354" s="1"/>
  <c r="CW355"/>
  <c r="CZ355"/>
  <c r="DA355" s="1"/>
  <c r="CB355" s="1"/>
  <c r="CW356"/>
  <c r="CZ356"/>
  <c r="DA356" s="1"/>
  <c r="CB356" s="1"/>
  <c r="B357"/>
  <c r="CW357"/>
  <c r="CZ357"/>
  <c r="CW358"/>
  <c r="CX358"/>
  <c r="CZ358"/>
  <c r="CW359"/>
  <c r="CX359"/>
  <c r="DA359" s="1"/>
  <c r="CB359" s="1"/>
  <c r="CZ359"/>
  <c r="CW360"/>
  <c r="DA360" s="1"/>
  <c r="CB360" s="1"/>
  <c r="CX360"/>
  <c r="CZ360"/>
  <c r="CW361"/>
  <c r="CX361"/>
  <c r="DA361" s="1"/>
  <c r="CB361" s="1"/>
  <c r="CZ361"/>
  <c r="CW362"/>
  <c r="CX362"/>
  <c r="DA362"/>
  <c r="CB362" s="1"/>
  <c r="CZ362"/>
  <c r="CW363"/>
  <c r="CX363"/>
  <c r="DA363" s="1"/>
  <c r="CB363" s="1"/>
  <c r="CZ363"/>
  <c r="CW364"/>
  <c r="DA364" s="1"/>
  <c r="CX364"/>
  <c r="CZ364"/>
  <c r="CB364"/>
  <c r="CW365"/>
  <c r="DA365"/>
  <c r="CB365" s="1"/>
  <c r="CX365"/>
  <c r="CZ365"/>
  <c r="CW366"/>
  <c r="CX366"/>
  <c r="DA366"/>
  <c r="CB366" s="1"/>
  <c r="CZ366"/>
  <c r="CW367"/>
  <c r="DA367"/>
  <c r="CB367" s="1"/>
  <c r="CX367"/>
  <c r="CZ367"/>
  <c r="CW368"/>
  <c r="DA368" s="1"/>
  <c r="CX368"/>
  <c r="CZ368"/>
  <c r="CB368"/>
  <c r="CW369"/>
  <c r="DA369"/>
  <c r="CB369" s="1"/>
  <c r="CX369"/>
  <c r="CZ369"/>
  <c r="CW370"/>
  <c r="CX370"/>
  <c r="DA370"/>
  <c r="CB370" s="1"/>
  <c r="CZ370"/>
  <c r="CW371"/>
  <c r="DA371"/>
  <c r="CB371" s="1"/>
  <c r="CX371"/>
  <c r="CZ371"/>
  <c r="CW372"/>
  <c r="DA372" s="1"/>
  <c r="CX372"/>
  <c r="CZ372"/>
  <c r="CB372"/>
  <c r="CW373"/>
  <c r="DA373"/>
  <c r="CB373" s="1"/>
  <c r="CX373"/>
  <c r="CZ373"/>
  <c r="CW374"/>
  <c r="CX374"/>
  <c r="DA374"/>
  <c r="CB374" s="1"/>
  <c r="CZ374"/>
  <c r="CW375"/>
  <c r="DA375"/>
  <c r="CB375" s="1"/>
  <c r="CX375"/>
  <c r="CZ375"/>
  <c r="CW376"/>
  <c r="DA376" s="1"/>
  <c r="CX376"/>
  <c r="CZ376"/>
  <c r="CB376"/>
  <c r="CW377"/>
  <c r="DA377"/>
  <c r="CB377" s="1"/>
  <c r="CX377"/>
  <c r="CZ377"/>
  <c r="CW378"/>
  <c r="CZ378"/>
  <c r="CW379"/>
  <c r="CZ379"/>
  <c r="CW380"/>
  <c r="CZ380"/>
  <c r="CW381"/>
  <c r="CZ381"/>
  <c r="AB382"/>
  <c r="CW382"/>
  <c r="CZ382"/>
  <c r="AB383"/>
  <c r="CW383"/>
  <c r="CZ383"/>
  <c r="CW384"/>
  <c r="CX384"/>
  <c r="CX379"/>
  <c r="CZ384"/>
  <c r="CW385"/>
  <c r="CX385"/>
  <c r="DA385"/>
  <c r="CB385" s="1"/>
  <c r="CZ385"/>
  <c r="CW386"/>
  <c r="CX386"/>
  <c r="DA386" s="1"/>
  <c r="CB386" s="1"/>
  <c r="CZ386"/>
  <c r="CW387"/>
  <c r="CX387"/>
  <c r="CZ387"/>
  <c r="B388"/>
  <c r="CW388"/>
  <c r="CX388"/>
  <c r="CZ388"/>
  <c r="CW389"/>
  <c r="DA389"/>
  <c r="CB389" s="1"/>
  <c r="CX389"/>
  <c r="CZ389"/>
  <c r="AC390"/>
  <c r="CW390"/>
  <c r="CX390"/>
  <c r="DA390" s="1"/>
  <c r="CB390"/>
  <c r="CZ390"/>
  <c r="CW391"/>
  <c r="CX391"/>
  <c r="CZ391"/>
  <c r="CW392"/>
  <c r="CX392"/>
  <c r="DA392" s="1"/>
  <c r="CB392" s="1"/>
  <c r="CZ392"/>
  <c r="CW393"/>
  <c r="CX393"/>
  <c r="DA393"/>
  <c r="CB393" s="1"/>
  <c r="CZ393"/>
  <c r="CW394"/>
  <c r="DA394"/>
  <c r="CB394" s="1"/>
  <c r="CZ394"/>
  <c r="CW395"/>
  <c r="DA395"/>
  <c r="CB395" s="1"/>
  <c r="CZ395"/>
  <c r="CW396"/>
  <c r="DA396"/>
  <c r="CB396" s="1"/>
  <c r="CZ396"/>
  <c r="CW397"/>
  <c r="DA397"/>
  <c r="CB397" s="1"/>
  <c r="CZ397"/>
  <c r="CW398"/>
  <c r="CZ398"/>
  <c r="CW399"/>
  <c r="DA399"/>
  <c r="CB399" s="1"/>
  <c r="CX399"/>
  <c r="CZ399"/>
  <c r="CW400"/>
  <c r="CX400"/>
  <c r="CZ400"/>
  <c r="DA400"/>
  <c r="CB400" s="1"/>
  <c r="CW401"/>
  <c r="DA401" s="1"/>
  <c r="CB401"/>
  <c r="CX401"/>
  <c r="CZ401"/>
  <c r="CW402"/>
  <c r="CX402"/>
  <c r="CX398" s="1"/>
  <c r="DA398" s="1"/>
  <c r="CB398" s="1"/>
  <c r="CZ402"/>
  <c r="CW403"/>
  <c r="CX403"/>
  <c r="DA403"/>
  <c r="CB403" s="1"/>
  <c r="CZ403"/>
  <c r="CW404"/>
  <c r="CX404"/>
  <c r="DA404" s="1"/>
  <c r="CB404" s="1"/>
  <c r="CZ404"/>
  <c r="CW405"/>
  <c r="CX405"/>
  <c r="DA405"/>
  <c r="CB405" s="1"/>
  <c r="CZ405"/>
  <c r="CW406"/>
  <c r="CX406"/>
  <c r="DA406" s="1"/>
  <c r="CB406"/>
  <c r="CZ406"/>
  <c r="CW407"/>
  <c r="CX407"/>
  <c r="DA407"/>
  <c r="CB407" s="1"/>
  <c r="CZ407"/>
  <c r="CW408"/>
  <c r="CX408"/>
  <c r="DA408" s="1"/>
  <c r="CB408" s="1"/>
  <c r="CZ408"/>
  <c r="CW409"/>
  <c r="CX409"/>
  <c r="DA409"/>
  <c r="CB409" s="1"/>
  <c r="CZ409"/>
  <c r="CW410"/>
  <c r="CX410"/>
  <c r="DA410" s="1"/>
  <c r="CB410"/>
  <c r="CZ410"/>
  <c r="CW411"/>
  <c r="CX411"/>
  <c r="DA411"/>
  <c r="CB411" s="1"/>
  <c r="CZ411"/>
  <c r="CW412"/>
  <c r="CX412"/>
  <c r="DA412" s="1"/>
  <c r="CB412" s="1"/>
  <c r="CZ412"/>
  <c r="CW413"/>
  <c r="CX413"/>
  <c r="DA413"/>
  <c r="CB413" s="1"/>
  <c r="CZ413"/>
  <c r="CW414"/>
  <c r="CX414"/>
  <c r="DA414" s="1"/>
  <c r="CB414"/>
  <c r="CZ414"/>
  <c r="CW415"/>
  <c r="CX415"/>
  <c r="DA415"/>
  <c r="CB415" s="1"/>
  <c r="CZ415"/>
  <c r="CW416"/>
  <c r="CX416"/>
  <c r="DA416" s="1"/>
  <c r="CB416" s="1"/>
  <c r="CZ416"/>
  <c r="CW417"/>
  <c r="CX417"/>
  <c r="DA417"/>
  <c r="CB417" s="1"/>
  <c r="CZ417"/>
  <c r="CW418"/>
  <c r="CX418"/>
  <c r="DA418" s="1"/>
  <c r="CB418"/>
  <c r="CZ418"/>
  <c r="CW419"/>
  <c r="CZ419"/>
  <c r="CW420"/>
  <c r="CZ420"/>
  <c r="CW421"/>
  <c r="CZ421"/>
  <c r="CW422"/>
  <c r="CZ422"/>
  <c r="CW423"/>
  <c r="CX423"/>
  <c r="DA423"/>
  <c r="CB423" s="1"/>
  <c r="CZ423"/>
  <c r="CW424"/>
  <c r="CX424"/>
  <c r="DA424" s="1"/>
  <c r="CB424" s="1"/>
  <c r="CZ424"/>
  <c r="CW425"/>
  <c r="CX425"/>
  <c r="DA425"/>
  <c r="CB425" s="1"/>
  <c r="CZ425"/>
  <c r="CW426"/>
  <c r="CX426"/>
  <c r="CZ426"/>
  <c r="CW427"/>
  <c r="CX427"/>
  <c r="DA427"/>
  <c r="CB427" s="1"/>
  <c r="CZ427"/>
  <c r="CW428"/>
  <c r="DA428"/>
  <c r="CB428" s="1"/>
  <c r="CX428"/>
  <c r="CZ428"/>
  <c r="CW429"/>
  <c r="CX429"/>
  <c r="DA429"/>
  <c r="CB429" s="1"/>
  <c r="CZ429"/>
  <c r="CW430"/>
  <c r="CX430"/>
  <c r="DA430" s="1"/>
  <c r="CB430" s="1"/>
  <c r="CZ430"/>
  <c r="CW431"/>
  <c r="CX431"/>
  <c r="DA431"/>
  <c r="CB431" s="1"/>
  <c r="CZ431"/>
  <c r="CW432"/>
  <c r="CZ432"/>
  <c r="CW433"/>
  <c r="CZ433"/>
  <c r="DA433"/>
  <c r="CB433"/>
  <c r="CW434"/>
  <c r="CZ434"/>
  <c r="DA434"/>
  <c r="CB434"/>
  <c r="CW435"/>
  <c r="CZ435"/>
  <c r="DA435"/>
  <c r="CB435"/>
  <c r="S436"/>
  <c r="CW436"/>
  <c r="DA436" s="1"/>
  <c r="CB436" s="1"/>
  <c r="CZ436"/>
  <c r="B437"/>
  <c r="CW437"/>
  <c r="CZ437"/>
  <c r="CW438"/>
  <c r="CX438"/>
  <c r="CZ438"/>
  <c r="DA438"/>
  <c r="CB438" s="1"/>
  <c r="CW439"/>
  <c r="DA439" s="1"/>
  <c r="CB439" s="1"/>
  <c r="CX439"/>
  <c r="CZ439"/>
  <c r="CW440"/>
  <c r="CX440"/>
  <c r="DA440" s="1"/>
  <c r="CB440" s="1"/>
  <c r="CZ440"/>
  <c r="CW441"/>
  <c r="DA441" s="1"/>
  <c r="CB441" s="1"/>
  <c r="CX441"/>
  <c r="CZ441"/>
  <c r="CW442"/>
  <c r="CX442"/>
  <c r="CZ442"/>
  <c r="DA442"/>
  <c r="CB442" s="1"/>
  <c r="CW443"/>
  <c r="DA443" s="1"/>
  <c r="CB443" s="1"/>
  <c r="CX443"/>
  <c r="CZ443"/>
  <c r="CW444"/>
  <c r="CX444"/>
  <c r="DA444" s="1"/>
  <c r="CB444" s="1"/>
  <c r="CZ444"/>
  <c r="CW445"/>
  <c r="DA445" s="1"/>
  <c r="CB445" s="1"/>
  <c r="CX445"/>
  <c r="CZ445"/>
  <c r="CW446"/>
  <c r="CX446"/>
  <c r="CZ446"/>
  <c r="DA446"/>
  <c r="CB446" s="1"/>
  <c r="CW447"/>
  <c r="DA447" s="1"/>
  <c r="CB447" s="1"/>
  <c r="CX447"/>
  <c r="CZ447"/>
  <c r="CW448"/>
  <c r="CX448"/>
  <c r="DA448" s="1"/>
  <c r="CB448" s="1"/>
  <c r="CZ448"/>
  <c r="CW449"/>
  <c r="DA449" s="1"/>
  <c r="CB449" s="1"/>
  <c r="CX449"/>
  <c r="CZ449"/>
  <c r="CW450"/>
  <c r="CX450"/>
  <c r="CZ450"/>
  <c r="DA450"/>
  <c r="CB450" s="1"/>
  <c r="CW451"/>
  <c r="DA451" s="1"/>
  <c r="CB451" s="1"/>
  <c r="CX451"/>
  <c r="CZ451"/>
  <c r="CW452"/>
  <c r="CX452"/>
  <c r="DA452" s="1"/>
  <c r="CB452" s="1"/>
  <c r="CZ452"/>
  <c r="CW453"/>
  <c r="DA453" s="1"/>
  <c r="CB453" s="1"/>
  <c r="CX453"/>
  <c r="CZ453"/>
  <c r="CW454"/>
  <c r="CX454"/>
  <c r="CZ454"/>
  <c r="DA454"/>
  <c r="CB454" s="1"/>
  <c r="CW455"/>
  <c r="DA455" s="1"/>
  <c r="CB455" s="1"/>
  <c r="CX455"/>
  <c r="CZ455"/>
  <c r="CW456"/>
  <c r="CX456"/>
  <c r="DA456" s="1"/>
  <c r="CB456" s="1"/>
  <c r="CZ456"/>
  <c r="CW457"/>
  <c r="DA457" s="1"/>
  <c r="CB457" s="1"/>
  <c r="CX457"/>
  <c r="CZ457"/>
  <c r="CW458"/>
  <c r="CZ458"/>
  <c r="CW459"/>
  <c r="CZ459"/>
  <c r="CW460"/>
  <c r="CZ460"/>
  <c r="CW461"/>
  <c r="CZ461"/>
  <c r="CW462"/>
  <c r="CZ462"/>
  <c r="AF463"/>
  <c r="BO463"/>
  <c r="CW463"/>
  <c r="CX463"/>
  <c r="DA463" s="1"/>
  <c r="CB463" s="1"/>
  <c r="CZ463"/>
  <c r="AF464"/>
  <c r="BO464" s="1"/>
  <c r="CW464"/>
  <c r="CX464"/>
  <c r="DA464"/>
  <c r="CB464" s="1"/>
  <c r="CZ464"/>
  <c r="AF465"/>
  <c r="BO465"/>
  <c r="CW465"/>
  <c r="CX465"/>
  <c r="DA465" s="1"/>
  <c r="CB465" s="1"/>
  <c r="CZ465"/>
  <c r="AF466"/>
  <c r="BO466" s="1"/>
  <c r="CW466"/>
  <c r="DA466" s="1"/>
  <c r="CB466" s="1"/>
  <c r="CX466"/>
  <c r="CZ466"/>
  <c r="AF467"/>
  <c r="BO467"/>
  <c r="CW467"/>
  <c r="CX467"/>
  <c r="DA467" s="1"/>
  <c r="CB467" s="1"/>
  <c r="CZ467"/>
  <c r="AF468"/>
  <c r="BO468" s="1"/>
  <c r="CW468"/>
  <c r="CX468"/>
  <c r="DA468"/>
  <c r="CB468" s="1"/>
  <c r="CZ468"/>
  <c r="AF469"/>
  <c r="BO469"/>
  <c r="CW469"/>
  <c r="CX469"/>
  <c r="DA469" s="1"/>
  <c r="CB469" s="1"/>
  <c r="CZ469"/>
  <c r="AF470"/>
  <c r="BO470" s="1"/>
  <c r="CW470"/>
  <c r="DA470" s="1"/>
  <c r="CB470" s="1"/>
  <c r="CX470"/>
  <c r="CZ470"/>
  <c r="AF471"/>
  <c r="BO471"/>
  <c r="CW471"/>
  <c r="CX471"/>
  <c r="DA471" s="1"/>
  <c r="CB471" s="1"/>
  <c r="CZ471"/>
  <c r="AF472"/>
  <c r="BO472" s="1"/>
  <c r="CW472"/>
  <c r="CZ472"/>
  <c r="CW473"/>
  <c r="CZ473"/>
  <c r="CW474"/>
  <c r="CZ474"/>
  <c r="AF475"/>
  <c r="BO475" s="1"/>
  <c r="CW475"/>
  <c r="CX475"/>
  <c r="CZ475"/>
  <c r="AF476"/>
  <c r="BO476"/>
  <c r="CW476"/>
  <c r="CX476"/>
  <c r="CZ476"/>
  <c r="AF477"/>
  <c r="BO477" s="1"/>
  <c r="CW477"/>
  <c r="CX477"/>
  <c r="DA477"/>
  <c r="CB477" s="1"/>
  <c r="CZ477"/>
  <c r="AF478"/>
  <c r="BO478"/>
  <c r="CW478"/>
  <c r="DA478"/>
  <c r="CB478" s="1"/>
  <c r="CX478"/>
  <c r="CZ478"/>
  <c r="AF479"/>
  <c r="BO479" s="1"/>
  <c r="CW479"/>
  <c r="DA479" s="1"/>
  <c r="CB479" s="1"/>
  <c r="CX479"/>
  <c r="CZ479"/>
  <c r="AF480"/>
  <c r="BO480"/>
  <c r="CW480"/>
  <c r="CX480"/>
  <c r="DA480" s="1"/>
  <c r="CB480" s="1"/>
  <c r="CZ480"/>
  <c r="AF481"/>
  <c r="BO481" s="1"/>
  <c r="CW481"/>
  <c r="CX481"/>
  <c r="DA481"/>
  <c r="CB481" s="1"/>
  <c r="CZ481"/>
  <c r="AF482"/>
  <c r="BO482"/>
  <c r="CW482"/>
  <c r="DA482"/>
  <c r="CB482" s="1"/>
  <c r="CX482"/>
  <c r="CZ482"/>
  <c r="AF483"/>
  <c r="BO483" s="1"/>
  <c r="CW483"/>
  <c r="DA483" s="1"/>
  <c r="CB483" s="1"/>
  <c r="CX483"/>
  <c r="CZ483"/>
  <c r="AF484"/>
  <c r="BO484"/>
  <c r="CW484"/>
  <c r="CZ484"/>
  <c r="CW485"/>
  <c r="CZ485"/>
  <c r="CW486"/>
  <c r="CZ486"/>
  <c r="AB487"/>
  <c r="BO487"/>
  <c r="CW487"/>
  <c r="CX487"/>
  <c r="DA487" s="1"/>
  <c r="CB487" s="1"/>
  <c r="CZ487"/>
  <c r="AB488"/>
  <c r="BO488"/>
  <c r="CW488"/>
  <c r="CX488"/>
  <c r="DA488"/>
  <c r="CB488" s="1"/>
  <c r="CZ488"/>
  <c r="AB489"/>
  <c r="BO489"/>
  <c r="CW489"/>
  <c r="CX489"/>
  <c r="DA489" s="1"/>
  <c r="CB489" s="1"/>
  <c r="CZ489"/>
  <c r="AB490"/>
  <c r="BO490"/>
  <c r="CW490"/>
  <c r="DA490" s="1"/>
  <c r="CB490" s="1"/>
  <c r="CX490"/>
  <c r="CZ490"/>
  <c r="AB491"/>
  <c r="BO491"/>
  <c r="CW491"/>
  <c r="CX491"/>
  <c r="DA491" s="1"/>
  <c r="CB491" s="1"/>
  <c r="CZ491"/>
  <c r="AB492"/>
  <c r="BO492"/>
  <c r="CW492"/>
  <c r="CX492"/>
  <c r="DA492"/>
  <c r="CB492" s="1"/>
  <c r="CZ492"/>
  <c r="AB493"/>
  <c r="BO493"/>
  <c r="CW493"/>
  <c r="CX493"/>
  <c r="DA493" s="1"/>
  <c r="CB493" s="1"/>
  <c r="CZ493"/>
  <c r="AB494"/>
  <c r="BO494"/>
  <c r="CW494"/>
  <c r="DA494" s="1"/>
  <c r="CB494" s="1"/>
  <c r="CX494"/>
  <c r="CZ494"/>
  <c r="AB495"/>
  <c r="BO495"/>
  <c r="CW495"/>
  <c r="CX495"/>
  <c r="DA495" s="1"/>
  <c r="CB495" s="1"/>
  <c r="CZ495"/>
  <c r="AB496"/>
  <c r="BO496"/>
  <c r="CW496"/>
  <c r="CZ496"/>
  <c r="CW497"/>
  <c r="CZ497"/>
  <c r="CW498"/>
  <c r="CZ498"/>
  <c r="AK499"/>
  <c r="BO499" s="1"/>
  <c r="CW499"/>
  <c r="CX499"/>
  <c r="CZ499"/>
  <c r="AK500"/>
  <c r="BO500"/>
  <c r="CW500"/>
  <c r="CX500"/>
  <c r="CZ500"/>
  <c r="AK501"/>
  <c r="BO501" s="1"/>
  <c r="CW501"/>
  <c r="CX501"/>
  <c r="DA501"/>
  <c r="CB501" s="1"/>
  <c r="CZ501"/>
  <c r="AK502"/>
  <c r="BO502"/>
  <c r="CW502"/>
  <c r="DA502"/>
  <c r="CB502" s="1"/>
  <c r="CX502"/>
  <c r="CZ502"/>
  <c r="AK503"/>
  <c r="BO503" s="1"/>
  <c r="CW503"/>
  <c r="DA503" s="1"/>
  <c r="CB503" s="1"/>
  <c r="CX503"/>
  <c r="CZ503"/>
  <c r="AK504"/>
  <c r="BO504"/>
  <c r="CW504"/>
  <c r="CX504"/>
  <c r="DA504" s="1"/>
  <c r="CB504" s="1"/>
  <c r="CZ504"/>
  <c r="AK505"/>
  <c r="BO505" s="1"/>
  <c r="CW505"/>
  <c r="CX505"/>
  <c r="DA505"/>
  <c r="CB505" s="1"/>
  <c r="CZ505"/>
  <c r="AK506"/>
  <c r="BO506"/>
  <c r="CW506"/>
  <c r="DA506"/>
  <c r="CB506" s="1"/>
  <c r="CX506"/>
  <c r="CZ506"/>
  <c r="AK507"/>
  <c r="BO507" s="1"/>
  <c r="CW507"/>
  <c r="DA507" s="1"/>
  <c r="CB507" s="1"/>
  <c r="CX507"/>
  <c r="CZ507"/>
  <c r="AK508"/>
  <c r="BO508"/>
  <c r="CW508"/>
  <c r="CZ508"/>
  <c r="CZ509"/>
  <c r="CZ510"/>
  <c r="CZ511"/>
  <c r="CW512"/>
  <c r="CZ512"/>
  <c r="B513"/>
  <c r="CW513"/>
  <c r="CZ513"/>
  <c r="CW514"/>
  <c r="CX514"/>
  <c r="DA514" s="1"/>
  <c r="CB514" s="1"/>
  <c r="CZ514"/>
  <c r="CW515"/>
  <c r="CX515"/>
  <c r="CZ515"/>
  <c r="CW516"/>
  <c r="CX516"/>
  <c r="DA516" s="1"/>
  <c r="CB516" s="1"/>
  <c r="CZ516"/>
  <c r="CW517"/>
  <c r="DA517" s="1"/>
  <c r="CB517" s="1"/>
  <c r="CX517"/>
  <c r="CZ517"/>
  <c r="CW518"/>
  <c r="CX518"/>
  <c r="DA518" s="1"/>
  <c r="CB518" s="1"/>
  <c r="CZ518"/>
  <c r="CW519"/>
  <c r="DA519" s="1"/>
  <c r="CB519" s="1"/>
  <c r="CX519"/>
  <c r="CZ519"/>
  <c r="CW520"/>
  <c r="CX520"/>
  <c r="DA520" s="1"/>
  <c r="CB520" s="1"/>
  <c r="CZ520"/>
  <c r="CW521"/>
  <c r="DA521" s="1"/>
  <c r="CB521" s="1"/>
  <c r="CX521"/>
  <c r="CZ521"/>
  <c r="CW522"/>
  <c r="CX522"/>
  <c r="DA522" s="1"/>
  <c r="CB522" s="1"/>
  <c r="CZ522"/>
  <c r="CW523"/>
  <c r="DA523" s="1"/>
  <c r="CB523" s="1"/>
  <c r="CX523"/>
  <c r="CZ523"/>
  <c r="CW524"/>
  <c r="CX524"/>
  <c r="DA524" s="1"/>
  <c r="CB524" s="1"/>
  <c r="CZ524"/>
  <c r="CW525"/>
  <c r="DA525" s="1"/>
  <c r="CB525" s="1"/>
  <c r="CX525"/>
  <c r="CZ525"/>
  <c r="CW526"/>
  <c r="CX526"/>
  <c r="DA526" s="1"/>
  <c r="CB526" s="1"/>
  <c r="CZ526"/>
  <c r="CW527"/>
  <c r="DA527" s="1"/>
  <c r="CB527" s="1"/>
  <c r="CX527"/>
  <c r="CZ527"/>
  <c r="CW528"/>
  <c r="CX528"/>
  <c r="DA528" s="1"/>
  <c r="CB528" s="1"/>
  <c r="CZ528"/>
  <c r="CW529"/>
  <c r="DA529" s="1"/>
  <c r="CB529" s="1"/>
  <c r="CX529"/>
  <c r="CZ529"/>
  <c r="CW530"/>
  <c r="CX530"/>
  <c r="DA530" s="1"/>
  <c r="CB530" s="1"/>
  <c r="CZ530"/>
  <c r="CW531"/>
  <c r="DA531" s="1"/>
  <c r="CB531" s="1"/>
  <c r="CX531"/>
  <c r="CZ531"/>
  <c r="CW532"/>
  <c r="CX532"/>
  <c r="DA532" s="1"/>
  <c r="CB532" s="1"/>
  <c r="CZ532"/>
  <c r="CW533"/>
  <c r="DA533" s="1"/>
  <c r="CB533" s="1"/>
  <c r="CX533"/>
  <c r="CZ533"/>
  <c r="CW534"/>
  <c r="CZ534"/>
  <c r="CW535"/>
  <c r="CZ535"/>
  <c r="CW536"/>
  <c r="CZ536"/>
  <c r="CW537"/>
  <c r="CZ537"/>
  <c r="CW538"/>
  <c r="CZ538"/>
  <c r="CW539"/>
  <c r="CZ539"/>
  <c r="CW540"/>
  <c r="CX540"/>
  <c r="CZ540"/>
  <c r="CW541"/>
  <c r="DA541" s="1"/>
  <c r="CB541" s="1"/>
  <c r="CX541"/>
  <c r="CZ541"/>
  <c r="CW542"/>
  <c r="CX542"/>
  <c r="DA542" s="1"/>
  <c r="CB542" s="1"/>
  <c r="CZ542"/>
  <c r="CW543"/>
  <c r="CX543"/>
  <c r="CZ543"/>
  <c r="CW544"/>
  <c r="CX544"/>
  <c r="DA544" s="1"/>
  <c r="CB544" s="1"/>
  <c r="CZ544"/>
  <c r="CW545"/>
  <c r="DA545" s="1"/>
  <c r="CB545" s="1"/>
  <c r="CX545"/>
  <c r="CZ545"/>
  <c r="CW546"/>
  <c r="CX546"/>
  <c r="DA546" s="1"/>
  <c r="CB546" s="1"/>
  <c r="CZ546"/>
  <c r="CW547"/>
  <c r="CX547"/>
  <c r="DA547"/>
  <c r="CB547" s="1"/>
  <c r="CZ547"/>
  <c r="CW548"/>
  <c r="CX548"/>
  <c r="DA548" s="1"/>
  <c r="CB548" s="1"/>
  <c r="CZ548"/>
  <c r="CW549"/>
  <c r="CZ549"/>
  <c r="CW550"/>
  <c r="CZ550"/>
  <c r="DA550"/>
  <c r="CB550" s="1"/>
  <c r="CW551"/>
  <c r="CW572" s="1"/>
  <c r="CZ551"/>
  <c r="B552"/>
  <c r="CW552"/>
  <c r="CZ552"/>
  <c r="CW553"/>
  <c r="CZ553"/>
  <c r="CW554"/>
  <c r="CZ554"/>
  <c r="CW555"/>
  <c r="CZ555"/>
  <c r="CW556"/>
  <c r="CX556"/>
  <c r="CZ556"/>
  <c r="CW557"/>
  <c r="CX557"/>
  <c r="DA557"/>
  <c r="CB557" s="1"/>
  <c r="CZ557"/>
  <c r="CW558"/>
  <c r="CX558"/>
  <c r="DA558" s="1"/>
  <c r="CB558" s="1"/>
  <c r="CZ558"/>
  <c r="CW559"/>
  <c r="CX559"/>
  <c r="DA559"/>
  <c r="CB559" s="1"/>
  <c r="CZ559"/>
  <c r="CW560"/>
  <c r="CX560"/>
  <c r="DA560" s="1"/>
  <c r="CB560" s="1"/>
  <c r="CZ560"/>
  <c r="CW561"/>
  <c r="CX561"/>
  <c r="DA561"/>
  <c r="CB561" s="1"/>
  <c r="CZ561"/>
  <c r="CW562"/>
  <c r="CX562"/>
  <c r="DA562" s="1"/>
  <c r="CB562" s="1"/>
  <c r="CZ562"/>
  <c r="CW563"/>
  <c r="CX563"/>
  <c r="DA563"/>
  <c r="CB563" s="1"/>
  <c r="CZ563"/>
  <c r="CW564"/>
  <c r="CX564"/>
  <c r="DA564" s="1"/>
  <c r="CB564" s="1"/>
  <c r="CZ564"/>
  <c r="CW565"/>
  <c r="CX565"/>
  <c r="DA565"/>
  <c r="CB565" s="1"/>
  <c r="CZ565"/>
  <c r="CW566"/>
  <c r="CX566"/>
  <c r="DA566" s="1"/>
  <c r="CB566" s="1"/>
  <c r="CZ566"/>
  <c r="CW567"/>
  <c r="CX567"/>
  <c r="DA567"/>
  <c r="CB567" s="1"/>
  <c r="CZ567"/>
  <c r="CW568"/>
  <c r="CX568"/>
  <c r="DA568" s="1"/>
  <c r="CB568" s="1"/>
  <c r="CZ568"/>
  <c r="CW569"/>
  <c r="CX569"/>
  <c r="DA569"/>
  <c r="CB569" s="1"/>
  <c r="CZ569"/>
  <c r="CW570"/>
  <c r="CZ570"/>
  <c r="CW571"/>
  <c r="CZ571"/>
  <c r="CZ572"/>
  <c r="CX573"/>
  <c r="CZ573"/>
  <c r="CX574"/>
  <c r="CZ574"/>
  <c r="CX575"/>
  <c r="CZ575"/>
  <c r="CX576"/>
  <c r="CZ576"/>
  <c r="CX577"/>
  <c r="CZ577"/>
  <c r="CX578"/>
  <c r="CZ578"/>
  <c r="CX579"/>
  <c r="CZ579"/>
  <c r="CX580"/>
  <c r="CZ580"/>
  <c r="CW581"/>
  <c r="DA581" s="1"/>
  <c r="CB581"/>
  <c r="CX581"/>
  <c r="CZ581"/>
  <c r="CX582"/>
  <c r="CZ582"/>
  <c r="CX583"/>
  <c r="CZ583"/>
  <c r="CX584"/>
  <c r="CZ584"/>
  <c r="CX585"/>
  <c r="CZ585"/>
  <c r="CX586"/>
  <c r="CZ586"/>
  <c r="CX587"/>
  <c r="CZ587"/>
  <c r="CX588"/>
  <c r="CZ588"/>
  <c r="CX589"/>
  <c r="CZ589"/>
  <c r="CX590"/>
  <c r="CZ590"/>
  <c r="CX591"/>
  <c r="CZ591"/>
  <c r="CW592"/>
  <c r="CX592"/>
  <c r="DA592"/>
  <c r="CB592" s="1"/>
  <c r="CZ592"/>
  <c r="CW593"/>
  <c r="DA593"/>
  <c r="CB593" s="1"/>
  <c r="CZ593"/>
  <c r="CW594"/>
  <c r="DA594"/>
  <c r="CB594" s="1"/>
  <c r="CZ594"/>
  <c r="CW595"/>
  <c r="CZ595"/>
  <c r="CW596"/>
  <c r="CX596"/>
  <c r="CZ596"/>
  <c r="CW597"/>
  <c r="CX597"/>
  <c r="DA597"/>
  <c r="CB597" s="1"/>
  <c r="CZ597"/>
  <c r="CW598"/>
  <c r="DA598"/>
  <c r="CB598" s="1"/>
  <c r="CX598"/>
  <c r="CZ598"/>
  <c r="CW599"/>
  <c r="CX599"/>
  <c r="DA599"/>
  <c r="CB599" s="1"/>
  <c r="CZ599"/>
  <c r="CW600"/>
  <c r="DA600"/>
  <c r="CB600" s="1"/>
  <c r="CX600"/>
  <c r="CZ600"/>
  <c r="CW601"/>
  <c r="CX601"/>
  <c r="DA601"/>
  <c r="CB601" s="1"/>
  <c r="CZ601"/>
  <c r="CW602"/>
  <c r="DA602"/>
  <c r="CB602" s="1"/>
  <c r="CX602"/>
  <c r="CZ602"/>
  <c r="CW603"/>
  <c r="CX603"/>
  <c r="DA603"/>
  <c r="CB603" s="1"/>
  <c r="CZ603"/>
  <c r="CW604"/>
  <c r="DA604"/>
  <c r="CB604" s="1"/>
  <c r="CX604"/>
  <c r="CZ604"/>
  <c r="CW605"/>
  <c r="CX605"/>
  <c r="DA605"/>
  <c r="CB605" s="1"/>
  <c r="CZ605"/>
  <c r="CW606"/>
  <c r="DA606"/>
  <c r="CB606" s="1"/>
  <c r="CX606"/>
  <c r="CZ606"/>
  <c r="CW607"/>
  <c r="CX607"/>
  <c r="DA607"/>
  <c r="CB607" s="1"/>
  <c r="CZ607"/>
  <c r="CW608"/>
  <c r="DA608"/>
  <c r="CB608" s="1"/>
  <c r="CX608"/>
  <c r="CZ608"/>
  <c r="CW609"/>
  <c r="CX609"/>
  <c r="DA609"/>
  <c r="CB609" s="1"/>
  <c r="CZ609"/>
  <c r="CW610"/>
  <c r="DA610"/>
  <c r="CB610" s="1"/>
  <c r="CX610"/>
  <c r="CZ610"/>
  <c r="CW611"/>
  <c r="CX611"/>
  <c r="DA611"/>
  <c r="CB611" s="1"/>
  <c r="CZ611"/>
  <c r="CW612"/>
  <c r="DA612"/>
  <c r="CB612" s="1"/>
  <c r="CX612"/>
  <c r="CZ612"/>
  <c r="CW613"/>
  <c r="CX613"/>
  <c r="DA613"/>
  <c r="CB613" s="1"/>
  <c r="CZ613"/>
  <c r="CW614"/>
  <c r="DA614"/>
  <c r="CB614" s="1"/>
  <c r="CX614"/>
  <c r="CZ614"/>
  <c r="CW615"/>
  <c r="CX615"/>
  <c r="DA615"/>
  <c r="CB615" s="1"/>
  <c r="CZ615"/>
  <c r="CW616"/>
  <c r="CZ616"/>
  <c r="DA616"/>
  <c r="CB616" s="1"/>
  <c r="CW617"/>
  <c r="CZ617"/>
  <c r="DA617"/>
  <c r="CB617" s="1"/>
  <c r="CW618"/>
  <c r="CZ618"/>
  <c r="DA618"/>
  <c r="CB618" s="1"/>
  <c r="CW619"/>
  <c r="CZ619"/>
  <c r="DA619"/>
  <c r="CB619" s="1"/>
  <c r="B620"/>
  <c r="CW620"/>
  <c r="CZ620"/>
  <c r="CW621"/>
  <c r="CX621"/>
  <c r="CZ621"/>
  <c r="CW622"/>
  <c r="CX622"/>
  <c r="DA622" s="1"/>
  <c r="CB622" s="1"/>
  <c r="CZ622"/>
  <c r="CW623"/>
  <c r="DA623" s="1"/>
  <c r="CB623"/>
  <c r="CX623"/>
  <c r="CZ623"/>
  <c r="CW624"/>
  <c r="CX624"/>
  <c r="DA624" s="1"/>
  <c r="CB624" s="1"/>
  <c r="CZ624"/>
  <c r="CW625"/>
  <c r="DA625" s="1"/>
  <c r="CB625"/>
  <c r="CX625"/>
  <c r="CZ625"/>
  <c r="CW626"/>
  <c r="CX626"/>
  <c r="DA626" s="1"/>
  <c r="CB626" s="1"/>
  <c r="CZ626"/>
  <c r="CW627"/>
  <c r="DA627" s="1"/>
  <c r="CB627"/>
  <c r="CX627"/>
  <c r="CZ627"/>
  <c r="CW628"/>
  <c r="CX628"/>
  <c r="DA628" s="1"/>
  <c r="CB628" s="1"/>
  <c r="CZ628"/>
  <c r="CW629"/>
  <c r="DA629" s="1"/>
  <c r="CB629"/>
  <c r="CX629"/>
  <c r="CZ629"/>
  <c r="CW630"/>
  <c r="CX630"/>
  <c r="DA630" s="1"/>
  <c r="CB630" s="1"/>
  <c r="CZ630"/>
  <c r="CW631"/>
  <c r="DA631" s="1"/>
  <c r="CB631"/>
  <c r="CX631"/>
  <c r="CZ631"/>
  <c r="CW632"/>
  <c r="CX632"/>
  <c r="DA632" s="1"/>
  <c r="CB632" s="1"/>
  <c r="CZ632"/>
  <c r="CW633"/>
  <c r="DA633" s="1"/>
  <c r="CB633"/>
  <c r="CX633"/>
  <c r="CZ633"/>
  <c r="CW634"/>
  <c r="CX634"/>
  <c r="DA634" s="1"/>
  <c r="CB634" s="1"/>
  <c r="CZ634"/>
  <c r="CW635"/>
  <c r="DA635" s="1"/>
  <c r="CB635"/>
  <c r="CX635"/>
  <c r="CZ635"/>
  <c r="CW636"/>
  <c r="CX636"/>
  <c r="DA636" s="1"/>
  <c r="CB636" s="1"/>
  <c r="CZ636"/>
  <c r="CW637"/>
  <c r="DA637" s="1"/>
  <c r="CB637"/>
  <c r="CX637"/>
  <c r="CZ637"/>
  <c r="CW638"/>
  <c r="CX638"/>
  <c r="DA638" s="1"/>
  <c r="CB638" s="1"/>
  <c r="CZ638"/>
  <c r="CW639"/>
  <c r="DA639" s="1"/>
  <c r="CB639"/>
  <c r="CX639"/>
  <c r="CZ639"/>
  <c r="CW640"/>
  <c r="CX640"/>
  <c r="DA640" s="1"/>
  <c r="CB640" s="1"/>
  <c r="CZ640"/>
  <c r="CW641"/>
  <c r="CZ641"/>
  <c r="CW642"/>
  <c r="CZ642"/>
  <c r="CW643"/>
  <c r="CZ643"/>
  <c r="CW644"/>
  <c r="CZ644"/>
  <c r="CW645"/>
  <c r="CZ645"/>
  <c r="AK646"/>
  <c r="CW646"/>
  <c r="CZ646"/>
  <c r="CW647"/>
  <c r="DA647" s="1"/>
  <c r="CB647" s="1"/>
  <c r="CX647"/>
  <c r="CZ647"/>
  <c r="CW648"/>
  <c r="CZ648"/>
  <c r="CW649"/>
  <c r="CZ649"/>
  <c r="CW650"/>
  <c r="CZ650"/>
  <c r="AK651"/>
  <c r="AY651"/>
  <c r="BM651"/>
  <c r="CW651"/>
  <c r="CZ651"/>
  <c r="CW652"/>
  <c r="DA652" s="1"/>
  <c r="CB652" s="1"/>
  <c r="CX652"/>
  <c r="CZ652"/>
  <c r="CW653"/>
  <c r="CX653"/>
  <c r="CZ653"/>
  <c r="CW654"/>
  <c r="CX654"/>
  <c r="DA654"/>
  <c r="CB654" s="1"/>
  <c r="CZ654"/>
  <c r="CW655"/>
  <c r="CZ655"/>
  <c r="CW656"/>
  <c r="CX656"/>
  <c r="DA656" s="1"/>
  <c r="CB656" s="1"/>
  <c r="CZ656"/>
  <c r="CW657"/>
  <c r="CX657"/>
  <c r="DA657"/>
  <c r="CB657" s="1"/>
  <c r="CZ657"/>
  <c r="CW658"/>
  <c r="CX658"/>
  <c r="DA658" s="1"/>
  <c r="CB658" s="1"/>
  <c r="CZ658"/>
  <c r="CW659"/>
  <c r="DA659" s="1"/>
  <c r="CB659" s="1"/>
  <c r="CX659"/>
  <c r="CZ659"/>
  <c r="CW660"/>
  <c r="CX660"/>
  <c r="DA660" s="1"/>
  <c r="CB660" s="1"/>
  <c r="CZ660"/>
  <c r="CW661"/>
  <c r="CX661"/>
  <c r="DA661"/>
  <c r="CB661" s="1"/>
  <c r="CZ661"/>
  <c r="CW662"/>
  <c r="DA662"/>
  <c r="CB662" s="1"/>
  <c r="CZ662"/>
  <c r="CW663"/>
  <c r="DA663"/>
  <c r="CB663" s="1"/>
  <c r="CZ663"/>
  <c r="CW664"/>
  <c r="DA664"/>
  <c r="CB664" s="1"/>
  <c r="CZ664"/>
  <c r="CW665"/>
  <c r="DA665"/>
  <c r="CB665" s="1"/>
  <c r="CZ665"/>
  <c r="CW666"/>
  <c r="DA666"/>
  <c r="CB666" s="1"/>
  <c r="CZ666"/>
  <c r="CW667"/>
  <c r="CZ667"/>
  <c r="B668"/>
  <c r="CW668"/>
  <c r="CZ668"/>
  <c r="CW669"/>
  <c r="CZ669"/>
  <c r="CW670"/>
  <c r="CX670"/>
  <c r="DA670"/>
  <c r="CB670" s="1"/>
  <c r="CZ670"/>
  <c r="CW671"/>
  <c r="CX671"/>
  <c r="DA671" s="1"/>
  <c r="CB671" s="1"/>
  <c r="CZ671"/>
  <c r="CW672"/>
  <c r="CX672"/>
  <c r="DA672"/>
  <c r="CB672" s="1"/>
  <c r="CZ672"/>
  <c r="CW673"/>
  <c r="DA673"/>
  <c r="CX673"/>
  <c r="CZ673"/>
  <c r="CW674"/>
  <c r="DA674" s="1"/>
  <c r="CB674" s="1"/>
  <c r="CX674"/>
  <c r="CZ674"/>
  <c r="CW675"/>
  <c r="CX675"/>
  <c r="CX669" s="1"/>
  <c r="CZ675"/>
  <c r="DA675"/>
  <c r="CB675" s="1"/>
  <c r="CW676"/>
  <c r="DA676" s="1"/>
  <c r="CB676" s="1"/>
  <c r="CX676"/>
  <c r="CZ676"/>
  <c r="CW677"/>
  <c r="CZ677"/>
  <c r="CW678"/>
  <c r="CX678"/>
  <c r="DA678" s="1"/>
  <c r="CB678" s="1"/>
  <c r="CZ678"/>
  <c r="CW679"/>
  <c r="DA679" s="1"/>
  <c r="CB679" s="1"/>
  <c r="CX679"/>
  <c r="CZ679"/>
  <c r="CW680"/>
  <c r="CX680"/>
  <c r="DA680" s="1"/>
  <c r="CB680" s="1"/>
  <c r="CZ680"/>
  <c r="CW681"/>
  <c r="DA681" s="1"/>
  <c r="CB681" s="1"/>
  <c r="CX681"/>
  <c r="CZ681"/>
  <c r="CW682"/>
  <c r="CX682"/>
  <c r="DA682" s="1"/>
  <c r="CB682" s="1"/>
  <c r="CZ682"/>
  <c r="CW683"/>
  <c r="CX683"/>
  <c r="CX677"/>
  <c r="CZ683"/>
  <c r="DA683"/>
  <c r="CB683" s="1"/>
  <c r="CW684"/>
  <c r="DA684" s="1"/>
  <c r="CB684" s="1"/>
  <c r="CX684"/>
  <c r="CZ684"/>
  <c r="CW685"/>
  <c r="CZ685"/>
  <c r="CW686"/>
  <c r="CX686"/>
  <c r="DA686" s="1"/>
  <c r="CB686" s="1"/>
  <c r="CZ686"/>
  <c r="CW687"/>
  <c r="DA687" s="1"/>
  <c r="CB687" s="1"/>
  <c r="CX687"/>
  <c r="CZ687"/>
  <c r="CW688"/>
  <c r="CX688"/>
  <c r="DA688" s="1"/>
  <c r="CB688" s="1"/>
  <c r="CZ688"/>
  <c r="CW689"/>
  <c r="DA689" s="1"/>
  <c r="CB689" s="1"/>
  <c r="CX689"/>
  <c r="CZ689"/>
  <c r="CW690"/>
  <c r="DA690" s="1"/>
  <c r="CB690" s="1"/>
  <c r="CX690"/>
  <c r="CZ690"/>
  <c r="CW691"/>
  <c r="CX691"/>
  <c r="DA691" s="1"/>
  <c r="CB691" s="1"/>
  <c r="CZ691"/>
  <c r="CW692"/>
  <c r="CX692"/>
  <c r="DA692" s="1"/>
  <c r="CB692" s="1"/>
  <c r="CZ692"/>
  <c r="CZ693"/>
  <c r="DA693" s="1"/>
  <c r="CB693" s="1"/>
  <c r="CB673"/>
  <c r="DA653"/>
  <c r="CB653"/>
  <c r="CX650"/>
  <c r="DA650"/>
  <c r="CB650" s="1"/>
  <c r="CX643"/>
  <c r="DA643" s="1"/>
  <c r="CB643" s="1"/>
  <c r="DA556"/>
  <c r="CB556"/>
  <c r="DA543"/>
  <c r="CB543"/>
  <c r="DA515"/>
  <c r="CB515"/>
  <c r="DA500"/>
  <c r="CB500"/>
  <c r="DA476"/>
  <c r="CB476"/>
  <c r="CX432"/>
  <c r="CX421"/>
  <c r="DA421" s="1"/>
  <c r="CB421" s="1"/>
  <c r="DA432"/>
  <c r="CB432"/>
  <c r="DA426"/>
  <c r="CB426"/>
  <c r="CX420"/>
  <c r="DA420"/>
  <c r="CB420" s="1"/>
  <c r="DA402"/>
  <c r="CB402" s="1"/>
  <c r="DA384"/>
  <c r="CB384" s="1"/>
  <c r="CX380"/>
  <c r="DA380" s="1"/>
  <c r="CB380" s="1"/>
  <c r="DA358"/>
  <c r="CB358"/>
  <c r="CW313"/>
  <c r="DA313"/>
  <c r="CB313" s="1"/>
  <c r="CW291"/>
  <c r="DA291" s="1"/>
  <c r="CB291" s="1"/>
  <c r="CW269"/>
  <c r="DA269"/>
  <c r="CB269" s="1"/>
  <c r="CW247"/>
  <c r="DA247" s="1"/>
  <c r="CB247" s="1"/>
  <c r="CW225"/>
  <c r="DA225"/>
  <c r="CB225" s="1"/>
  <c r="CW203"/>
  <c r="DA203" s="1"/>
  <c r="CB203" s="1"/>
  <c r="CW181"/>
  <c r="DA181"/>
  <c r="CB181" s="1"/>
  <c r="CW159"/>
  <c r="DA159" s="1"/>
  <c r="CB159" s="1"/>
  <c r="CW147"/>
  <c r="DA147"/>
  <c r="CB147" s="1"/>
  <c r="CW145"/>
  <c r="DA145" s="1"/>
  <c r="CB145" s="1"/>
  <c r="CX644"/>
  <c r="DA644" s="1"/>
  <c r="CB644" s="1"/>
  <c r="CX383"/>
  <c r="DA383" s="1"/>
  <c r="CB383" s="1"/>
  <c r="CX381"/>
  <c r="DA381"/>
  <c r="CB381" s="1"/>
  <c r="CX645"/>
  <c r="DA645" s="1"/>
  <c r="CB645" s="1"/>
  <c r="CW510"/>
  <c r="DA510"/>
  <c r="CB510" s="1"/>
  <c r="CX378"/>
  <c r="DA378" s="1"/>
  <c r="CB378" s="1"/>
  <c r="CW290"/>
  <c r="DA290"/>
  <c r="CB290" s="1"/>
  <c r="CW268"/>
  <c r="DA268" s="1"/>
  <c r="CB268" s="1"/>
  <c r="CW246"/>
  <c r="DA246"/>
  <c r="CB246" s="1"/>
  <c r="CW224"/>
  <c r="DA224" s="1"/>
  <c r="CB224" s="1"/>
  <c r="CW202"/>
  <c r="DA202"/>
  <c r="CB202" s="1"/>
  <c r="CW180"/>
  <c r="DA180" s="1"/>
  <c r="CB180" s="1"/>
  <c r="CW158"/>
  <c r="DA158"/>
  <c r="CB158" s="1"/>
  <c r="CW146"/>
  <c r="DA146" s="1"/>
  <c r="CB146" s="1"/>
  <c r="CW144"/>
  <c r="CW143"/>
  <c r="DA143" s="1"/>
  <c r="CB143" s="1"/>
  <c r="CX649"/>
  <c r="DA649"/>
  <c r="CB649" s="1"/>
  <c r="CW586"/>
  <c r="DA586" s="1"/>
  <c r="CB586" s="1"/>
  <c r="CW578"/>
  <c r="DA578"/>
  <c r="CB578" s="1"/>
  <c r="CX382"/>
  <c r="DA382" s="1"/>
  <c r="CB382" s="1"/>
  <c r="DA112"/>
  <c r="CB112"/>
  <c r="DA87"/>
  <c r="CB87"/>
  <c r="CW111"/>
  <c r="DA111" s="1"/>
  <c r="CB111" s="1"/>
  <c r="CW110"/>
  <c r="DA110"/>
  <c r="CB110" s="1"/>
  <c r="CX419"/>
  <c r="DA419" s="1"/>
  <c r="CB419" s="1"/>
  <c r="CX422"/>
  <c r="DA422"/>
  <c r="CB422" s="1"/>
  <c r="DA391"/>
  <c r="CB391" s="1"/>
  <c r="DA388"/>
  <c r="CB388" s="1"/>
  <c r="DA387"/>
  <c r="CB387" s="1"/>
  <c r="DA144"/>
  <c r="CB144" s="1"/>
  <c r="DA677"/>
  <c r="CB677" s="1"/>
  <c r="CX620"/>
  <c r="DA620" s="1"/>
  <c r="CB620" s="1"/>
  <c r="CW574"/>
  <c r="DA574"/>
  <c r="CB574" s="1"/>
  <c r="DA551"/>
  <c r="CB551" s="1"/>
  <c r="CW576"/>
  <c r="DA576" s="1"/>
  <c r="CB576" s="1"/>
  <c r="CW577"/>
  <c r="DA577"/>
  <c r="CB577" s="1"/>
  <c r="CW580"/>
  <c r="DA580" s="1"/>
  <c r="CB580" s="1"/>
  <c r="CW583"/>
  <c r="DA583"/>
  <c r="CB583" s="1"/>
  <c r="CW585"/>
  <c r="DA585" s="1"/>
  <c r="CB585" s="1"/>
  <c r="CW588"/>
  <c r="DA588"/>
  <c r="CB588" s="1"/>
  <c r="CW591"/>
  <c r="DA591" s="1"/>
  <c r="CB591" s="1"/>
  <c r="CW509"/>
  <c r="DA509"/>
  <c r="CB509" s="1"/>
  <c r="CX498"/>
  <c r="DA498" s="1"/>
  <c r="CB498" s="1"/>
  <c r="CX508"/>
  <c r="CX497"/>
  <c r="DA497" s="1"/>
  <c r="CB497" s="1"/>
  <c r="CX484"/>
  <c r="DA484"/>
  <c r="CB484" s="1"/>
  <c r="CW582"/>
  <c r="DA582" s="1"/>
  <c r="CB582" s="1"/>
  <c r="CW590"/>
  <c r="DA590"/>
  <c r="CB590" s="1"/>
  <c r="CW511"/>
  <c r="DA511" s="1"/>
  <c r="CB511" s="1"/>
  <c r="CX648"/>
  <c r="DA648"/>
  <c r="CB648" s="1"/>
  <c r="DA512"/>
  <c r="CB512" s="1"/>
  <c r="CX549"/>
  <c r="DA549" s="1"/>
  <c r="CB549" s="1"/>
  <c r="CX570"/>
  <c r="DA621"/>
  <c r="CB621" s="1"/>
  <c r="CX646"/>
  <c r="DA646" s="1"/>
  <c r="CB646" s="1"/>
  <c r="CX651"/>
  <c r="DA651"/>
  <c r="CB651" s="1"/>
  <c r="CX655"/>
  <c r="DA655" s="1"/>
  <c r="CB655" s="1"/>
  <c r="CX642"/>
  <c r="DA642"/>
  <c r="CB642" s="1"/>
  <c r="CX641"/>
  <c r="DA641" s="1"/>
  <c r="CB641" s="1"/>
  <c r="CX595"/>
  <c r="DA595"/>
  <c r="CB595" s="1"/>
  <c r="DA596"/>
  <c r="CB596" s="1"/>
  <c r="CW589"/>
  <c r="DA589" s="1"/>
  <c r="CB589" s="1"/>
  <c r="CW584"/>
  <c r="DA584"/>
  <c r="CB584" s="1"/>
  <c r="CW579"/>
  <c r="DA579" s="1"/>
  <c r="CB579" s="1"/>
  <c r="CX572"/>
  <c r="DA572"/>
  <c r="CB572" s="1"/>
  <c r="CW575"/>
  <c r="DA575" s="1"/>
  <c r="CB575" s="1"/>
  <c r="CX571"/>
  <c r="DA571"/>
  <c r="CB571" s="1"/>
  <c r="DA540"/>
  <c r="CB540" s="1"/>
  <c r="CX513"/>
  <c r="DA513" s="1"/>
  <c r="CB513" s="1"/>
  <c r="DA499"/>
  <c r="CB499"/>
  <c r="CX496"/>
  <c r="DA496"/>
  <c r="CB496" s="1"/>
  <c r="DA475"/>
  <c r="CB475" s="1"/>
  <c r="CX472"/>
  <c r="DA472" s="1"/>
  <c r="CB472" s="1"/>
  <c r="CX437"/>
  <c r="DA437"/>
  <c r="CB437" s="1"/>
  <c r="CX357"/>
  <c r="DA121"/>
  <c r="CB121"/>
  <c r="CW122"/>
  <c r="DA122"/>
  <c r="CB122" s="1"/>
  <c r="CW109"/>
  <c r="CW86"/>
  <c r="DA86"/>
  <c r="CB86" s="1"/>
  <c r="DA357"/>
  <c r="CB357" s="1"/>
  <c r="DA109"/>
  <c r="CB109" s="1"/>
  <c r="CW108"/>
  <c r="CW107" s="1"/>
  <c r="DA107" s="1"/>
  <c r="CB107" s="1"/>
  <c r="DA570"/>
  <c r="CB570" s="1"/>
  <c r="CX554"/>
  <c r="DA554" s="1"/>
  <c r="CB554" s="1"/>
  <c r="CX553"/>
  <c r="DA553"/>
  <c r="CB553" s="1"/>
  <c r="CX473"/>
  <c r="DA473" s="1"/>
  <c r="CB473" s="1"/>
  <c r="DA508"/>
  <c r="CB508"/>
  <c r="CX485"/>
  <c r="DA485"/>
  <c r="CB485" s="1"/>
  <c r="CX462"/>
  <c r="DA462" s="1"/>
  <c r="CB462" s="1"/>
  <c r="CX486"/>
  <c r="DA486"/>
  <c r="CB486" s="1"/>
  <c r="CX536"/>
  <c r="DA536" s="1"/>
  <c r="CB536" s="1"/>
  <c r="CX538"/>
  <c r="DA538" s="1"/>
  <c r="CB538" s="1"/>
  <c r="CX539"/>
  <c r="DA539" s="1"/>
  <c r="CB539" s="1"/>
  <c r="CX555"/>
  <c r="DA555"/>
  <c r="CB555" s="1"/>
  <c r="CX552"/>
  <c r="DA552" s="1"/>
  <c r="CB552" s="1"/>
  <c r="CX474"/>
  <c r="DA474" s="1"/>
  <c r="CB474" s="1"/>
  <c r="DA108"/>
  <c r="CB108" s="1"/>
  <c r="CW41" l="1"/>
  <c r="DA41" s="1"/>
  <c r="CB41" s="1"/>
  <c r="CX667"/>
  <c r="DA667" s="1"/>
  <c r="CB667" s="1"/>
  <c r="DA669"/>
  <c r="CB669" s="1"/>
  <c r="CX534"/>
  <c r="DA534" s="1"/>
  <c r="CB534" s="1"/>
  <c r="CX535"/>
  <c r="DA535" s="1"/>
  <c r="CB535" s="1"/>
  <c r="CX537"/>
  <c r="DA537" s="1"/>
  <c r="CB537" s="1"/>
  <c r="CX461"/>
  <c r="CX685"/>
  <c r="DA685" s="1"/>
  <c r="CB685" s="1"/>
  <c r="CW587"/>
  <c r="DA587" s="1"/>
  <c r="CB587" s="1"/>
  <c r="CW573"/>
  <c r="DA573" s="1"/>
  <c r="CB573" s="1"/>
  <c r="DA379"/>
  <c r="CB379" s="1"/>
  <c r="CX459" l="1"/>
  <c r="DA459" s="1"/>
  <c r="CB459" s="1"/>
  <c r="DA461"/>
  <c r="CB461" s="1"/>
  <c r="CX458"/>
  <c r="DA458" s="1"/>
  <c r="CB458" s="1"/>
  <c r="CX460"/>
  <c r="DA460" s="1"/>
  <c r="CB460" s="1"/>
  <c r="CX668"/>
  <c r="DA668" s="1"/>
  <c r="CB668" s="1"/>
</calcChain>
</file>

<file path=xl/sharedStrings.xml><?xml version="1.0" encoding="utf-8"?>
<sst xmlns="http://schemas.openxmlformats.org/spreadsheetml/2006/main" count="989" uniqueCount="214">
  <si>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</si>
  <si>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</si>
  <si>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</si>
  <si>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</si>
  <si>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</si>
  <si>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</si>
  <si>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</si>
  <si>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</si>
  <si>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</si>
  <si>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</si>
  <si>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</si>
  <si>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</si>
  <si>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</si>
  <si>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</si>
  <si>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</si>
  <si>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</si>
  <si>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</si>
  <si>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</si>
  <si>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áno (podľa § 22 ods.8)</t>
  </si>
  <si>
    <t>Chcem skryť riadok.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</si>
  <si>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</si>
  <si>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</si>
  <si>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</si>
  <si>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</si>
  <si>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</si>
  <si>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</si>
  <si>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</si>
  <si>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</si>
  <si>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</si>
  <si>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</si>
  <si>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</si>
  <si>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</si>
  <si>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</si>
  <si>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</si>
  <si>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</si>
  <si>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</si>
  <si>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</si>
  <si>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</si>
  <si>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</si>
  <si>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</si>
  <si>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</si>
  <si>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</si>
  <si>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</si>
  <si>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</si>
  <si>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</si>
  <si>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</si>
  <si>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</si>
  <si>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</si>
  <si>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</si>
  <si>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</si>
  <si>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</si>
  <si>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</si>
  <si>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</si>
  <si>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</si>
  <si>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</si>
  <si>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</si>
  <si>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</si>
  <si>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</si>
  <si>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cena (resp. vlastné náklady) je  1700 EUR a nižšia, sa odpisuje jednorazovo pri uvedení do používania. </t>
  </si>
  <si>
    <t xml:space="preserve">I. odpisová skupina </t>
  </si>
  <si>
    <t>rovnomerná</t>
  </si>
  <si>
    <t>2. odpisová skupina</t>
  </si>
  <si>
    <t xml:space="preserve">3. odpisová skupina </t>
  </si>
  <si>
    <t xml:space="preserve">4. odpisová skupina 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</si>
  <si>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</si>
  <si>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</si>
  <si>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</si>
  <si>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</si>
  <si>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</si>
  <si>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</si>
  <si>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</si>
  <si>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</si>
  <si>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</si>
  <si>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</si>
  <si>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</si>
  <si>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</si>
  <si>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</si>
  <si>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</si>
  <si>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</si>
  <si>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</si>
  <si>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</si>
  <si>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</si>
  <si>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</si>
  <si>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</si>
  <si>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</si>
  <si>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</si>
  <si>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</si>
  <si>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</si>
  <si>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</si>
  <si>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</si>
  <si>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</si>
  <si>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</si>
  <si>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</si>
  <si>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</si>
  <si>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</si>
  <si>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</si>
  <si>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</si>
  <si>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</si>
  <si>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</si>
  <si>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</si>
  <si>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>neboli poskytnuté dotácie na hospodársku činnosť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</si>
  <si>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</si>
  <si>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</si>
  <si>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</si>
  <si>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</si>
  <si>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</si>
  <si>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</si>
  <si>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</si>
  <si>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</si>
  <si>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</si>
  <si>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</si>
  <si>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</si>
  <si>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</si>
  <si>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</si>
  <si>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</si>
  <si>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</si>
  <si>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</si>
  <si>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</si>
  <si>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</si>
  <si>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</si>
  <si>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</si>
  <si>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</si>
  <si>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</si>
  <si>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</si>
  <si>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</si>
  <si>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</si>
  <si>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</si>
  <si>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</si>
  <si>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</si>
  <si>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</si>
  <si>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</si>
  <si>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</si>
  <si>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</si>
  <si>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</si>
  <si>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</si>
  <si>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</si>
  <si>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</si>
  <si>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neeviduje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</si>
  <si>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</si>
  <si>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</si>
  <si>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</si>
  <si>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</si>
  <si>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</si>
  <si>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</si>
  <si>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</si>
  <si>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</si>
  <si>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</si>
  <si>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</si>
  <si>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</si>
  <si>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</si>
  <si>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</si>
  <si>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</si>
  <si>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</si>
  <si>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</si>
  <si>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</si>
  <si>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</si>
  <si>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</si>
  <si>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</si>
  <si>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</si>
  <si>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</si>
  <si>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obdobie/z koncesionárskych zmlúv 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</si>
  <si>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</si>
  <si>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</si>
  <si>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</si>
  <si>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</si>
  <si>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</si>
  <si>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</si>
  <si>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</si>
  <si>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</si>
  <si>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</si>
  <si>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</si>
  <si>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</si>
  <si>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</si>
  <si>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</si>
  <si>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</si>
  <si>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</si>
  <si>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</si>
  <si>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</si>
  <si>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</si>
  <si>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</si>
  <si>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</si>
  <si>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</si>
  <si>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</si>
  <si>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</si>
  <si>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</si>
  <si>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</si>
  <si>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</si>
  <si>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</si>
  <si>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</si>
  <si>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</si>
  <si>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</si>
  <si>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</si>
  <si>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</si>
  <si>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</si>
  <si>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</si>
  <si>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</si>
  <si>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</si>
  <si>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</si>
  <si>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</si>
  <si>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</si>
  <si>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</si>
  <si>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</si>
  <si>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</si>
  <si>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</si>
  <si>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</si>
  <si>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 xml:space="preserve">5. odpisová skupina </t>
  </si>
  <si>
    <t>6. odpisová skupina</t>
  </si>
  <si>
    <t>rovnomenná</t>
  </si>
  <si>
    <t>eviduje</t>
  </si>
  <si>
    <t>ZZAK s.r.o.</t>
  </si>
  <si>
    <t>Cintorínska 853/53, 09303 Vranov nad Topľou</t>
  </si>
  <si>
    <t>spoločnosť zostavila účtovnú závierku ako riadnu za účtovné obdobie od 01.01.2025 do 31.12.2025</t>
  </si>
  <si>
    <t xml:space="preserve">Spoločnosť k 31.12.2025 nezmenila spoločníka a nezmenila sídlo účtovnej jednotky. 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</si>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</sst>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_-* #,##0.00\ _€_-;\-* #,##0.00\ _€_-;_-* \-??\ _€_-;_-@_-"/>
  </numFmts>
  <fonts count="28">
    <font>
      <sz val="10"/>
      <name val="Arial"/>
      <family val="2"/>
      <charset val="238"/>
    </font>
    <font>
      <sz val="10"/>
      <name val="Arial"/>
      <family val="2"/>
      <charset val="1"/>
    </font>
    <font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6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12"/>
      <color indexed="9"/>
      <name val="Calibri"/>
      <family val="2"/>
      <charset val="238"/>
    </font>
    <font>
      <b/>
      <sz val="8"/>
      <color indexed="9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7.5"/>
      <color indexed="8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27"/>
      </patternFill>
    </fill>
    <fill>
      <patternFill patternType="solid">
        <fgColor indexed="8"/>
        <bgColor indexed="58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24"/>
      </patternFill>
    </fill>
    <fill>
      <patternFill patternType="solid">
        <fgColor indexed="27"/>
        <bgColor indexed="26"/>
      </patternFill>
    </fill>
  </fills>
  <borders count="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164" fontId="2" fillId="0" borderId="0"/>
    <xf numFmtId="0" fontId="2" fillId="0" borderId="0"/>
    <xf numFmtId="0" fontId="1" fillId="0" borderId="0"/>
    <xf numFmtId="9" fontId="2" fillId="0" borderId="0"/>
  </cellStyleXfs>
  <cellXfs count="231">
    <xf numFmtId="0" fontId="0" fillId="0" borderId="0" xfId="0"/>
    <xf numFmtId="0" fontId="2" fillId="2" borderId="0" xfId="2" applyFill="1" applyProtection="1">
      <protection hidden="1"/>
    </xf>
    <xf numFmtId="0" fontId="3" fillId="2" borderId="0" xfId="2" applyFont="1" applyFill="1" applyAlignment="1" applyProtection="1">
      <alignment horizontal="center" vertical="center"/>
      <protection hidden="1"/>
    </xf>
    <xf numFmtId="0" fontId="3" fillId="2" borderId="0" xfId="2" applyFont="1" applyFill="1" applyProtection="1">
      <protection hidden="1"/>
    </xf>
    <xf numFmtId="0" fontId="4" fillId="2" borderId="0" xfId="2" applyFont="1" applyFill="1" applyProtection="1">
      <protection hidden="1"/>
    </xf>
    <xf numFmtId="0" fontId="5" fillId="2" borderId="0" xfId="2" applyFont="1" applyFill="1" applyAlignment="1" applyProtection="1">
      <protection hidden="1"/>
    </xf>
    <xf numFmtId="0" fontId="5" fillId="2" borderId="0" xfId="2" applyFont="1" applyFill="1" applyAlignment="1" applyProtection="1">
      <alignment horizontal="center"/>
      <protection hidden="1"/>
    </xf>
    <xf numFmtId="0" fontId="2" fillId="3" borderId="0" xfId="2" applyFill="1" applyProtection="1">
      <protection hidden="1"/>
    </xf>
    <xf numFmtId="0" fontId="3" fillId="3" borderId="0" xfId="2" applyFont="1" applyFill="1" applyAlignment="1" applyProtection="1">
      <alignment horizontal="center" vertical="center"/>
      <protection hidden="1"/>
    </xf>
    <xf numFmtId="0" fontId="6" fillId="4" borderId="0" xfId="2" applyFont="1" applyFill="1" applyAlignment="1" applyProtection="1">
      <alignment horizontal="center" vertical="center"/>
      <protection locked="0" hidden="1"/>
    </xf>
    <xf numFmtId="0" fontId="5" fillId="2" borderId="0" xfId="2" applyFont="1" applyFill="1" applyAlignment="1" applyProtection="1">
      <alignment horizontal="left"/>
      <protection hidden="1"/>
    </xf>
    <xf numFmtId="0" fontId="8" fillId="2" borderId="0" xfId="2" applyFont="1" applyFill="1" applyProtection="1">
      <protection hidden="1"/>
    </xf>
    <xf numFmtId="0" fontId="9" fillId="3" borderId="0" xfId="2" applyFont="1" applyFill="1" applyBorder="1" applyAlignment="1" applyProtection="1">
      <alignment horizontal="center" vertical="center"/>
      <protection locked="0" hidden="1"/>
    </xf>
    <xf numFmtId="0" fontId="10" fillId="3" borderId="0" xfId="2" applyFont="1" applyFill="1" applyProtection="1">
      <protection hidden="1"/>
    </xf>
    <xf numFmtId="0" fontId="3" fillId="3" borderId="0" xfId="2" applyFont="1" applyFill="1" applyProtection="1">
      <protection hidden="1"/>
    </xf>
    <xf numFmtId="0" fontId="2" fillId="3" borderId="0" xfId="2" applyFill="1" applyBorder="1" applyProtection="1">
      <protection hidden="1"/>
    </xf>
    <xf numFmtId="0" fontId="2" fillId="2" borderId="0" xfId="2" applyFill="1" applyBorder="1" applyProtection="1">
      <protection hidden="1"/>
    </xf>
    <xf numFmtId="0" fontId="7" fillId="2" borderId="0" xfId="2" applyFont="1" applyFill="1" applyBorder="1" applyAlignment="1" applyProtection="1">
      <alignment horizontal="center" vertical="center"/>
      <protection hidden="1"/>
    </xf>
    <xf numFmtId="0" fontId="8" fillId="2" borderId="0" xfId="2" applyFont="1" applyFill="1" applyBorder="1" applyProtection="1">
      <protection hidden="1"/>
    </xf>
    <xf numFmtId="0" fontId="2" fillId="2" borderId="0" xfId="2" applyFill="1" applyBorder="1" applyAlignment="1" applyProtection="1">
      <alignment horizontal="center"/>
      <protection hidden="1"/>
    </xf>
    <xf numFmtId="0" fontId="11" fillId="5" borderId="1" xfId="2" applyFont="1" applyFill="1" applyBorder="1" applyProtection="1">
      <protection hidden="1"/>
    </xf>
    <xf numFmtId="0" fontId="4" fillId="5" borderId="2" xfId="2" applyFont="1" applyFill="1" applyBorder="1" applyProtection="1">
      <protection hidden="1"/>
    </xf>
    <xf numFmtId="0" fontId="11" fillId="5" borderId="2" xfId="2" applyFont="1" applyFill="1" applyBorder="1" applyProtection="1">
      <protection hidden="1"/>
    </xf>
    <xf numFmtId="0" fontId="2" fillId="5" borderId="2" xfId="2" applyFill="1" applyBorder="1" applyProtection="1">
      <protection hidden="1"/>
    </xf>
    <xf numFmtId="0" fontId="12" fillId="5" borderId="2" xfId="2" applyFont="1" applyFill="1" applyBorder="1" applyAlignment="1" applyProtection="1">
      <alignment horizontal="left"/>
      <protection hidden="1"/>
    </xf>
    <xf numFmtId="0" fontId="12" fillId="5" borderId="2" xfId="2" applyFont="1" applyFill="1" applyBorder="1" applyAlignment="1" applyProtection="1">
      <protection hidden="1"/>
    </xf>
    <xf numFmtId="0" fontId="4" fillId="5" borderId="3" xfId="2" applyFont="1" applyFill="1" applyBorder="1" applyProtection="1">
      <protection hidden="1"/>
    </xf>
    <xf numFmtId="0" fontId="13" fillId="2" borderId="0" xfId="2" applyFont="1" applyFill="1" applyProtection="1">
      <protection hidden="1"/>
    </xf>
    <xf numFmtId="0" fontId="9" fillId="6" borderId="0" xfId="2" applyFont="1" applyFill="1" applyBorder="1" applyAlignment="1" applyProtection="1">
      <alignment horizontal="center" vertical="center"/>
      <protection hidden="1"/>
    </xf>
    <xf numFmtId="0" fontId="3" fillId="6" borderId="0" xfId="2" applyFont="1" applyFill="1" applyAlignment="1" applyProtection="1">
      <alignment horizontal="center" vertical="center"/>
      <protection hidden="1"/>
    </xf>
    <xf numFmtId="0" fontId="6" fillId="0" borderId="0" xfId="2" applyFont="1" applyProtection="1">
      <protection hidden="1"/>
    </xf>
    <xf numFmtId="0" fontId="2" fillId="4" borderId="0" xfId="2" applyFont="1" applyFill="1" applyProtection="1">
      <protection locked="0" hidden="1"/>
    </xf>
    <xf numFmtId="0" fontId="14" fillId="2" borderId="0" xfId="2" applyFont="1" applyFill="1" applyProtection="1">
      <protection hidden="1"/>
    </xf>
    <xf numFmtId="0" fontId="15" fillId="2" borderId="0" xfId="2" applyFont="1" applyFill="1" applyProtection="1">
      <protection hidden="1"/>
    </xf>
    <xf numFmtId="0" fontId="2" fillId="0" borderId="0" xfId="2" applyProtection="1">
      <protection hidden="1"/>
    </xf>
    <xf numFmtId="0" fontId="16" fillId="2" borderId="0" xfId="2" applyFont="1" applyFill="1" applyAlignment="1" applyProtection="1">
      <alignment horizontal="center"/>
      <protection hidden="1"/>
    </xf>
    <xf numFmtId="1" fontId="2" fillId="2" borderId="0" xfId="2" applyNumberFormat="1" applyFill="1" applyProtection="1">
      <protection hidden="1"/>
    </xf>
    <xf numFmtId="0" fontId="3" fillId="3" borderId="0" xfId="2" applyFont="1" applyFill="1" applyAlignment="1" applyProtection="1">
      <alignment horizontal="center" vertical="center"/>
      <protection locked="0" hidden="1"/>
    </xf>
    <xf numFmtId="0" fontId="2" fillId="2" borderId="0" xfId="2" applyFill="1" applyAlignment="1" applyProtection="1">
      <protection hidden="1"/>
    </xf>
    <xf numFmtId="0" fontId="16" fillId="2" borderId="0" xfId="2" applyFont="1" applyFill="1" applyProtection="1">
      <protection hidden="1"/>
    </xf>
    <xf numFmtId="0" fontId="3" fillId="7" borderId="0" xfId="2" applyFont="1" applyFill="1" applyProtection="1">
      <protection hidden="1"/>
    </xf>
    <xf numFmtId="0" fontId="3" fillId="8" borderId="0" xfId="2" applyFont="1" applyFill="1" applyProtection="1">
      <protection hidden="1"/>
    </xf>
    <xf numFmtId="0" fontId="6" fillId="2" borderId="0" xfId="2" applyFont="1" applyFill="1" applyProtection="1">
      <protection hidden="1"/>
    </xf>
    <xf numFmtId="0" fontId="0" fillId="2" borderId="0" xfId="0" applyFill="1" applyProtection="1">
      <protection hidden="1"/>
    </xf>
    <xf numFmtId="0" fontId="19" fillId="6" borderId="0" xfId="2" applyFont="1" applyFill="1" applyAlignment="1" applyProtection="1">
      <alignment horizontal="center" vertical="center"/>
      <protection hidden="1"/>
    </xf>
    <xf numFmtId="0" fontId="20" fillId="5" borderId="2" xfId="2" applyFont="1" applyFill="1" applyBorder="1" applyAlignment="1" applyProtection="1">
      <protection hidden="1"/>
    </xf>
    <xf numFmtId="0" fontId="4" fillId="5" borderId="2" xfId="2" applyFont="1" applyFill="1" applyBorder="1" applyAlignment="1" applyProtection="1">
      <alignment horizontal="center"/>
      <protection hidden="1"/>
    </xf>
    <xf numFmtId="0" fontId="21" fillId="0" borderId="0" xfId="2" applyFont="1" applyAlignment="1">
      <alignment horizontal="center"/>
    </xf>
    <xf numFmtId="0" fontId="2" fillId="2" borderId="0" xfId="2" applyFont="1" applyFill="1" applyAlignment="1" applyProtection="1">
      <protection hidden="1"/>
    </xf>
    <xf numFmtId="0" fontId="6" fillId="2" borderId="0" xfId="2" applyFont="1" applyFill="1" applyAlignment="1" applyProtection="1">
      <protection hidden="1"/>
    </xf>
    <xf numFmtId="0" fontId="16" fillId="2" borderId="0" xfId="2" applyFont="1" applyFill="1" applyAlignment="1" applyProtection="1">
      <alignment horizontal="center"/>
      <protection locked="0" hidden="1"/>
    </xf>
    <xf numFmtId="0" fontId="16" fillId="2" borderId="0" xfId="0" applyFont="1" applyFill="1" applyAlignment="1" applyProtection="1">
      <alignment horizontal="center"/>
      <protection locked="0" hidden="1"/>
    </xf>
    <xf numFmtId="0" fontId="2" fillId="4" borderId="0" xfId="0" applyFont="1" applyFill="1" applyProtection="1">
      <protection locked="0" hidden="1"/>
    </xf>
    <xf numFmtId="0" fontId="16" fillId="2" borderId="0" xfId="0" applyFont="1" applyFill="1" applyAlignment="1" applyProtection="1">
      <alignment horizontal="center"/>
      <protection hidden="1"/>
    </xf>
    <xf numFmtId="0" fontId="19" fillId="3" borderId="0" xfId="2" applyFont="1" applyFill="1" applyAlignment="1" applyProtection="1">
      <alignment horizontal="center" vertical="center"/>
      <protection locked="0" hidden="1"/>
    </xf>
    <xf numFmtId="0" fontId="19" fillId="2" borderId="0" xfId="2" applyFont="1" applyFill="1" applyProtection="1">
      <protection hidden="1"/>
    </xf>
    <xf numFmtId="0" fontId="2" fillId="2" borderId="0" xfId="2" applyFill="1" applyBorder="1" applyAlignment="1" applyProtection="1">
      <alignment horizontal="left"/>
      <protection hidden="1"/>
    </xf>
    <xf numFmtId="0" fontId="19" fillId="3" borderId="0" xfId="2" applyFont="1" applyFill="1" applyAlignment="1" applyProtection="1">
      <alignment horizontal="center" vertical="center"/>
      <protection hidden="1"/>
    </xf>
    <xf numFmtId="0" fontId="21" fillId="2" borderId="0" xfId="2" applyFont="1" applyFill="1" applyAlignment="1" applyProtection="1">
      <alignment horizontal="center"/>
      <protection hidden="1"/>
    </xf>
    <xf numFmtId="0" fontId="12" fillId="5" borderId="3" xfId="2" applyFont="1" applyFill="1" applyBorder="1" applyAlignment="1" applyProtection="1">
      <protection hidden="1"/>
    </xf>
    <xf numFmtId="0" fontId="2" fillId="2" borderId="0" xfId="2" applyFont="1" applyFill="1" applyProtection="1">
      <protection hidden="1"/>
    </xf>
    <xf numFmtId="0" fontId="22" fillId="2" borderId="0" xfId="2" applyFont="1" applyFill="1" applyProtection="1">
      <protection hidden="1"/>
    </xf>
    <xf numFmtId="0" fontId="16" fillId="4" borderId="0" xfId="2" applyFont="1" applyFill="1" applyAlignment="1" applyProtection="1">
      <protection locked="0"/>
    </xf>
    <xf numFmtId="0" fontId="23" fillId="2" borderId="0" xfId="2" applyFont="1" applyFill="1" applyProtection="1">
      <protection hidden="1"/>
    </xf>
    <xf numFmtId="0" fontId="15" fillId="2" borderId="0" xfId="2" applyFont="1" applyFill="1" applyAlignment="1" applyProtection="1">
      <alignment horizontal="right"/>
      <protection hidden="1"/>
    </xf>
    <xf numFmtId="0" fontId="18" fillId="2" borderId="0" xfId="2" applyFont="1" applyFill="1" applyAlignment="1" applyProtection="1">
      <alignment horizontal="left" shrinkToFit="1"/>
      <protection hidden="1"/>
    </xf>
    <xf numFmtId="0" fontId="9" fillId="3" borderId="0" xfId="2" applyFont="1" applyFill="1" applyAlignment="1" applyProtection="1">
      <alignment horizontal="center" vertical="center"/>
      <protection locked="0" hidden="1"/>
    </xf>
    <xf numFmtId="0" fontId="27" fillId="2" borderId="0" xfId="2" applyFont="1" applyFill="1" applyProtection="1">
      <protection hidden="1"/>
    </xf>
    <xf numFmtId="0" fontId="3" fillId="4" borderId="0" xfId="2" applyFont="1" applyFill="1" applyProtection="1">
      <protection locked="0" hidden="1"/>
    </xf>
    <xf numFmtId="0" fontId="2" fillId="2" borderId="0" xfId="2" applyFill="1" applyProtection="1">
      <protection locked="0" hidden="1"/>
    </xf>
    <xf numFmtId="0" fontId="6" fillId="4" borderId="0" xfId="2" applyFont="1" applyFill="1" applyBorder="1" applyAlignment="1" applyProtection="1">
      <alignment horizontal="left" shrinkToFit="1"/>
      <protection locked="0"/>
    </xf>
    <xf numFmtId="0" fontId="16" fillId="4" borderId="0" xfId="2" applyFont="1" applyFill="1" applyBorder="1" applyAlignment="1" applyProtection="1">
      <alignment horizontal="center"/>
      <protection locked="0"/>
    </xf>
    <xf numFmtId="0" fontId="7" fillId="2" borderId="5" xfId="2" applyFont="1" applyFill="1" applyBorder="1" applyAlignment="1" applyProtection="1">
      <alignment horizontal="left" shrinkToFit="1"/>
      <protection hidden="1"/>
    </xf>
    <xf numFmtId="0" fontId="2" fillId="4" borderId="4" xfId="2" applyFill="1" applyBorder="1" applyAlignment="1" applyProtection="1">
      <alignment horizontal="center"/>
      <protection locked="0"/>
    </xf>
    <xf numFmtId="0" fontId="6" fillId="4" borderId="6" xfId="2" applyFont="1" applyFill="1" applyBorder="1" applyAlignment="1" applyProtection="1">
      <alignment horizontal="left" shrinkToFit="1"/>
      <protection locked="0"/>
    </xf>
    <xf numFmtId="0" fontId="6" fillId="4" borderId="7" xfId="2" applyFont="1" applyFill="1" applyBorder="1" applyAlignment="1" applyProtection="1">
      <alignment horizontal="left" shrinkToFit="1"/>
      <protection locked="0"/>
    </xf>
    <xf numFmtId="0" fontId="7" fillId="2" borderId="4" xfId="2" applyFont="1" applyFill="1" applyBorder="1" applyAlignment="1" applyProtection="1">
      <alignment horizontal="center" vertical="center"/>
      <protection hidden="1"/>
    </xf>
    <xf numFmtId="1" fontId="2" fillId="4" borderId="4" xfId="2" applyNumberFormat="1" applyFill="1" applyBorder="1" applyAlignment="1" applyProtection="1">
      <alignment horizontal="center"/>
      <protection locked="0"/>
    </xf>
    <xf numFmtId="0" fontId="12" fillId="5" borderId="2" xfId="2" applyFont="1" applyFill="1" applyBorder="1" applyAlignment="1" applyProtection="1">
      <alignment horizontal="left"/>
      <protection hidden="1"/>
    </xf>
    <xf numFmtId="0" fontId="6" fillId="4" borderId="8" xfId="2" applyFont="1" applyFill="1" applyBorder="1" applyAlignment="1" applyProtection="1">
      <alignment horizontal="left" shrinkToFit="1"/>
      <protection locked="0"/>
    </xf>
    <xf numFmtId="0" fontId="6" fillId="4" borderId="11" xfId="2" applyFont="1" applyFill="1" applyBorder="1" applyAlignment="1" applyProtection="1">
      <alignment horizontal="left" shrinkToFit="1"/>
      <protection locked="0"/>
    </xf>
    <xf numFmtId="0" fontId="6" fillId="2" borderId="12" xfId="2" applyFont="1" applyFill="1" applyBorder="1" applyAlignment="1" applyProtection="1">
      <alignment horizontal="center"/>
      <protection locked="0" hidden="1"/>
    </xf>
    <xf numFmtId="3" fontId="16" fillId="9" borderId="4" xfId="2" applyNumberFormat="1" applyFont="1" applyFill="1" applyBorder="1" applyAlignment="1" applyProtection="1">
      <alignment horizontal="center"/>
      <protection locked="0" hidden="1"/>
    </xf>
    <xf numFmtId="0" fontId="2" fillId="2" borderId="13" xfId="2" applyFont="1" applyFill="1" applyBorder="1" applyAlignment="1" applyProtection="1">
      <alignment horizontal="left"/>
      <protection hidden="1"/>
    </xf>
    <xf numFmtId="3" fontId="18" fillId="4" borderId="4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9" xfId="2" applyFont="1" applyFill="1" applyBorder="1" applyAlignment="1" applyProtection="1">
      <alignment horizontal="center" shrinkToFit="1"/>
      <protection locked="0" hidden="1"/>
    </xf>
    <xf numFmtId="0" fontId="17" fillId="2" borderId="10" xfId="2" applyFont="1" applyFill="1" applyBorder="1" applyAlignment="1" applyProtection="1">
      <alignment horizontal="left" shrinkToFit="1"/>
      <protection hidden="1"/>
    </xf>
    <xf numFmtId="0" fontId="7" fillId="2" borderId="11" xfId="2" applyFont="1" applyFill="1" applyBorder="1" applyAlignment="1" applyProtection="1">
      <alignment horizontal="left" shrinkToFit="1"/>
      <protection hidden="1"/>
    </xf>
    <xf numFmtId="0" fontId="16" fillId="4" borderId="0" xfId="0" applyFont="1" applyFill="1" applyBorder="1" applyAlignment="1" applyProtection="1">
      <alignment horizontal="center"/>
      <protection locked="0" hidden="1"/>
    </xf>
    <xf numFmtId="0" fontId="6" fillId="4" borderId="0" xfId="2" applyFont="1" applyFill="1" applyBorder="1" applyAlignment="1" applyProtection="1">
      <alignment horizontal="left" shrinkToFit="1"/>
      <protection locked="0" hidden="1"/>
    </xf>
    <xf numFmtId="0" fontId="16" fillId="4" borderId="0" xfId="0" applyFont="1" applyFill="1" applyBorder="1" applyAlignment="1" applyProtection="1">
      <alignment horizontal="center"/>
      <protection locked="0"/>
    </xf>
    <xf numFmtId="0" fontId="3" fillId="0" borderId="4" xfId="2" applyFont="1" applyFill="1" applyBorder="1" applyAlignment="1" applyProtection="1">
      <alignment horizontal="center" vertical="center"/>
      <protection hidden="1"/>
    </xf>
    <xf numFmtId="0" fontId="3" fillId="0" borderId="4" xfId="2" applyFont="1" applyFill="1" applyBorder="1" applyAlignment="1" applyProtection="1">
      <alignment horizontal="center" vertical="center" wrapText="1"/>
      <protection hidden="1"/>
    </xf>
    <xf numFmtId="0" fontId="6" fillId="4" borderId="5" xfId="2" applyFont="1" applyFill="1" applyBorder="1" applyAlignment="1" applyProtection="1">
      <alignment horizontal="left" shrinkToFit="1"/>
      <protection locked="0"/>
    </xf>
    <xf numFmtId="0" fontId="6" fillId="4" borderId="5" xfId="2" applyFont="1" applyFill="1" applyBorder="1" applyAlignment="1" applyProtection="1">
      <alignment horizontal="center" shrinkToFit="1"/>
      <protection locked="0"/>
    </xf>
    <xf numFmtId="0" fontId="6" fillId="4" borderId="11" xfId="2" applyFont="1" applyFill="1" applyBorder="1" applyAlignment="1" applyProtection="1">
      <alignment horizontal="center" shrinkToFit="1"/>
      <protection locked="0"/>
    </xf>
    <xf numFmtId="0" fontId="6" fillId="4" borderId="14" xfId="2" applyFont="1" applyFill="1" applyBorder="1" applyAlignment="1" applyProtection="1">
      <alignment horizontal="left" shrinkToFit="1"/>
      <protection locked="0"/>
    </xf>
    <xf numFmtId="0" fontId="6" fillId="4" borderId="8" xfId="2" applyFont="1" applyFill="1" applyBorder="1" applyAlignment="1" applyProtection="1">
      <alignment horizontal="center" shrinkToFit="1"/>
      <protection locked="0"/>
    </xf>
    <xf numFmtId="0" fontId="2" fillId="2" borderId="0" xfId="2" applyFill="1" applyBorder="1" applyAlignment="1" applyProtection="1">
      <alignment horizontal="left"/>
      <protection hidden="1"/>
    </xf>
    <xf numFmtId="0" fontId="6" fillId="2" borderId="0" xfId="2" applyFont="1" applyFill="1" applyBorder="1" applyAlignment="1" applyProtection="1">
      <alignment horizontal="left" shrinkToFit="1"/>
      <protection hidden="1"/>
    </xf>
    <xf numFmtId="0" fontId="6" fillId="4" borderId="0" xfId="2" applyFont="1" applyFill="1" applyBorder="1" applyAlignment="1" applyProtection="1">
      <alignment shrinkToFit="1"/>
      <protection locked="0"/>
    </xf>
    <xf numFmtId="0" fontId="18" fillId="4" borderId="0" xfId="2" applyFont="1" applyFill="1" applyBorder="1" applyAlignment="1" applyProtection="1">
      <alignment horizontal="left" shrinkToFit="1"/>
      <protection locked="0"/>
    </xf>
    <xf numFmtId="0" fontId="3" fillId="0" borderId="4" xfId="2" applyFont="1" applyBorder="1" applyAlignment="1" applyProtection="1">
      <alignment horizontal="center" vertical="center"/>
      <protection hidden="1"/>
    </xf>
    <xf numFmtId="0" fontId="3" fillId="0" borderId="4" xfId="2" applyFont="1" applyBorder="1" applyAlignment="1" applyProtection="1">
      <alignment horizontal="center" vertical="center" wrapText="1"/>
      <protection hidden="1"/>
    </xf>
    <xf numFmtId="0" fontId="13" fillId="4" borderId="5" xfId="2" applyFont="1" applyFill="1" applyBorder="1" applyAlignment="1" applyProtection="1">
      <alignment horizontal="center" shrinkToFit="1"/>
      <protection locked="0"/>
    </xf>
    <xf numFmtId="49" fontId="13" fillId="4" borderId="5" xfId="2" applyNumberFormat="1" applyFont="1" applyFill="1" applyBorder="1" applyAlignment="1" applyProtection="1">
      <alignment horizontal="center" shrinkToFit="1"/>
      <protection locked="0"/>
    </xf>
    <xf numFmtId="0" fontId="13" fillId="4" borderId="11" xfId="2" applyFont="1" applyFill="1" applyBorder="1" applyAlignment="1" applyProtection="1">
      <alignment horizontal="center" shrinkToFit="1"/>
      <protection locked="0"/>
    </xf>
    <xf numFmtId="164" fontId="13" fillId="4" borderId="11" xfId="1" applyFont="1" applyFill="1" applyBorder="1" applyAlignment="1" applyProtection="1">
      <alignment horizontal="center" shrinkToFit="1"/>
      <protection locked="0"/>
    </xf>
    <xf numFmtId="49" fontId="13" fillId="4" borderId="11" xfId="2" applyNumberFormat="1" applyFont="1" applyFill="1" applyBorder="1" applyAlignment="1" applyProtection="1">
      <alignment horizontal="center" shrinkToFit="1"/>
      <protection locked="0"/>
    </xf>
    <xf numFmtId="0" fontId="13" fillId="4" borderId="8" xfId="2" applyFont="1" applyFill="1" applyBorder="1" applyAlignment="1" applyProtection="1">
      <alignment horizontal="center" shrinkToFit="1"/>
      <protection locked="0"/>
    </xf>
    <xf numFmtId="164" fontId="13" fillId="4" borderId="8" xfId="1" applyFont="1" applyFill="1" applyBorder="1" applyAlignment="1" applyProtection="1">
      <alignment horizontal="center" shrinkToFit="1"/>
      <protection locked="0"/>
    </xf>
    <xf numFmtId="49" fontId="13" fillId="4" borderId="8" xfId="2" applyNumberFormat="1" applyFont="1" applyFill="1" applyBorder="1" applyAlignment="1" applyProtection="1">
      <alignment horizontal="center" shrinkToFit="1"/>
      <protection locked="0"/>
    </xf>
    <xf numFmtId="0" fontId="6" fillId="4" borderId="0" xfId="2" applyFont="1" applyFill="1" applyBorder="1" applyAlignment="1" applyProtection="1">
      <alignment horizontal="left" wrapText="1" shrinkToFit="1"/>
      <protection locked="0"/>
    </xf>
    <xf numFmtId="0" fontId="21" fillId="0" borderId="12" xfId="2" applyFont="1" applyFill="1" applyBorder="1" applyAlignment="1" applyProtection="1">
      <alignment horizontal="center" vertical="center"/>
      <protection hidden="1"/>
    </xf>
    <xf numFmtId="0" fontId="21" fillId="0" borderId="4" xfId="2" applyFont="1" applyFill="1" applyBorder="1" applyAlignment="1" applyProtection="1">
      <alignment horizontal="center" vertical="center" wrapText="1"/>
      <protection hidden="1"/>
    </xf>
    <xf numFmtId="0" fontId="6" fillId="4" borderId="15" xfId="2" applyFont="1" applyFill="1" applyBorder="1" applyAlignment="1" applyProtection="1">
      <alignment horizontal="left" shrinkToFit="1"/>
      <protection locked="0"/>
    </xf>
    <xf numFmtId="0" fontId="6" fillId="4" borderId="9" xfId="2" applyFont="1" applyFill="1" applyBorder="1" applyAlignment="1" applyProtection="1">
      <alignment horizontal="left" shrinkToFit="1"/>
      <protection locked="0"/>
    </xf>
    <xf numFmtId="0" fontId="6" fillId="4" borderId="16" xfId="2" applyFont="1" applyFill="1" applyBorder="1" applyAlignment="1" applyProtection="1">
      <alignment horizontal="left" shrinkToFit="1"/>
      <protection locked="0"/>
    </xf>
    <xf numFmtId="0" fontId="6" fillId="0" borderId="4" xfId="2" applyFont="1" applyBorder="1" applyAlignment="1" applyProtection="1">
      <alignment horizontal="center" vertical="center" wrapText="1"/>
      <protection hidden="1"/>
    </xf>
    <xf numFmtId="0" fontId="2" fillId="2" borderId="17" xfId="2" applyFont="1" applyFill="1" applyBorder="1" applyAlignment="1" applyProtection="1">
      <alignment horizontal="center"/>
      <protection hidden="1"/>
    </xf>
    <xf numFmtId="3" fontId="16" fillId="9" borderId="7" xfId="2" applyNumberFormat="1" applyFont="1" applyFill="1" applyBorder="1" applyAlignment="1" applyProtection="1">
      <alignment horizontal="center" vertical="center"/>
      <protection locked="0" hidden="1"/>
    </xf>
    <xf numFmtId="0" fontId="6" fillId="0" borderId="12" xfId="2" applyFont="1" applyBorder="1" applyAlignment="1" applyProtection="1">
      <alignment horizontal="left"/>
      <protection hidden="1"/>
    </xf>
    <xf numFmtId="3" fontId="16" fillId="9" borderId="4" xfId="2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18" xfId="2" applyFont="1" applyBorder="1" applyAlignment="1" applyProtection="1">
      <alignment horizontal="left" wrapText="1"/>
      <protection hidden="1"/>
    </xf>
    <xf numFmtId="3" fontId="18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2" applyFont="1" applyBorder="1" applyAlignment="1" applyProtection="1">
      <alignment horizontal="left" wrapText="1"/>
      <protection hidden="1"/>
    </xf>
    <xf numFmtId="3" fontId="18" fillId="4" borderId="8" xfId="2" applyNumberFormat="1" applyFont="1" applyFill="1" applyBorder="1" applyAlignment="1" applyProtection="1">
      <alignment horizontal="center" vertical="center" shrinkToFit="1"/>
      <protection locked="0"/>
    </xf>
    <xf numFmtId="3" fontId="16" fillId="9" borderId="4" xfId="2" applyNumberFormat="1" applyFont="1" applyFill="1" applyBorder="1" applyAlignment="1" applyProtection="1">
      <alignment horizontal="center" vertical="center"/>
      <protection locked="0" hidden="1"/>
    </xf>
    <xf numFmtId="0" fontId="2" fillId="0" borderId="4" xfId="2" applyFont="1" applyBorder="1" applyAlignment="1" applyProtection="1">
      <alignment horizontal="center" vertical="center" shrinkToFit="1"/>
      <protection hidden="1"/>
    </xf>
    <xf numFmtId="0" fontId="2" fillId="0" borderId="4" xfId="2" applyFont="1" applyBorder="1" applyAlignment="1" applyProtection="1">
      <alignment horizontal="center" vertical="center"/>
      <protection hidden="1"/>
    </xf>
    <xf numFmtId="0" fontId="7" fillId="0" borderId="5" xfId="2" applyFont="1" applyBorder="1" applyAlignment="1" applyProtection="1">
      <alignment horizontal="left" wrapText="1"/>
      <protection hidden="1"/>
    </xf>
    <xf numFmtId="3" fontId="18" fillId="4" borderId="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8" xfId="2" applyFont="1" applyBorder="1" applyAlignment="1" applyProtection="1">
      <alignment horizontal="left" wrapText="1"/>
      <protection hidden="1"/>
    </xf>
    <xf numFmtId="3" fontId="13" fillId="2" borderId="8" xfId="2" applyNumberFormat="1" applyFont="1" applyFill="1" applyBorder="1" applyAlignment="1" applyProtection="1">
      <alignment horizontal="center" vertical="center" shrinkToFit="1"/>
      <protection hidden="1"/>
    </xf>
    <xf numFmtId="3" fontId="18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2" xfId="2" applyFont="1" applyBorder="1" applyAlignment="1" applyProtection="1">
      <alignment horizontal="center" vertical="center"/>
      <protection hidden="1"/>
    </xf>
    <xf numFmtId="0" fontId="13" fillId="2" borderId="4" xfId="2" applyFont="1" applyFill="1" applyBorder="1" applyAlignment="1" applyProtection="1">
      <alignment horizontal="center" shrinkToFit="1"/>
      <protection hidden="1"/>
    </xf>
    <xf numFmtId="0" fontId="13" fillId="2" borderId="19" xfId="2" applyFont="1" applyFill="1" applyBorder="1" applyAlignment="1" applyProtection="1">
      <alignment horizontal="center" shrinkToFit="1"/>
      <protection hidden="1"/>
    </xf>
    <xf numFmtId="0" fontId="18" fillId="4" borderId="15" xfId="2" applyFont="1" applyFill="1" applyBorder="1" applyAlignment="1" applyProtection="1">
      <alignment horizontal="left" shrinkToFit="1"/>
      <protection locked="0"/>
    </xf>
    <xf numFmtId="3" fontId="16" fillId="4" borderId="6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9" xfId="2" applyFont="1" applyFill="1" applyBorder="1" applyAlignment="1" applyProtection="1">
      <alignment horizontal="left" shrinkToFit="1"/>
      <protection locked="0"/>
    </xf>
    <xf numFmtId="3" fontId="16" fillId="4" borderId="11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6" xfId="2" applyFont="1" applyFill="1" applyBorder="1" applyAlignment="1" applyProtection="1">
      <alignment horizontal="left" shrinkToFit="1"/>
      <protection locked="0"/>
    </xf>
    <xf numFmtId="3" fontId="16" fillId="4" borderId="8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1" xfId="2" applyNumberFormat="1" applyFont="1" applyFill="1" applyBorder="1" applyAlignment="1" applyProtection="1">
      <alignment horizontal="center" vertical="center" shrinkToFit="1"/>
      <protection locked="0"/>
    </xf>
    <xf numFmtId="0" fontId="2" fillId="0" borderId="5" xfId="2" applyFont="1" applyBorder="1" applyAlignment="1" applyProtection="1">
      <alignment horizontal="center" vertical="center"/>
      <protection hidden="1"/>
    </xf>
    <xf numFmtId="0" fontId="2" fillId="0" borderId="22" xfId="2" applyFont="1" applyBorder="1" applyAlignment="1" applyProtection="1">
      <alignment horizontal="center" vertical="center" shrinkToFit="1"/>
      <protection hidden="1"/>
    </xf>
    <xf numFmtId="0" fontId="2" fillId="0" borderId="23" xfId="2" applyFont="1" applyBorder="1" applyAlignment="1" applyProtection="1">
      <alignment horizontal="center" vertical="center" shrinkToFit="1"/>
      <protection hidden="1"/>
    </xf>
    <xf numFmtId="0" fontId="2" fillId="0" borderId="23" xfId="2" applyFont="1" applyBorder="1" applyAlignment="1" applyProtection="1">
      <alignment horizontal="center" shrinkToFit="1"/>
      <protection hidden="1"/>
    </xf>
    <xf numFmtId="164" fontId="2" fillId="0" borderId="24" xfId="1" applyFont="1" applyFill="1" applyBorder="1" applyAlignment="1" applyProtection="1">
      <alignment horizontal="center" shrinkToFit="1"/>
      <protection hidden="1"/>
    </xf>
    <xf numFmtId="3" fontId="18" fillId="4" borderId="22" xfId="2" applyNumberFormat="1" applyFont="1" applyFill="1" applyBorder="1" applyAlignment="1" applyProtection="1">
      <alignment horizontal="center" vertical="center" shrinkToFit="1"/>
      <protection locked="0"/>
    </xf>
    <xf numFmtId="4" fontId="18" fillId="4" borderId="23" xfId="2" applyNumberFormat="1" applyFont="1" applyFill="1" applyBorder="1" applyAlignment="1" applyProtection="1">
      <alignment horizontal="center" vertical="center" shrinkToFit="1"/>
      <protection locked="0"/>
    </xf>
    <xf numFmtId="3" fontId="16" fillId="0" borderId="23" xfId="2" applyNumberFormat="1" applyFont="1" applyBorder="1" applyAlignment="1" applyProtection="1">
      <alignment horizontal="center" shrinkToFit="1"/>
      <protection hidden="1"/>
    </xf>
    <xf numFmtId="3" fontId="18" fillId="4" borderId="23" xfId="2" applyNumberFormat="1" applyFont="1" applyFill="1" applyBorder="1" applyAlignment="1" applyProtection="1">
      <alignment horizontal="center" shrinkToFit="1"/>
      <protection locked="0"/>
    </xf>
    <xf numFmtId="10" fontId="16" fillId="0" borderId="24" xfId="4" applyNumberFormat="1" applyFont="1" applyFill="1" applyBorder="1" applyAlignment="1" applyProtection="1">
      <alignment horizontal="center" shrinkToFit="1"/>
      <protection hidden="1"/>
    </xf>
    <xf numFmtId="3" fontId="18" fillId="4" borderId="25" xfId="2" applyNumberFormat="1" applyFont="1" applyFill="1" applyBorder="1" applyAlignment="1" applyProtection="1">
      <alignment horizontal="center" vertical="center" shrinkToFit="1"/>
      <protection locked="0"/>
    </xf>
    <xf numFmtId="4" fontId="18" fillId="4" borderId="26" xfId="2" applyNumberFormat="1" applyFont="1" applyFill="1" applyBorder="1" applyAlignment="1" applyProtection="1">
      <alignment horizontal="center" vertical="center" shrinkToFit="1"/>
      <protection locked="0"/>
    </xf>
    <xf numFmtId="3" fontId="16" fillId="0" borderId="26" xfId="2" applyNumberFormat="1" applyFont="1" applyBorder="1" applyAlignment="1" applyProtection="1">
      <alignment horizontal="center" shrinkToFit="1"/>
      <protection hidden="1"/>
    </xf>
    <xf numFmtId="3" fontId="18" fillId="4" borderId="26" xfId="2" applyNumberFormat="1" applyFont="1" applyFill="1" applyBorder="1" applyAlignment="1" applyProtection="1">
      <alignment horizontal="center" shrinkToFit="1"/>
      <protection locked="0"/>
    </xf>
    <xf numFmtId="10" fontId="16" fillId="0" borderId="27" xfId="4" applyNumberFormat="1" applyFont="1" applyFill="1" applyBorder="1" applyAlignment="1" applyProtection="1">
      <alignment horizontal="center" shrinkToFit="1"/>
      <protection hidden="1"/>
    </xf>
    <xf numFmtId="0" fontId="2" fillId="0" borderId="24" xfId="2" applyFont="1" applyBorder="1" applyAlignment="1" applyProtection="1">
      <alignment horizontal="center" shrinkToFit="1"/>
      <protection hidden="1"/>
    </xf>
    <xf numFmtId="3" fontId="6" fillId="4" borderId="22" xfId="2" applyNumberFormat="1" applyFont="1" applyFill="1" applyBorder="1" applyAlignment="1" applyProtection="1">
      <alignment horizontal="center" vertical="center" shrinkToFit="1"/>
      <protection locked="0"/>
    </xf>
    <xf numFmtId="4" fontId="6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23" xfId="2" applyFont="1" applyBorder="1" applyAlignment="1" applyProtection="1">
      <alignment horizontal="center" shrinkToFit="1"/>
      <protection hidden="1"/>
    </xf>
    <xf numFmtId="3" fontId="6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24" xfId="2" applyFont="1" applyBorder="1" applyAlignment="1" applyProtection="1">
      <alignment horizontal="center" shrinkToFit="1"/>
      <protection hidden="1"/>
    </xf>
    <xf numFmtId="3" fontId="6" fillId="4" borderId="25" xfId="2" applyNumberFormat="1" applyFont="1" applyFill="1" applyBorder="1" applyAlignment="1" applyProtection="1">
      <alignment horizontal="center" vertical="center" shrinkToFit="1"/>
      <protection locked="0"/>
    </xf>
    <xf numFmtId="4" fontId="6" fillId="4" borderId="26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26" xfId="2" applyFont="1" applyBorder="1" applyAlignment="1" applyProtection="1">
      <alignment horizontal="center" shrinkToFit="1"/>
      <protection hidden="1"/>
    </xf>
    <xf numFmtId="3" fontId="6" fillId="4" borderId="26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27" xfId="2" applyFont="1" applyBorder="1" applyAlignment="1" applyProtection="1">
      <alignment horizontal="center" shrinkToFit="1"/>
      <protection hidden="1"/>
    </xf>
    <xf numFmtId="0" fontId="2" fillId="0" borderId="9" xfId="2" applyFont="1" applyBorder="1" applyAlignment="1" applyProtection="1">
      <alignment horizontal="center" vertical="center" shrinkToFit="1"/>
      <protection hidden="1"/>
    </xf>
    <xf numFmtId="0" fontId="2" fillId="0" borderId="28" xfId="2" applyFont="1" applyBorder="1" applyAlignment="1" applyProtection="1">
      <alignment horizontal="center" vertical="center" shrinkToFit="1"/>
      <protection hidden="1"/>
    </xf>
    <xf numFmtId="0" fontId="2" fillId="0" borderId="29" xfId="2" applyFont="1" applyBorder="1" applyAlignment="1" applyProtection="1">
      <alignment horizontal="center" vertical="center" shrinkToFit="1"/>
      <protection hidden="1"/>
    </xf>
    <xf numFmtId="4" fontId="2" fillId="4" borderId="23" xfId="2" applyNumberFormat="1" applyFont="1" applyFill="1" applyBorder="1" applyAlignment="1" applyProtection="1">
      <alignment horizontal="center" vertical="center" shrinkToFit="1"/>
      <protection locked="0"/>
    </xf>
    <xf numFmtId="4" fontId="2" fillId="4" borderId="26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12" xfId="2" applyFont="1" applyBorder="1" applyAlignment="1" applyProtection="1">
      <alignment horizontal="center" vertical="center" wrapText="1"/>
      <protection hidden="1"/>
    </xf>
    <xf numFmtId="3" fontId="18" fillId="0" borderId="4" xfId="2" applyNumberFormat="1" applyFont="1" applyFill="1" applyBorder="1" applyAlignment="1" applyProtection="1">
      <alignment horizontal="center" vertical="center" wrapText="1"/>
      <protection hidden="1"/>
    </xf>
    <xf numFmtId="0" fontId="2" fillId="0" borderId="15" xfId="2" applyFont="1" applyBorder="1" applyAlignment="1" applyProtection="1">
      <alignment horizontal="left" wrapText="1"/>
      <protection hidden="1"/>
    </xf>
    <xf numFmtId="0" fontId="2" fillId="0" borderId="9" xfId="2" applyFont="1" applyBorder="1" applyAlignment="1" applyProtection="1">
      <alignment horizontal="left" wrapText="1"/>
      <protection hidden="1"/>
    </xf>
    <xf numFmtId="3" fontId="18" fillId="4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4" xfId="2" applyFont="1" applyBorder="1" applyAlignment="1" applyProtection="1">
      <alignment horizontal="center" vertical="center"/>
      <protection hidden="1"/>
    </xf>
    <xf numFmtId="3" fontId="18" fillId="0" borderId="30" xfId="2" applyNumberFormat="1" applyFont="1" applyFill="1" applyBorder="1" applyAlignment="1" applyProtection="1">
      <alignment horizontal="center" vertical="center"/>
      <protection locked="0" hidden="1"/>
    </xf>
    <xf numFmtId="0" fontId="2" fillId="0" borderId="31" xfId="2" applyFont="1" applyBorder="1" applyAlignment="1" applyProtection="1">
      <alignment horizontal="center"/>
      <protection hidden="1"/>
    </xf>
    <xf numFmtId="0" fontId="2" fillId="0" borderId="26" xfId="2" applyFont="1" applyBorder="1" applyAlignment="1" applyProtection="1">
      <alignment horizontal="center" shrinkToFit="1"/>
      <protection hidden="1"/>
    </xf>
    <xf numFmtId="0" fontId="7" fillId="0" borderId="27" xfId="2" applyFont="1" applyBorder="1" applyAlignment="1" applyProtection="1">
      <alignment horizontal="center" shrinkToFit="1"/>
      <protection hidden="1"/>
    </xf>
    <xf numFmtId="0" fontId="2" fillId="0" borderId="6" xfId="2" applyFont="1" applyBorder="1" applyAlignment="1" applyProtection="1">
      <alignment horizontal="left"/>
      <protection hidden="1"/>
    </xf>
    <xf numFmtId="3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2" fillId="0" borderId="11" xfId="2" applyFont="1" applyBorder="1" applyAlignment="1" applyProtection="1">
      <alignment horizontal="left"/>
      <protection hidden="1"/>
    </xf>
    <xf numFmtId="3" fontId="18" fillId="4" borderId="29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8" fillId="4" borderId="24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31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8" fillId="4" borderId="27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2" applyFont="1" applyBorder="1" applyAlignment="1" applyProtection="1">
      <alignment horizontal="center" vertical="center" wrapText="1"/>
      <protection hidden="1"/>
    </xf>
    <xf numFmtId="3" fontId="25" fillId="9" borderId="35" xfId="2" applyNumberFormat="1" applyFont="1" applyFill="1" applyBorder="1" applyAlignment="1" applyProtection="1">
      <alignment horizontal="center"/>
      <protection locked="0" hidden="1"/>
    </xf>
    <xf numFmtId="0" fontId="6" fillId="0" borderId="36" xfId="2" applyFont="1" applyBorder="1" applyAlignment="1" applyProtection="1">
      <alignment horizontal="left" vertical="center" wrapText="1"/>
      <protection hidden="1"/>
    </xf>
    <xf numFmtId="3" fontId="18" fillId="4" borderId="37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37" xfId="0" applyNumberFormat="1" applyFont="1" applyFill="1" applyBorder="1" applyAlignment="1" applyProtection="1">
      <alignment horizontal="center" vertical="center" shrinkToFit="1"/>
      <protection locked="0"/>
    </xf>
    <xf numFmtId="3" fontId="18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2" fillId="0" borderId="16" xfId="2" applyFont="1" applyBorder="1" applyAlignment="1" applyProtection="1">
      <alignment horizontal="left" vertical="top" wrapText="1"/>
      <protection hidden="1"/>
    </xf>
    <xf numFmtId="0" fontId="6" fillId="4" borderId="39" xfId="2" applyFont="1" applyFill="1" applyBorder="1" applyAlignment="1" applyProtection="1">
      <alignment horizontal="left"/>
      <protection locked="0"/>
    </xf>
    <xf numFmtId="0" fontId="6" fillId="4" borderId="21" xfId="2" applyFont="1" applyFill="1" applyBorder="1" applyAlignment="1" applyProtection="1">
      <alignment horizontal="left"/>
      <protection locked="0"/>
    </xf>
    <xf numFmtId="0" fontId="6" fillId="0" borderId="18" xfId="2" applyFont="1" applyBorder="1" applyAlignment="1" applyProtection="1">
      <alignment horizontal="left" vertical="center" wrapText="1"/>
      <protection hidden="1"/>
    </xf>
    <xf numFmtId="14" fontId="18" fillId="4" borderId="40" xfId="2" applyNumberFormat="1" applyFont="1" applyFill="1" applyBorder="1" applyAlignment="1" applyProtection="1">
      <alignment horizontal="center"/>
      <protection locked="0"/>
    </xf>
    <xf numFmtId="3" fontId="16" fillId="9" borderId="37" xfId="2" applyNumberFormat="1" applyFont="1" applyFill="1" applyBorder="1" applyAlignment="1" applyProtection="1">
      <alignment horizontal="center" vertical="center" shrinkToFit="1"/>
      <protection locked="0" hidden="1"/>
    </xf>
    <xf numFmtId="3" fontId="16" fillId="9" borderId="38" xfId="2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22" xfId="2" applyFont="1" applyBorder="1" applyAlignment="1" applyProtection="1">
      <alignment horizontal="right" vertical="center" wrapText="1"/>
      <protection hidden="1"/>
    </xf>
    <xf numFmtId="3" fontId="18" fillId="4" borderId="23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2" xfId="2" applyFont="1" applyBorder="1" applyAlignment="1" applyProtection="1">
      <alignment horizontal="left" vertical="center" wrapText="1"/>
      <protection hidden="1"/>
    </xf>
    <xf numFmtId="3" fontId="18" fillId="0" borderId="24" xfId="2" applyNumberFormat="1" applyFont="1" applyFill="1" applyBorder="1" applyAlignment="1" applyProtection="1">
      <alignment horizontal="center" vertical="center" shrinkToFit="1"/>
      <protection hidden="1"/>
    </xf>
    <xf numFmtId="10" fontId="18" fillId="4" borderId="23" xfId="4" applyNumberFormat="1" applyFont="1" applyFill="1" applyBorder="1" applyAlignment="1" applyProtection="1">
      <alignment horizontal="center" vertical="center" shrinkToFit="1"/>
      <protection locked="0"/>
    </xf>
    <xf numFmtId="10" fontId="18" fillId="4" borderId="23" xfId="0" applyNumberFormat="1" applyFont="1" applyFill="1" applyBorder="1" applyAlignment="1" applyProtection="1">
      <alignment horizontal="center" vertical="center" shrinkToFit="1"/>
      <protection locked="0"/>
    </xf>
    <xf numFmtId="10" fontId="18" fillId="4" borderId="24" xfId="4" applyNumberFormat="1" applyFont="1" applyFill="1" applyBorder="1" applyAlignment="1" applyProtection="1">
      <alignment horizontal="center" vertical="center" shrinkToFit="1"/>
      <protection locked="0"/>
    </xf>
    <xf numFmtId="14" fontId="18" fillId="4" borderId="23" xfId="2" applyNumberFormat="1" applyFont="1" applyFill="1" applyBorder="1" applyAlignment="1" applyProtection="1">
      <alignment horizontal="center" vertical="center" shrinkToFit="1"/>
      <protection locked="0"/>
    </xf>
    <xf numFmtId="14" fontId="18" fillId="4" borderId="23" xfId="0" applyNumberFormat="1" applyFont="1" applyFill="1" applyBorder="1" applyAlignment="1" applyProtection="1">
      <alignment horizontal="center" vertical="center" shrinkToFit="1"/>
      <protection locked="0"/>
    </xf>
    <xf numFmtId="14" fontId="18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3" fillId="0" borderId="25" xfId="2" applyFont="1" applyBorder="1" applyAlignment="1" applyProtection="1">
      <alignment horizontal="right" vertical="center" wrapText="1"/>
      <protection hidden="1"/>
    </xf>
    <xf numFmtId="3" fontId="18" fillId="4" borderId="26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27" xfId="0" applyNumberFormat="1" applyFont="1" applyFill="1" applyBorder="1" applyAlignment="1" applyProtection="1">
      <alignment horizontal="center" vertical="center" shrinkToFit="1"/>
      <protection locked="0"/>
    </xf>
    <xf numFmtId="0" fontId="26" fillId="0" borderId="41" xfId="2" applyFont="1" applyBorder="1" applyAlignment="1" applyProtection="1">
      <alignment horizontal="left" vertical="center" wrapText="1"/>
      <protection hidden="1"/>
    </xf>
    <xf numFmtId="3" fontId="18" fillId="4" borderId="42" xfId="2" applyNumberFormat="1" applyFont="1" applyFill="1" applyBorder="1" applyAlignment="1" applyProtection="1">
      <alignment horizontal="center" vertical="center" shrinkToFit="1"/>
      <protection locked="0"/>
    </xf>
    <xf numFmtId="3" fontId="18" fillId="4" borderId="42" xfId="0" applyNumberFormat="1" applyFont="1" applyFill="1" applyBorder="1" applyAlignment="1" applyProtection="1">
      <alignment horizontal="center" vertical="center" shrinkToFit="1"/>
      <protection locked="0"/>
    </xf>
    <xf numFmtId="3" fontId="18" fillId="4" borderId="43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0" xfId="2" applyFont="1" applyFill="1" applyBorder="1" applyAlignment="1" applyProtection="1">
      <alignment horizontal="center"/>
      <protection locked="0" hidden="1"/>
    </xf>
  </cellXfs>
  <cellStyles count="5">
    <cellStyle name="čiarky" xfId="1" builtinId="3"/>
    <cellStyle name="Excel Built-in Normal" xfId="2"/>
    <cellStyle name="Normal_vzorvykazov98" xfId="3"/>
    <cellStyle name="normálne" xfId="0" builtinId="0"/>
    <cellStyle name="percentá" xfId="4" builtinId="5"/>
  </cellStyles>
  <dxfs count="8"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EBF1DE"/>
      <rgbColor rgb="00F2F2F2"/>
      <rgbColor rgb="00660066"/>
      <rgbColor rgb="00FF8080"/>
      <rgbColor rgb="000070C0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EB4E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58ED5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B822"/>
  <sheetViews>
    <sheetView tabSelected="1" workbookViewId="0">
      <pane xSplit="79" ySplit="1" topLeftCell="CB9" activePane="bottomRight" state="frozen"/>
      <selection pane="topRight" activeCell="CB1" sqref="CB1"/>
      <selection pane="bottomLeft" activeCell="A2" sqref="A2"/>
      <selection pane="bottomRight" activeCell="AJ38" sqref="AJ38:BZ38"/>
    </sheetView>
  </sheetViews>
  <sheetFormatPr defaultColWidth="2.88671875" defaultRowHeight="14.4"/>
  <cols>
    <col min="1" max="1" width="1.44140625" style="1" customWidth="1"/>
    <col min="2" max="2" width="1" style="1" customWidth="1"/>
    <col min="3" max="3" width="1.88671875" style="1" customWidth="1"/>
    <col min="4" max="4" width="0.5546875" style="1" customWidth="1"/>
    <col min="5" max="5" width="1.88671875" style="1" customWidth="1"/>
    <col min="6" max="6" width="0.5546875" style="1" customWidth="1"/>
    <col min="7" max="7" width="2" style="1" customWidth="1"/>
    <col min="8" max="8" width="0.5546875" style="1" customWidth="1"/>
    <col min="9" max="9" width="1.88671875" style="1" customWidth="1"/>
    <col min="10" max="10" width="0.5546875" style="1" customWidth="1"/>
    <col min="11" max="11" width="1.88671875" style="1" customWidth="1"/>
    <col min="12" max="12" width="0.5546875" style="1" customWidth="1"/>
    <col min="13" max="13" width="2" style="1" customWidth="1"/>
    <col min="14" max="14" width="0.5546875" style="1" customWidth="1"/>
    <col min="15" max="15" width="2" style="1" customWidth="1"/>
    <col min="16" max="16" width="0.5546875" style="1" customWidth="1"/>
    <col min="17" max="17" width="1.88671875" style="1" customWidth="1"/>
    <col min="18" max="18" width="0.5546875" style="1" customWidth="1"/>
    <col min="19" max="19" width="1.88671875" style="1" customWidth="1"/>
    <col min="20" max="20" width="0.5546875" style="1" customWidth="1"/>
    <col min="21" max="21" width="2" style="1" customWidth="1"/>
    <col min="22" max="22" width="0.5546875" style="1" customWidth="1"/>
    <col min="23" max="23" width="2" style="1" customWidth="1"/>
    <col min="24" max="24" width="0.5546875" style="1" customWidth="1"/>
    <col min="25" max="25" width="1.88671875" style="1" customWidth="1"/>
    <col min="26" max="26" width="0.5546875" style="1" customWidth="1"/>
    <col min="27" max="27" width="1.88671875" style="1" customWidth="1"/>
    <col min="28" max="28" width="0.5546875" style="1" customWidth="1"/>
    <col min="29" max="29" width="2" style="1" customWidth="1"/>
    <col min="30" max="30" width="0.5546875" style="1" customWidth="1"/>
    <col min="31" max="31" width="1.88671875" style="1" customWidth="1"/>
    <col min="32" max="32" width="0.44140625" style="1" customWidth="1"/>
    <col min="33" max="33" width="1.88671875" style="1" customWidth="1"/>
    <col min="34" max="34" width="0.5546875" style="1" customWidth="1"/>
    <col min="35" max="35" width="2" style="1" customWidth="1"/>
    <col min="36" max="36" width="0.5546875" style="1" customWidth="1"/>
    <col min="37" max="37" width="1.88671875" style="1" customWidth="1"/>
    <col min="38" max="38" width="0.5546875" style="1" customWidth="1"/>
    <col min="39" max="39" width="1.88671875" style="1" customWidth="1"/>
    <col min="40" max="41" width="0.33203125" style="1" customWidth="1"/>
    <col min="42" max="42" width="2" style="1" customWidth="1"/>
    <col min="43" max="43" width="0.5546875" style="1" customWidth="1"/>
    <col min="44" max="44" width="2" style="1" customWidth="1"/>
    <col min="45" max="45" width="0.5546875" style="1" customWidth="1"/>
    <col min="46" max="46" width="1.88671875" style="1" customWidth="1"/>
    <col min="47" max="47" width="0.5546875" style="1" customWidth="1"/>
    <col min="48" max="48" width="1.88671875" style="1" customWidth="1"/>
    <col min="49" max="49" width="0.5546875" style="1" customWidth="1"/>
    <col min="50" max="50" width="2" style="1" customWidth="1"/>
    <col min="51" max="51" width="0.5546875" style="1" customWidth="1"/>
    <col min="52" max="52" width="1.88671875" style="1" customWidth="1"/>
    <col min="53" max="53" width="0.5546875" style="1" customWidth="1"/>
    <col min="54" max="54" width="1.88671875" style="1" customWidth="1"/>
    <col min="55" max="55" width="0.5546875" style="1" customWidth="1"/>
    <col min="56" max="56" width="2" style="1" customWidth="1"/>
    <col min="57" max="57" width="0.5546875" style="1" customWidth="1"/>
    <col min="58" max="58" width="1.88671875" style="1" customWidth="1"/>
    <col min="59" max="60" width="0.33203125" style="1" customWidth="1"/>
    <col min="61" max="61" width="1.88671875" style="1" customWidth="1"/>
    <col min="62" max="62" width="0.5546875" style="1" customWidth="1"/>
    <col min="63" max="63" width="2" style="1" customWidth="1"/>
    <col min="64" max="64" width="0.5546875" style="1" customWidth="1"/>
    <col min="65" max="65" width="1.88671875" style="1" customWidth="1"/>
    <col min="66" max="66" width="0.5546875" style="1" customWidth="1"/>
    <col min="67" max="67" width="2" style="1" customWidth="1"/>
    <col min="68" max="68" width="0.5546875" style="1" customWidth="1"/>
    <col min="69" max="69" width="1.88671875" style="1" customWidth="1"/>
    <col min="70" max="70" width="1.5546875" style="1" customWidth="1"/>
    <col min="71" max="71" width="1.88671875" style="1" customWidth="1"/>
    <col min="72" max="72" width="0.5546875" style="1" customWidth="1"/>
    <col min="73" max="73" width="2" style="1" customWidth="1"/>
    <col min="74" max="74" width="0.5546875" style="1" customWidth="1"/>
    <col min="75" max="75" width="2" style="1" customWidth="1"/>
    <col min="76" max="76" width="0.5546875" style="1" customWidth="1"/>
    <col min="77" max="77" width="1.88671875" style="1" customWidth="1"/>
    <col min="78" max="78" width="0.88671875" style="1" customWidth="1"/>
    <col min="79" max="79" width="1.44140625" style="2" customWidth="1"/>
    <col min="80" max="80" width="18.6640625" style="1" customWidth="1"/>
    <col min="81" max="81" width="26" style="1" customWidth="1"/>
    <col min="82" max="83" width="15.88671875" style="1" customWidth="1"/>
    <col min="84" max="98" width="2.88671875" style="1"/>
    <col min="99" max="100" width="0" style="1" hidden="1" customWidth="1"/>
    <col min="101" max="101" width="0" style="2" hidden="1" customWidth="1"/>
    <col min="102" max="105" width="0" style="3" hidden="1" customWidth="1"/>
    <col min="106" max="120" width="0" style="1" hidden="1" customWidth="1"/>
    <col min="121" max="121" width="2.88671875" style="1"/>
    <col min="122" max="122" width="2.88671875" style="4"/>
    <col min="123" max="129" width="2.88671875" style="5"/>
    <col min="130" max="130" width="2.88671875" style="6"/>
    <col min="131" max="132" width="3.5546875" style="4" customWidth="1"/>
    <col min="133" max="133" width="3.5546875" style="1" customWidth="1"/>
    <col min="134" max="16384" width="2.88671875" style="1"/>
  </cols>
  <sheetData>
    <row r="1" spans="1:130" ht="12.7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customHeight="1">
      <c r="A2" s="7"/>
      <c r="D2" s="76" t="s">
        <v>1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X2" s="1" t="s">
        <v>2</v>
      </c>
      <c r="Z2" s="11"/>
      <c r="AA2" s="11"/>
      <c r="AB2" s="73">
        <v>5</v>
      </c>
      <c r="AC2" s="73"/>
      <c r="AD2" s="73">
        <v>2</v>
      </c>
      <c r="AE2" s="73"/>
      <c r="AF2" s="73">
        <v>9</v>
      </c>
      <c r="AG2" s="73"/>
      <c r="AH2" s="73"/>
      <c r="AI2" s="73">
        <v>9</v>
      </c>
      <c r="AJ2" s="73"/>
      <c r="AK2" s="73">
        <v>3</v>
      </c>
      <c r="AL2" s="73"/>
      <c r="AM2" s="73">
        <v>9</v>
      </c>
      <c r="AN2" s="73"/>
      <c r="AO2" s="73">
        <v>9</v>
      </c>
      <c r="AP2" s="73"/>
      <c r="AQ2" s="73">
        <v>0</v>
      </c>
      <c r="AR2" s="73"/>
      <c r="AW2" s="11"/>
      <c r="AX2" s="1" t="s">
        <v>3</v>
      </c>
      <c r="AZ2" s="11"/>
      <c r="BA2" s="11"/>
      <c r="BB2" s="73">
        <v>2</v>
      </c>
      <c r="BC2" s="73"/>
      <c r="BD2" s="73">
        <v>1</v>
      </c>
      <c r="BE2" s="73"/>
      <c r="BF2" s="73">
        <v>2</v>
      </c>
      <c r="BG2" s="73"/>
      <c r="BH2" s="73"/>
      <c r="BI2" s="73">
        <v>1</v>
      </c>
      <c r="BJ2" s="73"/>
      <c r="BK2" s="73">
        <v>2</v>
      </c>
      <c r="BL2" s="73"/>
      <c r="BM2" s="73">
        <v>3</v>
      </c>
      <c r="BN2" s="73"/>
      <c r="BO2" s="73">
        <v>2</v>
      </c>
      <c r="BP2" s="73"/>
      <c r="BQ2" s="77">
        <v>7</v>
      </c>
      <c r="BR2" s="77"/>
      <c r="BS2" s="73">
        <v>5</v>
      </c>
      <c r="BT2" s="73"/>
      <c r="BU2" s="73">
        <v>1</v>
      </c>
      <c r="BV2" s="73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customHeight="1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6"/>
      <c r="AY3" s="16"/>
      <c r="AZ3" s="18"/>
      <c r="BA3" s="18"/>
      <c r="BB3" s="11" t="s">
        <v>6</v>
      </c>
      <c r="BC3" s="19"/>
      <c r="BE3" s="19"/>
      <c r="BF3" s="19"/>
      <c r="BG3" s="19"/>
      <c r="BH3" s="19"/>
      <c r="BJ3" s="19"/>
      <c r="BK3" s="19"/>
      <c r="BL3" s="19"/>
      <c r="BM3" s="19"/>
      <c r="BN3" s="11"/>
      <c r="BO3" s="19"/>
      <c r="BP3" s="19"/>
      <c r="BQ3" s="19"/>
      <c r="BR3" s="19"/>
      <c r="BS3" s="19"/>
      <c r="BT3" s="19"/>
      <c r="BU3" s="19"/>
      <c r="BV3" s="19"/>
      <c r="BW3" s="16"/>
      <c r="BX3" s="16"/>
      <c r="BY3" s="16"/>
      <c r="BZ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customHeight="1">
      <c r="A4" s="15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6"/>
      <c r="AY4" s="16"/>
      <c r="AZ4" s="18"/>
      <c r="BA4" s="18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6"/>
      <c r="BX4" s="16"/>
      <c r="BY4" s="16"/>
      <c r="BZ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6">
      <c r="A5" s="7"/>
      <c r="B5" s="20" t="s">
        <v>7</v>
      </c>
      <c r="C5" s="21"/>
      <c r="D5" s="21"/>
      <c r="E5" s="22" t="s">
        <v>8</v>
      </c>
      <c r="F5" s="21"/>
      <c r="G5" s="23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25"/>
      <c r="BK5" s="21"/>
      <c r="BL5" s="23"/>
      <c r="BM5" s="25"/>
      <c r="BN5" s="24"/>
      <c r="BO5" s="23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6"/>
      <c r="CA5" s="12"/>
      <c r="CB5" s="27" t="str">
        <f t="shared" ref="CB5:CB11" si="0">+IF(DA5=0,"Riadok bude skrytý.","Riadok bude vidieť.")</f>
        <v>Riadok bude vidieť.</v>
      </c>
      <c r="CW5" s="28">
        <v>1</v>
      </c>
      <c r="CZ5" s="3">
        <f t="shared" ref="CZ5:CZ11" si="1">IF(CC5="",1,IF(CC5="Chcem skryť riadok.",0,1))</f>
        <v>1</v>
      </c>
      <c r="DA5" s="3">
        <f t="shared" ref="DA5:DA11" si="2">+IF(CW5+CX5+CY5=0,0,IF(CZ5=0,0,1))</f>
        <v>1</v>
      </c>
      <c r="DZ5" s="10"/>
    </row>
    <row r="6" spans="1:130">
      <c r="A6" s="7"/>
      <c r="CA6" s="8"/>
      <c r="CB6" s="27" t="str">
        <f t="shared" si="0"/>
        <v>Riadok bude vidieť.</v>
      </c>
      <c r="CW6" s="29">
        <v>1</v>
      </c>
      <c r="CZ6" s="3">
        <f t="shared" si="1"/>
        <v>1</v>
      </c>
      <c r="DA6" s="3">
        <f t="shared" si="2"/>
        <v>1</v>
      </c>
      <c r="DZ6" s="10"/>
    </row>
    <row r="7" spans="1:130">
      <c r="A7" s="7"/>
      <c r="B7" s="30" t="s">
        <v>9</v>
      </c>
      <c r="CA7" s="8"/>
      <c r="CB7" s="27" t="str">
        <f t="shared" si="0"/>
        <v>Riadok bude vidieť.</v>
      </c>
      <c r="CC7" s="31" t="s">
        <v>10</v>
      </c>
      <c r="CW7" s="29">
        <v>1</v>
      </c>
      <c r="CZ7" s="3">
        <f t="shared" si="1"/>
        <v>1</v>
      </c>
      <c r="DA7" s="3">
        <f t="shared" si="2"/>
        <v>1</v>
      </c>
      <c r="DZ7" s="10"/>
    </row>
    <row r="8" spans="1:130">
      <c r="A8" s="7"/>
      <c r="CA8" s="8"/>
      <c r="CB8" s="27" t="str">
        <f t="shared" si="0"/>
        <v>Riadok bude vidieť.</v>
      </c>
      <c r="CC8" s="31" t="s">
        <v>10</v>
      </c>
      <c r="CW8" s="29">
        <v>1</v>
      </c>
      <c r="CZ8" s="3">
        <f t="shared" si="1"/>
        <v>1</v>
      </c>
      <c r="DA8" s="3">
        <f t="shared" si="2"/>
        <v>1</v>
      </c>
      <c r="DZ8" s="10"/>
    </row>
    <row r="9" spans="1:130">
      <c r="A9" s="7"/>
      <c r="B9" s="70" t="s">
        <v>209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8"/>
      <c r="CB9" s="27" t="str">
        <f t="shared" si="0"/>
        <v>Riadok bude vidieť.</v>
      </c>
      <c r="CC9" s="31" t="s">
        <v>10</v>
      </c>
      <c r="CD9" s="32"/>
      <c r="CE9" s="33"/>
      <c r="CW9" s="29">
        <v>1</v>
      </c>
      <c r="CZ9" s="3">
        <f t="shared" si="1"/>
        <v>1</v>
      </c>
      <c r="DA9" s="3">
        <f t="shared" si="2"/>
        <v>1</v>
      </c>
      <c r="DZ9" s="10"/>
    </row>
    <row r="10" spans="1:130">
      <c r="A10" s="7"/>
      <c r="B10" s="70" t="s">
        <v>210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8"/>
      <c r="CB10" s="27" t="str">
        <f t="shared" si="0"/>
        <v>Riadok bude vidieť.</v>
      </c>
      <c r="CC10" s="31" t="s">
        <v>10</v>
      </c>
      <c r="CW10" s="29">
        <v>1</v>
      </c>
      <c r="CZ10" s="3">
        <f t="shared" si="1"/>
        <v>1</v>
      </c>
      <c r="DA10" s="3">
        <f t="shared" si="2"/>
        <v>1</v>
      </c>
      <c r="DZ10" s="10"/>
    </row>
    <row r="11" spans="1:130">
      <c r="A11" s="7"/>
      <c r="CA11" s="8"/>
      <c r="CB11" s="27" t="str">
        <f t="shared" si="0"/>
        <v>Riadok bude vidieť.</v>
      </c>
      <c r="CC11" s="31" t="s">
        <v>10</v>
      </c>
      <c r="CW11" s="29">
        <v>1</v>
      </c>
      <c r="CZ11" s="3">
        <f t="shared" si="1"/>
        <v>1</v>
      </c>
      <c r="DA11" s="3">
        <f t="shared" si="2"/>
        <v>1</v>
      </c>
      <c r="DZ11" s="10"/>
    </row>
    <row r="12" spans="1:130">
      <c r="A12" s="7"/>
      <c r="B12" s="30" t="s">
        <v>11</v>
      </c>
      <c r="C12" s="34"/>
      <c r="D12" s="34"/>
      <c r="E12" s="34"/>
      <c r="F12" s="34"/>
      <c r="G12" s="34"/>
      <c r="H12" s="34"/>
      <c r="CA12" s="12"/>
      <c r="CB12" s="27" t="str">
        <f t="shared" ref="CB12:CB68" si="3">+IF(DA12=0,"Riadok bude skrytý.","Riadok bude vidieť.")</f>
        <v>Riadok bude skrytý.</v>
      </c>
      <c r="CC12" s="31" t="s">
        <v>10</v>
      </c>
      <c r="CW12" s="3">
        <f t="shared" ref="CW12:CW35" si="4">+IF($J$14="nie je",0,1)</f>
        <v>0</v>
      </c>
      <c r="CZ12" s="3">
        <f t="shared" ref="CZ12:CZ68" si="5">IF(CC12="",1,IF(CC12="Chcem skryť riadok.",0,1))</f>
        <v>1</v>
      </c>
      <c r="DA12" s="3">
        <f t="shared" ref="DA12:DA112" si="6">+IF(CW12+CX12+CY12=0,0,IF(CZ12=0,0,1))</f>
        <v>0</v>
      </c>
      <c r="DZ12" s="10"/>
    </row>
    <row r="13" spans="1:130">
      <c r="A13" s="7"/>
      <c r="CA13" s="8"/>
      <c r="CB13" s="27" t="str">
        <f t="shared" si="3"/>
        <v>Riadok bude skrytý.</v>
      </c>
      <c r="CC13" s="31" t="s">
        <v>10</v>
      </c>
      <c r="CW13" s="3">
        <f t="shared" si="4"/>
        <v>0</v>
      </c>
      <c r="CZ13" s="3">
        <f t="shared" si="5"/>
        <v>1</v>
      </c>
      <c r="DA13" s="3">
        <f t="shared" si="6"/>
        <v>0</v>
      </c>
      <c r="DZ13" s="10"/>
    </row>
    <row r="14" spans="1:130">
      <c r="A14" s="7"/>
      <c r="B14" s="1" t="s">
        <v>12</v>
      </c>
      <c r="J14" s="71" t="s">
        <v>13</v>
      </c>
      <c r="K14" s="71"/>
      <c r="L14" s="71"/>
      <c r="M14" s="71"/>
      <c r="N14" s="71"/>
      <c r="O14" s="1" t="s">
        <v>14</v>
      </c>
      <c r="P14" s="35"/>
      <c r="AV14" s="36"/>
      <c r="BH14" s="1" t="str">
        <f>+IF(J14="je","Spoločnosť uvádza:","")</f>
        <v/>
      </c>
      <c r="CA14" s="37"/>
      <c r="CB14" s="27" t="str">
        <f t="shared" si="3"/>
        <v>Riadok bude skrytý.</v>
      </c>
      <c r="CC14" s="31" t="s">
        <v>10</v>
      </c>
      <c r="CD14" s="38"/>
      <c r="CG14" s="39"/>
      <c r="CW14" s="3">
        <f t="shared" si="4"/>
        <v>0</v>
      </c>
      <c r="CZ14" s="3">
        <f t="shared" si="5"/>
        <v>1</v>
      </c>
      <c r="DA14" s="3">
        <f t="shared" si="6"/>
        <v>0</v>
      </c>
      <c r="DZ14" s="10"/>
    </row>
    <row r="15" spans="1:130">
      <c r="A15" s="7"/>
      <c r="CA15" s="37"/>
      <c r="CB15" s="27" t="str">
        <f t="shared" si="3"/>
        <v>Riadok bude skrytý.</v>
      </c>
      <c r="CC15" s="31" t="s">
        <v>10</v>
      </c>
      <c r="CW15" s="3">
        <f t="shared" si="4"/>
        <v>0</v>
      </c>
      <c r="CZ15" s="3">
        <f t="shared" si="5"/>
        <v>1</v>
      </c>
      <c r="DA15" s="3">
        <f t="shared" si="6"/>
        <v>0</v>
      </c>
      <c r="DZ15" s="10"/>
    </row>
    <row r="16" spans="1:130" hidden="1">
      <c r="A16" s="7"/>
      <c r="B16" s="72" t="s">
        <v>15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37"/>
      <c r="CB16" s="27" t="str">
        <f t="shared" si="3"/>
        <v>Riadok bude skrytý.</v>
      </c>
      <c r="CC16" s="31" t="s">
        <v>10</v>
      </c>
      <c r="CW16" s="3">
        <f t="shared" si="4"/>
        <v>0</v>
      </c>
      <c r="CZ16" s="3">
        <f t="shared" si="5"/>
        <v>1</v>
      </c>
      <c r="DA16" s="3">
        <f t="shared" si="6"/>
        <v>0</v>
      </c>
      <c r="DZ16" s="10"/>
    </row>
    <row r="17" spans="1:130" hidden="1">
      <c r="A17" s="7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37"/>
      <c r="CB17" s="27" t="str">
        <f t="shared" si="3"/>
        <v>Riadok bude skrytý.</v>
      </c>
      <c r="CC17" s="31" t="s">
        <v>10</v>
      </c>
      <c r="CW17" s="3">
        <f t="shared" si="4"/>
        <v>0</v>
      </c>
      <c r="CX17" s="3">
        <f>+IF(B17="",0,1)</f>
        <v>0</v>
      </c>
      <c r="CZ17" s="3">
        <f t="shared" si="5"/>
        <v>1</v>
      </c>
      <c r="DA17" s="40">
        <f>+IF(CW17*CX17=0,0,IF(CZ17=0,0,1))</f>
        <v>0</v>
      </c>
      <c r="DZ17" s="10"/>
    </row>
    <row r="18" spans="1:130" hidden="1">
      <c r="A18" s="7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37"/>
      <c r="CB18" s="27" t="str">
        <f t="shared" si="3"/>
        <v>Riadok bude skrytý.</v>
      </c>
      <c r="CC18" s="31" t="s">
        <v>10</v>
      </c>
      <c r="CW18" s="3">
        <f t="shared" si="4"/>
        <v>0</v>
      </c>
      <c r="CX18" s="3">
        <f>+IF(B18="",0,1)</f>
        <v>0</v>
      </c>
      <c r="CZ18" s="3">
        <f t="shared" si="5"/>
        <v>1</v>
      </c>
      <c r="DA18" s="40">
        <f>+IF(CW18*CX18=0,0,IF(CZ18=0,0,1))</f>
        <v>0</v>
      </c>
      <c r="DZ18" s="10"/>
    </row>
    <row r="19" spans="1:130" hidden="1">
      <c r="A19" s="7"/>
      <c r="B19" s="72" t="s">
        <v>16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37"/>
      <c r="CB19" s="27" t="str">
        <f t="shared" si="3"/>
        <v>Riadok bude skrytý.</v>
      </c>
      <c r="CC19" s="31" t="s">
        <v>10</v>
      </c>
      <c r="CW19" s="3">
        <f t="shared" si="4"/>
        <v>0</v>
      </c>
      <c r="CX19" s="3">
        <f>+IF(B20="",0,1)</f>
        <v>0</v>
      </c>
      <c r="CZ19" s="3">
        <f t="shared" si="5"/>
        <v>1</v>
      </c>
      <c r="DA19" s="40">
        <f>+IF(CW19*CX19=0,0,IF(CZ19=0,0,1))</f>
        <v>0</v>
      </c>
      <c r="DZ19" s="10"/>
    </row>
    <row r="20" spans="1:130" hidden="1">
      <c r="A20" s="7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37"/>
      <c r="CB20" s="27" t="str">
        <f t="shared" si="3"/>
        <v>Riadok bude skrytý.</v>
      </c>
      <c r="CC20" s="31" t="s">
        <v>10</v>
      </c>
      <c r="CW20" s="3">
        <f t="shared" si="4"/>
        <v>0</v>
      </c>
      <c r="CX20" s="3">
        <f>+IF(B20="",0,1)</f>
        <v>0</v>
      </c>
      <c r="CZ20" s="3">
        <f t="shared" si="5"/>
        <v>1</v>
      </c>
      <c r="DA20" s="40">
        <f>+IF(CW20*CX20=0,0,IF(CZ20=0,0,1))</f>
        <v>0</v>
      </c>
      <c r="DZ20" s="10"/>
    </row>
    <row r="21" spans="1:130" hidden="1">
      <c r="A21" s="7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37"/>
      <c r="CB21" s="27" t="str">
        <f t="shared" si="3"/>
        <v>Riadok bude skrytý.</v>
      </c>
      <c r="CC21" s="31" t="s">
        <v>10</v>
      </c>
      <c r="CW21" s="3">
        <f t="shared" si="4"/>
        <v>0</v>
      </c>
      <c r="CX21" s="3">
        <f>+IF(B21="",0,1)</f>
        <v>0</v>
      </c>
      <c r="CZ21" s="3">
        <f t="shared" si="5"/>
        <v>1</v>
      </c>
      <c r="DA21" s="40">
        <f>+IF(CW21*CX21=0,0,IF(CZ21=0,0,1))</f>
        <v>0</v>
      </c>
      <c r="DZ21" s="10"/>
    </row>
    <row r="22" spans="1:130">
      <c r="A22" s="7"/>
      <c r="B22" s="72" t="s">
        <v>17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37"/>
      <c r="CB22" s="27" t="str">
        <f t="shared" si="3"/>
        <v>Riadok bude skrytý.</v>
      </c>
      <c r="CC22" s="31" t="s">
        <v>10</v>
      </c>
      <c r="CW22" s="3">
        <f t="shared" si="4"/>
        <v>0</v>
      </c>
      <c r="CZ22" s="3">
        <f t="shared" si="5"/>
        <v>1</v>
      </c>
      <c r="DA22" s="3">
        <f t="shared" si="6"/>
        <v>0</v>
      </c>
      <c r="DZ22" s="10"/>
    </row>
    <row r="23" spans="1:130">
      <c r="A23" s="7"/>
      <c r="B23" s="85" t="s">
        <v>18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6" t="str">
        <f>+IF(B23="nie","","Spoločnosť uvádza nasledujúce informácie:")</f>
        <v>Spoločnosť uvádza nasledujúce informácie:</v>
      </c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37"/>
      <c r="CB23" s="27" t="str">
        <f t="shared" si="3"/>
        <v>Riadok bude skrytý.</v>
      </c>
      <c r="CC23" s="31" t="s">
        <v>10</v>
      </c>
      <c r="CW23" s="3">
        <f t="shared" si="4"/>
        <v>0</v>
      </c>
      <c r="CZ23" s="3">
        <f t="shared" si="5"/>
        <v>1</v>
      </c>
      <c r="DA23" s="3">
        <f t="shared" si="6"/>
        <v>0</v>
      </c>
      <c r="DZ23" s="10"/>
    </row>
    <row r="24" spans="1:130" hidden="1">
      <c r="A24" s="7"/>
      <c r="B24" s="8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37"/>
      <c r="CB24" s="27" t="str">
        <f t="shared" si="3"/>
        <v>Riadok bude skrytý.</v>
      </c>
      <c r="CC24" s="31" t="s">
        <v>10</v>
      </c>
      <c r="CW24" s="3">
        <f t="shared" si="4"/>
        <v>0</v>
      </c>
      <c r="CX24" s="3">
        <f>+IF($B$23="nie",0,1)</f>
        <v>1</v>
      </c>
      <c r="CZ24" s="3">
        <f t="shared" si="5"/>
        <v>1</v>
      </c>
      <c r="DA24" s="40">
        <f>+IF(CW24*CX24=0,0,IF(CZ24=0,0,1))</f>
        <v>0</v>
      </c>
      <c r="DZ24" s="10"/>
    </row>
    <row r="25" spans="1:130" hidden="1">
      <c r="A25" s="7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37"/>
      <c r="CB25" s="27" t="str">
        <f t="shared" si="3"/>
        <v>Riadok bude skrytý.</v>
      </c>
      <c r="CC25" s="31" t="s">
        <v>10</v>
      </c>
      <c r="CW25" s="3">
        <f t="shared" si="4"/>
        <v>0</v>
      </c>
      <c r="CX25" s="3">
        <f t="shared" ref="CX25:CX33" si="7">+IF($B$23="nie",0,1)</f>
        <v>1</v>
      </c>
      <c r="CY25" s="3">
        <f t="shared" ref="CY25:CY33" si="8">+IF(B25="",0,1)</f>
        <v>0</v>
      </c>
      <c r="CZ25" s="3">
        <f t="shared" si="5"/>
        <v>1</v>
      </c>
      <c r="DA25" s="41">
        <f t="shared" ref="DA25:DA33" si="9">+IF(CW25*CX25*CY25=0,0,IF(CZ25=0,0,1))</f>
        <v>0</v>
      </c>
      <c r="DZ25" s="10"/>
    </row>
    <row r="26" spans="1:130" hidden="1">
      <c r="A26" s="7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37"/>
      <c r="CB26" s="27" t="str">
        <f t="shared" si="3"/>
        <v>Riadok bude skrytý.</v>
      </c>
      <c r="CC26" s="31" t="s">
        <v>10</v>
      </c>
      <c r="CW26" s="3">
        <f t="shared" si="4"/>
        <v>0</v>
      </c>
      <c r="CX26" s="3">
        <f t="shared" si="7"/>
        <v>1</v>
      </c>
      <c r="CY26" s="3">
        <f t="shared" si="8"/>
        <v>0</v>
      </c>
      <c r="CZ26" s="3">
        <f t="shared" si="5"/>
        <v>1</v>
      </c>
      <c r="DA26" s="41">
        <f t="shared" si="9"/>
        <v>0</v>
      </c>
      <c r="DZ26" s="10"/>
    </row>
    <row r="27" spans="1:130" hidden="1">
      <c r="A27" s="7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37"/>
      <c r="CB27" s="27" t="str">
        <f t="shared" si="3"/>
        <v>Riadok bude skrytý.</v>
      </c>
      <c r="CC27" s="31" t="s">
        <v>19</v>
      </c>
      <c r="CW27" s="3">
        <f t="shared" si="4"/>
        <v>0</v>
      </c>
      <c r="CX27" s="3">
        <f t="shared" si="7"/>
        <v>1</v>
      </c>
      <c r="CY27" s="3">
        <f t="shared" si="8"/>
        <v>0</v>
      </c>
      <c r="CZ27" s="3">
        <f t="shared" si="5"/>
        <v>0</v>
      </c>
      <c r="DA27" s="41">
        <f t="shared" si="9"/>
        <v>0</v>
      </c>
      <c r="DZ27" s="10"/>
    </row>
    <row r="28" spans="1:130" hidden="1">
      <c r="A28" s="7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37"/>
      <c r="CB28" s="27" t="str">
        <f t="shared" si="3"/>
        <v>Riadok bude skrytý.</v>
      </c>
      <c r="CC28" s="31" t="s">
        <v>19</v>
      </c>
      <c r="CW28" s="3">
        <f t="shared" si="4"/>
        <v>0</v>
      </c>
      <c r="CX28" s="3">
        <f t="shared" si="7"/>
        <v>1</v>
      </c>
      <c r="CY28" s="3">
        <f t="shared" si="8"/>
        <v>0</v>
      </c>
      <c r="CZ28" s="3">
        <f t="shared" si="5"/>
        <v>0</v>
      </c>
      <c r="DA28" s="41">
        <f t="shared" si="9"/>
        <v>0</v>
      </c>
      <c r="DZ28" s="10"/>
    </row>
    <row r="29" spans="1:130" hidden="1">
      <c r="A29" s="7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37"/>
      <c r="CB29" s="27" t="str">
        <f t="shared" si="3"/>
        <v>Riadok bude skrytý.</v>
      </c>
      <c r="CC29" s="31" t="s">
        <v>19</v>
      </c>
      <c r="CW29" s="3">
        <f t="shared" si="4"/>
        <v>0</v>
      </c>
      <c r="CX29" s="3">
        <f t="shared" si="7"/>
        <v>1</v>
      </c>
      <c r="CY29" s="3">
        <f t="shared" si="8"/>
        <v>0</v>
      </c>
      <c r="CZ29" s="3">
        <f t="shared" si="5"/>
        <v>0</v>
      </c>
      <c r="DA29" s="41">
        <f t="shared" si="9"/>
        <v>0</v>
      </c>
      <c r="DZ29" s="10"/>
    </row>
    <row r="30" spans="1:130" hidden="1">
      <c r="A30" s="7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37"/>
      <c r="CB30" s="27" t="str">
        <f t="shared" si="3"/>
        <v>Riadok bude skrytý.</v>
      </c>
      <c r="CC30" s="31" t="s">
        <v>19</v>
      </c>
      <c r="CW30" s="3">
        <f t="shared" si="4"/>
        <v>0</v>
      </c>
      <c r="CX30" s="3">
        <f t="shared" si="7"/>
        <v>1</v>
      </c>
      <c r="CY30" s="3">
        <f t="shared" si="8"/>
        <v>0</v>
      </c>
      <c r="CZ30" s="3">
        <f t="shared" si="5"/>
        <v>0</v>
      </c>
      <c r="DA30" s="41">
        <f t="shared" si="9"/>
        <v>0</v>
      </c>
      <c r="DZ30" s="10"/>
    </row>
    <row r="31" spans="1:130" hidden="1">
      <c r="A31" s="7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37"/>
      <c r="CB31" s="27" t="str">
        <f t="shared" si="3"/>
        <v>Riadok bude skrytý.</v>
      </c>
      <c r="CC31" s="31" t="s">
        <v>19</v>
      </c>
      <c r="CW31" s="3">
        <f t="shared" si="4"/>
        <v>0</v>
      </c>
      <c r="CX31" s="3">
        <f t="shared" si="7"/>
        <v>1</v>
      </c>
      <c r="CY31" s="3">
        <f t="shared" si="8"/>
        <v>0</v>
      </c>
      <c r="CZ31" s="3">
        <f t="shared" si="5"/>
        <v>0</v>
      </c>
      <c r="DA31" s="41">
        <f t="shared" si="9"/>
        <v>0</v>
      </c>
      <c r="DZ31" s="10"/>
    </row>
    <row r="32" spans="1:130" hidden="1">
      <c r="A32" s="7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37"/>
      <c r="CB32" s="27" t="str">
        <f t="shared" si="3"/>
        <v>Riadok bude skrytý.</v>
      </c>
      <c r="CC32" s="31" t="s">
        <v>19</v>
      </c>
      <c r="CW32" s="3">
        <f t="shared" si="4"/>
        <v>0</v>
      </c>
      <c r="CX32" s="3">
        <f t="shared" si="7"/>
        <v>1</v>
      </c>
      <c r="CY32" s="3">
        <f t="shared" si="8"/>
        <v>0</v>
      </c>
      <c r="CZ32" s="3">
        <f t="shared" si="5"/>
        <v>0</v>
      </c>
      <c r="DA32" s="41">
        <f t="shared" si="9"/>
        <v>0</v>
      </c>
      <c r="DZ32" s="10"/>
    </row>
    <row r="33" spans="1:130" hidden="1">
      <c r="A33" s="7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37"/>
      <c r="CB33" s="27" t="str">
        <f t="shared" si="3"/>
        <v>Riadok bude skrytý.</v>
      </c>
      <c r="CC33" s="31" t="s">
        <v>19</v>
      </c>
      <c r="CW33" s="3">
        <f t="shared" si="4"/>
        <v>0</v>
      </c>
      <c r="CX33" s="3">
        <f t="shared" si="7"/>
        <v>1</v>
      </c>
      <c r="CY33" s="3">
        <f t="shared" si="8"/>
        <v>0</v>
      </c>
      <c r="CZ33" s="3">
        <f t="shared" si="5"/>
        <v>0</v>
      </c>
      <c r="DA33" s="41">
        <f t="shared" si="9"/>
        <v>0</v>
      </c>
      <c r="DZ33" s="10"/>
    </row>
    <row r="34" spans="1:130" hidden="1">
      <c r="A34" s="7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37"/>
      <c r="CB34" s="27" t="str">
        <f t="shared" si="3"/>
        <v>Riadok bude skrytý.</v>
      </c>
      <c r="CC34" s="31" t="s">
        <v>19</v>
      </c>
      <c r="CW34" s="3">
        <f t="shared" si="4"/>
        <v>0</v>
      </c>
      <c r="CZ34" s="3">
        <f t="shared" si="5"/>
        <v>0</v>
      </c>
      <c r="DA34" s="3">
        <f t="shared" si="6"/>
        <v>0</v>
      </c>
      <c r="DZ34" s="10"/>
    </row>
    <row r="35" spans="1:130">
      <c r="A35" s="7"/>
      <c r="CA35" s="37"/>
      <c r="CB35" s="27" t="str">
        <f t="shared" ref="CB35:CB61" si="10">+IF(DA35=0,"Riadok bude skrytý.","Riadok bude vidieť.")</f>
        <v>Riadok bude skrytý.</v>
      </c>
      <c r="CC35" s="31" t="s">
        <v>10</v>
      </c>
      <c r="CW35" s="3">
        <f t="shared" si="4"/>
        <v>0</v>
      </c>
      <c r="CZ35" s="3">
        <f t="shared" si="5"/>
        <v>1</v>
      </c>
      <c r="DA35" s="3">
        <f t="shared" si="6"/>
        <v>0</v>
      </c>
      <c r="DZ35" s="10"/>
    </row>
    <row r="36" spans="1:130">
      <c r="A36" s="7"/>
      <c r="B36" s="42" t="s">
        <v>20</v>
      </c>
      <c r="CA36" s="12" t="s">
        <v>4</v>
      </c>
      <c r="CB36" s="27" t="str">
        <f t="shared" si="10"/>
        <v>Riadok bude vidieť.</v>
      </c>
      <c r="CC36" s="31" t="s">
        <v>10</v>
      </c>
      <c r="CW36" s="3">
        <f>+IF($AJ$39="",0,1)</f>
        <v>1</v>
      </c>
      <c r="CZ36" s="3">
        <f t="shared" si="5"/>
        <v>1</v>
      </c>
      <c r="DA36" s="3">
        <f t="shared" si="6"/>
        <v>1</v>
      </c>
      <c r="DZ36" s="10"/>
    </row>
    <row r="37" spans="1:130">
      <c r="A37" s="7"/>
      <c r="B37" s="42"/>
      <c r="CA37" s="37"/>
      <c r="CB37" s="27" t="str">
        <f t="shared" si="10"/>
        <v>Riadok bude vidieť.</v>
      </c>
      <c r="CC37" s="31" t="s">
        <v>10</v>
      </c>
      <c r="CW37" s="3">
        <f>+IF($AJ$39="",0,1)</f>
        <v>1</v>
      </c>
      <c r="CZ37" s="3">
        <f>IF(CC37="",1,IF(CC37="Chcem skryť riadok.",0,1))</f>
        <v>1</v>
      </c>
      <c r="DA37" s="3">
        <f>+IF(CW37+CX37+CY37=0,0,IF(CZ37=0,0,1))</f>
        <v>1</v>
      </c>
      <c r="DZ37" s="10"/>
    </row>
    <row r="38" spans="1:130">
      <c r="A38" s="7"/>
      <c r="B38" s="81" t="s">
        <v>21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2">
        <v>2020</v>
      </c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37"/>
      <c r="CB38" s="27" t="str">
        <f t="shared" si="10"/>
        <v>Riadok bude vidieť.</v>
      </c>
      <c r="CC38" s="31" t="s">
        <v>10</v>
      </c>
      <c r="CW38" s="3">
        <f>+IF($AJ$39="",0,1)</f>
        <v>1</v>
      </c>
      <c r="CZ38" s="3">
        <f>IF(CC38="",1,IF(CC38="Chcem skryť riadok.",0,1))</f>
        <v>1</v>
      </c>
      <c r="DA38" s="3">
        <f>+IF(CW38+CX38+CY38=0,0,IF(CZ38=0,0,1))</f>
        <v>1</v>
      </c>
      <c r="DZ38" s="10"/>
    </row>
    <row r="39" spans="1:130">
      <c r="A39" s="7"/>
      <c r="B39" s="83" t="s">
        <v>22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4">
        <v>0</v>
      </c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37"/>
      <c r="CB39" s="27" t="str">
        <f t="shared" si="10"/>
        <v>Riadok bude vidieť.</v>
      </c>
      <c r="CC39" s="31" t="s">
        <v>10</v>
      </c>
      <c r="CW39" s="3">
        <f>+IF($AJ$39="",0,1)</f>
        <v>1</v>
      </c>
      <c r="CZ39" s="3">
        <f>IF(CC39="",1,IF(CC39="Chcem skryť riadok.",0,1))</f>
        <v>1</v>
      </c>
      <c r="DA39" s="3">
        <f>+IF(CW39+CX39+CY39=0,0,IF(CZ39=0,0,1))</f>
        <v>1</v>
      </c>
      <c r="DZ39" s="10"/>
    </row>
    <row r="40" spans="1:130">
      <c r="A40" s="7"/>
      <c r="CA40" s="37"/>
      <c r="CB40" s="27" t="str">
        <f t="shared" si="10"/>
        <v>Riadok bude vidieť.</v>
      </c>
      <c r="CC40" s="31" t="s">
        <v>10</v>
      </c>
      <c r="CW40" s="3">
        <f>+IF($AJ$39="",0,1)</f>
        <v>1</v>
      </c>
      <c r="CZ40" s="3">
        <f>IF(CC40="",1,IF(CC40="Chcem skryť riadok.",0,1))</f>
        <v>1</v>
      </c>
      <c r="DA40" s="3">
        <f>+IF(CW40+CX40+CY40=0,0,IF(CZ40=0,0,1))</f>
        <v>1</v>
      </c>
      <c r="DZ40" s="10"/>
    </row>
    <row r="41" spans="1:130">
      <c r="A41" s="7"/>
      <c r="B41" s="1" t="s">
        <v>23</v>
      </c>
      <c r="CA41" s="37"/>
      <c r="CB41" s="27" t="str">
        <f t="shared" si="10"/>
        <v>Riadok bude vidieť.</v>
      </c>
      <c r="CC41" s="31" t="s">
        <v>10</v>
      </c>
      <c r="CW41" s="3">
        <f>+IF(SUM(CW42:CW61)=0,0,1)</f>
        <v>1</v>
      </c>
      <c r="CZ41" s="3">
        <f>IF(CC41="",1,IF(CC41="Chcem skryť riadok.",0,1))</f>
        <v>1</v>
      </c>
      <c r="DA41" s="3">
        <f>+IF(CW41+CX41+CY41=0,0,IF(CZ41=0,0,1))</f>
        <v>1</v>
      </c>
      <c r="DZ41" s="10"/>
    </row>
    <row r="42" spans="1:130">
      <c r="A42" s="7"/>
      <c r="B42" s="70" t="s">
        <v>211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37"/>
      <c r="CB42" s="27" t="str">
        <f t="shared" si="10"/>
        <v>Riadok bude vidieť.</v>
      </c>
      <c r="CC42" s="31" t="s">
        <v>10</v>
      </c>
      <c r="CW42" s="3">
        <f>+IF(B42="",0,1)</f>
        <v>1</v>
      </c>
      <c r="CZ42" s="3">
        <f t="shared" ref="CZ42:CZ61" si="11">IF(CC42="",1,IF(CC42="Chcem skryť riadok.",0,1))</f>
        <v>1</v>
      </c>
      <c r="DA42" s="3">
        <f t="shared" ref="DA42:DA61" si="12">+IF(CW42+CX42+CY42=0,0,IF(CZ42=0,0,1))</f>
        <v>1</v>
      </c>
      <c r="DZ42" s="10"/>
    </row>
    <row r="43" spans="1:130">
      <c r="A43" s="7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0"/>
      <c r="CA43" s="37"/>
      <c r="CB43" s="27" t="str">
        <f t="shared" si="10"/>
        <v>Riadok bude skrytý.</v>
      </c>
      <c r="CC43" s="31" t="s">
        <v>10</v>
      </c>
      <c r="CW43" s="3">
        <f t="shared" ref="CW43:CW61" si="13">+IF(B43="",0,1)</f>
        <v>0</v>
      </c>
      <c r="CZ43" s="3">
        <f t="shared" si="11"/>
        <v>1</v>
      </c>
      <c r="DA43" s="3">
        <f t="shared" si="12"/>
        <v>0</v>
      </c>
      <c r="DZ43" s="10"/>
    </row>
    <row r="44" spans="1:130">
      <c r="A44" s="7"/>
      <c r="B44" s="70" t="s">
        <v>212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37"/>
      <c r="CB44" s="27" t="str">
        <f t="shared" si="10"/>
        <v>Riadok bude vidieť.</v>
      </c>
      <c r="CC44" s="31" t="s">
        <v>10</v>
      </c>
      <c r="CW44" s="3">
        <f t="shared" si="13"/>
        <v>1</v>
      </c>
      <c r="CZ44" s="3">
        <f t="shared" si="11"/>
        <v>1</v>
      </c>
      <c r="DA44" s="3">
        <f t="shared" si="12"/>
        <v>1</v>
      </c>
      <c r="DZ44" s="10"/>
    </row>
    <row r="45" spans="1:130" hidden="1">
      <c r="A45" s="7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37"/>
      <c r="CB45" s="27" t="str">
        <f t="shared" si="10"/>
        <v>Riadok bude skrytý.</v>
      </c>
      <c r="CC45" s="31" t="s">
        <v>10</v>
      </c>
      <c r="CW45" s="3">
        <f t="shared" si="13"/>
        <v>0</v>
      </c>
      <c r="CZ45" s="3">
        <f t="shared" si="11"/>
        <v>1</v>
      </c>
      <c r="DA45" s="3">
        <f t="shared" si="12"/>
        <v>0</v>
      </c>
      <c r="DZ45" s="10"/>
    </row>
    <row r="46" spans="1:130" hidden="1">
      <c r="A46" s="7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37"/>
      <c r="CB46" s="27" t="str">
        <f t="shared" si="10"/>
        <v>Riadok bude skrytý.</v>
      </c>
      <c r="CC46" s="31" t="s">
        <v>10</v>
      </c>
      <c r="CW46" s="3">
        <f t="shared" si="13"/>
        <v>0</v>
      </c>
      <c r="CZ46" s="3">
        <f t="shared" si="11"/>
        <v>1</v>
      </c>
      <c r="DA46" s="3">
        <f t="shared" si="12"/>
        <v>0</v>
      </c>
      <c r="DZ46" s="10"/>
    </row>
    <row r="47" spans="1:130" hidden="1">
      <c r="A47" s="7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37"/>
      <c r="CB47" s="27" t="str">
        <f t="shared" si="10"/>
        <v>Riadok bude skrytý.</v>
      </c>
      <c r="CC47" s="31" t="s">
        <v>10</v>
      </c>
      <c r="CW47" s="3">
        <f t="shared" si="13"/>
        <v>0</v>
      </c>
      <c r="CZ47" s="3">
        <f t="shared" si="11"/>
        <v>1</v>
      </c>
      <c r="DA47" s="3">
        <f t="shared" si="12"/>
        <v>0</v>
      </c>
      <c r="DZ47" s="10"/>
    </row>
    <row r="48" spans="1:130" hidden="1">
      <c r="A48" s="7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37"/>
      <c r="CB48" s="27" t="str">
        <f t="shared" si="10"/>
        <v>Riadok bude skrytý.</v>
      </c>
      <c r="CC48" s="31" t="s">
        <v>10</v>
      </c>
      <c r="CW48" s="3">
        <f t="shared" si="13"/>
        <v>0</v>
      </c>
      <c r="CZ48" s="3">
        <f t="shared" si="11"/>
        <v>1</v>
      </c>
      <c r="DA48" s="3">
        <f t="shared" si="12"/>
        <v>0</v>
      </c>
      <c r="DZ48" s="10"/>
    </row>
    <row r="49" spans="1:130" hidden="1">
      <c r="A49" s="7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37"/>
      <c r="CB49" s="27" t="str">
        <f t="shared" si="10"/>
        <v>Riadok bude skrytý.</v>
      </c>
      <c r="CC49" s="31" t="s">
        <v>10</v>
      </c>
      <c r="CW49" s="3">
        <f t="shared" si="13"/>
        <v>0</v>
      </c>
      <c r="CZ49" s="3">
        <f t="shared" si="11"/>
        <v>1</v>
      </c>
      <c r="DA49" s="3">
        <f t="shared" si="12"/>
        <v>0</v>
      </c>
      <c r="DZ49" s="10"/>
    </row>
    <row r="50" spans="1:130" hidden="1">
      <c r="A50" s="7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37"/>
      <c r="CB50" s="27" t="str">
        <f t="shared" si="10"/>
        <v>Riadok bude skrytý.</v>
      </c>
      <c r="CC50" s="31" t="s">
        <v>10</v>
      </c>
      <c r="CW50" s="3">
        <f t="shared" si="13"/>
        <v>0</v>
      </c>
      <c r="CZ50" s="3">
        <f t="shared" si="11"/>
        <v>1</v>
      </c>
      <c r="DA50" s="3">
        <f t="shared" si="12"/>
        <v>0</v>
      </c>
      <c r="DZ50" s="10"/>
    </row>
    <row r="51" spans="1:130" hidden="1">
      <c r="A51" s="7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37"/>
      <c r="CB51" s="27" t="str">
        <f t="shared" si="10"/>
        <v>Riadok bude skrytý.</v>
      </c>
      <c r="CC51" s="31" t="s">
        <v>10</v>
      </c>
      <c r="CW51" s="3">
        <f t="shared" si="13"/>
        <v>0</v>
      </c>
      <c r="CZ51" s="3">
        <f t="shared" si="11"/>
        <v>1</v>
      </c>
      <c r="DA51" s="3">
        <f t="shared" si="12"/>
        <v>0</v>
      </c>
      <c r="DZ51" s="10"/>
    </row>
    <row r="52" spans="1:130" hidden="1">
      <c r="A52" s="7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37"/>
      <c r="CB52" s="27" t="str">
        <f t="shared" si="10"/>
        <v>Riadok bude skrytý.</v>
      </c>
      <c r="CC52" s="31" t="s">
        <v>10</v>
      </c>
      <c r="CW52" s="3">
        <f t="shared" si="13"/>
        <v>0</v>
      </c>
      <c r="CZ52" s="3">
        <f t="shared" si="11"/>
        <v>1</v>
      </c>
      <c r="DA52" s="3">
        <f t="shared" si="12"/>
        <v>0</v>
      </c>
      <c r="DZ52" s="10"/>
    </row>
    <row r="53" spans="1:130" hidden="1">
      <c r="A53" s="7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37"/>
      <c r="CB53" s="27" t="str">
        <f t="shared" si="10"/>
        <v>Riadok bude skrytý.</v>
      </c>
      <c r="CC53" s="31" t="s">
        <v>10</v>
      </c>
      <c r="CW53" s="3">
        <f t="shared" si="13"/>
        <v>0</v>
      </c>
      <c r="CZ53" s="3">
        <f t="shared" si="11"/>
        <v>1</v>
      </c>
      <c r="DA53" s="3">
        <f t="shared" si="12"/>
        <v>0</v>
      </c>
      <c r="DZ53" s="10"/>
    </row>
    <row r="54" spans="1:130" hidden="1">
      <c r="A54" s="7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37"/>
      <c r="CB54" s="27" t="str">
        <f t="shared" si="10"/>
        <v>Riadok bude skrytý.</v>
      </c>
      <c r="CC54" s="31" t="s">
        <v>10</v>
      </c>
      <c r="CW54" s="3">
        <f t="shared" si="13"/>
        <v>0</v>
      </c>
      <c r="CZ54" s="3">
        <f t="shared" si="11"/>
        <v>1</v>
      </c>
      <c r="DA54" s="3">
        <f t="shared" si="12"/>
        <v>0</v>
      </c>
      <c r="DZ54" s="10"/>
    </row>
    <row r="55" spans="1:130" hidden="1">
      <c r="A55" s="7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37"/>
      <c r="CB55" s="27" t="str">
        <f t="shared" si="10"/>
        <v>Riadok bude skrytý.</v>
      </c>
      <c r="CC55" s="31" t="s">
        <v>10</v>
      </c>
      <c r="CW55" s="3">
        <f t="shared" si="13"/>
        <v>0</v>
      </c>
      <c r="CZ55" s="3">
        <f t="shared" si="11"/>
        <v>1</v>
      </c>
      <c r="DA55" s="3">
        <f t="shared" si="12"/>
        <v>0</v>
      </c>
      <c r="DZ55" s="10"/>
    </row>
    <row r="56" spans="1:130" hidden="1">
      <c r="A56" s="7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37"/>
      <c r="CB56" s="27" t="str">
        <f t="shared" si="10"/>
        <v>Riadok bude skrytý.</v>
      </c>
      <c r="CC56" s="31" t="s">
        <v>10</v>
      </c>
      <c r="CW56" s="3">
        <f t="shared" si="13"/>
        <v>0</v>
      </c>
      <c r="CZ56" s="3">
        <f t="shared" si="11"/>
        <v>1</v>
      </c>
      <c r="DA56" s="3">
        <f t="shared" si="12"/>
        <v>0</v>
      </c>
      <c r="DZ56" s="10"/>
    </row>
    <row r="57" spans="1:130" hidden="1">
      <c r="A57" s="7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37"/>
      <c r="CB57" s="27" t="str">
        <f t="shared" si="10"/>
        <v>Riadok bude skrytý.</v>
      </c>
      <c r="CC57" s="31" t="s">
        <v>10</v>
      </c>
      <c r="CW57" s="3">
        <f t="shared" si="13"/>
        <v>0</v>
      </c>
      <c r="CZ57" s="3">
        <f t="shared" si="11"/>
        <v>1</v>
      </c>
      <c r="DA57" s="3">
        <f t="shared" si="12"/>
        <v>0</v>
      </c>
      <c r="DZ57" s="10"/>
    </row>
    <row r="58" spans="1:130" hidden="1">
      <c r="A58" s="7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37"/>
      <c r="CB58" s="27" t="str">
        <f t="shared" si="10"/>
        <v>Riadok bude skrytý.</v>
      </c>
      <c r="CC58" s="31" t="s">
        <v>10</v>
      </c>
      <c r="CW58" s="3">
        <f t="shared" si="13"/>
        <v>0</v>
      </c>
      <c r="CZ58" s="3">
        <f t="shared" si="11"/>
        <v>1</v>
      </c>
      <c r="DA58" s="3">
        <f t="shared" si="12"/>
        <v>0</v>
      </c>
      <c r="DZ58" s="10"/>
    </row>
    <row r="59" spans="1:130" hidden="1">
      <c r="A59" s="7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37"/>
      <c r="CB59" s="27" t="str">
        <f t="shared" si="10"/>
        <v>Riadok bude skrytý.</v>
      </c>
      <c r="CC59" s="31" t="s">
        <v>10</v>
      </c>
      <c r="CW59" s="3">
        <f t="shared" si="13"/>
        <v>0</v>
      </c>
      <c r="CZ59" s="3">
        <f t="shared" si="11"/>
        <v>1</v>
      </c>
      <c r="DA59" s="3">
        <f t="shared" si="12"/>
        <v>0</v>
      </c>
      <c r="DZ59" s="10"/>
    </row>
    <row r="60" spans="1:130" hidden="1">
      <c r="A60" s="7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37"/>
      <c r="CB60" s="27" t="str">
        <f t="shared" si="10"/>
        <v>Riadok bude skrytý.</v>
      </c>
      <c r="CC60" s="31" t="s">
        <v>10</v>
      </c>
      <c r="CW60" s="3">
        <f t="shared" si="13"/>
        <v>0</v>
      </c>
      <c r="CZ60" s="3">
        <f t="shared" si="11"/>
        <v>1</v>
      </c>
      <c r="DA60" s="3">
        <f t="shared" si="12"/>
        <v>0</v>
      </c>
      <c r="DZ60" s="10"/>
    </row>
    <row r="61" spans="1:130" hidden="1">
      <c r="A61" s="7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37"/>
      <c r="CB61" s="27" t="str">
        <f t="shared" si="10"/>
        <v>Riadok bude skrytý.</v>
      </c>
      <c r="CC61" s="31" t="s">
        <v>10</v>
      </c>
      <c r="CW61" s="3">
        <f t="shared" si="13"/>
        <v>0</v>
      </c>
      <c r="CZ61" s="3">
        <f t="shared" si="11"/>
        <v>1</v>
      </c>
      <c r="DA61" s="3">
        <f t="shared" si="12"/>
        <v>0</v>
      </c>
      <c r="DZ61" s="10"/>
    </row>
    <row r="62" spans="1:130">
      <c r="A62" s="7"/>
      <c r="CA62" s="8"/>
      <c r="CB62" s="27" t="str">
        <f t="shared" si="3"/>
        <v>Riadok bude vidieť.</v>
      </c>
      <c r="CC62" s="43"/>
      <c r="CW62" s="44">
        <v>1</v>
      </c>
      <c r="CZ62" s="3">
        <f t="shared" si="5"/>
        <v>1</v>
      </c>
      <c r="DA62" s="3">
        <f t="shared" si="6"/>
        <v>1</v>
      </c>
      <c r="DZ62" s="10"/>
    </row>
    <row r="63" spans="1:130" ht="15.6">
      <c r="A63" s="7"/>
      <c r="B63" s="20" t="s">
        <v>24</v>
      </c>
      <c r="C63" s="21"/>
      <c r="D63" s="21"/>
      <c r="E63" s="22" t="s">
        <v>25</v>
      </c>
      <c r="F63" s="21"/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21"/>
      <c r="BP63" s="21"/>
      <c r="BQ63" s="46"/>
      <c r="BR63" s="46"/>
      <c r="BS63" s="21"/>
      <c r="BT63" s="21"/>
      <c r="BU63" s="21"/>
      <c r="BV63" s="21"/>
      <c r="BW63" s="21"/>
      <c r="BX63" s="21"/>
      <c r="BY63" s="21"/>
      <c r="BZ63" s="26"/>
      <c r="CA63" s="12" t="s">
        <v>4</v>
      </c>
      <c r="CB63" s="27" t="str">
        <f t="shared" si="3"/>
        <v>Riadok bude vidieť.</v>
      </c>
      <c r="CC63" s="43"/>
      <c r="CW63" s="44">
        <v>1</v>
      </c>
      <c r="CZ63" s="3">
        <f t="shared" si="5"/>
        <v>1</v>
      </c>
      <c r="DA63" s="3">
        <f t="shared" si="6"/>
        <v>1</v>
      </c>
      <c r="DZ63" s="10"/>
    </row>
    <row r="64" spans="1:130">
      <c r="A64" s="7"/>
      <c r="CA64" s="8"/>
      <c r="CB64" s="27" t="str">
        <f t="shared" si="3"/>
        <v>Riadok bude vidieť.</v>
      </c>
      <c r="CC64" s="43"/>
      <c r="CW64" s="44">
        <v>1</v>
      </c>
      <c r="CZ64" s="3">
        <f t="shared" si="5"/>
        <v>1</v>
      </c>
      <c r="DA64" s="3">
        <f t="shared" si="6"/>
        <v>1</v>
      </c>
      <c r="DZ64" s="10"/>
    </row>
    <row r="65" spans="1:130">
      <c r="A65" s="7"/>
      <c r="B65" s="47" t="s">
        <v>26</v>
      </c>
      <c r="C65" s="42" t="s">
        <v>27</v>
      </c>
      <c r="D65" s="42"/>
      <c r="E65" s="42"/>
      <c r="F65" s="42"/>
      <c r="G65" s="42"/>
      <c r="H65" s="42"/>
      <c r="I65" s="42"/>
      <c r="J65" s="42"/>
      <c r="CA65" s="37"/>
      <c r="CB65" s="27" t="str">
        <f t="shared" si="3"/>
        <v>Riadok bude vidieť.</v>
      </c>
      <c r="CC65" s="43"/>
      <c r="CW65" s="44">
        <v>1</v>
      </c>
      <c r="CZ65" s="3">
        <f t="shared" si="5"/>
        <v>1</v>
      </c>
      <c r="DA65" s="3">
        <f t="shared" si="6"/>
        <v>1</v>
      </c>
      <c r="DZ65" s="10"/>
    </row>
    <row r="66" spans="1:130">
      <c r="A66" s="7"/>
      <c r="B66" s="3"/>
      <c r="C66" s="42" t="s">
        <v>28</v>
      </c>
      <c r="D66" s="42"/>
      <c r="E66" s="42"/>
      <c r="F66" s="42"/>
      <c r="G66" s="42"/>
      <c r="H66" s="42"/>
      <c r="I66" s="42"/>
      <c r="J66" s="42"/>
      <c r="CA66" s="8"/>
      <c r="CB66" s="27" t="str">
        <f t="shared" si="3"/>
        <v>Riadok bude vidieť.</v>
      </c>
      <c r="CC66" s="43"/>
      <c r="CW66" s="44">
        <v>1</v>
      </c>
      <c r="CZ66" s="3">
        <f t="shared" si="5"/>
        <v>1</v>
      </c>
      <c r="DA66" s="3">
        <f t="shared" si="6"/>
        <v>1</v>
      </c>
      <c r="DZ66" s="10"/>
    </row>
    <row r="67" spans="1:130">
      <c r="A67" s="7"/>
      <c r="CA67" s="8"/>
      <c r="CB67" s="27" t="str">
        <f t="shared" si="3"/>
        <v>Riadok bude vidieť.</v>
      </c>
      <c r="CC67" s="43"/>
      <c r="CW67" s="44">
        <v>1</v>
      </c>
      <c r="CZ67" s="3">
        <f t="shared" si="5"/>
        <v>1</v>
      </c>
      <c r="DA67" s="3">
        <f t="shared" si="6"/>
        <v>1</v>
      </c>
      <c r="DZ67" s="10"/>
    </row>
    <row r="68" spans="1:130">
      <c r="A68" s="7"/>
      <c r="B68" s="48" t="s">
        <v>29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O68" s="88" t="s">
        <v>30</v>
      </c>
      <c r="P68" s="88"/>
      <c r="Q68" s="88"/>
      <c r="R68" s="88"/>
      <c r="S68" s="88"/>
      <c r="T68" s="88"/>
      <c r="U68" s="48" t="s">
        <v>31</v>
      </c>
      <c r="V68" s="50"/>
      <c r="W68" s="51"/>
      <c r="X68" s="51"/>
      <c r="Z68" s="48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37"/>
      <c r="CB68" s="27" t="str">
        <f t="shared" si="3"/>
        <v>Riadok bude vidieť.</v>
      </c>
      <c r="CC68" s="52" t="s">
        <v>10</v>
      </c>
      <c r="CW68" s="44">
        <v>1</v>
      </c>
      <c r="CZ68" s="3">
        <f t="shared" si="5"/>
        <v>1</v>
      </c>
      <c r="DA68" s="3">
        <f t="shared" si="6"/>
        <v>1</v>
      </c>
      <c r="DZ68" s="10"/>
    </row>
    <row r="69" spans="1:130">
      <c r="A69" s="7"/>
      <c r="B69" s="1" t="str">
        <f>+IF(O68="nebola","Dôvod ukončenia trvania Spoločnosti:","")</f>
        <v/>
      </c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  <c r="CA69" s="37"/>
      <c r="CB69" s="27" t="str">
        <f t="shared" ref="CB69:CB132" si="14">+IF(DA69=0,"Riadok bude skrytý.","Riadok bude vidieť.")</f>
        <v>Riadok bude skrytý.</v>
      </c>
      <c r="CC69" s="52" t="s">
        <v>10</v>
      </c>
      <c r="CW69" s="3">
        <f>+IF(O68="bola",0,1)</f>
        <v>0</v>
      </c>
      <c r="CZ69" s="3">
        <f t="shared" ref="CZ69:CZ132" si="15">IF(CC69="",1,IF(CC69="Chcem skryť riadok.",0,1))</f>
        <v>1</v>
      </c>
      <c r="DA69" s="3">
        <f t="shared" si="6"/>
        <v>0</v>
      </c>
      <c r="DZ69" s="10"/>
    </row>
    <row r="70" spans="1:130">
      <c r="A70" s="7"/>
      <c r="CA70" s="37"/>
      <c r="CB70" s="27" t="str">
        <f t="shared" si="14"/>
        <v>Riadok bude vidieť.</v>
      </c>
      <c r="CC70" s="52" t="s">
        <v>10</v>
      </c>
      <c r="CW70" s="44">
        <v>1</v>
      </c>
      <c r="CZ70" s="3">
        <f t="shared" si="15"/>
        <v>1</v>
      </c>
      <c r="DA70" s="3">
        <f t="shared" si="6"/>
        <v>1</v>
      </c>
      <c r="DZ70" s="10"/>
    </row>
    <row r="71" spans="1:130">
      <c r="A71" s="7"/>
      <c r="B71" s="38" t="s">
        <v>32</v>
      </c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I71" s="90" t="s">
        <v>33</v>
      </c>
      <c r="AJ71" s="90"/>
      <c r="AK71" s="90"/>
      <c r="AL71" s="90"/>
      <c r="AM71" s="90"/>
      <c r="AN71" s="90"/>
      <c r="AP71" s="38" t="s">
        <v>34</v>
      </c>
      <c r="AQ71" s="53"/>
      <c r="AR71" s="53"/>
      <c r="AS71" s="53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12" t="s">
        <v>4</v>
      </c>
      <c r="CB71" s="27" t="str">
        <f t="shared" si="14"/>
        <v>Riadok bude vidieť.</v>
      </c>
      <c r="CC71" s="52" t="s">
        <v>10</v>
      </c>
      <c r="CW71" s="44">
        <v>1</v>
      </c>
      <c r="CZ71" s="3">
        <f t="shared" si="15"/>
        <v>1</v>
      </c>
      <c r="DA71" s="3">
        <f t="shared" si="6"/>
        <v>1</v>
      </c>
      <c r="DZ71" s="10"/>
    </row>
    <row r="72" spans="1:130">
      <c r="A72" s="7"/>
      <c r="B72" s="1" t="str">
        <f>+IF(AI71="neboli","Výnimky v konzistentnosti účtovania sú uvedené v tabuľke:","")</f>
        <v/>
      </c>
      <c r="CA72" s="8"/>
      <c r="CB72" s="27" t="str">
        <f t="shared" si="14"/>
        <v>Riadok bude vidieť.</v>
      </c>
      <c r="CC72" s="52" t="s">
        <v>10</v>
      </c>
      <c r="CW72" s="44">
        <v>1</v>
      </c>
      <c r="CZ72" s="3">
        <f t="shared" si="15"/>
        <v>1</v>
      </c>
      <c r="DA72" s="3">
        <f t="shared" si="6"/>
        <v>1</v>
      </c>
      <c r="DZ72" s="10"/>
    </row>
    <row r="73" spans="1:130">
      <c r="A73" s="7"/>
      <c r="CA73" s="37"/>
      <c r="CB73" s="27" t="str">
        <f t="shared" si="14"/>
        <v>Riadok bude skrytý.</v>
      </c>
      <c r="CC73" s="52" t="s">
        <v>10</v>
      </c>
      <c r="CW73" s="3">
        <f>+IF(AI71="boli",0,1)</f>
        <v>0</v>
      </c>
      <c r="CZ73" s="3">
        <f t="shared" si="15"/>
        <v>1</v>
      </c>
      <c r="DA73" s="3">
        <f t="shared" si="6"/>
        <v>0</v>
      </c>
      <c r="DZ73" s="10"/>
    </row>
    <row r="74" spans="1:130" ht="21.75" customHeight="1">
      <c r="A74" s="7"/>
      <c r="B74" s="91" t="s">
        <v>35</v>
      </c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 t="s">
        <v>36</v>
      </c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2" t="s">
        <v>37</v>
      </c>
      <c r="BE74" s="92"/>
      <c r="BF74" s="92"/>
      <c r="BG74" s="92"/>
      <c r="BH74" s="92"/>
      <c r="BI74" s="92"/>
      <c r="BJ74" s="92"/>
      <c r="BK74" s="92"/>
      <c r="BL74" s="92"/>
      <c r="BM74" s="92"/>
      <c r="BN74" s="92"/>
      <c r="BO74" s="92"/>
      <c r="BP74" s="92"/>
      <c r="BQ74" s="92"/>
      <c r="BR74" s="92"/>
      <c r="BS74" s="92"/>
      <c r="BT74" s="92"/>
      <c r="BU74" s="92"/>
      <c r="BV74" s="92"/>
      <c r="BW74" s="92"/>
      <c r="BX74" s="92"/>
      <c r="BY74" s="92"/>
      <c r="BZ74" s="92"/>
      <c r="CA74" s="54"/>
      <c r="CB74" s="27" t="str">
        <f t="shared" si="14"/>
        <v>Riadok bude skrytý.</v>
      </c>
      <c r="CC74" s="52" t="s">
        <v>10</v>
      </c>
      <c r="CW74" s="55">
        <f t="shared" ref="CW74:CW84" si="16">+IF($AI$71="boli",0,1)</f>
        <v>0</v>
      </c>
      <c r="CZ74" s="3">
        <f t="shared" si="15"/>
        <v>1</v>
      </c>
      <c r="DA74" s="3">
        <f t="shared" si="6"/>
        <v>0</v>
      </c>
      <c r="DZ74" s="10"/>
    </row>
    <row r="75" spans="1:130">
      <c r="A75" s="7"/>
      <c r="B75" s="93" t="s">
        <v>38</v>
      </c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4" t="s">
        <v>39</v>
      </c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 t="s">
        <v>40</v>
      </c>
      <c r="BE75" s="94"/>
      <c r="BF75" s="94"/>
      <c r="BG75" s="94"/>
      <c r="BH75" s="94"/>
      <c r="BI75" s="94"/>
      <c r="BJ75" s="94"/>
      <c r="BK75" s="94"/>
      <c r="BL75" s="94"/>
      <c r="BM75" s="94"/>
      <c r="BN75" s="94"/>
      <c r="BO75" s="94"/>
      <c r="BP75" s="94"/>
      <c r="BQ75" s="94"/>
      <c r="BR75" s="94"/>
      <c r="BS75" s="94"/>
      <c r="BT75" s="94"/>
      <c r="BU75" s="94"/>
      <c r="BV75" s="94"/>
      <c r="BW75" s="94"/>
      <c r="BX75" s="94"/>
      <c r="BY75" s="94"/>
      <c r="BZ75" s="94"/>
      <c r="CA75" s="54"/>
      <c r="CB75" s="27" t="str">
        <f t="shared" si="14"/>
        <v>Riadok bude skrytý.</v>
      </c>
      <c r="CC75" s="52" t="s">
        <v>10</v>
      </c>
      <c r="CW75" s="55">
        <f t="shared" si="16"/>
        <v>0</v>
      </c>
      <c r="CZ75" s="3">
        <f t="shared" si="15"/>
        <v>1</v>
      </c>
      <c r="DA75" s="3">
        <f t="shared" si="6"/>
        <v>0</v>
      </c>
      <c r="DZ75" s="10"/>
    </row>
    <row r="76" spans="1:130">
      <c r="A76" s="7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  <c r="BF76" s="95"/>
      <c r="BG76" s="95"/>
      <c r="BH76" s="95"/>
      <c r="BI76" s="95"/>
      <c r="BJ76" s="95"/>
      <c r="BK76" s="95"/>
      <c r="BL76" s="95"/>
      <c r="BM76" s="95"/>
      <c r="BN76" s="95"/>
      <c r="BO76" s="95"/>
      <c r="BP76" s="95"/>
      <c r="BQ76" s="95"/>
      <c r="BR76" s="95"/>
      <c r="BS76" s="95"/>
      <c r="BT76" s="95"/>
      <c r="BU76" s="95"/>
      <c r="BV76" s="95"/>
      <c r="BW76" s="95"/>
      <c r="BX76" s="95"/>
      <c r="BY76" s="95"/>
      <c r="BZ76" s="95"/>
      <c r="CA76" s="54"/>
      <c r="CB76" s="27" t="str">
        <f t="shared" si="14"/>
        <v>Riadok bude skrytý.</v>
      </c>
      <c r="CC76" s="52" t="s">
        <v>10</v>
      </c>
      <c r="CW76" s="55">
        <f t="shared" si="16"/>
        <v>0</v>
      </c>
      <c r="CX76" s="3">
        <f t="shared" ref="CX76:CX83" si="17">+IF(B76="",0,1)</f>
        <v>0</v>
      </c>
      <c r="CZ76" s="3">
        <f t="shared" si="15"/>
        <v>1</v>
      </c>
      <c r="DA76" s="40">
        <f t="shared" ref="DA76:DA84" si="18">+IF(CW76*CX76=0,0,IF(CZ76=0,0,1))</f>
        <v>0</v>
      </c>
      <c r="DZ76" s="10"/>
    </row>
    <row r="77" spans="1:130" hidden="1">
      <c r="A77" s="7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5"/>
      <c r="BY77" s="95"/>
      <c r="BZ77" s="95"/>
      <c r="CA77" s="54"/>
      <c r="CB77" s="27" t="str">
        <f t="shared" si="14"/>
        <v>Riadok bude skrytý.</v>
      </c>
      <c r="CC77" s="52" t="s">
        <v>10</v>
      </c>
      <c r="CW77" s="55">
        <f t="shared" si="16"/>
        <v>0</v>
      </c>
      <c r="CX77" s="3">
        <f t="shared" si="17"/>
        <v>0</v>
      </c>
      <c r="CZ77" s="3">
        <f t="shared" si="15"/>
        <v>1</v>
      </c>
      <c r="DA77" s="40">
        <f t="shared" si="18"/>
        <v>0</v>
      </c>
      <c r="DZ77" s="10"/>
    </row>
    <row r="78" spans="1:130" hidden="1">
      <c r="A78" s="7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95"/>
      <c r="BG78" s="95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95"/>
      <c r="BS78" s="95"/>
      <c r="BT78" s="95"/>
      <c r="BU78" s="95"/>
      <c r="BV78" s="95"/>
      <c r="BW78" s="95"/>
      <c r="BX78" s="95"/>
      <c r="BY78" s="95"/>
      <c r="BZ78" s="95"/>
      <c r="CA78" s="54"/>
      <c r="CB78" s="27" t="str">
        <f t="shared" si="14"/>
        <v>Riadok bude skrytý.</v>
      </c>
      <c r="CC78" s="52" t="s">
        <v>10</v>
      </c>
      <c r="CW78" s="55">
        <f t="shared" si="16"/>
        <v>0</v>
      </c>
      <c r="CX78" s="3">
        <f t="shared" si="17"/>
        <v>0</v>
      </c>
      <c r="CZ78" s="3">
        <f t="shared" si="15"/>
        <v>1</v>
      </c>
      <c r="DA78" s="40">
        <f t="shared" si="18"/>
        <v>0</v>
      </c>
      <c r="DZ78" s="10"/>
    </row>
    <row r="79" spans="1:130" hidden="1">
      <c r="A79" s="7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5"/>
      <c r="CA79" s="54"/>
      <c r="CB79" s="27" t="str">
        <f t="shared" si="14"/>
        <v>Riadok bude skrytý.</v>
      </c>
      <c r="CC79" s="52" t="s">
        <v>10</v>
      </c>
      <c r="CW79" s="55">
        <f t="shared" si="16"/>
        <v>0</v>
      </c>
      <c r="CX79" s="3">
        <f t="shared" si="17"/>
        <v>0</v>
      </c>
      <c r="CZ79" s="3">
        <f t="shared" si="15"/>
        <v>1</v>
      </c>
      <c r="DA79" s="40">
        <f t="shared" si="18"/>
        <v>0</v>
      </c>
      <c r="DZ79" s="10"/>
    </row>
    <row r="80" spans="1:130" hidden="1">
      <c r="A80" s="7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  <c r="BM80" s="95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95"/>
      <c r="CA80" s="54"/>
      <c r="CB80" s="27" t="str">
        <f t="shared" si="14"/>
        <v>Riadok bude skrytý.</v>
      </c>
      <c r="CC80" s="52" t="s">
        <v>10</v>
      </c>
      <c r="CW80" s="55">
        <f t="shared" si="16"/>
        <v>0</v>
      </c>
      <c r="CX80" s="3">
        <f t="shared" si="17"/>
        <v>0</v>
      </c>
      <c r="CZ80" s="3">
        <f t="shared" si="15"/>
        <v>1</v>
      </c>
      <c r="DA80" s="40">
        <f t="shared" si="18"/>
        <v>0</v>
      </c>
      <c r="DZ80" s="10"/>
    </row>
    <row r="81" spans="1:130" hidden="1">
      <c r="A81" s="7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5"/>
      <c r="BM81" s="95"/>
      <c r="BN81" s="95"/>
      <c r="BO81" s="95"/>
      <c r="BP81" s="95"/>
      <c r="BQ81" s="95"/>
      <c r="BR81" s="95"/>
      <c r="BS81" s="95"/>
      <c r="BT81" s="95"/>
      <c r="BU81" s="95"/>
      <c r="BV81" s="95"/>
      <c r="BW81" s="95"/>
      <c r="BX81" s="95"/>
      <c r="BY81" s="95"/>
      <c r="BZ81" s="95"/>
      <c r="CA81" s="54"/>
      <c r="CB81" s="27" t="str">
        <f t="shared" si="14"/>
        <v>Riadok bude skrytý.</v>
      </c>
      <c r="CC81" s="52" t="s">
        <v>10</v>
      </c>
      <c r="CW81" s="55">
        <f t="shared" si="16"/>
        <v>0</v>
      </c>
      <c r="CX81" s="3">
        <f t="shared" si="17"/>
        <v>0</v>
      </c>
      <c r="CZ81" s="3">
        <f t="shared" si="15"/>
        <v>1</v>
      </c>
      <c r="DA81" s="40">
        <f t="shared" si="18"/>
        <v>0</v>
      </c>
      <c r="DZ81" s="10"/>
    </row>
    <row r="82" spans="1:130" hidden="1">
      <c r="A82" s="7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5"/>
      <c r="BM82" s="95"/>
      <c r="BN82" s="95"/>
      <c r="BO82" s="95"/>
      <c r="BP82" s="95"/>
      <c r="BQ82" s="95"/>
      <c r="BR82" s="95"/>
      <c r="BS82" s="95"/>
      <c r="BT82" s="95"/>
      <c r="BU82" s="95"/>
      <c r="BV82" s="95"/>
      <c r="BW82" s="95"/>
      <c r="BX82" s="95"/>
      <c r="BY82" s="95"/>
      <c r="BZ82" s="95"/>
      <c r="CA82" s="54"/>
      <c r="CB82" s="27" t="str">
        <f t="shared" si="14"/>
        <v>Riadok bude skrytý.</v>
      </c>
      <c r="CC82" s="52" t="s">
        <v>10</v>
      </c>
      <c r="CW82" s="55">
        <f t="shared" si="16"/>
        <v>0</v>
      </c>
      <c r="CX82" s="3">
        <f t="shared" si="17"/>
        <v>0</v>
      </c>
      <c r="CZ82" s="3">
        <f t="shared" si="15"/>
        <v>1</v>
      </c>
      <c r="DA82" s="40">
        <f t="shared" si="18"/>
        <v>0</v>
      </c>
      <c r="DZ82" s="10"/>
    </row>
    <row r="83" spans="1:130" hidden="1">
      <c r="A83" s="7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5"/>
      <c r="BN83" s="95"/>
      <c r="BO83" s="95"/>
      <c r="BP83" s="95"/>
      <c r="BQ83" s="95"/>
      <c r="BR83" s="95"/>
      <c r="BS83" s="95"/>
      <c r="BT83" s="95"/>
      <c r="BU83" s="95"/>
      <c r="BV83" s="95"/>
      <c r="BW83" s="95"/>
      <c r="BX83" s="95"/>
      <c r="BY83" s="95"/>
      <c r="BZ83" s="95"/>
      <c r="CA83" s="54"/>
      <c r="CB83" s="27" t="str">
        <f t="shared" si="14"/>
        <v>Riadok bude skrytý.</v>
      </c>
      <c r="CC83" s="52" t="s">
        <v>10</v>
      </c>
      <c r="CW83" s="55">
        <f t="shared" si="16"/>
        <v>0</v>
      </c>
      <c r="CX83" s="3">
        <f t="shared" si="17"/>
        <v>0</v>
      </c>
      <c r="CZ83" s="3">
        <f t="shared" si="15"/>
        <v>1</v>
      </c>
      <c r="DA83" s="40">
        <f t="shared" si="18"/>
        <v>0</v>
      </c>
      <c r="DZ83" s="10"/>
    </row>
    <row r="84" spans="1:130" hidden="1">
      <c r="A84" s="7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7"/>
      <c r="BG84" s="97"/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54"/>
      <c r="CB84" s="27" t="str">
        <f t="shared" si="14"/>
        <v>Riadok bude skrytý.</v>
      </c>
      <c r="CC84" s="52" t="s">
        <v>10</v>
      </c>
      <c r="CW84" s="55">
        <f t="shared" si="16"/>
        <v>0</v>
      </c>
      <c r="CX84" s="3">
        <f>+IF(B84="",1,1)</f>
        <v>1</v>
      </c>
      <c r="CZ84" s="3">
        <f t="shared" si="15"/>
        <v>1</v>
      </c>
      <c r="DA84" s="40">
        <f t="shared" si="18"/>
        <v>0</v>
      </c>
      <c r="DZ84" s="10"/>
    </row>
    <row r="85" spans="1:130">
      <c r="A85" s="7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  <c r="AS85" s="98"/>
      <c r="AT85" s="98"/>
      <c r="AU85" s="98"/>
      <c r="AV85" s="98"/>
      <c r="AW85" s="98"/>
      <c r="AX85" s="98"/>
      <c r="AY85" s="98"/>
      <c r="AZ85" s="98"/>
      <c r="BA85" s="98"/>
      <c r="BB85" s="98"/>
      <c r="BC85" s="98"/>
      <c r="BD85" s="98"/>
      <c r="BE85" s="98"/>
      <c r="BF85" s="98"/>
      <c r="BG85" s="98"/>
      <c r="BH85" s="98"/>
      <c r="BI85" s="98"/>
      <c r="BJ85" s="98"/>
      <c r="BK85" s="98"/>
      <c r="BL85" s="98"/>
      <c r="BM85" s="98"/>
      <c r="BN85" s="98"/>
      <c r="BO85" s="98"/>
      <c r="BP85" s="98"/>
      <c r="BQ85" s="98"/>
      <c r="BR85" s="98"/>
      <c r="BS85" s="98"/>
      <c r="BT85" s="98"/>
      <c r="BU85" s="98"/>
      <c r="BV85" s="98"/>
      <c r="BW85" s="98"/>
      <c r="BX85" s="98"/>
      <c r="BY85" s="98"/>
      <c r="BZ85" s="98"/>
      <c r="CA85" s="54"/>
      <c r="CB85" s="27" t="str">
        <f t="shared" si="14"/>
        <v>Riadok bude skrytý.</v>
      </c>
      <c r="CC85" s="52" t="s">
        <v>10</v>
      </c>
      <c r="CW85" s="3">
        <f>+IF(AI71="boli",0,1)</f>
        <v>0</v>
      </c>
      <c r="CZ85" s="3">
        <f t="shared" si="15"/>
        <v>1</v>
      </c>
      <c r="DA85" s="3">
        <f t="shared" si="6"/>
        <v>0</v>
      </c>
      <c r="DZ85" s="10"/>
    </row>
    <row r="86" spans="1:130">
      <c r="A86" s="7"/>
      <c r="B86" s="47" t="s">
        <v>26</v>
      </c>
      <c r="C86" s="99" t="s">
        <v>41</v>
      </c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99"/>
      <c r="BJ86" s="99"/>
      <c r="BK86" s="99"/>
      <c r="BL86" s="99"/>
      <c r="BM86" s="99"/>
      <c r="BN86" s="99"/>
      <c r="BO86" s="99"/>
      <c r="BP86" s="99"/>
      <c r="BQ86" s="99"/>
      <c r="BR86" s="99"/>
      <c r="BS86" s="99"/>
      <c r="BT86" s="99"/>
      <c r="BU86" s="99"/>
      <c r="BV86" s="99"/>
      <c r="BW86" s="99"/>
      <c r="BX86" s="99"/>
      <c r="BY86" s="99"/>
      <c r="BZ86" s="99"/>
      <c r="CA86" s="12" t="s">
        <v>4</v>
      </c>
      <c r="CB86" s="27" t="str">
        <f t="shared" si="14"/>
        <v>Riadok bude vidieť.</v>
      </c>
      <c r="CC86" s="52" t="s">
        <v>10</v>
      </c>
      <c r="CW86" s="3">
        <f>+IF(SUM(CW87:CW106)=0,0,1)</f>
        <v>1</v>
      </c>
      <c r="CZ86" s="3">
        <f t="shared" si="15"/>
        <v>1</v>
      </c>
      <c r="DA86" s="3">
        <f t="shared" si="6"/>
        <v>1</v>
      </c>
      <c r="DZ86" s="10"/>
    </row>
    <row r="87" spans="1:130">
      <c r="A87" s="7"/>
      <c r="B87" s="70" t="s">
        <v>42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0"/>
      <c r="BS87" s="70"/>
      <c r="BT87" s="70"/>
      <c r="BU87" s="70"/>
      <c r="BV87" s="70"/>
      <c r="BW87" s="70"/>
      <c r="BX87" s="70"/>
      <c r="BY87" s="70"/>
      <c r="BZ87" s="70"/>
      <c r="CA87" s="54"/>
      <c r="CB87" s="27" t="str">
        <f t="shared" si="14"/>
        <v>Riadok bude vidieť.</v>
      </c>
      <c r="CC87" s="52" t="s">
        <v>10</v>
      </c>
      <c r="CW87" s="3">
        <f t="shared" ref="CW87:CW106" si="19">+IF(B87="",0,1)</f>
        <v>1</v>
      </c>
      <c r="CZ87" s="3">
        <f t="shared" si="15"/>
        <v>1</v>
      </c>
      <c r="DA87" s="3">
        <f t="shared" si="6"/>
        <v>1</v>
      </c>
      <c r="DZ87" s="10"/>
    </row>
    <row r="88" spans="1:130">
      <c r="A88" s="7"/>
      <c r="B88" s="70" t="s">
        <v>43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/>
      <c r="BQ88" s="70"/>
      <c r="BR88" s="70"/>
      <c r="BS88" s="70"/>
      <c r="BT88" s="70"/>
      <c r="BU88" s="70"/>
      <c r="BV88" s="70"/>
      <c r="BW88" s="70"/>
      <c r="BX88" s="70"/>
      <c r="BY88" s="70"/>
      <c r="BZ88" s="70"/>
      <c r="CA88" s="54"/>
      <c r="CB88" s="27" t="str">
        <f t="shared" si="14"/>
        <v>Riadok bude vidieť.</v>
      </c>
      <c r="CC88" s="52" t="s">
        <v>10</v>
      </c>
      <c r="CW88" s="3">
        <f t="shared" si="19"/>
        <v>1</v>
      </c>
      <c r="CZ88" s="3">
        <f t="shared" si="15"/>
        <v>1</v>
      </c>
      <c r="DA88" s="3">
        <f t="shared" si="6"/>
        <v>1</v>
      </c>
      <c r="DZ88" s="10"/>
    </row>
    <row r="89" spans="1:130">
      <c r="A89" s="7"/>
      <c r="B89" s="70" t="s">
        <v>44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54"/>
      <c r="CB89" s="27" t="str">
        <f t="shared" si="14"/>
        <v>Riadok bude vidieť.</v>
      </c>
      <c r="CC89" s="52" t="s">
        <v>10</v>
      </c>
      <c r="CW89" s="3">
        <f t="shared" si="19"/>
        <v>1</v>
      </c>
      <c r="CZ89" s="3">
        <f t="shared" si="15"/>
        <v>1</v>
      </c>
      <c r="DA89" s="3">
        <f t="shared" si="6"/>
        <v>1</v>
      </c>
      <c r="DZ89" s="10"/>
    </row>
    <row r="90" spans="1:130">
      <c r="A90" s="7"/>
      <c r="B90" s="70" t="s">
        <v>45</v>
      </c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54"/>
      <c r="CB90" s="27" t="str">
        <f t="shared" si="14"/>
        <v>Riadok bude vidieť.</v>
      </c>
      <c r="CC90" s="52" t="s">
        <v>10</v>
      </c>
      <c r="CW90" s="3">
        <f t="shared" si="19"/>
        <v>1</v>
      </c>
      <c r="CZ90" s="3">
        <f t="shared" si="15"/>
        <v>1</v>
      </c>
      <c r="DA90" s="3">
        <f t="shared" si="6"/>
        <v>1</v>
      </c>
      <c r="DZ90" s="10"/>
    </row>
    <row r="91" spans="1:130">
      <c r="A91" s="7"/>
      <c r="B91" s="70" t="s">
        <v>46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/>
      <c r="BK91" s="70"/>
      <c r="BL91" s="70"/>
      <c r="BM91" s="70"/>
      <c r="BN91" s="70"/>
      <c r="BO91" s="70"/>
      <c r="BP91" s="70"/>
      <c r="BQ91" s="70"/>
      <c r="BR91" s="70"/>
      <c r="BS91" s="70"/>
      <c r="BT91" s="70"/>
      <c r="BU91" s="70"/>
      <c r="BV91" s="70"/>
      <c r="BW91" s="70"/>
      <c r="BX91" s="70"/>
      <c r="BY91" s="70"/>
      <c r="BZ91" s="70"/>
      <c r="CA91" s="54"/>
      <c r="CB91" s="27" t="str">
        <f t="shared" si="14"/>
        <v>Riadok bude vidieť.</v>
      </c>
      <c r="CC91" s="52" t="s">
        <v>10</v>
      </c>
      <c r="CW91" s="3">
        <f t="shared" si="19"/>
        <v>1</v>
      </c>
      <c r="CZ91" s="3">
        <f t="shared" si="15"/>
        <v>1</v>
      </c>
      <c r="DA91" s="3">
        <f t="shared" si="6"/>
        <v>1</v>
      </c>
      <c r="DZ91" s="10"/>
    </row>
    <row r="92" spans="1:130">
      <c r="A92" s="7"/>
      <c r="B92" s="70" t="s">
        <v>47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/>
      <c r="CA92" s="54"/>
      <c r="CB92" s="27" t="str">
        <f t="shared" si="14"/>
        <v>Riadok bude vidieť.</v>
      </c>
      <c r="CC92" s="52" t="s">
        <v>10</v>
      </c>
      <c r="CW92" s="3">
        <f t="shared" si="19"/>
        <v>1</v>
      </c>
      <c r="CZ92" s="3">
        <f t="shared" si="15"/>
        <v>1</v>
      </c>
      <c r="DA92" s="3">
        <f t="shared" si="6"/>
        <v>1</v>
      </c>
      <c r="DZ92" s="10"/>
    </row>
    <row r="93" spans="1:130">
      <c r="A93" s="7"/>
      <c r="B93" s="70" t="s">
        <v>48</v>
      </c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54"/>
      <c r="CB93" s="27" t="str">
        <f t="shared" si="14"/>
        <v>Riadok bude vidieť.</v>
      </c>
      <c r="CC93" s="52" t="s">
        <v>10</v>
      </c>
      <c r="CW93" s="3">
        <f t="shared" si="19"/>
        <v>1</v>
      </c>
      <c r="CZ93" s="3">
        <f t="shared" si="15"/>
        <v>1</v>
      </c>
      <c r="DA93" s="3">
        <f t="shared" si="6"/>
        <v>1</v>
      </c>
      <c r="DZ93" s="10"/>
    </row>
    <row r="94" spans="1:130">
      <c r="A94" s="7"/>
      <c r="B94" s="100" t="s">
        <v>49</v>
      </c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0"/>
      <c r="AR94" s="100"/>
      <c r="AS94" s="100"/>
      <c r="AT94" s="100"/>
      <c r="AU94" s="100"/>
      <c r="AV94" s="100"/>
      <c r="AW94" s="100"/>
      <c r="AX94" s="100"/>
      <c r="AY94" s="100"/>
      <c r="AZ94" s="100"/>
      <c r="BA94" s="100"/>
      <c r="BB94" s="100"/>
      <c r="BC94" s="100"/>
      <c r="BD94" s="100"/>
      <c r="BE94" s="100"/>
      <c r="BF94" s="100"/>
      <c r="BG94" s="100"/>
      <c r="BH94" s="100"/>
      <c r="BI94" s="100"/>
      <c r="BJ94" s="100"/>
      <c r="BK94" s="100"/>
      <c r="BL94" s="100"/>
      <c r="BM94" s="100"/>
      <c r="BN94" s="100"/>
      <c r="BO94" s="100"/>
      <c r="BP94" s="100"/>
      <c r="BQ94" s="100"/>
      <c r="BR94" s="100"/>
      <c r="BS94" s="100"/>
      <c r="BT94" s="100"/>
      <c r="BU94" s="100"/>
      <c r="BV94" s="100"/>
      <c r="BW94" s="100"/>
      <c r="BX94" s="100"/>
      <c r="BY94" s="100"/>
      <c r="BZ94" s="100"/>
      <c r="CA94" s="54"/>
      <c r="CB94" s="27" t="str">
        <f t="shared" si="14"/>
        <v>Riadok bude vidieť.</v>
      </c>
      <c r="CC94" s="52" t="s">
        <v>10</v>
      </c>
      <c r="CW94" s="3">
        <f t="shared" si="19"/>
        <v>1</v>
      </c>
      <c r="CZ94" s="3">
        <f t="shared" si="15"/>
        <v>1</v>
      </c>
      <c r="DA94" s="3">
        <f t="shared" si="6"/>
        <v>1</v>
      </c>
      <c r="DZ94" s="10"/>
    </row>
    <row r="95" spans="1:130">
      <c r="A95" s="7"/>
      <c r="B95" s="101" t="s">
        <v>50</v>
      </c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1"/>
      <c r="BN95" s="101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1"/>
      <c r="BZ95" s="101"/>
      <c r="CA95" s="54"/>
      <c r="CB95" s="27" t="str">
        <f t="shared" si="14"/>
        <v>Riadok bude vidieť.</v>
      </c>
      <c r="CC95" s="52" t="s">
        <v>10</v>
      </c>
      <c r="CW95" s="3">
        <f t="shared" si="19"/>
        <v>1</v>
      </c>
      <c r="CZ95" s="3">
        <f t="shared" si="15"/>
        <v>1</v>
      </c>
      <c r="DA95" s="3">
        <f t="shared" si="6"/>
        <v>1</v>
      </c>
      <c r="DZ95" s="10"/>
    </row>
    <row r="96" spans="1:130" hidden="1">
      <c r="A96" s="7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54"/>
      <c r="CB96" s="27" t="str">
        <f t="shared" si="14"/>
        <v>Riadok bude skrytý.</v>
      </c>
      <c r="CC96" s="52" t="s">
        <v>10</v>
      </c>
      <c r="CW96" s="3">
        <f t="shared" si="19"/>
        <v>0</v>
      </c>
      <c r="CZ96" s="3">
        <f t="shared" si="15"/>
        <v>1</v>
      </c>
      <c r="DA96" s="3">
        <f t="shared" si="6"/>
        <v>0</v>
      </c>
      <c r="DZ96" s="10"/>
    </row>
    <row r="97" spans="1:130" hidden="1">
      <c r="A97" s="7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0"/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54"/>
      <c r="CB97" s="27" t="str">
        <f t="shared" si="14"/>
        <v>Riadok bude skrytý.</v>
      </c>
      <c r="CC97" s="52" t="s">
        <v>10</v>
      </c>
      <c r="CW97" s="3">
        <f t="shared" si="19"/>
        <v>0</v>
      </c>
      <c r="CZ97" s="3">
        <f t="shared" si="15"/>
        <v>1</v>
      </c>
      <c r="DA97" s="3">
        <f t="shared" si="6"/>
        <v>0</v>
      </c>
      <c r="DZ97" s="10"/>
    </row>
    <row r="98" spans="1:130" hidden="1">
      <c r="A98" s="7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54"/>
      <c r="CB98" s="27" t="str">
        <f t="shared" si="14"/>
        <v>Riadok bude skrytý.</v>
      </c>
      <c r="CC98" s="52" t="s">
        <v>10</v>
      </c>
      <c r="CW98" s="3">
        <f t="shared" si="19"/>
        <v>0</v>
      </c>
      <c r="CZ98" s="3">
        <f t="shared" si="15"/>
        <v>1</v>
      </c>
      <c r="DA98" s="3">
        <f t="shared" si="6"/>
        <v>0</v>
      </c>
      <c r="DZ98" s="10"/>
    </row>
    <row r="99" spans="1:130" hidden="1">
      <c r="A99" s="7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54"/>
      <c r="CB99" s="27" t="str">
        <f t="shared" si="14"/>
        <v>Riadok bude skrytý.</v>
      </c>
      <c r="CC99" s="52" t="s">
        <v>10</v>
      </c>
      <c r="CW99" s="3">
        <f t="shared" si="19"/>
        <v>0</v>
      </c>
      <c r="CZ99" s="3">
        <f t="shared" si="15"/>
        <v>1</v>
      </c>
      <c r="DA99" s="3">
        <f t="shared" si="6"/>
        <v>0</v>
      </c>
      <c r="DZ99" s="10"/>
    </row>
    <row r="100" spans="1:130" hidden="1">
      <c r="A100" s="7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54"/>
      <c r="CB100" s="27" t="str">
        <f t="shared" si="14"/>
        <v>Riadok bude skrytý.</v>
      </c>
      <c r="CC100" s="52" t="s">
        <v>10</v>
      </c>
      <c r="CW100" s="3">
        <f t="shared" si="19"/>
        <v>0</v>
      </c>
      <c r="CZ100" s="3">
        <f t="shared" si="15"/>
        <v>1</v>
      </c>
      <c r="DA100" s="3">
        <f t="shared" si="6"/>
        <v>0</v>
      </c>
      <c r="DZ100" s="10"/>
    </row>
    <row r="101" spans="1:130" hidden="1">
      <c r="A101" s="7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/>
      <c r="BP101" s="70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54"/>
      <c r="CB101" s="27" t="str">
        <f t="shared" si="14"/>
        <v>Riadok bude skrytý.</v>
      </c>
      <c r="CC101" s="52" t="s">
        <v>10</v>
      </c>
      <c r="CW101" s="3">
        <f t="shared" si="19"/>
        <v>0</v>
      </c>
      <c r="CZ101" s="3">
        <f t="shared" si="15"/>
        <v>1</v>
      </c>
      <c r="DA101" s="3">
        <f t="shared" si="6"/>
        <v>0</v>
      </c>
      <c r="DZ101" s="10"/>
    </row>
    <row r="102" spans="1:130" hidden="1">
      <c r="A102" s="7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0"/>
      <c r="BN102" s="70"/>
      <c r="BO102" s="70"/>
      <c r="BP102" s="70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54"/>
      <c r="CB102" s="27" t="str">
        <f t="shared" si="14"/>
        <v>Riadok bude skrytý.</v>
      </c>
      <c r="CC102" s="52" t="s">
        <v>10</v>
      </c>
      <c r="CW102" s="3">
        <f t="shared" si="19"/>
        <v>0</v>
      </c>
      <c r="CZ102" s="3">
        <f t="shared" si="15"/>
        <v>1</v>
      </c>
      <c r="DA102" s="3">
        <f t="shared" si="6"/>
        <v>0</v>
      </c>
      <c r="DZ102" s="10"/>
    </row>
    <row r="103" spans="1:130" hidden="1">
      <c r="A103" s="7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54"/>
      <c r="CB103" s="27" t="str">
        <f t="shared" si="14"/>
        <v>Riadok bude skrytý.</v>
      </c>
      <c r="CC103" s="52" t="s">
        <v>10</v>
      </c>
      <c r="CW103" s="3">
        <f t="shared" si="19"/>
        <v>0</v>
      </c>
      <c r="CZ103" s="3">
        <f t="shared" si="15"/>
        <v>1</v>
      </c>
      <c r="DA103" s="3">
        <f t="shared" si="6"/>
        <v>0</v>
      </c>
      <c r="DZ103" s="10"/>
    </row>
    <row r="104" spans="1:130" hidden="1">
      <c r="A104" s="7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/>
      <c r="BO104" s="70"/>
      <c r="BP104" s="70"/>
      <c r="BQ104" s="70"/>
      <c r="BR104" s="70"/>
      <c r="BS104" s="70"/>
      <c r="BT104" s="70"/>
      <c r="BU104" s="70"/>
      <c r="BV104" s="70"/>
      <c r="BW104" s="70"/>
      <c r="BX104" s="70"/>
      <c r="BY104" s="70"/>
      <c r="BZ104" s="70"/>
      <c r="CA104" s="54"/>
      <c r="CB104" s="27" t="str">
        <f t="shared" si="14"/>
        <v>Riadok bude skrytý.</v>
      </c>
      <c r="CC104" s="52" t="s">
        <v>10</v>
      </c>
      <c r="CW104" s="3">
        <f t="shared" si="19"/>
        <v>0</v>
      </c>
      <c r="CZ104" s="3">
        <f t="shared" si="15"/>
        <v>1</v>
      </c>
      <c r="DA104" s="3">
        <f t="shared" si="6"/>
        <v>0</v>
      </c>
      <c r="DZ104" s="10"/>
    </row>
    <row r="105" spans="1:130" hidden="1">
      <c r="A105" s="7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0"/>
      <c r="BN105" s="70"/>
      <c r="BO105" s="70"/>
      <c r="BP105" s="70"/>
      <c r="BQ105" s="70"/>
      <c r="BR105" s="70"/>
      <c r="BS105" s="70"/>
      <c r="BT105" s="70"/>
      <c r="BU105" s="70"/>
      <c r="BV105" s="70"/>
      <c r="BW105" s="70"/>
      <c r="BX105" s="70"/>
      <c r="BY105" s="70"/>
      <c r="BZ105" s="70"/>
      <c r="CA105" s="54"/>
      <c r="CB105" s="27" t="str">
        <f t="shared" si="14"/>
        <v>Riadok bude skrytý.</v>
      </c>
      <c r="CC105" s="52" t="s">
        <v>10</v>
      </c>
      <c r="CW105" s="3">
        <f t="shared" si="19"/>
        <v>0</v>
      </c>
      <c r="CZ105" s="3">
        <f t="shared" si="15"/>
        <v>1</v>
      </c>
      <c r="DA105" s="3">
        <f t="shared" si="6"/>
        <v>0</v>
      </c>
      <c r="DZ105" s="10"/>
    </row>
    <row r="106" spans="1:130" hidden="1">
      <c r="A106" s="7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/>
      <c r="BQ106" s="70"/>
      <c r="BR106" s="70"/>
      <c r="BS106" s="70"/>
      <c r="BT106" s="70"/>
      <c r="BU106" s="70"/>
      <c r="BV106" s="70"/>
      <c r="BW106" s="70"/>
      <c r="BX106" s="70"/>
      <c r="BY106" s="70"/>
      <c r="BZ106" s="70"/>
      <c r="CA106" s="54"/>
      <c r="CB106" s="27" t="str">
        <f t="shared" si="14"/>
        <v>Riadok bude skrytý.</v>
      </c>
      <c r="CC106" s="52" t="s">
        <v>10</v>
      </c>
      <c r="CW106" s="3">
        <f t="shared" si="19"/>
        <v>0</v>
      </c>
      <c r="CZ106" s="3">
        <f t="shared" si="15"/>
        <v>1</v>
      </c>
      <c r="DA106" s="3">
        <f>+IF(CW106+CX106+CY106=0,0,IF(CZ106=0,0,1))</f>
        <v>0</v>
      </c>
      <c r="DZ106" s="10"/>
    </row>
    <row r="107" spans="1:130">
      <c r="A107" s="7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  <c r="AU107" s="98"/>
      <c r="AV107" s="98"/>
      <c r="AW107" s="98"/>
      <c r="AX107" s="98"/>
      <c r="AY107" s="98"/>
      <c r="AZ107" s="98"/>
      <c r="BA107" s="98"/>
      <c r="BB107" s="98"/>
      <c r="BC107" s="98"/>
      <c r="BD107" s="98"/>
      <c r="BE107" s="98"/>
      <c r="BF107" s="98"/>
      <c r="BG107" s="98"/>
      <c r="BH107" s="98"/>
      <c r="BI107" s="98"/>
      <c r="BJ107" s="98"/>
      <c r="BK107" s="98"/>
      <c r="BL107" s="98"/>
      <c r="BM107" s="98"/>
      <c r="BN107" s="98"/>
      <c r="BO107" s="98"/>
      <c r="BP107" s="98"/>
      <c r="BQ107" s="98"/>
      <c r="BR107" s="98"/>
      <c r="BS107" s="98"/>
      <c r="BT107" s="98"/>
      <c r="BU107" s="98"/>
      <c r="BV107" s="98"/>
      <c r="BW107" s="98"/>
      <c r="BX107" s="98"/>
      <c r="BY107" s="98"/>
      <c r="BZ107" s="98"/>
      <c r="CA107" s="57"/>
      <c r="CB107" s="27" t="str">
        <f t="shared" si="14"/>
        <v>Riadok bude skrytý.</v>
      </c>
      <c r="CC107" s="52" t="s">
        <v>10</v>
      </c>
      <c r="CW107" s="3">
        <f>+IF(SUM(CW108:CW120)=0,0,1)</f>
        <v>0</v>
      </c>
      <c r="CZ107" s="3">
        <f t="shared" si="15"/>
        <v>1</v>
      </c>
      <c r="DA107" s="3">
        <f>+IF(CW107+CX107+CY107=0,0,IF(CZ107=0,0,1))</f>
        <v>0</v>
      </c>
      <c r="DZ107" s="10"/>
    </row>
    <row r="108" spans="1:130">
      <c r="A108" s="7"/>
      <c r="B108" s="1" t="s">
        <v>51</v>
      </c>
      <c r="CA108" s="12" t="s">
        <v>4</v>
      </c>
      <c r="CB108" s="27" t="str">
        <f t="shared" si="14"/>
        <v>Riadok bude skrytý.</v>
      </c>
      <c r="CC108" s="52" t="s">
        <v>10</v>
      </c>
      <c r="CW108" s="3">
        <f>+IF(SUM(CW109:CW121)=0,0,1)</f>
        <v>0</v>
      </c>
      <c r="CZ108" s="3">
        <f t="shared" si="15"/>
        <v>1</v>
      </c>
      <c r="DA108" s="3">
        <f t="shared" si="6"/>
        <v>0</v>
      </c>
      <c r="DZ108" s="10"/>
    </row>
    <row r="109" spans="1:130">
      <c r="A109" s="7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  <c r="AU109" s="98"/>
      <c r="AV109" s="98"/>
      <c r="AW109" s="98"/>
      <c r="AX109" s="98"/>
      <c r="AY109" s="98"/>
      <c r="AZ109" s="98"/>
      <c r="BA109" s="98"/>
      <c r="BB109" s="98"/>
      <c r="BC109" s="98"/>
      <c r="BD109" s="98"/>
      <c r="BE109" s="98"/>
      <c r="BF109" s="98"/>
      <c r="BG109" s="98"/>
      <c r="BH109" s="98"/>
      <c r="BI109" s="98"/>
      <c r="BJ109" s="98"/>
      <c r="BK109" s="98"/>
      <c r="BL109" s="98"/>
      <c r="BM109" s="98"/>
      <c r="BN109" s="98"/>
      <c r="BO109" s="98"/>
      <c r="BP109" s="98"/>
      <c r="BQ109" s="98"/>
      <c r="BR109" s="98"/>
      <c r="BS109" s="98"/>
      <c r="BT109" s="98"/>
      <c r="BU109" s="98"/>
      <c r="BV109" s="98"/>
      <c r="BW109" s="98"/>
      <c r="BX109" s="98"/>
      <c r="BY109" s="98"/>
      <c r="BZ109" s="98"/>
      <c r="CA109" s="57"/>
      <c r="CB109" s="27" t="str">
        <f t="shared" si="14"/>
        <v>Riadok bude skrytý.</v>
      </c>
      <c r="CC109" s="52" t="s">
        <v>10</v>
      </c>
      <c r="CW109" s="3">
        <f>+IF(SUM(CW112:CW121)=0,0,1)</f>
        <v>0</v>
      </c>
      <c r="CZ109" s="3">
        <f t="shared" si="15"/>
        <v>1</v>
      </c>
      <c r="DA109" s="3">
        <f t="shared" si="6"/>
        <v>0</v>
      </c>
      <c r="DZ109" s="10"/>
    </row>
    <row r="110" spans="1:130" ht="18" customHeight="1">
      <c r="A110" s="7"/>
      <c r="B110" s="102" t="s">
        <v>52</v>
      </c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3" t="s">
        <v>53</v>
      </c>
      <c r="AV110" s="103"/>
      <c r="AW110" s="103"/>
      <c r="AX110" s="103"/>
      <c r="AY110" s="103"/>
      <c r="AZ110" s="103"/>
      <c r="BA110" s="103"/>
      <c r="BB110" s="103"/>
      <c r="BC110" s="103"/>
      <c r="BD110" s="103"/>
      <c r="BE110" s="103"/>
      <c r="BF110" s="103" t="s">
        <v>54</v>
      </c>
      <c r="BG110" s="103"/>
      <c r="BH110" s="103"/>
      <c r="BI110" s="103"/>
      <c r="BJ110" s="103"/>
      <c r="BK110" s="103"/>
      <c r="BL110" s="103"/>
      <c r="BM110" s="103"/>
      <c r="BN110" s="103"/>
      <c r="BO110" s="103"/>
      <c r="BP110" s="103"/>
      <c r="BQ110" s="103" t="s">
        <v>55</v>
      </c>
      <c r="BR110" s="103"/>
      <c r="BS110" s="103"/>
      <c r="BT110" s="103"/>
      <c r="BU110" s="103"/>
      <c r="BV110" s="103"/>
      <c r="BW110" s="103"/>
      <c r="BX110" s="103"/>
      <c r="BY110" s="103"/>
      <c r="BZ110" s="103"/>
      <c r="CA110" s="12" t="s">
        <v>4</v>
      </c>
      <c r="CB110" s="27" t="str">
        <f t="shared" si="14"/>
        <v>Riadok bude skrytý.</v>
      </c>
      <c r="CC110" s="52" t="s">
        <v>10</v>
      </c>
      <c r="CW110" s="55">
        <f>+IF(SUM(CW112:CW121)=0,0,1)</f>
        <v>0</v>
      </c>
      <c r="CZ110" s="3">
        <f t="shared" si="15"/>
        <v>1</v>
      </c>
      <c r="DA110" s="3">
        <f t="shared" si="6"/>
        <v>0</v>
      </c>
      <c r="DZ110" s="10"/>
    </row>
    <row r="111" spans="1:130" ht="18" customHeight="1">
      <c r="A111" s="7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3"/>
      <c r="AV111" s="103"/>
      <c r="AW111" s="103"/>
      <c r="AX111" s="103"/>
      <c r="AY111" s="103"/>
      <c r="AZ111" s="103"/>
      <c r="BA111" s="103"/>
      <c r="BB111" s="103"/>
      <c r="BC111" s="103"/>
      <c r="BD111" s="103"/>
      <c r="BE111" s="103"/>
      <c r="BF111" s="103"/>
      <c r="BG111" s="103"/>
      <c r="BH111" s="103"/>
      <c r="BI111" s="103"/>
      <c r="BJ111" s="103"/>
      <c r="BK111" s="103"/>
      <c r="BL111" s="103"/>
      <c r="BM111" s="103"/>
      <c r="BN111" s="103"/>
      <c r="BO111" s="103"/>
      <c r="BP111" s="103"/>
      <c r="BQ111" s="103"/>
      <c r="BR111" s="103"/>
      <c r="BS111" s="103"/>
      <c r="BT111" s="103"/>
      <c r="BU111" s="103"/>
      <c r="BV111" s="103"/>
      <c r="BW111" s="103"/>
      <c r="BX111" s="103"/>
      <c r="BY111" s="103"/>
      <c r="BZ111" s="103"/>
      <c r="CA111" s="37"/>
      <c r="CB111" s="27" t="str">
        <f t="shared" si="14"/>
        <v>Riadok bude skrytý.</v>
      </c>
      <c r="CC111" s="52" t="s">
        <v>10</v>
      </c>
      <c r="CW111" s="55">
        <f>+IF(SUM(CW112:CW121)=0,0,1)</f>
        <v>0</v>
      </c>
      <c r="CZ111" s="3">
        <f t="shared" si="15"/>
        <v>1</v>
      </c>
      <c r="DA111" s="3">
        <f t="shared" si="6"/>
        <v>0</v>
      </c>
      <c r="DZ111" s="10"/>
    </row>
    <row r="112" spans="1:130">
      <c r="A112" s="7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5"/>
      <c r="BR112" s="105"/>
      <c r="BS112" s="105"/>
      <c r="BT112" s="105"/>
      <c r="BU112" s="105"/>
      <c r="BV112" s="105"/>
      <c r="BW112" s="105"/>
      <c r="BX112" s="105"/>
      <c r="BY112" s="105"/>
      <c r="BZ112" s="105"/>
      <c r="CA112" s="37"/>
      <c r="CB112" s="27" t="str">
        <f t="shared" si="14"/>
        <v>Riadok bude skrytý.</v>
      </c>
      <c r="CC112" s="52" t="s">
        <v>10</v>
      </c>
      <c r="CW112" s="55">
        <f t="shared" ref="CW112:CW120" si="20">+IF(B112="",0,1)</f>
        <v>0</v>
      </c>
      <c r="CZ112" s="3">
        <f t="shared" si="15"/>
        <v>1</v>
      </c>
      <c r="DA112" s="3">
        <f t="shared" si="6"/>
        <v>0</v>
      </c>
      <c r="DZ112" s="10"/>
    </row>
    <row r="113" spans="1:130" hidden="1">
      <c r="A113" s="7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7"/>
      <c r="BG113" s="107"/>
      <c r="BH113" s="107"/>
      <c r="BI113" s="107"/>
      <c r="BJ113" s="107"/>
      <c r="BK113" s="107"/>
      <c r="BL113" s="107"/>
      <c r="BM113" s="107"/>
      <c r="BN113" s="107"/>
      <c r="BO113" s="107"/>
      <c r="BP113" s="107"/>
      <c r="BQ113" s="108"/>
      <c r="BR113" s="108"/>
      <c r="BS113" s="108"/>
      <c r="BT113" s="108"/>
      <c r="BU113" s="108"/>
      <c r="BV113" s="108"/>
      <c r="BW113" s="108"/>
      <c r="BX113" s="108"/>
      <c r="BY113" s="108"/>
      <c r="BZ113" s="108"/>
      <c r="CA113" s="37"/>
      <c r="CB113" s="27" t="str">
        <f t="shared" si="14"/>
        <v>Riadok bude skrytý.</v>
      </c>
      <c r="CC113" s="52" t="s">
        <v>10</v>
      </c>
      <c r="CW113" s="55">
        <f t="shared" si="20"/>
        <v>0</v>
      </c>
      <c r="CZ113" s="3">
        <f t="shared" si="15"/>
        <v>1</v>
      </c>
      <c r="DA113" s="3">
        <f t="shared" ref="DA113:DA178" si="21">+IF(CW113+CX113+CY113=0,0,IF(CZ113=0,0,1))</f>
        <v>0</v>
      </c>
      <c r="DZ113" s="10"/>
    </row>
    <row r="114" spans="1:130" hidden="1">
      <c r="A114" s="7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106"/>
      <c r="AV114" s="106"/>
      <c r="AW114" s="106"/>
      <c r="AX114" s="106"/>
      <c r="AY114" s="106"/>
      <c r="AZ114" s="106"/>
      <c r="BA114" s="106"/>
      <c r="BB114" s="106"/>
      <c r="BC114" s="106"/>
      <c r="BD114" s="106"/>
      <c r="BE114" s="106"/>
      <c r="BF114" s="107"/>
      <c r="BG114" s="107"/>
      <c r="BH114" s="107"/>
      <c r="BI114" s="107"/>
      <c r="BJ114" s="107"/>
      <c r="BK114" s="107"/>
      <c r="BL114" s="107"/>
      <c r="BM114" s="107"/>
      <c r="BN114" s="107"/>
      <c r="BO114" s="107"/>
      <c r="BP114" s="107"/>
      <c r="BQ114" s="108"/>
      <c r="BR114" s="108"/>
      <c r="BS114" s="108"/>
      <c r="BT114" s="108"/>
      <c r="BU114" s="108"/>
      <c r="BV114" s="108"/>
      <c r="BW114" s="108"/>
      <c r="BX114" s="108"/>
      <c r="BY114" s="108"/>
      <c r="BZ114" s="108"/>
      <c r="CA114" s="37"/>
      <c r="CB114" s="27" t="str">
        <f t="shared" si="14"/>
        <v>Riadok bude skrytý.</v>
      </c>
      <c r="CC114" s="52" t="s">
        <v>10</v>
      </c>
      <c r="CW114" s="55">
        <f t="shared" si="20"/>
        <v>0</v>
      </c>
      <c r="CZ114" s="3">
        <f t="shared" si="15"/>
        <v>1</v>
      </c>
      <c r="DA114" s="3">
        <f t="shared" si="21"/>
        <v>0</v>
      </c>
      <c r="DZ114" s="10"/>
    </row>
    <row r="115" spans="1:130" hidden="1">
      <c r="A115" s="7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106"/>
      <c r="AV115" s="106"/>
      <c r="AW115" s="106"/>
      <c r="AX115" s="106"/>
      <c r="AY115" s="106"/>
      <c r="AZ115" s="106"/>
      <c r="BA115" s="106"/>
      <c r="BB115" s="106"/>
      <c r="BC115" s="106"/>
      <c r="BD115" s="106"/>
      <c r="BE115" s="106"/>
      <c r="BF115" s="107"/>
      <c r="BG115" s="107"/>
      <c r="BH115" s="107"/>
      <c r="BI115" s="107"/>
      <c r="BJ115" s="107"/>
      <c r="BK115" s="107"/>
      <c r="BL115" s="107"/>
      <c r="BM115" s="107"/>
      <c r="BN115" s="107"/>
      <c r="BO115" s="107"/>
      <c r="BP115" s="107"/>
      <c r="BQ115" s="108"/>
      <c r="BR115" s="108"/>
      <c r="BS115" s="108"/>
      <c r="BT115" s="108"/>
      <c r="BU115" s="108"/>
      <c r="BV115" s="108"/>
      <c r="BW115" s="108"/>
      <c r="BX115" s="108"/>
      <c r="BY115" s="108"/>
      <c r="BZ115" s="108"/>
      <c r="CA115" s="37"/>
      <c r="CB115" s="27" t="str">
        <f t="shared" si="14"/>
        <v>Riadok bude skrytý.</v>
      </c>
      <c r="CC115" s="52" t="s">
        <v>10</v>
      </c>
      <c r="CW115" s="55">
        <f t="shared" si="20"/>
        <v>0</v>
      </c>
      <c r="CZ115" s="3">
        <f t="shared" si="15"/>
        <v>1</v>
      </c>
      <c r="DA115" s="3">
        <f t="shared" si="21"/>
        <v>0</v>
      </c>
      <c r="DZ115" s="10"/>
    </row>
    <row r="116" spans="1:130" hidden="1">
      <c r="A116" s="7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106"/>
      <c r="AV116" s="106"/>
      <c r="AW116" s="106"/>
      <c r="AX116" s="106"/>
      <c r="AY116" s="106"/>
      <c r="AZ116" s="106"/>
      <c r="BA116" s="106"/>
      <c r="BB116" s="106"/>
      <c r="BC116" s="106"/>
      <c r="BD116" s="106"/>
      <c r="BE116" s="106"/>
      <c r="BF116" s="107"/>
      <c r="BG116" s="107"/>
      <c r="BH116" s="107"/>
      <c r="BI116" s="107"/>
      <c r="BJ116" s="107"/>
      <c r="BK116" s="107"/>
      <c r="BL116" s="107"/>
      <c r="BM116" s="107"/>
      <c r="BN116" s="107"/>
      <c r="BO116" s="107"/>
      <c r="BP116" s="107"/>
      <c r="BQ116" s="108"/>
      <c r="BR116" s="108"/>
      <c r="BS116" s="108"/>
      <c r="BT116" s="108"/>
      <c r="BU116" s="108"/>
      <c r="BV116" s="108"/>
      <c r="BW116" s="108"/>
      <c r="BX116" s="108"/>
      <c r="BY116" s="108"/>
      <c r="BZ116" s="108"/>
      <c r="CA116" s="37"/>
      <c r="CB116" s="27" t="str">
        <f t="shared" si="14"/>
        <v>Riadok bude skrytý.</v>
      </c>
      <c r="CC116" s="52" t="s">
        <v>10</v>
      </c>
      <c r="CW116" s="55">
        <f t="shared" si="20"/>
        <v>0</v>
      </c>
      <c r="CZ116" s="3">
        <f t="shared" si="15"/>
        <v>1</v>
      </c>
      <c r="DA116" s="3">
        <f t="shared" si="21"/>
        <v>0</v>
      </c>
      <c r="DZ116" s="10"/>
    </row>
    <row r="117" spans="1:130" hidden="1">
      <c r="A117" s="7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106"/>
      <c r="AV117" s="106"/>
      <c r="AW117" s="106"/>
      <c r="AX117" s="106"/>
      <c r="AY117" s="106"/>
      <c r="AZ117" s="106"/>
      <c r="BA117" s="106"/>
      <c r="BB117" s="106"/>
      <c r="BC117" s="106"/>
      <c r="BD117" s="106"/>
      <c r="BE117" s="106"/>
      <c r="BF117" s="107"/>
      <c r="BG117" s="107"/>
      <c r="BH117" s="107"/>
      <c r="BI117" s="107"/>
      <c r="BJ117" s="107"/>
      <c r="BK117" s="107"/>
      <c r="BL117" s="107"/>
      <c r="BM117" s="107"/>
      <c r="BN117" s="107"/>
      <c r="BO117" s="107"/>
      <c r="BP117" s="107"/>
      <c r="BQ117" s="108"/>
      <c r="BR117" s="108"/>
      <c r="BS117" s="108"/>
      <c r="BT117" s="108"/>
      <c r="BU117" s="108"/>
      <c r="BV117" s="108"/>
      <c r="BW117" s="108"/>
      <c r="BX117" s="108"/>
      <c r="BY117" s="108"/>
      <c r="BZ117" s="108"/>
      <c r="CA117" s="37"/>
      <c r="CB117" s="27" t="str">
        <f t="shared" si="14"/>
        <v>Riadok bude skrytý.</v>
      </c>
      <c r="CC117" s="52" t="s">
        <v>10</v>
      </c>
      <c r="CW117" s="55">
        <f t="shared" si="20"/>
        <v>0</v>
      </c>
      <c r="CZ117" s="3">
        <f t="shared" si="15"/>
        <v>1</v>
      </c>
      <c r="DA117" s="3">
        <f t="shared" si="21"/>
        <v>0</v>
      </c>
      <c r="DZ117" s="10"/>
    </row>
    <row r="118" spans="1:130" hidden="1">
      <c r="A118" s="7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106"/>
      <c r="AV118" s="106"/>
      <c r="AW118" s="106"/>
      <c r="AX118" s="106"/>
      <c r="AY118" s="106"/>
      <c r="AZ118" s="106"/>
      <c r="BA118" s="106"/>
      <c r="BB118" s="106"/>
      <c r="BC118" s="106"/>
      <c r="BD118" s="106"/>
      <c r="BE118" s="106"/>
      <c r="BF118" s="107"/>
      <c r="BG118" s="107"/>
      <c r="BH118" s="107"/>
      <c r="BI118" s="107"/>
      <c r="BJ118" s="107"/>
      <c r="BK118" s="107"/>
      <c r="BL118" s="107"/>
      <c r="BM118" s="107"/>
      <c r="BN118" s="107"/>
      <c r="BO118" s="107"/>
      <c r="BP118" s="107"/>
      <c r="BQ118" s="108"/>
      <c r="BR118" s="108"/>
      <c r="BS118" s="108"/>
      <c r="BT118" s="108"/>
      <c r="BU118" s="108"/>
      <c r="BV118" s="108"/>
      <c r="BW118" s="108"/>
      <c r="BX118" s="108"/>
      <c r="BY118" s="108"/>
      <c r="BZ118" s="108"/>
      <c r="CA118" s="37"/>
      <c r="CB118" s="27" t="str">
        <f t="shared" si="14"/>
        <v>Riadok bude skrytý.</v>
      </c>
      <c r="CC118" s="52" t="s">
        <v>10</v>
      </c>
      <c r="CW118" s="55">
        <f t="shared" si="20"/>
        <v>0</v>
      </c>
      <c r="CZ118" s="3">
        <f t="shared" si="15"/>
        <v>1</v>
      </c>
      <c r="DA118" s="3">
        <f t="shared" si="21"/>
        <v>0</v>
      </c>
      <c r="DZ118" s="10"/>
    </row>
    <row r="119" spans="1:130" hidden="1">
      <c r="A119" s="7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7"/>
      <c r="BG119" s="107"/>
      <c r="BH119" s="107"/>
      <c r="BI119" s="107"/>
      <c r="BJ119" s="107"/>
      <c r="BK119" s="107"/>
      <c r="BL119" s="107"/>
      <c r="BM119" s="107"/>
      <c r="BN119" s="107"/>
      <c r="BO119" s="107"/>
      <c r="BP119" s="107"/>
      <c r="BQ119" s="108"/>
      <c r="BR119" s="108"/>
      <c r="BS119" s="108"/>
      <c r="BT119" s="108"/>
      <c r="BU119" s="108"/>
      <c r="BV119" s="108"/>
      <c r="BW119" s="108"/>
      <c r="BX119" s="108"/>
      <c r="BY119" s="108"/>
      <c r="BZ119" s="108"/>
      <c r="CA119" s="37"/>
      <c r="CB119" s="27" t="str">
        <f t="shared" si="14"/>
        <v>Riadok bude skrytý.</v>
      </c>
      <c r="CC119" s="52" t="s">
        <v>10</v>
      </c>
      <c r="CW119" s="55">
        <f t="shared" si="20"/>
        <v>0</v>
      </c>
      <c r="CZ119" s="3">
        <f t="shared" si="15"/>
        <v>1</v>
      </c>
      <c r="DA119" s="3">
        <f t="shared" si="21"/>
        <v>0</v>
      </c>
      <c r="DZ119" s="10"/>
    </row>
    <row r="120" spans="1:130" hidden="1">
      <c r="A120" s="7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7"/>
      <c r="BG120" s="107"/>
      <c r="BH120" s="107"/>
      <c r="BI120" s="107"/>
      <c r="BJ120" s="107"/>
      <c r="BK120" s="107"/>
      <c r="BL120" s="107"/>
      <c r="BM120" s="107"/>
      <c r="BN120" s="107"/>
      <c r="BO120" s="107"/>
      <c r="BP120" s="107"/>
      <c r="BQ120" s="108"/>
      <c r="BR120" s="108"/>
      <c r="BS120" s="108"/>
      <c r="BT120" s="108"/>
      <c r="BU120" s="108"/>
      <c r="BV120" s="108"/>
      <c r="BW120" s="108"/>
      <c r="BX120" s="108"/>
      <c r="BY120" s="108"/>
      <c r="BZ120" s="108"/>
      <c r="CA120" s="37"/>
      <c r="CB120" s="27" t="str">
        <f t="shared" si="14"/>
        <v>Riadok bude skrytý.</v>
      </c>
      <c r="CC120" s="52" t="s">
        <v>10</v>
      </c>
      <c r="CW120" s="55">
        <f t="shared" si="20"/>
        <v>0</v>
      </c>
      <c r="CZ120" s="3">
        <f t="shared" si="15"/>
        <v>1</v>
      </c>
      <c r="DA120" s="3">
        <f t="shared" si="21"/>
        <v>0</v>
      </c>
      <c r="DZ120" s="10"/>
    </row>
    <row r="121" spans="1:130" hidden="1">
      <c r="A121" s="7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75"/>
      <c r="AP121" s="75"/>
      <c r="AQ121" s="75"/>
      <c r="AR121" s="75"/>
      <c r="AS121" s="75"/>
      <c r="AT121" s="75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09"/>
      <c r="BF121" s="110"/>
      <c r="BG121" s="110"/>
      <c r="BH121" s="110"/>
      <c r="BI121" s="110"/>
      <c r="BJ121" s="110"/>
      <c r="BK121" s="110"/>
      <c r="BL121" s="110"/>
      <c r="BM121" s="110"/>
      <c r="BN121" s="110"/>
      <c r="BO121" s="110"/>
      <c r="BP121" s="110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37"/>
      <c r="CB121" s="27" t="str">
        <f t="shared" si="14"/>
        <v>Riadok bude skrytý.</v>
      </c>
      <c r="CC121" s="52" t="s">
        <v>10</v>
      </c>
      <c r="CW121" s="55">
        <f>+IF(B112&amp;B113&amp;B114&amp;B115&amp;B116&amp;B117&amp;B118&amp;B119&amp;B120&amp;B121="",0,1)</f>
        <v>0</v>
      </c>
      <c r="CZ121" s="3">
        <f t="shared" si="15"/>
        <v>1</v>
      </c>
      <c r="DA121" s="3">
        <f t="shared" si="21"/>
        <v>0</v>
      </c>
      <c r="DZ121" s="10"/>
    </row>
    <row r="122" spans="1:130">
      <c r="A122" s="7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98"/>
      <c r="AZ122" s="98"/>
      <c r="BA122" s="98"/>
      <c r="BB122" s="98"/>
      <c r="BC122" s="98"/>
      <c r="BD122" s="98"/>
      <c r="BE122" s="98"/>
      <c r="BF122" s="98"/>
      <c r="BG122" s="98"/>
      <c r="BH122" s="98"/>
      <c r="BI122" s="98"/>
      <c r="BJ122" s="98"/>
      <c r="BK122" s="98"/>
      <c r="BL122" s="98"/>
      <c r="BM122" s="98"/>
      <c r="BN122" s="98"/>
      <c r="BO122" s="98"/>
      <c r="BP122" s="98"/>
      <c r="BQ122" s="98"/>
      <c r="BR122" s="98"/>
      <c r="BS122" s="98"/>
      <c r="BT122" s="98"/>
      <c r="BU122" s="98"/>
      <c r="BV122" s="98"/>
      <c r="BW122" s="98"/>
      <c r="BX122" s="98"/>
      <c r="BY122" s="98"/>
      <c r="BZ122" s="98"/>
      <c r="CA122" s="54"/>
      <c r="CB122" s="27" t="str">
        <f t="shared" si="14"/>
        <v>Riadok bude skrytý.</v>
      </c>
      <c r="CC122" s="52" t="s">
        <v>10</v>
      </c>
      <c r="CW122" s="3">
        <f>+IF(CW121=0,0,1)</f>
        <v>0</v>
      </c>
      <c r="CZ122" s="3">
        <f t="shared" si="15"/>
        <v>1</v>
      </c>
      <c r="DA122" s="3">
        <f t="shared" si="21"/>
        <v>0</v>
      </c>
      <c r="DZ122" s="10"/>
    </row>
    <row r="123" spans="1:130">
      <c r="A123" s="7"/>
      <c r="B123" s="70" t="s">
        <v>56</v>
      </c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/>
      <c r="BJ123" s="70"/>
      <c r="BK123" s="70"/>
      <c r="BL123" s="70"/>
      <c r="BM123" s="70"/>
      <c r="BN123" s="70"/>
      <c r="BO123" s="70"/>
      <c r="BP123" s="70"/>
      <c r="BQ123" s="70"/>
      <c r="BR123" s="70"/>
      <c r="BS123" s="70"/>
      <c r="BT123" s="70"/>
      <c r="BU123" s="70"/>
      <c r="BV123" s="70"/>
      <c r="BW123" s="70"/>
      <c r="BX123" s="70"/>
      <c r="BY123" s="70"/>
      <c r="BZ123" s="70"/>
      <c r="CA123" s="12" t="s">
        <v>4</v>
      </c>
      <c r="CB123" s="27" t="str">
        <f t="shared" si="14"/>
        <v>Riadok bude vidieť.</v>
      </c>
      <c r="CC123" s="52" t="s">
        <v>10</v>
      </c>
      <c r="CW123" s="3">
        <f t="shared" ref="CW123:CW142" si="22">+IF(B123="",0,1)</f>
        <v>1</v>
      </c>
      <c r="CZ123" s="3">
        <f t="shared" si="15"/>
        <v>1</v>
      </c>
      <c r="DA123" s="3">
        <f t="shared" si="21"/>
        <v>1</v>
      </c>
      <c r="DZ123" s="10"/>
    </row>
    <row r="124" spans="1:130">
      <c r="A124" s="7"/>
      <c r="B124" s="70" t="s">
        <v>48</v>
      </c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  <c r="BD124" s="70"/>
      <c r="BE124" s="70"/>
      <c r="BF124" s="70"/>
      <c r="BG124" s="70"/>
      <c r="BH124" s="70"/>
      <c r="BI124" s="70"/>
      <c r="BJ124" s="70"/>
      <c r="BK124" s="70"/>
      <c r="BL124" s="70"/>
      <c r="BM124" s="70"/>
      <c r="BN124" s="70"/>
      <c r="BO124" s="70"/>
      <c r="BP124" s="70"/>
      <c r="BQ124" s="70"/>
      <c r="BR124" s="70"/>
      <c r="BS124" s="70"/>
      <c r="BT124" s="70"/>
      <c r="BU124" s="70"/>
      <c r="BV124" s="70"/>
      <c r="BW124" s="70"/>
      <c r="BX124" s="70"/>
      <c r="BY124" s="70"/>
      <c r="BZ124" s="70"/>
      <c r="CA124" s="54"/>
      <c r="CB124" s="27" t="str">
        <f t="shared" si="14"/>
        <v>Riadok bude vidieť.</v>
      </c>
      <c r="CC124" s="52" t="s">
        <v>10</v>
      </c>
      <c r="CW124" s="3">
        <f t="shared" si="22"/>
        <v>1</v>
      </c>
      <c r="CZ124" s="3">
        <f t="shared" si="15"/>
        <v>1</v>
      </c>
      <c r="DA124" s="3">
        <f t="shared" si="21"/>
        <v>1</v>
      </c>
      <c r="DZ124" s="10"/>
    </row>
    <row r="125" spans="1:130">
      <c r="A125" s="7"/>
      <c r="B125" s="70" t="s">
        <v>57</v>
      </c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0"/>
      <c r="BL125" s="70"/>
      <c r="BM125" s="70"/>
      <c r="BN125" s="70"/>
      <c r="BO125" s="70"/>
      <c r="BP125" s="70"/>
      <c r="BQ125" s="70"/>
      <c r="BR125" s="70"/>
      <c r="BS125" s="70"/>
      <c r="BT125" s="70"/>
      <c r="BU125" s="70"/>
      <c r="BV125" s="70"/>
      <c r="BW125" s="70"/>
      <c r="BX125" s="70"/>
      <c r="BY125" s="70"/>
      <c r="BZ125" s="70"/>
      <c r="CA125" s="54"/>
      <c r="CB125" s="27" t="str">
        <f t="shared" si="14"/>
        <v>Riadok bude vidieť.</v>
      </c>
      <c r="CC125" s="52" t="s">
        <v>10</v>
      </c>
      <c r="CW125" s="3">
        <f t="shared" si="22"/>
        <v>1</v>
      </c>
      <c r="CZ125" s="3">
        <f t="shared" si="15"/>
        <v>1</v>
      </c>
      <c r="DA125" s="3">
        <f t="shared" si="21"/>
        <v>1</v>
      </c>
      <c r="DZ125" s="10"/>
    </row>
    <row r="126" spans="1:130">
      <c r="A126" s="7"/>
      <c r="B126" s="101" t="s">
        <v>58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1"/>
      <c r="BN126" s="101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1"/>
      <c r="BZ126" s="101"/>
      <c r="CA126" s="54"/>
      <c r="CB126" s="27" t="str">
        <f t="shared" si="14"/>
        <v>Riadok bude vidieť.</v>
      </c>
      <c r="CC126" s="52" t="s">
        <v>10</v>
      </c>
      <c r="CW126" s="3">
        <f t="shared" si="22"/>
        <v>1</v>
      </c>
      <c r="CZ126" s="3">
        <f t="shared" si="15"/>
        <v>1</v>
      </c>
      <c r="DA126" s="3">
        <f t="shared" si="21"/>
        <v>1</v>
      </c>
      <c r="DZ126" s="10"/>
    </row>
    <row r="127" spans="1:130">
      <c r="A127" s="7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70"/>
      <c r="BK127" s="70"/>
      <c r="BL127" s="70"/>
      <c r="BM127" s="70"/>
      <c r="BN127" s="70"/>
      <c r="BO127" s="70"/>
      <c r="BP127" s="70"/>
      <c r="BQ127" s="70"/>
      <c r="BR127" s="70"/>
      <c r="BS127" s="70"/>
      <c r="BT127" s="70"/>
      <c r="BU127" s="70"/>
      <c r="BV127" s="70"/>
      <c r="BW127" s="70"/>
      <c r="BX127" s="70"/>
      <c r="BY127" s="70"/>
      <c r="BZ127" s="70"/>
      <c r="CA127" s="54"/>
      <c r="CB127" s="27" t="str">
        <f t="shared" si="14"/>
        <v>Riadok bude skrytý.</v>
      </c>
      <c r="CC127" s="52" t="s">
        <v>10</v>
      </c>
      <c r="CW127" s="3">
        <f t="shared" si="22"/>
        <v>0</v>
      </c>
      <c r="CZ127" s="3">
        <f t="shared" si="15"/>
        <v>1</v>
      </c>
      <c r="DA127" s="3">
        <f t="shared" si="21"/>
        <v>0</v>
      </c>
      <c r="DZ127" s="10"/>
    </row>
    <row r="128" spans="1:130" hidden="1">
      <c r="A128" s="7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70"/>
      <c r="BK128" s="70"/>
      <c r="BL128" s="70"/>
      <c r="BM128" s="70"/>
      <c r="BN128" s="70"/>
      <c r="BO128" s="70"/>
      <c r="BP128" s="70"/>
      <c r="BQ128" s="70"/>
      <c r="BR128" s="70"/>
      <c r="BS128" s="70"/>
      <c r="BT128" s="70"/>
      <c r="BU128" s="70"/>
      <c r="BV128" s="70"/>
      <c r="BW128" s="70"/>
      <c r="BX128" s="70"/>
      <c r="BY128" s="70"/>
      <c r="BZ128" s="70"/>
      <c r="CA128" s="54"/>
      <c r="CB128" s="27" t="str">
        <f t="shared" si="14"/>
        <v>Riadok bude skrytý.</v>
      </c>
      <c r="CC128" s="52" t="s">
        <v>10</v>
      </c>
      <c r="CW128" s="3">
        <f t="shared" si="22"/>
        <v>0</v>
      </c>
      <c r="CZ128" s="3">
        <f t="shared" si="15"/>
        <v>1</v>
      </c>
      <c r="DA128" s="3">
        <f t="shared" si="21"/>
        <v>0</v>
      </c>
      <c r="DZ128" s="10"/>
    </row>
    <row r="129" spans="1:130" hidden="1">
      <c r="A129" s="7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/>
      <c r="BH129" s="70"/>
      <c r="BI129" s="70"/>
      <c r="BJ129" s="70"/>
      <c r="BK129" s="70"/>
      <c r="BL129" s="70"/>
      <c r="BM129" s="70"/>
      <c r="BN129" s="70"/>
      <c r="BO129" s="70"/>
      <c r="BP129" s="70"/>
      <c r="BQ129" s="70"/>
      <c r="BR129" s="70"/>
      <c r="BS129" s="70"/>
      <c r="BT129" s="70"/>
      <c r="BU129" s="70"/>
      <c r="BV129" s="70"/>
      <c r="BW129" s="70"/>
      <c r="BX129" s="70"/>
      <c r="BY129" s="70"/>
      <c r="BZ129" s="70"/>
      <c r="CA129" s="54"/>
      <c r="CB129" s="27" t="str">
        <f t="shared" si="14"/>
        <v>Riadok bude skrytý.</v>
      </c>
      <c r="CC129" s="52" t="s">
        <v>10</v>
      </c>
      <c r="CW129" s="3">
        <f t="shared" si="22"/>
        <v>0</v>
      </c>
      <c r="CZ129" s="3">
        <f t="shared" si="15"/>
        <v>1</v>
      </c>
      <c r="DA129" s="3">
        <f t="shared" si="21"/>
        <v>0</v>
      </c>
      <c r="DZ129" s="10"/>
    </row>
    <row r="130" spans="1:130" hidden="1">
      <c r="A130" s="7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  <c r="BH130" s="70"/>
      <c r="BI130" s="70"/>
      <c r="BJ130" s="70"/>
      <c r="BK130" s="70"/>
      <c r="BL130" s="70"/>
      <c r="BM130" s="70"/>
      <c r="BN130" s="70"/>
      <c r="BO130" s="70"/>
      <c r="BP130" s="70"/>
      <c r="BQ130" s="70"/>
      <c r="BR130" s="70"/>
      <c r="BS130" s="70"/>
      <c r="BT130" s="70"/>
      <c r="BU130" s="70"/>
      <c r="BV130" s="70"/>
      <c r="BW130" s="70"/>
      <c r="BX130" s="70"/>
      <c r="BY130" s="70"/>
      <c r="BZ130" s="70"/>
      <c r="CA130" s="54"/>
      <c r="CB130" s="27" t="str">
        <f t="shared" si="14"/>
        <v>Riadok bude skrytý.</v>
      </c>
      <c r="CC130" s="52" t="s">
        <v>10</v>
      </c>
      <c r="CW130" s="3">
        <f t="shared" si="22"/>
        <v>0</v>
      </c>
      <c r="CZ130" s="3">
        <f t="shared" si="15"/>
        <v>1</v>
      </c>
      <c r="DA130" s="3">
        <f t="shared" si="21"/>
        <v>0</v>
      </c>
      <c r="DZ130" s="10"/>
    </row>
    <row r="131" spans="1:130" hidden="1">
      <c r="A131" s="7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70"/>
      <c r="BK131" s="70"/>
      <c r="BL131" s="70"/>
      <c r="BM131" s="70"/>
      <c r="BN131" s="70"/>
      <c r="BO131" s="70"/>
      <c r="BP131" s="70"/>
      <c r="BQ131" s="70"/>
      <c r="BR131" s="70"/>
      <c r="BS131" s="70"/>
      <c r="BT131" s="70"/>
      <c r="BU131" s="70"/>
      <c r="BV131" s="70"/>
      <c r="BW131" s="70"/>
      <c r="BX131" s="70"/>
      <c r="BY131" s="70"/>
      <c r="BZ131" s="70"/>
      <c r="CA131" s="54"/>
      <c r="CB131" s="27" t="str">
        <f t="shared" si="14"/>
        <v>Riadok bude skrytý.</v>
      </c>
      <c r="CC131" s="52" t="s">
        <v>10</v>
      </c>
      <c r="CW131" s="3">
        <f t="shared" si="22"/>
        <v>0</v>
      </c>
      <c r="CZ131" s="3">
        <f t="shared" si="15"/>
        <v>1</v>
      </c>
      <c r="DA131" s="3">
        <f t="shared" si="21"/>
        <v>0</v>
      </c>
      <c r="DZ131" s="10"/>
    </row>
    <row r="132" spans="1:130" hidden="1">
      <c r="A132" s="7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  <c r="BH132" s="70"/>
      <c r="BI132" s="70"/>
      <c r="BJ132" s="70"/>
      <c r="BK132" s="70"/>
      <c r="BL132" s="70"/>
      <c r="BM132" s="70"/>
      <c r="BN132" s="70"/>
      <c r="BO132" s="70"/>
      <c r="BP132" s="70"/>
      <c r="BQ132" s="70"/>
      <c r="BR132" s="70"/>
      <c r="BS132" s="70"/>
      <c r="BT132" s="70"/>
      <c r="BU132" s="70"/>
      <c r="BV132" s="70"/>
      <c r="BW132" s="70"/>
      <c r="BX132" s="70"/>
      <c r="BY132" s="70"/>
      <c r="BZ132" s="70"/>
      <c r="CA132" s="54"/>
      <c r="CB132" s="27" t="str">
        <f t="shared" si="14"/>
        <v>Riadok bude skrytý.</v>
      </c>
      <c r="CC132" s="52" t="s">
        <v>10</v>
      </c>
      <c r="CW132" s="3">
        <f t="shared" si="22"/>
        <v>0</v>
      </c>
      <c r="CZ132" s="3">
        <f t="shared" si="15"/>
        <v>1</v>
      </c>
      <c r="DA132" s="3">
        <f t="shared" si="21"/>
        <v>0</v>
      </c>
      <c r="DZ132" s="10"/>
    </row>
    <row r="133" spans="1:130" hidden="1">
      <c r="A133" s="7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70"/>
      <c r="BN133" s="70"/>
      <c r="BO133" s="70"/>
      <c r="BP133" s="70"/>
      <c r="BQ133" s="70"/>
      <c r="BR133" s="70"/>
      <c r="BS133" s="70"/>
      <c r="BT133" s="70"/>
      <c r="BU133" s="70"/>
      <c r="BV133" s="70"/>
      <c r="BW133" s="70"/>
      <c r="BX133" s="70"/>
      <c r="BY133" s="70"/>
      <c r="BZ133" s="70"/>
      <c r="CA133" s="54"/>
      <c r="CB133" s="27" t="str">
        <f t="shared" ref="CB133:CB196" si="23">+IF(DA133=0,"Riadok bude skrytý.","Riadok bude vidieť.")</f>
        <v>Riadok bude skrytý.</v>
      </c>
      <c r="CC133" s="52" t="s">
        <v>10</v>
      </c>
      <c r="CW133" s="3">
        <f t="shared" si="22"/>
        <v>0</v>
      </c>
      <c r="CZ133" s="3">
        <f t="shared" ref="CZ133:CZ196" si="24">IF(CC133="",1,IF(CC133="Chcem skryť riadok.",0,1))</f>
        <v>1</v>
      </c>
      <c r="DA133" s="3">
        <f t="shared" si="21"/>
        <v>0</v>
      </c>
      <c r="DZ133" s="10"/>
    </row>
    <row r="134" spans="1:130" hidden="1">
      <c r="A134" s="7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70"/>
      <c r="BK134" s="70"/>
      <c r="BL134" s="70"/>
      <c r="BM134" s="70"/>
      <c r="BN134" s="70"/>
      <c r="BO134" s="70"/>
      <c r="BP134" s="70"/>
      <c r="BQ134" s="70"/>
      <c r="BR134" s="70"/>
      <c r="BS134" s="70"/>
      <c r="BT134" s="70"/>
      <c r="BU134" s="70"/>
      <c r="BV134" s="70"/>
      <c r="BW134" s="70"/>
      <c r="BX134" s="70"/>
      <c r="BY134" s="70"/>
      <c r="BZ134" s="70"/>
      <c r="CA134" s="54"/>
      <c r="CB134" s="27" t="str">
        <f t="shared" si="23"/>
        <v>Riadok bude skrytý.</v>
      </c>
      <c r="CC134" s="52" t="s">
        <v>10</v>
      </c>
      <c r="CW134" s="3">
        <f t="shared" si="22"/>
        <v>0</v>
      </c>
      <c r="CZ134" s="3">
        <f t="shared" si="24"/>
        <v>1</v>
      </c>
      <c r="DA134" s="3">
        <f t="shared" si="21"/>
        <v>0</v>
      </c>
      <c r="DZ134" s="10"/>
    </row>
    <row r="135" spans="1:130" hidden="1">
      <c r="A135" s="7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0"/>
      <c r="BJ135" s="70"/>
      <c r="BK135" s="70"/>
      <c r="BL135" s="70"/>
      <c r="BM135" s="70"/>
      <c r="BN135" s="70"/>
      <c r="BO135" s="70"/>
      <c r="BP135" s="70"/>
      <c r="BQ135" s="70"/>
      <c r="BR135" s="70"/>
      <c r="BS135" s="70"/>
      <c r="BT135" s="70"/>
      <c r="BU135" s="70"/>
      <c r="BV135" s="70"/>
      <c r="BW135" s="70"/>
      <c r="BX135" s="70"/>
      <c r="BY135" s="70"/>
      <c r="BZ135" s="70"/>
      <c r="CA135" s="54"/>
      <c r="CB135" s="27" t="str">
        <f t="shared" si="23"/>
        <v>Riadok bude skrytý.</v>
      </c>
      <c r="CC135" s="52" t="s">
        <v>10</v>
      </c>
      <c r="CW135" s="3">
        <f t="shared" si="22"/>
        <v>0</v>
      </c>
      <c r="CZ135" s="3">
        <f t="shared" si="24"/>
        <v>1</v>
      </c>
      <c r="DA135" s="3">
        <f t="shared" si="21"/>
        <v>0</v>
      </c>
      <c r="DZ135" s="10"/>
    </row>
    <row r="136" spans="1:130" hidden="1">
      <c r="A136" s="7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54"/>
      <c r="CB136" s="27" t="str">
        <f t="shared" si="23"/>
        <v>Riadok bude skrytý.</v>
      </c>
      <c r="CC136" s="52" t="s">
        <v>10</v>
      </c>
      <c r="CW136" s="3">
        <f t="shared" si="22"/>
        <v>0</v>
      </c>
      <c r="CZ136" s="3">
        <f t="shared" si="24"/>
        <v>1</v>
      </c>
      <c r="DA136" s="3">
        <f t="shared" si="21"/>
        <v>0</v>
      </c>
      <c r="DZ136" s="10"/>
    </row>
    <row r="137" spans="1:130" hidden="1">
      <c r="A137" s="7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/>
      <c r="BN137" s="70"/>
      <c r="BO137" s="70"/>
      <c r="BP137" s="70"/>
      <c r="BQ137" s="70"/>
      <c r="BR137" s="70"/>
      <c r="BS137" s="70"/>
      <c r="BT137" s="70"/>
      <c r="BU137" s="70"/>
      <c r="BV137" s="70"/>
      <c r="BW137" s="70"/>
      <c r="BX137" s="70"/>
      <c r="BY137" s="70"/>
      <c r="BZ137" s="70"/>
      <c r="CA137" s="54"/>
      <c r="CB137" s="27" t="str">
        <f t="shared" si="23"/>
        <v>Riadok bude skrytý.</v>
      </c>
      <c r="CC137" s="52" t="s">
        <v>10</v>
      </c>
      <c r="CW137" s="3">
        <f t="shared" si="22"/>
        <v>0</v>
      </c>
      <c r="CZ137" s="3">
        <f t="shared" si="24"/>
        <v>1</v>
      </c>
      <c r="DA137" s="3">
        <f t="shared" si="21"/>
        <v>0</v>
      </c>
      <c r="DZ137" s="10"/>
    </row>
    <row r="138" spans="1:130" hidden="1">
      <c r="A138" s="7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54"/>
      <c r="CB138" s="27" t="str">
        <f t="shared" si="23"/>
        <v>Riadok bude skrytý.</v>
      </c>
      <c r="CC138" s="52" t="s">
        <v>10</v>
      </c>
      <c r="CW138" s="3">
        <f t="shared" si="22"/>
        <v>0</v>
      </c>
      <c r="CZ138" s="3">
        <f t="shared" si="24"/>
        <v>1</v>
      </c>
      <c r="DA138" s="3">
        <f t="shared" si="21"/>
        <v>0</v>
      </c>
      <c r="DZ138" s="10"/>
    </row>
    <row r="139" spans="1:130" hidden="1">
      <c r="A139" s="7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70"/>
      <c r="BR139" s="70"/>
      <c r="BS139" s="70"/>
      <c r="BT139" s="70"/>
      <c r="BU139" s="70"/>
      <c r="BV139" s="70"/>
      <c r="BW139" s="70"/>
      <c r="BX139" s="70"/>
      <c r="BY139" s="70"/>
      <c r="BZ139" s="70"/>
      <c r="CA139" s="54"/>
      <c r="CB139" s="27" t="str">
        <f t="shared" si="23"/>
        <v>Riadok bude skrytý.</v>
      </c>
      <c r="CC139" s="52" t="s">
        <v>10</v>
      </c>
      <c r="CW139" s="3">
        <f t="shared" si="22"/>
        <v>0</v>
      </c>
      <c r="CZ139" s="3">
        <f t="shared" si="24"/>
        <v>1</v>
      </c>
      <c r="DA139" s="3">
        <f t="shared" si="21"/>
        <v>0</v>
      </c>
      <c r="DZ139" s="10"/>
    </row>
    <row r="140" spans="1:130" hidden="1">
      <c r="A140" s="7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/>
      <c r="BZ140" s="70"/>
      <c r="CA140" s="54"/>
      <c r="CB140" s="27" t="str">
        <f t="shared" si="23"/>
        <v>Riadok bude skrytý.</v>
      </c>
      <c r="CC140" s="52" t="s">
        <v>10</v>
      </c>
      <c r="CW140" s="3">
        <f t="shared" si="22"/>
        <v>0</v>
      </c>
      <c r="CZ140" s="3">
        <f t="shared" si="24"/>
        <v>1</v>
      </c>
      <c r="DA140" s="3">
        <f t="shared" si="21"/>
        <v>0</v>
      </c>
      <c r="DZ140" s="10"/>
    </row>
    <row r="141" spans="1:130" hidden="1">
      <c r="A141" s="7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/>
      <c r="BL141" s="70"/>
      <c r="BM141" s="70"/>
      <c r="BN141" s="70"/>
      <c r="BO141" s="70"/>
      <c r="BP141" s="70"/>
      <c r="BQ141" s="70"/>
      <c r="BR141" s="70"/>
      <c r="BS141" s="70"/>
      <c r="BT141" s="70"/>
      <c r="BU141" s="70"/>
      <c r="BV141" s="70"/>
      <c r="BW141" s="70"/>
      <c r="BX141" s="70"/>
      <c r="BY141" s="70"/>
      <c r="BZ141" s="70"/>
      <c r="CA141" s="54"/>
      <c r="CB141" s="27" t="str">
        <f t="shared" si="23"/>
        <v>Riadok bude skrytý.</v>
      </c>
      <c r="CC141" s="52" t="s">
        <v>10</v>
      </c>
      <c r="CW141" s="3">
        <f t="shared" si="22"/>
        <v>0</v>
      </c>
      <c r="CZ141" s="3">
        <f t="shared" si="24"/>
        <v>1</v>
      </c>
      <c r="DA141" s="3">
        <f>+IF(CW141+CX141+CY141=0,0,IF(CZ141=0,0,1))</f>
        <v>0</v>
      </c>
      <c r="DZ141" s="10"/>
    </row>
    <row r="142" spans="1:130" hidden="1">
      <c r="A142" s="7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/>
      <c r="BO142" s="70"/>
      <c r="BP142" s="70"/>
      <c r="BQ142" s="70"/>
      <c r="BR142" s="70"/>
      <c r="BS142" s="70"/>
      <c r="BT142" s="70"/>
      <c r="BU142" s="70"/>
      <c r="BV142" s="70"/>
      <c r="BW142" s="70"/>
      <c r="BX142" s="70"/>
      <c r="BY142" s="70"/>
      <c r="BZ142" s="70"/>
      <c r="CA142" s="54"/>
      <c r="CB142" s="27" t="str">
        <f t="shared" si="23"/>
        <v>Riadok bude skrytý.</v>
      </c>
      <c r="CC142" s="52" t="s">
        <v>10</v>
      </c>
      <c r="CW142" s="3">
        <f t="shared" si="22"/>
        <v>0</v>
      </c>
      <c r="CZ142" s="3">
        <f t="shared" si="24"/>
        <v>1</v>
      </c>
      <c r="DA142" s="3">
        <f>+IF(CW142+CX142+CY142=0,0,IF(CZ142=0,0,1))</f>
        <v>0</v>
      </c>
      <c r="DZ142" s="10"/>
    </row>
    <row r="143" spans="1:130">
      <c r="A143" s="7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  <c r="AU143" s="98"/>
      <c r="AV143" s="98"/>
      <c r="AW143" s="98"/>
      <c r="AX143" s="98"/>
      <c r="AY143" s="98"/>
      <c r="AZ143" s="98"/>
      <c r="BA143" s="98"/>
      <c r="BB143" s="98"/>
      <c r="BC143" s="98"/>
      <c r="BD143" s="98"/>
      <c r="BE143" s="98"/>
      <c r="BF143" s="98"/>
      <c r="BG143" s="98"/>
      <c r="BH143" s="98"/>
      <c r="BI143" s="98"/>
      <c r="BJ143" s="98"/>
      <c r="BK143" s="98"/>
      <c r="BL143" s="98"/>
      <c r="BM143" s="98"/>
      <c r="BN143" s="98"/>
      <c r="BO143" s="98"/>
      <c r="BP143" s="98"/>
      <c r="BQ143" s="98"/>
      <c r="BR143" s="98"/>
      <c r="BS143" s="98"/>
      <c r="BT143" s="98"/>
      <c r="BU143" s="98"/>
      <c r="BV143" s="98"/>
      <c r="BW143" s="98"/>
      <c r="BX143" s="98"/>
      <c r="BY143" s="98"/>
      <c r="BZ143" s="98"/>
      <c r="CA143" s="57"/>
      <c r="CB143" s="27" t="str">
        <f t="shared" si="23"/>
        <v>Riadok bude vidieť.</v>
      </c>
      <c r="CC143" s="52" t="s">
        <v>10</v>
      </c>
      <c r="CW143" s="3">
        <f>+IF(SUM(CW144:CW157)=0,0,1)</f>
        <v>1</v>
      </c>
      <c r="CZ143" s="3">
        <f t="shared" si="24"/>
        <v>1</v>
      </c>
      <c r="DA143" s="3">
        <f>+IF(CW143+CX143+CY143=0,0,IF(CZ143=0,0,1))</f>
        <v>1</v>
      </c>
      <c r="DZ143" s="10"/>
    </row>
    <row r="144" spans="1:130">
      <c r="A144" s="7"/>
      <c r="B144" s="1" t="s">
        <v>51</v>
      </c>
      <c r="CA144" s="12" t="s">
        <v>4</v>
      </c>
      <c r="CB144" s="27" t="str">
        <f t="shared" si="23"/>
        <v>Riadok bude vidieť.</v>
      </c>
      <c r="CC144" s="52" t="s">
        <v>10</v>
      </c>
      <c r="CW144" s="3">
        <f>+IF(SUM(CW148:CW157)=0,0,1)</f>
        <v>1</v>
      </c>
      <c r="CZ144" s="3">
        <f t="shared" si="24"/>
        <v>1</v>
      </c>
      <c r="DA144" s="3">
        <f>+IF(CW144+CX144+CY144=0,0,IF(CZ144=0,0,1))</f>
        <v>1</v>
      </c>
      <c r="DZ144" s="10"/>
    </row>
    <row r="145" spans="1:130">
      <c r="A145" s="7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  <c r="AU145" s="98"/>
      <c r="AV145" s="98"/>
      <c r="AW145" s="98"/>
      <c r="AX145" s="98"/>
      <c r="AY145" s="98"/>
      <c r="AZ145" s="98"/>
      <c r="BA145" s="98"/>
      <c r="BB145" s="98"/>
      <c r="BC145" s="98"/>
      <c r="BD145" s="98"/>
      <c r="BE145" s="98"/>
      <c r="BF145" s="98"/>
      <c r="BG145" s="98"/>
      <c r="BH145" s="98"/>
      <c r="BI145" s="98"/>
      <c r="BJ145" s="98"/>
      <c r="BK145" s="98"/>
      <c r="BL145" s="98"/>
      <c r="BM145" s="98"/>
      <c r="BN145" s="98"/>
      <c r="BO145" s="98"/>
      <c r="BP145" s="98"/>
      <c r="BQ145" s="98"/>
      <c r="BR145" s="98"/>
      <c r="BS145" s="98"/>
      <c r="BT145" s="98"/>
      <c r="BU145" s="98"/>
      <c r="BV145" s="98"/>
      <c r="BW145" s="98"/>
      <c r="BX145" s="98"/>
      <c r="BY145" s="98"/>
      <c r="BZ145" s="98"/>
      <c r="CA145" s="57"/>
      <c r="CB145" s="27" t="str">
        <f t="shared" si="23"/>
        <v>Riadok bude vidieť.</v>
      </c>
      <c r="CC145" s="52" t="s">
        <v>10</v>
      </c>
      <c r="CW145" s="3">
        <f>+IF(SUM(CW148:CW157)=0,0,1)</f>
        <v>1</v>
      </c>
      <c r="CZ145" s="3">
        <f t="shared" si="24"/>
        <v>1</v>
      </c>
      <c r="DA145" s="3">
        <f>+IF(CW145+CX145+CY145=0,0,IF(CZ145=0,0,1))</f>
        <v>1</v>
      </c>
      <c r="DZ145" s="10"/>
    </row>
    <row r="146" spans="1:130" ht="18" customHeight="1">
      <c r="A146" s="7"/>
      <c r="B146" s="102" t="s">
        <v>52</v>
      </c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3" t="s">
        <v>53</v>
      </c>
      <c r="AV146" s="103"/>
      <c r="AW146" s="103"/>
      <c r="AX146" s="103"/>
      <c r="AY146" s="103"/>
      <c r="AZ146" s="103"/>
      <c r="BA146" s="103"/>
      <c r="BB146" s="103"/>
      <c r="BC146" s="103"/>
      <c r="BD146" s="103"/>
      <c r="BE146" s="103"/>
      <c r="BF146" s="103" t="s">
        <v>54</v>
      </c>
      <c r="BG146" s="103"/>
      <c r="BH146" s="103"/>
      <c r="BI146" s="103"/>
      <c r="BJ146" s="103"/>
      <c r="BK146" s="103"/>
      <c r="BL146" s="103"/>
      <c r="BM146" s="103"/>
      <c r="BN146" s="103"/>
      <c r="BO146" s="103"/>
      <c r="BP146" s="103"/>
      <c r="BQ146" s="103" t="s">
        <v>55</v>
      </c>
      <c r="BR146" s="103"/>
      <c r="BS146" s="103"/>
      <c r="BT146" s="103"/>
      <c r="BU146" s="103"/>
      <c r="BV146" s="103"/>
      <c r="BW146" s="103"/>
      <c r="BX146" s="103"/>
      <c r="BY146" s="103"/>
      <c r="BZ146" s="103"/>
      <c r="CA146" s="12" t="s">
        <v>4</v>
      </c>
      <c r="CB146" s="27" t="str">
        <f t="shared" si="23"/>
        <v>Riadok bude vidieť.</v>
      </c>
      <c r="CC146" s="52" t="s">
        <v>10</v>
      </c>
      <c r="CW146" s="55">
        <f>+IF(SUM(CW148:CW157)=0,0,1)</f>
        <v>1</v>
      </c>
      <c r="CZ146" s="3">
        <f t="shared" si="24"/>
        <v>1</v>
      </c>
      <c r="DA146" s="3">
        <f t="shared" si="21"/>
        <v>1</v>
      </c>
      <c r="DZ146" s="10"/>
    </row>
    <row r="147" spans="1:130" ht="18" customHeight="1">
      <c r="A147" s="7"/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3"/>
      <c r="AV147" s="103"/>
      <c r="AW147" s="103"/>
      <c r="AX147" s="103"/>
      <c r="AY147" s="103"/>
      <c r="AZ147" s="103"/>
      <c r="BA147" s="103"/>
      <c r="BB147" s="103"/>
      <c r="BC147" s="103"/>
      <c r="BD147" s="103"/>
      <c r="BE147" s="103"/>
      <c r="BF147" s="103"/>
      <c r="BG147" s="103"/>
      <c r="BH147" s="103"/>
      <c r="BI147" s="103"/>
      <c r="BJ147" s="103"/>
      <c r="BK147" s="103"/>
      <c r="BL147" s="103"/>
      <c r="BM147" s="103"/>
      <c r="BN147" s="103"/>
      <c r="BO147" s="103"/>
      <c r="BP147" s="103"/>
      <c r="BQ147" s="103"/>
      <c r="BR147" s="103"/>
      <c r="BS147" s="103"/>
      <c r="BT147" s="103"/>
      <c r="BU147" s="103"/>
      <c r="BV147" s="103"/>
      <c r="BW147" s="103"/>
      <c r="BX147" s="103"/>
      <c r="BY147" s="103"/>
      <c r="BZ147" s="103"/>
      <c r="CA147" s="37"/>
      <c r="CB147" s="27" t="str">
        <f t="shared" si="23"/>
        <v>Riadok bude vidieť.</v>
      </c>
      <c r="CC147" s="52" t="s">
        <v>10</v>
      </c>
      <c r="CW147" s="55">
        <f>+IF(SUM(CW148:CW157)=0,0,1)</f>
        <v>1</v>
      </c>
      <c r="CZ147" s="3">
        <f t="shared" si="24"/>
        <v>1</v>
      </c>
      <c r="DA147" s="3">
        <f t="shared" si="21"/>
        <v>1</v>
      </c>
      <c r="DZ147" s="10"/>
    </row>
    <row r="148" spans="1:130">
      <c r="A148" s="7"/>
      <c r="B148" s="93" t="s">
        <v>59</v>
      </c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104" t="s">
        <v>213</v>
      </c>
      <c r="AV148" s="104"/>
      <c r="AW148" s="104"/>
      <c r="AX148" s="104"/>
      <c r="AY148" s="104"/>
      <c r="AZ148" s="104"/>
      <c r="BA148" s="104"/>
      <c r="BB148" s="104"/>
      <c r="BC148" s="104"/>
      <c r="BD148" s="104"/>
      <c r="BE148" s="104"/>
      <c r="BF148" s="104" t="s">
        <v>60</v>
      </c>
      <c r="BG148" s="104"/>
      <c r="BH148" s="104"/>
      <c r="BI148" s="104"/>
      <c r="BJ148" s="104"/>
      <c r="BK148" s="104"/>
      <c r="BL148" s="104"/>
      <c r="BM148" s="104"/>
      <c r="BN148" s="104"/>
      <c r="BO148" s="104"/>
      <c r="BP148" s="104"/>
      <c r="BQ148" s="105" t="s">
        <v>213</v>
      </c>
      <c r="BR148" s="105"/>
      <c r="BS148" s="105"/>
      <c r="BT148" s="105"/>
      <c r="BU148" s="105"/>
      <c r="BV148" s="105"/>
      <c r="BW148" s="105"/>
      <c r="BX148" s="105"/>
      <c r="BY148" s="105"/>
      <c r="BZ148" s="105"/>
      <c r="CA148" s="37"/>
      <c r="CB148" s="27" t="str">
        <f t="shared" si="23"/>
        <v>Riadok bude vidieť.</v>
      </c>
      <c r="CC148" s="52" t="s">
        <v>10</v>
      </c>
      <c r="CW148" s="55">
        <f t="shared" ref="CW148:CW156" si="25">+IF(B148="",0,1)</f>
        <v>1</v>
      </c>
      <c r="CZ148" s="3">
        <f t="shared" si="24"/>
        <v>1</v>
      </c>
      <c r="DA148" s="3">
        <f t="shared" si="21"/>
        <v>1</v>
      </c>
      <c r="DZ148" s="10"/>
    </row>
    <row r="149" spans="1:130">
      <c r="A149" s="7"/>
      <c r="B149" s="74" t="s">
        <v>61</v>
      </c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106" t="s">
        <v>213</v>
      </c>
      <c r="AV149" s="106"/>
      <c r="AW149" s="106"/>
      <c r="AX149" s="106"/>
      <c r="AY149" s="106"/>
      <c r="AZ149" s="106"/>
      <c r="BA149" s="106"/>
      <c r="BB149" s="106"/>
      <c r="BC149" s="106"/>
      <c r="BD149" s="106"/>
      <c r="BE149" s="106"/>
      <c r="BF149" s="107" t="s">
        <v>60</v>
      </c>
      <c r="BG149" s="107"/>
      <c r="BH149" s="107"/>
      <c r="BI149" s="107"/>
      <c r="BJ149" s="107"/>
      <c r="BK149" s="107"/>
      <c r="BL149" s="107"/>
      <c r="BM149" s="107"/>
      <c r="BN149" s="107"/>
      <c r="BO149" s="107"/>
      <c r="BP149" s="107"/>
      <c r="BQ149" s="108" t="s">
        <v>213</v>
      </c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37"/>
      <c r="CB149" s="27" t="str">
        <f t="shared" si="23"/>
        <v>Riadok bude vidieť.</v>
      </c>
      <c r="CC149" s="52" t="s">
        <v>10</v>
      </c>
      <c r="CW149" s="55">
        <f t="shared" si="25"/>
        <v>1</v>
      </c>
      <c r="CZ149" s="3">
        <f t="shared" si="24"/>
        <v>1</v>
      </c>
      <c r="DA149" s="3">
        <f t="shared" si="21"/>
        <v>1</v>
      </c>
      <c r="DZ149" s="10"/>
    </row>
    <row r="150" spans="1:130">
      <c r="A150" s="7"/>
      <c r="B150" s="74" t="s">
        <v>62</v>
      </c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106" t="s">
        <v>213</v>
      </c>
      <c r="AV150" s="106"/>
      <c r="AW150" s="106"/>
      <c r="AX150" s="106"/>
      <c r="AY150" s="106"/>
      <c r="AZ150" s="106"/>
      <c r="BA150" s="106"/>
      <c r="BB150" s="106"/>
      <c r="BC150" s="106"/>
      <c r="BD150" s="106"/>
      <c r="BE150" s="106"/>
      <c r="BF150" s="107" t="s">
        <v>60</v>
      </c>
      <c r="BG150" s="107"/>
      <c r="BH150" s="107"/>
      <c r="BI150" s="107"/>
      <c r="BJ150" s="107"/>
      <c r="BK150" s="107"/>
      <c r="BL150" s="107"/>
      <c r="BM150" s="107"/>
      <c r="BN150" s="107"/>
      <c r="BO150" s="107"/>
      <c r="BP150" s="107"/>
      <c r="BQ150" s="108" t="s">
        <v>213</v>
      </c>
      <c r="BR150" s="108"/>
      <c r="BS150" s="108"/>
      <c r="BT150" s="108"/>
      <c r="BU150" s="108"/>
      <c r="BV150" s="108"/>
      <c r="BW150" s="108"/>
      <c r="BX150" s="108"/>
      <c r="BY150" s="108"/>
      <c r="BZ150" s="108"/>
      <c r="CA150" s="37"/>
      <c r="CB150" s="27" t="str">
        <f t="shared" si="23"/>
        <v>Riadok bude vidieť.</v>
      </c>
      <c r="CC150" s="52" t="s">
        <v>10</v>
      </c>
      <c r="CW150" s="55">
        <f t="shared" si="25"/>
        <v>1</v>
      </c>
      <c r="CZ150" s="3">
        <f t="shared" si="24"/>
        <v>1</v>
      </c>
      <c r="DA150" s="3">
        <f t="shared" si="21"/>
        <v>1</v>
      </c>
      <c r="DZ150" s="10"/>
    </row>
    <row r="151" spans="1:130">
      <c r="A151" s="7"/>
      <c r="B151" s="74" t="s">
        <v>63</v>
      </c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106" t="s">
        <v>213</v>
      </c>
      <c r="AV151" s="106"/>
      <c r="AW151" s="106"/>
      <c r="AX151" s="106"/>
      <c r="AY151" s="106"/>
      <c r="AZ151" s="106"/>
      <c r="BA151" s="106"/>
      <c r="BB151" s="106"/>
      <c r="BC151" s="106"/>
      <c r="BD151" s="106"/>
      <c r="BE151" s="106"/>
      <c r="BF151" s="107" t="s">
        <v>60</v>
      </c>
      <c r="BG151" s="107"/>
      <c r="BH151" s="107"/>
      <c r="BI151" s="107"/>
      <c r="BJ151" s="107"/>
      <c r="BK151" s="107"/>
      <c r="BL151" s="107"/>
      <c r="BM151" s="107"/>
      <c r="BN151" s="107"/>
      <c r="BO151" s="107"/>
      <c r="BP151" s="107"/>
      <c r="BQ151" s="108" t="s">
        <v>213</v>
      </c>
      <c r="BR151" s="108"/>
      <c r="BS151" s="108"/>
      <c r="BT151" s="108"/>
      <c r="BU151" s="108"/>
      <c r="BV151" s="108"/>
      <c r="BW151" s="108"/>
      <c r="BX151" s="108"/>
      <c r="BY151" s="108"/>
      <c r="BZ151" s="108"/>
      <c r="CA151" s="37"/>
      <c r="CB151" s="27" t="str">
        <f t="shared" si="23"/>
        <v>Riadok bude vidieť.</v>
      </c>
      <c r="CC151" s="52" t="s">
        <v>10</v>
      </c>
      <c r="CW151" s="55">
        <f t="shared" si="25"/>
        <v>1</v>
      </c>
      <c r="CZ151" s="3">
        <f t="shared" si="24"/>
        <v>1</v>
      </c>
      <c r="DA151" s="3">
        <f t="shared" si="21"/>
        <v>1</v>
      </c>
      <c r="DZ151" s="10"/>
    </row>
    <row r="152" spans="1:130">
      <c r="A152" s="7"/>
      <c r="B152" s="93" t="s">
        <v>205</v>
      </c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104" t="s">
        <v>213</v>
      </c>
      <c r="AV152" s="104"/>
      <c r="AW152" s="104"/>
      <c r="AX152" s="104"/>
      <c r="AY152" s="104"/>
      <c r="AZ152" s="104"/>
      <c r="BA152" s="104"/>
      <c r="BB152" s="104"/>
      <c r="BC152" s="104"/>
      <c r="BD152" s="104"/>
      <c r="BE152" s="104"/>
      <c r="BF152" s="104" t="s">
        <v>60</v>
      </c>
      <c r="BG152" s="104"/>
      <c r="BH152" s="104"/>
      <c r="BI152" s="104"/>
      <c r="BJ152" s="104"/>
      <c r="BK152" s="104"/>
      <c r="BL152" s="104"/>
      <c r="BM152" s="104"/>
      <c r="BN152" s="104"/>
      <c r="BO152" s="104"/>
      <c r="BP152" s="104"/>
      <c r="BQ152" s="105" t="s">
        <v>213</v>
      </c>
      <c r="BR152" s="105"/>
      <c r="BS152" s="105"/>
      <c r="BT152" s="105"/>
      <c r="BU152" s="105"/>
      <c r="BV152" s="105"/>
      <c r="BW152" s="105"/>
      <c r="BX152" s="105"/>
      <c r="BY152" s="105"/>
      <c r="BZ152" s="105"/>
      <c r="CA152" s="37"/>
      <c r="CB152" s="27" t="str">
        <f t="shared" si="23"/>
        <v>Riadok bude vidieť.</v>
      </c>
      <c r="CC152" s="52" t="s">
        <v>10</v>
      </c>
      <c r="CW152" s="55">
        <f t="shared" si="25"/>
        <v>1</v>
      </c>
      <c r="CZ152" s="3">
        <f t="shared" si="24"/>
        <v>1</v>
      </c>
      <c r="DA152" s="3">
        <f t="shared" si="21"/>
        <v>1</v>
      </c>
      <c r="DZ152" s="10"/>
    </row>
    <row r="153" spans="1:130">
      <c r="A153" s="7"/>
      <c r="B153" s="74" t="s">
        <v>206</v>
      </c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106" t="s">
        <v>213</v>
      </c>
      <c r="AV153" s="106"/>
      <c r="AW153" s="106"/>
      <c r="AX153" s="106"/>
      <c r="AY153" s="106"/>
      <c r="AZ153" s="106"/>
      <c r="BA153" s="106"/>
      <c r="BB153" s="106"/>
      <c r="BC153" s="106"/>
      <c r="BD153" s="106"/>
      <c r="BE153" s="106"/>
      <c r="BF153" s="107" t="s">
        <v>207</v>
      </c>
      <c r="BG153" s="107"/>
      <c r="BH153" s="107"/>
      <c r="BI153" s="107"/>
      <c r="BJ153" s="107"/>
      <c r="BK153" s="107"/>
      <c r="BL153" s="107"/>
      <c r="BM153" s="107"/>
      <c r="BN153" s="107"/>
      <c r="BO153" s="107"/>
      <c r="BP153" s="107"/>
      <c r="BQ153" s="108" t="s">
        <v>213</v>
      </c>
      <c r="BR153" s="108"/>
      <c r="BS153" s="108"/>
      <c r="BT153" s="108"/>
      <c r="BU153" s="108"/>
      <c r="BV153" s="108"/>
      <c r="BW153" s="108"/>
      <c r="BX153" s="108"/>
      <c r="BY153" s="108"/>
      <c r="BZ153" s="108"/>
      <c r="CA153" s="37"/>
      <c r="CB153" s="27" t="str">
        <f t="shared" si="23"/>
        <v>Riadok bude vidieť.</v>
      </c>
      <c r="CC153" s="52" t="s">
        <v>10</v>
      </c>
      <c r="CW153" s="55">
        <f t="shared" si="25"/>
        <v>1</v>
      </c>
      <c r="CZ153" s="3">
        <f t="shared" si="24"/>
        <v>1</v>
      </c>
      <c r="DA153" s="3">
        <f t="shared" si="21"/>
        <v>1</v>
      </c>
      <c r="DZ153" s="10"/>
    </row>
    <row r="154" spans="1:130">
      <c r="A154" s="7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106"/>
      <c r="AV154" s="106"/>
      <c r="AW154" s="106"/>
      <c r="AX154" s="106"/>
      <c r="AY154" s="106"/>
      <c r="AZ154" s="106"/>
      <c r="BA154" s="106"/>
      <c r="BB154" s="106"/>
      <c r="BC154" s="106"/>
      <c r="BD154" s="106"/>
      <c r="BE154" s="106"/>
      <c r="BF154" s="107"/>
      <c r="BG154" s="107"/>
      <c r="BH154" s="107"/>
      <c r="BI154" s="107"/>
      <c r="BJ154" s="107"/>
      <c r="BK154" s="107"/>
      <c r="BL154" s="107"/>
      <c r="BM154" s="107"/>
      <c r="BN154" s="107"/>
      <c r="BO154" s="107"/>
      <c r="BP154" s="107"/>
      <c r="BQ154" s="108"/>
      <c r="BR154" s="108"/>
      <c r="BS154" s="108"/>
      <c r="BT154" s="108"/>
      <c r="BU154" s="108"/>
      <c r="BV154" s="108"/>
      <c r="BW154" s="108"/>
      <c r="BX154" s="108"/>
      <c r="BY154" s="108"/>
      <c r="BZ154" s="108"/>
      <c r="CA154" s="37"/>
      <c r="CB154" s="27" t="str">
        <f t="shared" si="23"/>
        <v>Riadok bude skrytý.</v>
      </c>
      <c r="CC154" s="52" t="s">
        <v>10</v>
      </c>
      <c r="CW154" s="55">
        <f t="shared" si="25"/>
        <v>0</v>
      </c>
      <c r="CZ154" s="3">
        <f t="shared" si="24"/>
        <v>1</v>
      </c>
      <c r="DA154" s="3">
        <f t="shared" si="21"/>
        <v>0</v>
      </c>
      <c r="DZ154" s="10"/>
    </row>
    <row r="155" spans="1:130">
      <c r="A155" s="7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106"/>
      <c r="AV155" s="106"/>
      <c r="AW155" s="106"/>
      <c r="AX155" s="106"/>
      <c r="AY155" s="106"/>
      <c r="AZ155" s="106"/>
      <c r="BA155" s="106"/>
      <c r="BB155" s="106"/>
      <c r="BC155" s="106"/>
      <c r="BD155" s="106"/>
      <c r="BE155" s="106"/>
      <c r="BF155" s="107"/>
      <c r="BG155" s="107"/>
      <c r="BH155" s="107"/>
      <c r="BI155" s="107"/>
      <c r="BJ155" s="107"/>
      <c r="BK155" s="107"/>
      <c r="BL155" s="107"/>
      <c r="BM155" s="107"/>
      <c r="BN155" s="107"/>
      <c r="BO155" s="107"/>
      <c r="BP155" s="107"/>
      <c r="BQ155" s="108"/>
      <c r="BR155" s="108"/>
      <c r="BS155" s="108"/>
      <c r="BT155" s="108"/>
      <c r="BU155" s="108"/>
      <c r="BV155" s="108"/>
      <c r="BW155" s="108"/>
      <c r="BX155" s="108"/>
      <c r="BY155" s="108"/>
      <c r="BZ155" s="108"/>
      <c r="CA155" s="37"/>
      <c r="CB155" s="27" t="str">
        <f t="shared" si="23"/>
        <v>Riadok bude skrytý.</v>
      </c>
      <c r="CC155" s="52" t="s">
        <v>10</v>
      </c>
      <c r="CW155" s="55">
        <f t="shared" si="25"/>
        <v>0</v>
      </c>
      <c r="CZ155" s="3">
        <f t="shared" si="24"/>
        <v>1</v>
      </c>
      <c r="DA155" s="3">
        <f t="shared" si="21"/>
        <v>0</v>
      </c>
      <c r="DZ155" s="10"/>
    </row>
    <row r="156" spans="1:130">
      <c r="A156" s="7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106"/>
      <c r="AV156" s="106"/>
      <c r="AW156" s="106"/>
      <c r="AX156" s="106"/>
      <c r="AY156" s="106"/>
      <c r="AZ156" s="106"/>
      <c r="BA156" s="106"/>
      <c r="BB156" s="106"/>
      <c r="BC156" s="106"/>
      <c r="BD156" s="106"/>
      <c r="BE156" s="106"/>
      <c r="BF156" s="107"/>
      <c r="BG156" s="107"/>
      <c r="BH156" s="107"/>
      <c r="BI156" s="107"/>
      <c r="BJ156" s="107"/>
      <c r="BK156" s="107"/>
      <c r="BL156" s="107"/>
      <c r="BM156" s="107"/>
      <c r="BN156" s="107"/>
      <c r="BO156" s="107"/>
      <c r="BP156" s="107"/>
      <c r="BQ156" s="108"/>
      <c r="BR156" s="108"/>
      <c r="BS156" s="108"/>
      <c r="BT156" s="108"/>
      <c r="BU156" s="108"/>
      <c r="BV156" s="108"/>
      <c r="BW156" s="108"/>
      <c r="BX156" s="108"/>
      <c r="BY156" s="108"/>
      <c r="BZ156" s="108"/>
      <c r="CA156" s="37"/>
      <c r="CB156" s="27" t="str">
        <f t="shared" si="23"/>
        <v>Riadok bude skrytý.</v>
      </c>
      <c r="CC156" s="52" t="s">
        <v>10</v>
      </c>
      <c r="CW156" s="55">
        <f t="shared" si="25"/>
        <v>0</v>
      </c>
      <c r="CZ156" s="3">
        <f t="shared" si="24"/>
        <v>1</v>
      </c>
      <c r="DA156" s="3">
        <f t="shared" si="21"/>
        <v>0</v>
      </c>
      <c r="DZ156" s="10"/>
    </row>
    <row r="157" spans="1:130">
      <c r="A157" s="7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  <c r="AP157" s="75"/>
      <c r="AQ157" s="75"/>
      <c r="AR157" s="75"/>
      <c r="AS157" s="75"/>
      <c r="AT157" s="75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09"/>
      <c r="BF157" s="110"/>
      <c r="BG157" s="110"/>
      <c r="BH157" s="110"/>
      <c r="BI157" s="110"/>
      <c r="BJ157" s="110"/>
      <c r="BK157" s="110"/>
      <c r="BL157" s="110"/>
      <c r="BM157" s="110"/>
      <c r="BN157" s="110"/>
      <c r="BO157" s="110"/>
      <c r="BP157" s="110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37"/>
      <c r="CB157" s="27" t="str">
        <f t="shared" si="23"/>
        <v>Riadok bude vidieť.</v>
      </c>
      <c r="CC157" s="52" t="s">
        <v>10</v>
      </c>
      <c r="CW157" s="55">
        <f>+IF(B148&amp;B149&amp;B150&amp;B151&amp;B152&amp;B153&amp;B154&amp;B155&amp;B156&amp;B157="",0,1)</f>
        <v>1</v>
      </c>
      <c r="CZ157" s="3">
        <f t="shared" si="24"/>
        <v>1</v>
      </c>
      <c r="DA157" s="3">
        <f t="shared" si="21"/>
        <v>1</v>
      </c>
      <c r="DZ157" s="10"/>
    </row>
    <row r="158" spans="1:130">
      <c r="A158" s="7"/>
      <c r="CA158" s="37"/>
      <c r="CB158" s="27" t="str">
        <f t="shared" si="23"/>
        <v>Riadok bude vidieť.</v>
      </c>
      <c r="CC158" s="52" t="s">
        <v>10</v>
      </c>
      <c r="CW158" s="55">
        <f>+IF(SUM(CW160:CW179)=0,0,1)</f>
        <v>1</v>
      </c>
      <c r="CZ158" s="3">
        <f t="shared" si="24"/>
        <v>1</v>
      </c>
      <c r="DA158" s="3">
        <f t="shared" si="21"/>
        <v>1</v>
      </c>
      <c r="DZ158" s="10"/>
    </row>
    <row r="159" spans="1:130">
      <c r="A159" s="7"/>
      <c r="B159" s="47" t="s">
        <v>26</v>
      </c>
      <c r="C159" s="42" t="s">
        <v>64</v>
      </c>
      <c r="D159" s="42"/>
      <c r="E159" s="42"/>
      <c r="F159" s="42"/>
      <c r="CA159" s="12" t="s">
        <v>4</v>
      </c>
      <c r="CB159" s="27" t="str">
        <f t="shared" si="23"/>
        <v>Riadok bude vidieť.</v>
      </c>
      <c r="CC159" s="52" t="s">
        <v>10</v>
      </c>
      <c r="CW159" s="3">
        <f>+IF(SUM(CW160:CW179)=0,0,1)</f>
        <v>1</v>
      </c>
      <c r="CZ159" s="3">
        <f t="shared" si="24"/>
        <v>1</v>
      </c>
      <c r="DA159" s="3">
        <f t="shared" si="21"/>
        <v>1</v>
      </c>
      <c r="DZ159" s="10"/>
    </row>
    <row r="160" spans="1:130">
      <c r="A160" s="7"/>
      <c r="B160" s="70" t="s">
        <v>65</v>
      </c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/>
      <c r="BL160" s="70"/>
      <c r="BM160" s="70"/>
      <c r="BN160" s="70"/>
      <c r="BO160" s="70"/>
      <c r="BP160" s="70"/>
      <c r="BQ160" s="70"/>
      <c r="BR160" s="70"/>
      <c r="BS160" s="70"/>
      <c r="BT160" s="70"/>
      <c r="BU160" s="70"/>
      <c r="BV160" s="70"/>
      <c r="BW160" s="70"/>
      <c r="BX160" s="70"/>
      <c r="BY160" s="70"/>
      <c r="BZ160" s="70"/>
      <c r="CA160" s="54"/>
      <c r="CB160" s="27" t="str">
        <f t="shared" si="23"/>
        <v>Riadok bude vidieť.</v>
      </c>
      <c r="CC160" s="52" t="s">
        <v>10</v>
      </c>
      <c r="CW160" s="3">
        <f t="shared" ref="CW160:CW179" si="26">+IF(B160="",0,1)</f>
        <v>1</v>
      </c>
      <c r="CZ160" s="3">
        <f t="shared" si="24"/>
        <v>1</v>
      </c>
      <c r="DA160" s="3">
        <f t="shared" si="21"/>
        <v>1</v>
      </c>
      <c r="DZ160" s="10"/>
    </row>
    <row r="161" spans="1:130" hidden="1">
      <c r="A161" s="7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/>
      <c r="BL161" s="70"/>
      <c r="BM161" s="70"/>
      <c r="BN161" s="70"/>
      <c r="BO161" s="70"/>
      <c r="BP161" s="70"/>
      <c r="BQ161" s="70"/>
      <c r="BR161" s="70"/>
      <c r="BS161" s="70"/>
      <c r="BT161" s="70"/>
      <c r="BU161" s="70"/>
      <c r="BV161" s="70"/>
      <c r="BW161" s="70"/>
      <c r="BX161" s="70"/>
      <c r="BY161" s="70"/>
      <c r="BZ161" s="70"/>
      <c r="CA161" s="54"/>
      <c r="CB161" s="27" t="str">
        <f t="shared" si="23"/>
        <v>Riadok bude skrytý.</v>
      </c>
      <c r="CC161" s="52" t="s">
        <v>10</v>
      </c>
      <c r="CW161" s="3">
        <f t="shared" si="26"/>
        <v>0</v>
      </c>
      <c r="CZ161" s="3">
        <f t="shared" si="24"/>
        <v>1</v>
      </c>
      <c r="DA161" s="3">
        <f t="shared" si="21"/>
        <v>0</v>
      </c>
      <c r="DZ161" s="10"/>
    </row>
    <row r="162" spans="1:130" hidden="1">
      <c r="A162" s="7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/>
      <c r="BL162" s="70"/>
      <c r="BM162" s="70"/>
      <c r="BN162" s="70"/>
      <c r="BO162" s="70"/>
      <c r="BP162" s="70"/>
      <c r="BQ162" s="70"/>
      <c r="BR162" s="70"/>
      <c r="BS162" s="70"/>
      <c r="BT162" s="70"/>
      <c r="BU162" s="70"/>
      <c r="BV162" s="70"/>
      <c r="BW162" s="70"/>
      <c r="BX162" s="70"/>
      <c r="BY162" s="70"/>
      <c r="BZ162" s="70"/>
      <c r="CA162" s="54"/>
      <c r="CB162" s="27" t="str">
        <f t="shared" si="23"/>
        <v>Riadok bude skrytý.</v>
      </c>
      <c r="CC162" s="52" t="s">
        <v>10</v>
      </c>
      <c r="CW162" s="3">
        <f t="shared" si="26"/>
        <v>0</v>
      </c>
      <c r="CZ162" s="3">
        <f t="shared" si="24"/>
        <v>1</v>
      </c>
      <c r="DA162" s="3">
        <f t="shared" si="21"/>
        <v>0</v>
      </c>
      <c r="DZ162" s="10"/>
    </row>
    <row r="163" spans="1:130" hidden="1">
      <c r="A163" s="7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0"/>
      <c r="BP163" s="70"/>
      <c r="BQ163" s="70"/>
      <c r="BR163" s="70"/>
      <c r="BS163" s="70"/>
      <c r="BT163" s="70"/>
      <c r="BU163" s="70"/>
      <c r="BV163" s="70"/>
      <c r="BW163" s="70"/>
      <c r="BX163" s="70"/>
      <c r="BY163" s="70"/>
      <c r="BZ163" s="70"/>
      <c r="CA163" s="54"/>
      <c r="CB163" s="27" t="str">
        <f t="shared" si="23"/>
        <v>Riadok bude skrytý.</v>
      </c>
      <c r="CC163" s="52" t="s">
        <v>10</v>
      </c>
      <c r="CW163" s="3">
        <f t="shared" si="26"/>
        <v>0</v>
      </c>
      <c r="CZ163" s="3">
        <f t="shared" si="24"/>
        <v>1</v>
      </c>
      <c r="DA163" s="3">
        <f t="shared" si="21"/>
        <v>0</v>
      </c>
      <c r="DZ163" s="10"/>
    </row>
    <row r="164" spans="1:130" hidden="1">
      <c r="A164" s="7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54"/>
      <c r="CB164" s="27" t="str">
        <f t="shared" si="23"/>
        <v>Riadok bude skrytý.</v>
      </c>
      <c r="CC164" s="52" t="s">
        <v>10</v>
      </c>
      <c r="CW164" s="3">
        <f t="shared" si="26"/>
        <v>0</v>
      </c>
      <c r="CZ164" s="3">
        <f t="shared" si="24"/>
        <v>1</v>
      </c>
      <c r="DA164" s="3">
        <f t="shared" si="21"/>
        <v>0</v>
      </c>
      <c r="DZ164" s="10"/>
    </row>
    <row r="165" spans="1:130" hidden="1">
      <c r="A165" s="7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/>
      <c r="BK165" s="70"/>
      <c r="BL165" s="70"/>
      <c r="BM165" s="70"/>
      <c r="BN165" s="70"/>
      <c r="BO165" s="70"/>
      <c r="BP165" s="70"/>
      <c r="BQ165" s="70"/>
      <c r="BR165" s="70"/>
      <c r="BS165" s="70"/>
      <c r="BT165" s="70"/>
      <c r="BU165" s="70"/>
      <c r="BV165" s="70"/>
      <c r="BW165" s="70"/>
      <c r="BX165" s="70"/>
      <c r="BY165" s="70"/>
      <c r="BZ165" s="70"/>
      <c r="CA165" s="54"/>
      <c r="CB165" s="27" t="str">
        <f t="shared" si="23"/>
        <v>Riadok bude skrytý.</v>
      </c>
      <c r="CC165" s="52" t="s">
        <v>10</v>
      </c>
      <c r="CW165" s="3">
        <f t="shared" si="26"/>
        <v>0</v>
      </c>
      <c r="CZ165" s="3">
        <f t="shared" si="24"/>
        <v>1</v>
      </c>
      <c r="DA165" s="3">
        <f t="shared" si="21"/>
        <v>0</v>
      </c>
      <c r="DZ165" s="10"/>
    </row>
    <row r="166" spans="1:130" hidden="1">
      <c r="A166" s="7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/>
      <c r="BN166" s="70"/>
      <c r="BO166" s="70"/>
      <c r="BP166" s="70"/>
      <c r="BQ166" s="70"/>
      <c r="BR166" s="70"/>
      <c r="BS166" s="70"/>
      <c r="BT166" s="70"/>
      <c r="BU166" s="70"/>
      <c r="BV166" s="70"/>
      <c r="BW166" s="70"/>
      <c r="BX166" s="70"/>
      <c r="BY166" s="70"/>
      <c r="BZ166" s="70"/>
      <c r="CA166" s="54"/>
      <c r="CB166" s="27" t="str">
        <f t="shared" si="23"/>
        <v>Riadok bude skrytý.</v>
      </c>
      <c r="CC166" s="52" t="s">
        <v>10</v>
      </c>
      <c r="CW166" s="3">
        <f t="shared" si="26"/>
        <v>0</v>
      </c>
      <c r="CZ166" s="3">
        <f t="shared" si="24"/>
        <v>1</v>
      </c>
      <c r="DA166" s="3">
        <f t="shared" si="21"/>
        <v>0</v>
      </c>
      <c r="DZ166" s="10"/>
    </row>
    <row r="167" spans="1:130" hidden="1">
      <c r="A167" s="7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54"/>
      <c r="CB167" s="27" t="str">
        <f t="shared" si="23"/>
        <v>Riadok bude skrytý.</v>
      </c>
      <c r="CC167" s="52" t="s">
        <v>10</v>
      </c>
      <c r="CW167" s="3">
        <f t="shared" si="26"/>
        <v>0</v>
      </c>
      <c r="CZ167" s="3">
        <f t="shared" si="24"/>
        <v>1</v>
      </c>
      <c r="DA167" s="3">
        <f t="shared" si="21"/>
        <v>0</v>
      </c>
      <c r="DZ167" s="10"/>
    </row>
    <row r="168" spans="1:130" hidden="1">
      <c r="A168" s="7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54"/>
      <c r="CB168" s="27" t="str">
        <f t="shared" si="23"/>
        <v>Riadok bude skrytý.</v>
      </c>
      <c r="CC168" s="52" t="s">
        <v>10</v>
      </c>
      <c r="CW168" s="3">
        <f t="shared" si="26"/>
        <v>0</v>
      </c>
      <c r="CZ168" s="3">
        <f t="shared" si="24"/>
        <v>1</v>
      </c>
      <c r="DA168" s="3">
        <f t="shared" si="21"/>
        <v>0</v>
      </c>
      <c r="DZ168" s="10"/>
    </row>
    <row r="169" spans="1:130" hidden="1">
      <c r="A169" s="7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54"/>
      <c r="CB169" s="27" t="str">
        <f t="shared" si="23"/>
        <v>Riadok bude skrytý.</v>
      </c>
      <c r="CC169" s="52" t="s">
        <v>10</v>
      </c>
      <c r="CW169" s="3">
        <f t="shared" si="26"/>
        <v>0</v>
      </c>
      <c r="CZ169" s="3">
        <f t="shared" si="24"/>
        <v>1</v>
      </c>
      <c r="DA169" s="3">
        <f t="shared" si="21"/>
        <v>0</v>
      </c>
      <c r="DZ169" s="10"/>
    </row>
    <row r="170" spans="1:130" hidden="1">
      <c r="A170" s="7"/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0"/>
      <c r="BL170" s="70"/>
      <c r="BM170" s="70"/>
      <c r="BN170" s="70"/>
      <c r="BO170" s="70"/>
      <c r="BP170" s="70"/>
      <c r="BQ170" s="70"/>
      <c r="BR170" s="70"/>
      <c r="BS170" s="70"/>
      <c r="BT170" s="70"/>
      <c r="BU170" s="70"/>
      <c r="BV170" s="70"/>
      <c r="BW170" s="70"/>
      <c r="BX170" s="70"/>
      <c r="BY170" s="70"/>
      <c r="BZ170" s="70"/>
      <c r="CA170" s="54"/>
      <c r="CB170" s="27" t="str">
        <f t="shared" si="23"/>
        <v>Riadok bude skrytý.</v>
      </c>
      <c r="CC170" s="52" t="s">
        <v>10</v>
      </c>
      <c r="CW170" s="3">
        <f t="shared" si="26"/>
        <v>0</v>
      </c>
      <c r="CZ170" s="3">
        <f t="shared" si="24"/>
        <v>1</v>
      </c>
      <c r="DA170" s="3">
        <f t="shared" si="21"/>
        <v>0</v>
      </c>
      <c r="DZ170" s="10"/>
    </row>
    <row r="171" spans="1:130" hidden="1">
      <c r="A171" s="7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54"/>
      <c r="CB171" s="27" t="str">
        <f t="shared" si="23"/>
        <v>Riadok bude skrytý.</v>
      </c>
      <c r="CC171" s="52" t="s">
        <v>10</v>
      </c>
      <c r="CW171" s="3">
        <f t="shared" si="26"/>
        <v>0</v>
      </c>
      <c r="CZ171" s="3">
        <f t="shared" si="24"/>
        <v>1</v>
      </c>
      <c r="DA171" s="3">
        <f t="shared" si="21"/>
        <v>0</v>
      </c>
      <c r="DZ171" s="10"/>
    </row>
    <row r="172" spans="1:130" hidden="1">
      <c r="A172" s="7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54"/>
      <c r="CB172" s="27" t="str">
        <f t="shared" si="23"/>
        <v>Riadok bude skrytý.</v>
      </c>
      <c r="CC172" s="52" t="s">
        <v>10</v>
      </c>
      <c r="CW172" s="3">
        <f t="shared" si="26"/>
        <v>0</v>
      </c>
      <c r="CZ172" s="3">
        <f t="shared" si="24"/>
        <v>1</v>
      </c>
      <c r="DA172" s="3">
        <f t="shared" si="21"/>
        <v>0</v>
      </c>
      <c r="DZ172" s="10"/>
    </row>
    <row r="173" spans="1:130" hidden="1">
      <c r="A173" s="7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54"/>
      <c r="CB173" s="27" t="str">
        <f t="shared" si="23"/>
        <v>Riadok bude skrytý.</v>
      </c>
      <c r="CC173" s="52" t="s">
        <v>10</v>
      </c>
      <c r="CW173" s="3">
        <f t="shared" si="26"/>
        <v>0</v>
      </c>
      <c r="CZ173" s="3">
        <f t="shared" si="24"/>
        <v>1</v>
      </c>
      <c r="DA173" s="3">
        <f t="shared" si="21"/>
        <v>0</v>
      </c>
      <c r="DZ173" s="10"/>
    </row>
    <row r="174" spans="1:130" hidden="1">
      <c r="A174" s="7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/>
      <c r="BP174" s="70"/>
      <c r="BQ174" s="70"/>
      <c r="BR174" s="70"/>
      <c r="BS174" s="70"/>
      <c r="BT174" s="70"/>
      <c r="BU174" s="70"/>
      <c r="BV174" s="70"/>
      <c r="BW174" s="70"/>
      <c r="BX174" s="70"/>
      <c r="BY174" s="70"/>
      <c r="BZ174" s="70"/>
      <c r="CA174" s="54"/>
      <c r="CB174" s="27" t="str">
        <f t="shared" si="23"/>
        <v>Riadok bude skrytý.</v>
      </c>
      <c r="CC174" s="52" t="s">
        <v>10</v>
      </c>
      <c r="CW174" s="3">
        <f t="shared" si="26"/>
        <v>0</v>
      </c>
      <c r="CZ174" s="3">
        <f t="shared" si="24"/>
        <v>1</v>
      </c>
      <c r="DA174" s="3">
        <f t="shared" si="21"/>
        <v>0</v>
      </c>
      <c r="DZ174" s="10"/>
    </row>
    <row r="175" spans="1:130" hidden="1">
      <c r="A175" s="7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54"/>
      <c r="CB175" s="27" t="str">
        <f t="shared" si="23"/>
        <v>Riadok bude skrytý.</v>
      </c>
      <c r="CC175" s="52" t="s">
        <v>10</v>
      </c>
      <c r="CW175" s="3">
        <f t="shared" si="26"/>
        <v>0</v>
      </c>
      <c r="CZ175" s="3">
        <f t="shared" si="24"/>
        <v>1</v>
      </c>
      <c r="DA175" s="3">
        <f t="shared" si="21"/>
        <v>0</v>
      </c>
      <c r="DZ175" s="10"/>
    </row>
    <row r="176" spans="1:130" hidden="1">
      <c r="A176" s="7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0"/>
      <c r="BO176" s="70"/>
      <c r="BP176" s="70"/>
      <c r="BQ176" s="70"/>
      <c r="BR176" s="70"/>
      <c r="BS176" s="70"/>
      <c r="BT176" s="70"/>
      <c r="BU176" s="70"/>
      <c r="BV176" s="70"/>
      <c r="BW176" s="70"/>
      <c r="BX176" s="70"/>
      <c r="BY176" s="70"/>
      <c r="BZ176" s="70"/>
      <c r="CA176" s="54"/>
      <c r="CB176" s="27" t="str">
        <f t="shared" si="23"/>
        <v>Riadok bude skrytý.</v>
      </c>
      <c r="CC176" s="52" t="s">
        <v>10</v>
      </c>
      <c r="CW176" s="3">
        <f t="shared" si="26"/>
        <v>0</v>
      </c>
      <c r="CZ176" s="3">
        <f t="shared" si="24"/>
        <v>1</v>
      </c>
      <c r="DA176" s="3">
        <f t="shared" si="21"/>
        <v>0</v>
      </c>
      <c r="DZ176" s="10"/>
    </row>
    <row r="177" spans="1:130" hidden="1">
      <c r="A177" s="7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/>
      <c r="BO177" s="70"/>
      <c r="BP177" s="70"/>
      <c r="BQ177" s="70"/>
      <c r="BR177" s="70"/>
      <c r="BS177" s="70"/>
      <c r="BT177" s="70"/>
      <c r="BU177" s="70"/>
      <c r="BV177" s="70"/>
      <c r="BW177" s="70"/>
      <c r="BX177" s="70"/>
      <c r="BY177" s="70"/>
      <c r="BZ177" s="70"/>
      <c r="CA177" s="54"/>
      <c r="CB177" s="27" t="str">
        <f t="shared" si="23"/>
        <v>Riadok bude skrytý.</v>
      </c>
      <c r="CC177" s="52" t="s">
        <v>10</v>
      </c>
      <c r="CW177" s="3">
        <f t="shared" si="26"/>
        <v>0</v>
      </c>
      <c r="CZ177" s="3">
        <f t="shared" si="24"/>
        <v>1</v>
      </c>
      <c r="DA177" s="3">
        <f t="shared" si="21"/>
        <v>0</v>
      </c>
      <c r="DZ177" s="10"/>
    </row>
    <row r="178" spans="1:130" hidden="1">
      <c r="A178" s="7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54"/>
      <c r="CB178" s="27" t="str">
        <f t="shared" si="23"/>
        <v>Riadok bude skrytý.</v>
      </c>
      <c r="CC178" s="52" t="s">
        <v>10</v>
      </c>
      <c r="CW178" s="3">
        <f t="shared" si="26"/>
        <v>0</v>
      </c>
      <c r="CZ178" s="3">
        <f t="shared" si="24"/>
        <v>1</v>
      </c>
      <c r="DA178" s="3">
        <f t="shared" si="21"/>
        <v>0</v>
      </c>
      <c r="DZ178" s="10"/>
    </row>
    <row r="179" spans="1:130" hidden="1">
      <c r="A179" s="7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54"/>
      <c r="CB179" s="27" t="str">
        <f t="shared" si="23"/>
        <v>Riadok bude skrytý.</v>
      </c>
      <c r="CC179" s="52" t="s">
        <v>10</v>
      </c>
      <c r="CW179" s="3">
        <f t="shared" si="26"/>
        <v>0</v>
      </c>
      <c r="CZ179" s="3">
        <f t="shared" si="24"/>
        <v>1</v>
      </c>
      <c r="DA179" s="3">
        <f t="shared" ref="DA179:DA220" si="27">+IF(CW179+CX179+CY179=0,0,IF(CZ179=0,0,1))</f>
        <v>0</v>
      </c>
      <c r="DZ179" s="10"/>
    </row>
    <row r="180" spans="1:130">
      <c r="A180" s="7"/>
      <c r="CA180" s="54"/>
      <c r="CB180" s="27" t="str">
        <f t="shared" si="23"/>
        <v>Riadok bude vidieť.</v>
      </c>
      <c r="CC180" s="52" t="s">
        <v>10</v>
      </c>
      <c r="CW180" s="55">
        <f>+IF(SUM(CW182:CW201)=0,0,1)</f>
        <v>1</v>
      </c>
      <c r="CZ180" s="3">
        <f t="shared" si="24"/>
        <v>1</v>
      </c>
      <c r="DA180" s="3">
        <f t="shared" si="27"/>
        <v>1</v>
      </c>
      <c r="DZ180" s="10"/>
    </row>
    <row r="181" spans="1:130">
      <c r="A181" s="7"/>
      <c r="B181" s="47" t="s">
        <v>26</v>
      </c>
      <c r="C181" s="42" t="s">
        <v>66</v>
      </c>
      <c r="D181" s="42"/>
      <c r="E181" s="42"/>
      <c r="F181" s="42"/>
      <c r="CA181" s="12" t="s">
        <v>4</v>
      </c>
      <c r="CB181" s="27" t="str">
        <f t="shared" si="23"/>
        <v>Riadok bude vidieť.</v>
      </c>
      <c r="CC181" s="52" t="s">
        <v>10</v>
      </c>
      <c r="CW181" s="3">
        <f>+IF(SUM(CW182:CW201)=0,0,1)</f>
        <v>1</v>
      </c>
      <c r="CZ181" s="3">
        <f t="shared" si="24"/>
        <v>1</v>
      </c>
      <c r="DA181" s="3">
        <f t="shared" si="27"/>
        <v>1</v>
      </c>
      <c r="DZ181" s="10"/>
    </row>
    <row r="182" spans="1:130">
      <c r="A182" s="7"/>
      <c r="B182" s="70" t="s">
        <v>67</v>
      </c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54"/>
      <c r="CB182" s="27" t="str">
        <f t="shared" si="23"/>
        <v>Riadok bude vidieť.</v>
      </c>
      <c r="CC182" s="52" t="s">
        <v>10</v>
      </c>
      <c r="CW182" s="3">
        <f t="shared" ref="CW182:CW201" si="28">+IF(B182="",0,1)</f>
        <v>1</v>
      </c>
      <c r="CZ182" s="3">
        <f t="shared" si="24"/>
        <v>1</v>
      </c>
      <c r="DA182" s="3">
        <f t="shared" si="27"/>
        <v>1</v>
      </c>
      <c r="DZ182" s="10"/>
    </row>
    <row r="183" spans="1:130">
      <c r="A183" s="7"/>
      <c r="B183" s="70" t="s">
        <v>68</v>
      </c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54"/>
      <c r="CB183" s="27" t="str">
        <f t="shared" si="23"/>
        <v>Riadok bude vidieť.</v>
      </c>
      <c r="CC183" s="52" t="s">
        <v>10</v>
      </c>
      <c r="CW183" s="3">
        <f t="shared" si="28"/>
        <v>1</v>
      </c>
      <c r="CZ183" s="3">
        <f t="shared" si="24"/>
        <v>1</v>
      </c>
      <c r="DA183" s="3">
        <f t="shared" si="27"/>
        <v>1</v>
      </c>
      <c r="DZ183" s="10"/>
    </row>
    <row r="184" spans="1:130">
      <c r="A184" s="7"/>
      <c r="B184" s="70" t="s">
        <v>69</v>
      </c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54"/>
      <c r="CB184" s="27" t="str">
        <f t="shared" si="23"/>
        <v>Riadok bude vidieť.</v>
      </c>
      <c r="CC184" s="52" t="s">
        <v>10</v>
      </c>
      <c r="CW184" s="3">
        <f t="shared" si="28"/>
        <v>1</v>
      </c>
      <c r="CZ184" s="3">
        <f t="shared" si="24"/>
        <v>1</v>
      </c>
      <c r="DA184" s="3">
        <f t="shared" si="27"/>
        <v>1</v>
      </c>
      <c r="DZ184" s="10"/>
    </row>
    <row r="185" spans="1:130">
      <c r="A185" s="7"/>
      <c r="B185" s="70" t="s">
        <v>70</v>
      </c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70"/>
      <c r="BD185" s="70"/>
      <c r="BE185" s="70"/>
      <c r="BF185" s="70"/>
      <c r="BG185" s="70"/>
      <c r="BH185" s="70"/>
      <c r="BI185" s="70"/>
      <c r="BJ185" s="70"/>
      <c r="BK185" s="70"/>
      <c r="BL185" s="70"/>
      <c r="BM185" s="70"/>
      <c r="BN185" s="70"/>
      <c r="BO185" s="70"/>
      <c r="BP185" s="70"/>
      <c r="BQ185" s="70"/>
      <c r="BR185" s="70"/>
      <c r="BS185" s="70"/>
      <c r="BT185" s="70"/>
      <c r="BU185" s="70"/>
      <c r="BV185" s="70"/>
      <c r="BW185" s="70"/>
      <c r="BX185" s="70"/>
      <c r="BY185" s="70"/>
      <c r="BZ185" s="70"/>
      <c r="CA185" s="54"/>
      <c r="CB185" s="27" t="str">
        <f t="shared" si="23"/>
        <v>Riadok bude vidieť.</v>
      </c>
      <c r="CC185" s="52" t="s">
        <v>10</v>
      </c>
      <c r="CW185" s="3">
        <f t="shared" si="28"/>
        <v>1</v>
      </c>
      <c r="CZ185" s="3">
        <f t="shared" si="24"/>
        <v>1</v>
      </c>
      <c r="DA185" s="3">
        <f t="shared" si="27"/>
        <v>1</v>
      </c>
      <c r="DZ185" s="10"/>
    </row>
    <row r="186" spans="1:130">
      <c r="A186" s="7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54"/>
      <c r="CB186" s="27" t="str">
        <f t="shared" si="23"/>
        <v>Riadok bude skrytý.</v>
      </c>
      <c r="CC186" s="52" t="s">
        <v>10</v>
      </c>
      <c r="CW186" s="3">
        <f t="shared" si="28"/>
        <v>0</v>
      </c>
      <c r="CZ186" s="3">
        <f t="shared" si="24"/>
        <v>1</v>
      </c>
      <c r="DA186" s="3">
        <f t="shared" si="27"/>
        <v>0</v>
      </c>
      <c r="DZ186" s="10"/>
    </row>
    <row r="187" spans="1:130" hidden="1">
      <c r="A187" s="7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54"/>
      <c r="CB187" s="27" t="str">
        <f t="shared" si="23"/>
        <v>Riadok bude skrytý.</v>
      </c>
      <c r="CC187" s="52" t="s">
        <v>10</v>
      </c>
      <c r="CW187" s="3">
        <f t="shared" si="28"/>
        <v>0</v>
      </c>
      <c r="CZ187" s="3">
        <f t="shared" si="24"/>
        <v>1</v>
      </c>
      <c r="DA187" s="3">
        <f t="shared" si="27"/>
        <v>0</v>
      </c>
      <c r="DZ187" s="10"/>
    </row>
    <row r="188" spans="1:130" hidden="1">
      <c r="A188" s="7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54"/>
      <c r="CB188" s="27" t="str">
        <f t="shared" si="23"/>
        <v>Riadok bude skrytý.</v>
      </c>
      <c r="CC188" s="52" t="s">
        <v>10</v>
      </c>
      <c r="CW188" s="3">
        <f t="shared" si="28"/>
        <v>0</v>
      </c>
      <c r="CZ188" s="3">
        <f t="shared" si="24"/>
        <v>1</v>
      </c>
      <c r="DA188" s="3">
        <f t="shared" si="27"/>
        <v>0</v>
      </c>
      <c r="DZ188" s="10"/>
    </row>
    <row r="189" spans="1:130" hidden="1">
      <c r="A189" s="7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54"/>
      <c r="CB189" s="27" t="str">
        <f t="shared" si="23"/>
        <v>Riadok bude skrytý.</v>
      </c>
      <c r="CC189" s="52" t="s">
        <v>10</v>
      </c>
      <c r="CW189" s="3">
        <f t="shared" si="28"/>
        <v>0</v>
      </c>
      <c r="CZ189" s="3">
        <f t="shared" si="24"/>
        <v>1</v>
      </c>
      <c r="DA189" s="3">
        <f t="shared" si="27"/>
        <v>0</v>
      </c>
      <c r="DZ189" s="10"/>
    </row>
    <row r="190" spans="1:130" hidden="1">
      <c r="A190" s="7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54"/>
      <c r="CB190" s="27" t="str">
        <f t="shared" si="23"/>
        <v>Riadok bude skrytý.</v>
      </c>
      <c r="CC190" s="52" t="s">
        <v>10</v>
      </c>
      <c r="CW190" s="3">
        <f t="shared" si="28"/>
        <v>0</v>
      </c>
      <c r="CZ190" s="3">
        <f t="shared" si="24"/>
        <v>1</v>
      </c>
      <c r="DA190" s="3">
        <f t="shared" si="27"/>
        <v>0</v>
      </c>
      <c r="DZ190" s="10"/>
    </row>
    <row r="191" spans="1:130" hidden="1">
      <c r="A191" s="7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  <c r="BI191" s="70"/>
      <c r="BJ191" s="70"/>
      <c r="BK191" s="70"/>
      <c r="BL191" s="70"/>
      <c r="BM191" s="70"/>
      <c r="BN191" s="70"/>
      <c r="BO191" s="70"/>
      <c r="BP191" s="70"/>
      <c r="BQ191" s="70"/>
      <c r="BR191" s="70"/>
      <c r="BS191" s="70"/>
      <c r="BT191" s="70"/>
      <c r="BU191" s="70"/>
      <c r="BV191" s="70"/>
      <c r="BW191" s="70"/>
      <c r="BX191" s="70"/>
      <c r="BY191" s="70"/>
      <c r="BZ191" s="70"/>
      <c r="CA191" s="54"/>
      <c r="CB191" s="27" t="str">
        <f t="shared" si="23"/>
        <v>Riadok bude skrytý.</v>
      </c>
      <c r="CC191" s="52" t="s">
        <v>10</v>
      </c>
      <c r="CW191" s="3">
        <f t="shared" si="28"/>
        <v>0</v>
      </c>
      <c r="CZ191" s="3">
        <f t="shared" si="24"/>
        <v>1</v>
      </c>
      <c r="DA191" s="3">
        <f t="shared" si="27"/>
        <v>0</v>
      </c>
      <c r="DZ191" s="10"/>
    </row>
    <row r="192" spans="1:130" hidden="1">
      <c r="A192" s="7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  <c r="BI192" s="70"/>
      <c r="BJ192" s="70"/>
      <c r="BK192" s="70"/>
      <c r="BL192" s="70"/>
      <c r="BM192" s="70"/>
      <c r="BN192" s="70"/>
      <c r="BO192" s="70"/>
      <c r="BP192" s="70"/>
      <c r="BQ192" s="70"/>
      <c r="BR192" s="70"/>
      <c r="BS192" s="70"/>
      <c r="BT192" s="70"/>
      <c r="BU192" s="70"/>
      <c r="BV192" s="70"/>
      <c r="BW192" s="70"/>
      <c r="BX192" s="70"/>
      <c r="BY192" s="70"/>
      <c r="BZ192" s="70"/>
      <c r="CA192" s="54"/>
      <c r="CB192" s="27" t="str">
        <f t="shared" si="23"/>
        <v>Riadok bude skrytý.</v>
      </c>
      <c r="CC192" s="52" t="s">
        <v>10</v>
      </c>
      <c r="CW192" s="3">
        <f t="shared" si="28"/>
        <v>0</v>
      </c>
      <c r="CZ192" s="3">
        <f t="shared" si="24"/>
        <v>1</v>
      </c>
      <c r="DA192" s="3">
        <f t="shared" si="27"/>
        <v>0</v>
      </c>
      <c r="DZ192" s="10"/>
    </row>
    <row r="193" spans="1:130" hidden="1">
      <c r="A193" s="7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/>
      <c r="BP193" s="70"/>
      <c r="BQ193" s="70"/>
      <c r="BR193" s="70"/>
      <c r="BS193" s="70"/>
      <c r="BT193" s="70"/>
      <c r="BU193" s="70"/>
      <c r="BV193" s="70"/>
      <c r="BW193" s="70"/>
      <c r="BX193" s="70"/>
      <c r="BY193" s="70"/>
      <c r="BZ193" s="70"/>
      <c r="CA193" s="54"/>
      <c r="CB193" s="27" t="str">
        <f t="shared" si="23"/>
        <v>Riadok bude skrytý.</v>
      </c>
      <c r="CC193" s="52" t="s">
        <v>10</v>
      </c>
      <c r="CW193" s="3">
        <f t="shared" si="28"/>
        <v>0</v>
      </c>
      <c r="CZ193" s="3">
        <f t="shared" si="24"/>
        <v>1</v>
      </c>
      <c r="DA193" s="3">
        <f t="shared" si="27"/>
        <v>0</v>
      </c>
      <c r="DZ193" s="10"/>
    </row>
    <row r="194" spans="1:130" hidden="1">
      <c r="A194" s="7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  <c r="BI194" s="70"/>
      <c r="BJ194" s="70"/>
      <c r="BK194" s="70"/>
      <c r="BL194" s="70"/>
      <c r="BM194" s="70"/>
      <c r="BN194" s="70"/>
      <c r="BO194" s="70"/>
      <c r="BP194" s="70"/>
      <c r="BQ194" s="70"/>
      <c r="BR194" s="70"/>
      <c r="BS194" s="70"/>
      <c r="BT194" s="70"/>
      <c r="BU194" s="70"/>
      <c r="BV194" s="70"/>
      <c r="BW194" s="70"/>
      <c r="BX194" s="70"/>
      <c r="BY194" s="70"/>
      <c r="BZ194" s="70"/>
      <c r="CA194" s="54"/>
      <c r="CB194" s="27" t="str">
        <f t="shared" si="23"/>
        <v>Riadok bude skrytý.</v>
      </c>
      <c r="CC194" s="52" t="s">
        <v>10</v>
      </c>
      <c r="CW194" s="3">
        <f t="shared" si="28"/>
        <v>0</v>
      </c>
      <c r="CZ194" s="3">
        <f t="shared" si="24"/>
        <v>1</v>
      </c>
      <c r="DA194" s="3">
        <f t="shared" si="27"/>
        <v>0</v>
      </c>
      <c r="DZ194" s="10"/>
    </row>
    <row r="195" spans="1:130" hidden="1">
      <c r="A195" s="7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0"/>
      <c r="BM195" s="70"/>
      <c r="BN195" s="70"/>
      <c r="BO195" s="70"/>
      <c r="BP195" s="70"/>
      <c r="BQ195" s="70"/>
      <c r="BR195" s="70"/>
      <c r="BS195" s="70"/>
      <c r="BT195" s="70"/>
      <c r="BU195" s="70"/>
      <c r="BV195" s="70"/>
      <c r="BW195" s="70"/>
      <c r="BX195" s="70"/>
      <c r="BY195" s="70"/>
      <c r="BZ195" s="70"/>
      <c r="CA195" s="54"/>
      <c r="CB195" s="27" t="str">
        <f t="shared" si="23"/>
        <v>Riadok bude skrytý.</v>
      </c>
      <c r="CC195" s="52" t="s">
        <v>10</v>
      </c>
      <c r="CW195" s="3">
        <f t="shared" si="28"/>
        <v>0</v>
      </c>
      <c r="CZ195" s="3">
        <f t="shared" si="24"/>
        <v>1</v>
      </c>
      <c r="DA195" s="3">
        <f t="shared" si="27"/>
        <v>0</v>
      </c>
      <c r="DZ195" s="10"/>
    </row>
    <row r="196" spans="1:130" hidden="1">
      <c r="A196" s="7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0"/>
      <c r="BO196" s="70"/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54"/>
      <c r="CB196" s="27" t="str">
        <f t="shared" si="23"/>
        <v>Riadok bude skrytý.</v>
      </c>
      <c r="CC196" s="52" t="s">
        <v>10</v>
      </c>
      <c r="CW196" s="3">
        <f t="shared" si="28"/>
        <v>0</v>
      </c>
      <c r="CZ196" s="3">
        <f t="shared" si="24"/>
        <v>1</v>
      </c>
      <c r="DA196" s="3">
        <f t="shared" si="27"/>
        <v>0</v>
      </c>
      <c r="DZ196" s="10"/>
    </row>
    <row r="197" spans="1:130" hidden="1">
      <c r="A197" s="7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0"/>
      <c r="BM197" s="70"/>
      <c r="BN197" s="70"/>
      <c r="BO197" s="70"/>
      <c r="BP197" s="70"/>
      <c r="BQ197" s="70"/>
      <c r="BR197" s="70"/>
      <c r="BS197" s="70"/>
      <c r="BT197" s="70"/>
      <c r="BU197" s="70"/>
      <c r="BV197" s="70"/>
      <c r="BW197" s="70"/>
      <c r="BX197" s="70"/>
      <c r="BY197" s="70"/>
      <c r="BZ197" s="70"/>
      <c r="CA197" s="54"/>
      <c r="CB197" s="27" t="str">
        <f t="shared" ref="CB197:CB238" si="29">+IF(DA197=0,"Riadok bude skrytý.","Riadok bude vidieť.")</f>
        <v>Riadok bude skrytý.</v>
      </c>
      <c r="CC197" s="52" t="s">
        <v>10</v>
      </c>
      <c r="CW197" s="3">
        <f t="shared" si="28"/>
        <v>0</v>
      </c>
      <c r="CZ197" s="3">
        <f t="shared" ref="CZ197:CZ238" si="30">IF(CC197="",1,IF(CC197="Chcem skryť riadok.",0,1))</f>
        <v>1</v>
      </c>
      <c r="DA197" s="3">
        <f t="shared" si="27"/>
        <v>0</v>
      </c>
      <c r="DZ197" s="10"/>
    </row>
    <row r="198" spans="1:130" hidden="1">
      <c r="A198" s="7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0"/>
      <c r="BN198" s="70"/>
      <c r="BO198" s="70"/>
      <c r="BP198" s="70"/>
      <c r="BQ198" s="70"/>
      <c r="BR198" s="70"/>
      <c r="BS198" s="70"/>
      <c r="BT198" s="70"/>
      <c r="BU198" s="70"/>
      <c r="BV198" s="70"/>
      <c r="BW198" s="70"/>
      <c r="BX198" s="70"/>
      <c r="BY198" s="70"/>
      <c r="BZ198" s="70"/>
      <c r="CA198" s="54"/>
      <c r="CB198" s="27" t="str">
        <f t="shared" si="29"/>
        <v>Riadok bude skrytý.</v>
      </c>
      <c r="CC198" s="52" t="s">
        <v>10</v>
      </c>
      <c r="CW198" s="3">
        <f t="shared" si="28"/>
        <v>0</v>
      </c>
      <c r="CZ198" s="3">
        <f t="shared" si="30"/>
        <v>1</v>
      </c>
      <c r="DA198" s="3">
        <f t="shared" si="27"/>
        <v>0</v>
      </c>
      <c r="DZ198" s="10"/>
    </row>
    <row r="199" spans="1:130" hidden="1">
      <c r="A199" s="7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/>
      <c r="BO199" s="70"/>
      <c r="BP199" s="70"/>
      <c r="BQ199" s="70"/>
      <c r="BR199" s="70"/>
      <c r="BS199" s="70"/>
      <c r="BT199" s="70"/>
      <c r="BU199" s="70"/>
      <c r="BV199" s="70"/>
      <c r="BW199" s="70"/>
      <c r="BX199" s="70"/>
      <c r="BY199" s="70"/>
      <c r="BZ199" s="70"/>
      <c r="CA199" s="54"/>
      <c r="CB199" s="27" t="str">
        <f t="shared" si="29"/>
        <v>Riadok bude skrytý.</v>
      </c>
      <c r="CC199" s="52" t="s">
        <v>10</v>
      </c>
      <c r="CW199" s="3">
        <f t="shared" si="28"/>
        <v>0</v>
      </c>
      <c r="CZ199" s="3">
        <f t="shared" si="30"/>
        <v>1</v>
      </c>
      <c r="DA199" s="3">
        <f t="shared" si="27"/>
        <v>0</v>
      </c>
      <c r="DZ199" s="10"/>
    </row>
    <row r="200" spans="1:130" hidden="1">
      <c r="A200" s="7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/>
      <c r="BK200" s="70"/>
      <c r="BL200" s="70"/>
      <c r="BM200" s="70"/>
      <c r="BN200" s="70"/>
      <c r="BO200" s="70"/>
      <c r="BP200" s="70"/>
      <c r="BQ200" s="70"/>
      <c r="BR200" s="70"/>
      <c r="BS200" s="70"/>
      <c r="BT200" s="70"/>
      <c r="BU200" s="70"/>
      <c r="BV200" s="70"/>
      <c r="BW200" s="70"/>
      <c r="BX200" s="70"/>
      <c r="BY200" s="70"/>
      <c r="BZ200" s="70"/>
      <c r="CA200" s="54"/>
      <c r="CB200" s="27" t="str">
        <f t="shared" si="29"/>
        <v>Riadok bude skrytý.</v>
      </c>
      <c r="CC200" s="52" t="s">
        <v>10</v>
      </c>
      <c r="CW200" s="3">
        <f t="shared" si="28"/>
        <v>0</v>
      </c>
      <c r="CZ200" s="3">
        <f t="shared" si="30"/>
        <v>1</v>
      </c>
      <c r="DA200" s="3">
        <f t="shared" si="27"/>
        <v>0</v>
      </c>
      <c r="DZ200" s="10"/>
    </row>
    <row r="201" spans="1:130" hidden="1">
      <c r="A201" s="7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0"/>
      <c r="BN201" s="70"/>
      <c r="BO201" s="70"/>
      <c r="BP201" s="70"/>
      <c r="BQ201" s="70"/>
      <c r="BR201" s="70"/>
      <c r="BS201" s="70"/>
      <c r="BT201" s="70"/>
      <c r="BU201" s="70"/>
      <c r="BV201" s="70"/>
      <c r="BW201" s="70"/>
      <c r="BX201" s="70"/>
      <c r="BY201" s="70"/>
      <c r="BZ201" s="70"/>
      <c r="CA201" s="54"/>
      <c r="CB201" s="27" t="str">
        <f t="shared" si="29"/>
        <v>Riadok bude skrytý.</v>
      </c>
      <c r="CC201" s="52" t="s">
        <v>10</v>
      </c>
      <c r="CW201" s="3">
        <f t="shared" si="28"/>
        <v>0</v>
      </c>
      <c r="CZ201" s="3">
        <f t="shared" si="30"/>
        <v>1</v>
      </c>
      <c r="DA201" s="3">
        <f t="shared" si="27"/>
        <v>0</v>
      </c>
      <c r="DZ201" s="10"/>
    </row>
    <row r="202" spans="1:130">
      <c r="A202" s="7"/>
      <c r="CA202" s="37"/>
      <c r="CB202" s="27" t="str">
        <f t="shared" si="29"/>
        <v>Riadok bude vidieť.</v>
      </c>
      <c r="CC202" s="52" t="s">
        <v>10</v>
      </c>
      <c r="CW202" s="55">
        <f>+IF(SUM(CW204:CW223)=0,0,1)</f>
        <v>1</v>
      </c>
      <c r="CZ202" s="3">
        <f t="shared" si="30"/>
        <v>1</v>
      </c>
      <c r="DA202" s="3">
        <f t="shared" si="27"/>
        <v>1</v>
      </c>
      <c r="DZ202" s="10"/>
    </row>
    <row r="203" spans="1:130">
      <c r="A203" s="7"/>
      <c r="B203" s="47" t="s">
        <v>26</v>
      </c>
      <c r="C203" s="42" t="s">
        <v>71</v>
      </c>
      <c r="D203" s="42"/>
      <c r="E203" s="42"/>
      <c r="F203" s="42"/>
      <c r="CA203" s="12" t="s">
        <v>4</v>
      </c>
      <c r="CB203" s="27" t="str">
        <f t="shared" si="29"/>
        <v>Riadok bude vidieť.</v>
      </c>
      <c r="CC203" s="52" t="s">
        <v>10</v>
      </c>
      <c r="CW203" s="3">
        <f>+IF(SUM(CW204:CW223)=0,0,1)</f>
        <v>1</v>
      </c>
      <c r="CZ203" s="3">
        <f t="shared" si="30"/>
        <v>1</v>
      </c>
      <c r="DA203" s="3">
        <f t="shared" si="27"/>
        <v>1</v>
      </c>
      <c r="DZ203" s="10"/>
    </row>
    <row r="204" spans="1:130">
      <c r="A204" s="7"/>
      <c r="B204" s="101" t="s">
        <v>72</v>
      </c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101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101"/>
      <c r="BE204" s="101"/>
      <c r="BF204" s="101"/>
      <c r="BG204" s="101"/>
      <c r="BH204" s="101"/>
      <c r="BI204" s="101"/>
      <c r="BJ204" s="101"/>
      <c r="BK204" s="101"/>
      <c r="BL204" s="101"/>
      <c r="BM204" s="101"/>
      <c r="BN204" s="101"/>
      <c r="BO204" s="101"/>
      <c r="BP204" s="101"/>
      <c r="BQ204" s="101"/>
      <c r="BR204" s="101"/>
      <c r="BS204" s="101"/>
      <c r="BT204" s="101"/>
      <c r="BU204" s="101"/>
      <c r="BV204" s="101"/>
      <c r="BW204" s="101"/>
      <c r="BX204" s="101"/>
      <c r="BY204" s="101"/>
      <c r="BZ204" s="101"/>
      <c r="CA204" s="54"/>
      <c r="CB204" s="27" t="str">
        <f t="shared" si="29"/>
        <v>Riadok bude vidieť.</v>
      </c>
      <c r="CC204" s="52" t="s">
        <v>10</v>
      </c>
      <c r="CW204" s="3">
        <f t="shared" ref="CW204:CW223" si="31">+IF(B204="",0,1)</f>
        <v>1</v>
      </c>
      <c r="CZ204" s="3">
        <f t="shared" si="30"/>
        <v>1</v>
      </c>
      <c r="DA204" s="3">
        <f t="shared" si="27"/>
        <v>1</v>
      </c>
      <c r="DZ204" s="10"/>
    </row>
    <row r="205" spans="1:130">
      <c r="A205" s="7"/>
      <c r="B205" s="101" t="s">
        <v>73</v>
      </c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101"/>
      <c r="BE205" s="101"/>
      <c r="BF205" s="101"/>
      <c r="BG205" s="101"/>
      <c r="BH205" s="101"/>
      <c r="BI205" s="101"/>
      <c r="BJ205" s="101"/>
      <c r="BK205" s="101"/>
      <c r="BL205" s="101"/>
      <c r="BM205" s="101"/>
      <c r="BN205" s="101"/>
      <c r="BO205" s="101"/>
      <c r="BP205" s="101"/>
      <c r="BQ205" s="101"/>
      <c r="BR205" s="101"/>
      <c r="BS205" s="101"/>
      <c r="BT205" s="101"/>
      <c r="BU205" s="101"/>
      <c r="BV205" s="101"/>
      <c r="BW205" s="101"/>
      <c r="BX205" s="101"/>
      <c r="BY205" s="101"/>
      <c r="BZ205" s="101"/>
      <c r="CA205" s="54"/>
      <c r="CB205" s="27" t="str">
        <f t="shared" si="29"/>
        <v>Riadok bude vidieť.</v>
      </c>
      <c r="CC205" s="52" t="s">
        <v>10</v>
      </c>
      <c r="CW205" s="3">
        <f t="shared" si="31"/>
        <v>1</v>
      </c>
      <c r="CZ205" s="3">
        <f t="shared" si="30"/>
        <v>1</v>
      </c>
      <c r="DA205" s="3">
        <f t="shared" si="27"/>
        <v>1</v>
      </c>
      <c r="DZ205" s="10"/>
    </row>
    <row r="206" spans="1:130">
      <c r="A206" s="7"/>
      <c r="B206" s="101" t="s">
        <v>74</v>
      </c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101"/>
      <c r="BE206" s="101"/>
      <c r="BF206" s="101"/>
      <c r="BG206" s="101"/>
      <c r="BH206" s="101"/>
      <c r="BI206" s="101"/>
      <c r="BJ206" s="101"/>
      <c r="BK206" s="101"/>
      <c r="BL206" s="101"/>
      <c r="BM206" s="101"/>
      <c r="BN206" s="101"/>
      <c r="BO206" s="101"/>
      <c r="BP206" s="101"/>
      <c r="BQ206" s="101"/>
      <c r="BR206" s="101"/>
      <c r="BS206" s="101"/>
      <c r="BT206" s="101"/>
      <c r="BU206" s="101"/>
      <c r="BV206" s="101"/>
      <c r="BW206" s="101"/>
      <c r="BX206" s="101"/>
      <c r="BY206" s="101"/>
      <c r="BZ206" s="101"/>
      <c r="CA206" s="54"/>
      <c r="CB206" s="27" t="str">
        <f t="shared" si="29"/>
        <v>Riadok bude vidieť.</v>
      </c>
      <c r="CC206" s="52" t="s">
        <v>10</v>
      </c>
      <c r="CW206" s="3">
        <f t="shared" si="31"/>
        <v>1</v>
      </c>
      <c r="CZ206" s="3">
        <f t="shared" si="30"/>
        <v>1</v>
      </c>
      <c r="DA206" s="3">
        <f t="shared" si="27"/>
        <v>1</v>
      </c>
      <c r="DZ206" s="10"/>
    </row>
    <row r="207" spans="1:130">
      <c r="A207" s="7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101"/>
      <c r="BH207" s="101"/>
      <c r="BI207" s="101"/>
      <c r="BJ207" s="101"/>
      <c r="BK207" s="101"/>
      <c r="BL207" s="101"/>
      <c r="BM207" s="101"/>
      <c r="BN207" s="101"/>
      <c r="BO207" s="101"/>
      <c r="BP207" s="101"/>
      <c r="BQ207" s="101"/>
      <c r="BR207" s="101"/>
      <c r="BS207" s="101"/>
      <c r="BT207" s="101"/>
      <c r="BU207" s="101"/>
      <c r="BV207" s="101"/>
      <c r="BW207" s="101"/>
      <c r="BX207" s="101"/>
      <c r="BY207" s="101"/>
      <c r="BZ207" s="101"/>
      <c r="CA207" s="54"/>
      <c r="CB207" s="27" t="str">
        <f t="shared" si="29"/>
        <v>Riadok bude skrytý.</v>
      </c>
      <c r="CC207" s="52" t="s">
        <v>10</v>
      </c>
      <c r="CW207" s="3">
        <f t="shared" si="31"/>
        <v>0</v>
      </c>
      <c r="CZ207" s="3">
        <f t="shared" si="30"/>
        <v>1</v>
      </c>
      <c r="DA207" s="3">
        <f t="shared" si="27"/>
        <v>0</v>
      </c>
      <c r="DZ207" s="10"/>
    </row>
    <row r="208" spans="1:130" hidden="1">
      <c r="A208" s="7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101"/>
      <c r="BE208" s="101"/>
      <c r="BF208" s="101"/>
      <c r="BG208" s="101"/>
      <c r="BH208" s="101"/>
      <c r="BI208" s="101"/>
      <c r="BJ208" s="101"/>
      <c r="BK208" s="101"/>
      <c r="BL208" s="101"/>
      <c r="BM208" s="101"/>
      <c r="BN208" s="101"/>
      <c r="BO208" s="101"/>
      <c r="BP208" s="101"/>
      <c r="BQ208" s="101"/>
      <c r="BR208" s="101"/>
      <c r="BS208" s="101"/>
      <c r="BT208" s="101"/>
      <c r="BU208" s="101"/>
      <c r="BV208" s="101"/>
      <c r="BW208" s="101"/>
      <c r="BX208" s="101"/>
      <c r="BY208" s="101"/>
      <c r="BZ208" s="101"/>
      <c r="CA208" s="54"/>
      <c r="CB208" s="27" t="str">
        <f t="shared" si="29"/>
        <v>Riadok bude skrytý.</v>
      </c>
      <c r="CC208" s="52" t="s">
        <v>10</v>
      </c>
      <c r="CW208" s="3">
        <f t="shared" si="31"/>
        <v>0</v>
      </c>
      <c r="CZ208" s="3">
        <f t="shared" si="30"/>
        <v>1</v>
      </c>
      <c r="DA208" s="3">
        <f t="shared" si="27"/>
        <v>0</v>
      </c>
      <c r="DZ208" s="10"/>
    </row>
    <row r="209" spans="1:130" hidden="1">
      <c r="A209" s="7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101"/>
      <c r="BE209" s="101"/>
      <c r="BF209" s="101"/>
      <c r="BG209" s="101"/>
      <c r="BH209" s="101"/>
      <c r="BI209" s="101"/>
      <c r="BJ209" s="101"/>
      <c r="BK209" s="101"/>
      <c r="BL209" s="101"/>
      <c r="BM209" s="101"/>
      <c r="BN209" s="101"/>
      <c r="BO209" s="101"/>
      <c r="BP209" s="101"/>
      <c r="BQ209" s="101"/>
      <c r="BR209" s="101"/>
      <c r="BS209" s="101"/>
      <c r="BT209" s="101"/>
      <c r="BU209" s="101"/>
      <c r="BV209" s="101"/>
      <c r="BW209" s="101"/>
      <c r="BX209" s="101"/>
      <c r="BY209" s="101"/>
      <c r="BZ209" s="101"/>
      <c r="CA209" s="54"/>
      <c r="CB209" s="27" t="str">
        <f t="shared" si="29"/>
        <v>Riadok bude skrytý.</v>
      </c>
      <c r="CC209" s="52" t="s">
        <v>10</v>
      </c>
      <c r="CW209" s="3">
        <f t="shared" si="31"/>
        <v>0</v>
      </c>
      <c r="CZ209" s="3">
        <f t="shared" si="30"/>
        <v>1</v>
      </c>
      <c r="DA209" s="3">
        <f t="shared" si="27"/>
        <v>0</v>
      </c>
      <c r="DZ209" s="10"/>
    </row>
    <row r="210" spans="1:130" hidden="1">
      <c r="A210" s="7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101"/>
      <c r="BE210" s="101"/>
      <c r="BF210" s="101"/>
      <c r="BG210" s="101"/>
      <c r="BH210" s="101"/>
      <c r="BI210" s="101"/>
      <c r="BJ210" s="101"/>
      <c r="BK210" s="101"/>
      <c r="BL210" s="101"/>
      <c r="BM210" s="101"/>
      <c r="BN210" s="101"/>
      <c r="BO210" s="101"/>
      <c r="BP210" s="101"/>
      <c r="BQ210" s="101"/>
      <c r="BR210" s="101"/>
      <c r="BS210" s="101"/>
      <c r="BT210" s="101"/>
      <c r="BU210" s="101"/>
      <c r="BV210" s="101"/>
      <c r="BW210" s="101"/>
      <c r="BX210" s="101"/>
      <c r="BY210" s="101"/>
      <c r="BZ210" s="101"/>
      <c r="CA210" s="54"/>
      <c r="CB210" s="27" t="str">
        <f t="shared" si="29"/>
        <v>Riadok bude skrytý.</v>
      </c>
      <c r="CC210" s="52" t="s">
        <v>10</v>
      </c>
      <c r="CW210" s="3">
        <f t="shared" si="31"/>
        <v>0</v>
      </c>
      <c r="CZ210" s="3">
        <f t="shared" si="30"/>
        <v>1</v>
      </c>
      <c r="DA210" s="3">
        <f t="shared" si="27"/>
        <v>0</v>
      </c>
      <c r="DZ210" s="10"/>
    </row>
    <row r="211" spans="1:130" hidden="1">
      <c r="A211" s="7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101"/>
      <c r="BE211" s="101"/>
      <c r="BF211" s="101"/>
      <c r="BG211" s="101"/>
      <c r="BH211" s="101"/>
      <c r="BI211" s="101"/>
      <c r="BJ211" s="101"/>
      <c r="BK211" s="101"/>
      <c r="BL211" s="101"/>
      <c r="BM211" s="101"/>
      <c r="BN211" s="101"/>
      <c r="BO211" s="101"/>
      <c r="BP211" s="101"/>
      <c r="BQ211" s="101"/>
      <c r="BR211" s="101"/>
      <c r="BS211" s="101"/>
      <c r="BT211" s="101"/>
      <c r="BU211" s="101"/>
      <c r="BV211" s="101"/>
      <c r="BW211" s="101"/>
      <c r="BX211" s="101"/>
      <c r="BY211" s="101"/>
      <c r="BZ211" s="101"/>
      <c r="CA211" s="54"/>
      <c r="CB211" s="27" t="str">
        <f t="shared" si="29"/>
        <v>Riadok bude skrytý.</v>
      </c>
      <c r="CC211" s="52" t="s">
        <v>10</v>
      </c>
      <c r="CW211" s="3">
        <f t="shared" si="31"/>
        <v>0</v>
      </c>
      <c r="CZ211" s="3">
        <f t="shared" si="30"/>
        <v>1</v>
      </c>
      <c r="DA211" s="3">
        <f t="shared" si="27"/>
        <v>0</v>
      </c>
      <c r="DZ211" s="10"/>
    </row>
    <row r="212" spans="1:130" hidden="1">
      <c r="A212" s="7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101"/>
      <c r="BE212" s="101"/>
      <c r="BF212" s="101"/>
      <c r="BG212" s="101"/>
      <c r="BH212" s="101"/>
      <c r="BI212" s="101"/>
      <c r="BJ212" s="101"/>
      <c r="BK212" s="101"/>
      <c r="BL212" s="101"/>
      <c r="BM212" s="101"/>
      <c r="BN212" s="101"/>
      <c r="BO212" s="101"/>
      <c r="BP212" s="101"/>
      <c r="BQ212" s="101"/>
      <c r="BR212" s="101"/>
      <c r="BS212" s="101"/>
      <c r="BT212" s="101"/>
      <c r="BU212" s="101"/>
      <c r="BV212" s="101"/>
      <c r="BW212" s="101"/>
      <c r="BX212" s="101"/>
      <c r="BY212" s="101"/>
      <c r="BZ212" s="101"/>
      <c r="CA212" s="54"/>
      <c r="CB212" s="27" t="str">
        <f t="shared" si="29"/>
        <v>Riadok bude skrytý.</v>
      </c>
      <c r="CC212" s="52" t="s">
        <v>10</v>
      </c>
      <c r="CW212" s="3">
        <f t="shared" si="31"/>
        <v>0</v>
      </c>
      <c r="CZ212" s="3">
        <f t="shared" si="30"/>
        <v>1</v>
      </c>
      <c r="DA212" s="3">
        <f t="shared" si="27"/>
        <v>0</v>
      </c>
      <c r="DZ212" s="10"/>
    </row>
    <row r="213" spans="1:130" hidden="1">
      <c r="A213" s="7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101"/>
      <c r="BE213" s="101"/>
      <c r="BF213" s="101"/>
      <c r="BG213" s="101"/>
      <c r="BH213" s="101"/>
      <c r="BI213" s="101"/>
      <c r="BJ213" s="101"/>
      <c r="BK213" s="101"/>
      <c r="BL213" s="101"/>
      <c r="BM213" s="101"/>
      <c r="BN213" s="101"/>
      <c r="BO213" s="101"/>
      <c r="BP213" s="101"/>
      <c r="BQ213" s="101"/>
      <c r="BR213" s="101"/>
      <c r="BS213" s="101"/>
      <c r="BT213" s="101"/>
      <c r="BU213" s="101"/>
      <c r="BV213" s="101"/>
      <c r="BW213" s="101"/>
      <c r="BX213" s="101"/>
      <c r="BY213" s="101"/>
      <c r="BZ213" s="101"/>
      <c r="CA213" s="54"/>
      <c r="CB213" s="27" t="str">
        <f t="shared" si="29"/>
        <v>Riadok bude skrytý.</v>
      </c>
      <c r="CC213" s="52" t="s">
        <v>10</v>
      </c>
      <c r="CW213" s="3">
        <f t="shared" si="31"/>
        <v>0</v>
      </c>
      <c r="CZ213" s="3">
        <f t="shared" si="30"/>
        <v>1</v>
      </c>
      <c r="DA213" s="3">
        <f t="shared" si="27"/>
        <v>0</v>
      </c>
      <c r="DZ213" s="10"/>
    </row>
    <row r="214" spans="1:130" hidden="1">
      <c r="A214" s="7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101"/>
      <c r="BE214" s="101"/>
      <c r="BF214" s="101"/>
      <c r="BG214" s="101"/>
      <c r="BH214" s="101"/>
      <c r="BI214" s="101"/>
      <c r="BJ214" s="101"/>
      <c r="BK214" s="101"/>
      <c r="BL214" s="101"/>
      <c r="BM214" s="101"/>
      <c r="BN214" s="101"/>
      <c r="BO214" s="101"/>
      <c r="BP214" s="101"/>
      <c r="BQ214" s="101"/>
      <c r="BR214" s="101"/>
      <c r="BS214" s="101"/>
      <c r="BT214" s="101"/>
      <c r="BU214" s="101"/>
      <c r="BV214" s="101"/>
      <c r="BW214" s="101"/>
      <c r="BX214" s="101"/>
      <c r="BY214" s="101"/>
      <c r="BZ214" s="101"/>
      <c r="CA214" s="54"/>
      <c r="CB214" s="27" t="str">
        <f t="shared" si="29"/>
        <v>Riadok bude skrytý.</v>
      </c>
      <c r="CC214" s="52" t="s">
        <v>10</v>
      </c>
      <c r="CW214" s="3">
        <f t="shared" si="31"/>
        <v>0</v>
      </c>
      <c r="CZ214" s="3">
        <f t="shared" si="30"/>
        <v>1</v>
      </c>
      <c r="DA214" s="3">
        <f t="shared" si="27"/>
        <v>0</v>
      </c>
      <c r="DZ214" s="10"/>
    </row>
    <row r="215" spans="1:130" hidden="1">
      <c r="A215" s="7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101"/>
      <c r="BE215" s="101"/>
      <c r="BF215" s="101"/>
      <c r="BG215" s="101"/>
      <c r="BH215" s="101"/>
      <c r="BI215" s="101"/>
      <c r="BJ215" s="101"/>
      <c r="BK215" s="101"/>
      <c r="BL215" s="101"/>
      <c r="BM215" s="101"/>
      <c r="BN215" s="101"/>
      <c r="BO215" s="101"/>
      <c r="BP215" s="101"/>
      <c r="BQ215" s="101"/>
      <c r="BR215" s="101"/>
      <c r="BS215" s="101"/>
      <c r="BT215" s="101"/>
      <c r="BU215" s="101"/>
      <c r="BV215" s="101"/>
      <c r="BW215" s="101"/>
      <c r="BX215" s="101"/>
      <c r="BY215" s="101"/>
      <c r="BZ215" s="101"/>
      <c r="CA215" s="54"/>
      <c r="CB215" s="27" t="str">
        <f t="shared" si="29"/>
        <v>Riadok bude skrytý.</v>
      </c>
      <c r="CC215" s="52" t="s">
        <v>10</v>
      </c>
      <c r="CW215" s="3">
        <f t="shared" si="31"/>
        <v>0</v>
      </c>
      <c r="CZ215" s="3">
        <f t="shared" si="30"/>
        <v>1</v>
      </c>
      <c r="DA215" s="3">
        <f t="shared" si="27"/>
        <v>0</v>
      </c>
      <c r="DZ215" s="10"/>
    </row>
    <row r="216" spans="1:130" hidden="1">
      <c r="A216" s="7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1"/>
      <c r="BN216" s="101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1"/>
      <c r="BZ216" s="101"/>
      <c r="CA216" s="54"/>
      <c r="CB216" s="27" t="str">
        <f t="shared" si="29"/>
        <v>Riadok bude skrytý.</v>
      </c>
      <c r="CC216" s="52" t="s">
        <v>10</v>
      </c>
      <c r="CW216" s="3">
        <f t="shared" si="31"/>
        <v>0</v>
      </c>
      <c r="CZ216" s="3">
        <f t="shared" si="30"/>
        <v>1</v>
      </c>
      <c r="DA216" s="3">
        <f t="shared" si="27"/>
        <v>0</v>
      </c>
      <c r="DZ216" s="10"/>
    </row>
    <row r="217" spans="1:130" hidden="1">
      <c r="A217" s="7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1"/>
      <c r="BN217" s="101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1"/>
      <c r="BZ217" s="101"/>
      <c r="CA217" s="54"/>
      <c r="CB217" s="27" t="str">
        <f t="shared" si="29"/>
        <v>Riadok bude skrytý.</v>
      </c>
      <c r="CC217" s="52" t="s">
        <v>10</v>
      </c>
      <c r="CW217" s="3">
        <f t="shared" si="31"/>
        <v>0</v>
      </c>
      <c r="CZ217" s="3">
        <f t="shared" si="30"/>
        <v>1</v>
      </c>
      <c r="DA217" s="3">
        <f t="shared" si="27"/>
        <v>0</v>
      </c>
      <c r="DZ217" s="10"/>
    </row>
    <row r="218" spans="1:130" hidden="1">
      <c r="A218" s="7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101"/>
      <c r="BE218" s="101"/>
      <c r="BF218" s="101"/>
      <c r="BG218" s="101"/>
      <c r="BH218" s="101"/>
      <c r="BI218" s="101"/>
      <c r="BJ218" s="101"/>
      <c r="BK218" s="101"/>
      <c r="BL218" s="101"/>
      <c r="BM218" s="101"/>
      <c r="BN218" s="101"/>
      <c r="BO218" s="101"/>
      <c r="BP218" s="101"/>
      <c r="BQ218" s="101"/>
      <c r="BR218" s="101"/>
      <c r="BS218" s="101"/>
      <c r="BT218" s="101"/>
      <c r="BU218" s="101"/>
      <c r="BV218" s="101"/>
      <c r="BW218" s="101"/>
      <c r="BX218" s="101"/>
      <c r="BY218" s="101"/>
      <c r="BZ218" s="101"/>
      <c r="CA218" s="54"/>
      <c r="CB218" s="27" t="str">
        <f t="shared" si="29"/>
        <v>Riadok bude skrytý.</v>
      </c>
      <c r="CC218" s="52" t="s">
        <v>10</v>
      </c>
      <c r="CW218" s="3">
        <f t="shared" si="31"/>
        <v>0</v>
      </c>
      <c r="CZ218" s="3">
        <f t="shared" si="30"/>
        <v>1</v>
      </c>
      <c r="DA218" s="3">
        <f t="shared" si="27"/>
        <v>0</v>
      </c>
      <c r="DZ218" s="10"/>
    </row>
    <row r="219" spans="1:130" hidden="1">
      <c r="A219" s="7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1"/>
      <c r="BN219" s="101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1"/>
      <c r="BZ219" s="101"/>
      <c r="CA219" s="54"/>
      <c r="CB219" s="27" t="str">
        <f t="shared" si="29"/>
        <v>Riadok bude skrytý.</v>
      </c>
      <c r="CC219" s="52" t="s">
        <v>10</v>
      </c>
      <c r="CW219" s="3">
        <f t="shared" si="31"/>
        <v>0</v>
      </c>
      <c r="CZ219" s="3">
        <f t="shared" si="30"/>
        <v>1</v>
      </c>
      <c r="DA219" s="3">
        <f t="shared" si="27"/>
        <v>0</v>
      </c>
      <c r="DZ219" s="10"/>
    </row>
    <row r="220" spans="1:130" hidden="1">
      <c r="A220" s="7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101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1"/>
      <c r="BN220" s="101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1"/>
      <c r="BZ220" s="101"/>
      <c r="CA220" s="54"/>
      <c r="CB220" s="27" t="str">
        <f t="shared" si="29"/>
        <v>Riadok bude skrytý.</v>
      </c>
      <c r="CC220" s="52" t="s">
        <v>10</v>
      </c>
      <c r="CW220" s="3">
        <f t="shared" si="31"/>
        <v>0</v>
      </c>
      <c r="CZ220" s="3">
        <f t="shared" si="30"/>
        <v>1</v>
      </c>
      <c r="DA220" s="3">
        <f t="shared" si="27"/>
        <v>0</v>
      </c>
      <c r="DZ220" s="10"/>
    </row>
    <row r="221" spans="1:130" hidden="1">
      <c r="A221" s="7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1"/>
      <c r="BN221" s="101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1"/>
      <c r="BZ221" s="101"/>
      <c r="CA221" s="54"/>
      <c r="CB221" s="27" t="str">
        <f t="shared" si="29"/>
        <v>Riadok bude skrytý.</v>
      </c>
      <c r="CC221" s="52" t="s">
        <v>10</v>
      </c>
      <c r="CW221" s="3">
        <f t="shared" si="31"/>
        <v>0</v>
      </c>
      <c r="CZ221" s="3">
        <f t="shared" si="30"/>
        <v>1</v>
      </c>
      <c r="DA221" s="3">
        <f t="shared" ref="DA221:DA262" si="32">+IF(CW221+CX221+CY221=0,0,IF(CZ221=0,0,1))</f>
        <v>0</v>
      </c>
      <c r="DZ221" s="10"/>
    </row>
    <row r="222" spans="1:130" hidden="1">
      <c r="A222" s="7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101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1"/>
      <c r="BN222" s="101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1"/>
      <c r="BZ222" s="101"/>
      <c r="CA222" s="54"/>
      <c r="CB222" s="27" t="str">
        <f t="shared" si="29"/>
        <v>Riadok bude skrytý.</v>
      </c>
      <c r="CC222" s="52" t="s">
        <v>10</v>
      </c>
      <c r="CW222" s="3">
        <f t="shared" si="31"/>
        <v>0</v>
      </c>
      <c r="CZ222" s="3">
        <f t="shared" si="30"/>
        <v>1</v>
      </c>
      <c r="DA222" s="3">
        <f t="shared" si="32"/>
        <v>0</v>
      </c>
      <c r="DZ222" s="10"/>
    </row>
    <row r="223" spans="1:130" hidden="1">
      <c r="A223" s="7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1"/>
      <c r="BN223" s="101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1"/>
      <c r="BZ223" s="101"/>
      <c r="CA223" s="54"/>
      <c r="CB223" s="27" t="str">
        <f t="shared" si="29"/>
        <v>Riadok bude skrytý.</v>
      </c>
      <c r="CC223" s="52" t="s">
        <v>10</v>
      </c>
      <c r="CW223" s="3">
        <f t="shared" si="31"/>
        <v>0</v>
      </c>
      <c r="CZ223" s="3">
        <f t="shared" si="30"/>
        <v>1</v>
      </c>
      <c r="DA223" s="3">
        <f t="shared" si="32"/>
        <v>0</v>
      </c>
      <c r="DZ223" s="10"/>
    </row>
    <row r="224" spans="1:130">
      <c r="A224" s="7"/>
      <c r="CA224" s="37"/>
      <c r="CB224" s="27" t="str">
        <f t="shared" si="29"/>
        <v>Riadok bude vidieť.</v>
      </c>
      <c r="CC224" s="52" t="s">
        <v>10</v>
      </c>
      <c r="CW224" s="55">
        <f>+IF(SUM(CW226:CW245)=0,0,1)</f>
        <v>1</v>
      </c>
      <c r="CZ224" s="3">
        <f t="shared" si="30"/>
        <v>1</v>
      </c>
      <c r="DA224" s="3">
        <f t="shared" si="32"/>
        <v>1</v>
      </c>
      <c r="DZ224" s="10"/>
    </row>
    <row r="225" spans="1:130">
      <c r="A225" s="7"/>
      <c r="B225" s="47" t="s">
        <v>26</v>
      </c>
      <c r="C225" s="99" t="s">
        <v>75</v>
      </c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99"/>
      <c r="S225" s="99"/>
      <c r="T225" s="99"/>
      <c r="U225" s="99"/>
      <c r="V225" s="99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R225" s="99"/>
      <c r="AS225" s="99"/>
      <c r="AT225" s="99"/>
      <c r="AU225" s="99"/>
      <c r="AV225" s="99"/>
      <c r="AW225" s="99"/>
      <c r="AX225" s="99"/>
      <c r="AY225" s="99"/>
      <c r="AZ225" s="99"/>
      <c r="BA225" s="99"/>
      <c r="BB225" s="99"/>
      <c r="BC225" s="99"/>
      <c r="BD225" s="99"/>
      <c r="BE225" s="99"/>
      <c r="BF225" s="99"/>
      <c r="BG225" s="99"/>
      <c r="BH225" s="99"/>
      <c r="BI225" s="99"/>
      <c r="BJ225" s="99"/>
      <c r="BK225" s="99"/>
      <c r="BL225" s="99"/>
      <c r="BM225" s="99"/>
      <c r="BN225" s="99"/>
      <c r="BO225" s="99"/>
      <c r="BP225" s="99"/>
      <c r="BQ225" s="99"/>
      <c r="BR225" s="99"/>
      <c r="BS225" s="99"/>
      <c r="BT225" s="99"/>
      <c r="BU225" s="99"/>
      <c r="BV225" s="99"/>
      <c r="BW225" s="99"/>
      <c r="BX225" s="99"/>
      <c r="BY225" s="99"/>
      <c r="BZ225" s="99"/>
      <c r="CA225" s="12" t="s">
        <v>4</v>
      </c>
      <c r="CB225" s="27" t="str">
        <f t="shared" si="29"/>
        <v>Riadok bude vidieť.</v>
      </c>
      <c r="CC225" s="52" t="s">
        <v>10</v>
      </c>
      <c r="CW225" s="3">
        <f>+IF(SUM(CW226:CW245)=0,0,1)</f>
        <v>1</v>
      </c>
      <c r="CZ225" s="3">
        <f t="shared" si="30"/>
        <v>1</v>
      </c>
      <c r="DA225" s="3">
        <f t="shared" si="32"/>
        <v>1</v>
      </c>
      <c r="DZ225" s="10"/>
    </row>
    <row r="226" spans="1:130">
      <c r="A226" s="7"/>
      <c r="B226" s="101" t="s">
        <v>76</v>
      </c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101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1"/>
      <c r="BN226" s="101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1"/>
      <c r="BZ226" s="101"/>
      <c r="CA226" s="54"/>
      <c r="CB226" s="27" t="str">
        <f t="shared" si="29"/>
        <v>Riadok bude vidieť.</v>
      </c>
      <c r="CC226" s="52" t="s">
        <v>10</v>
      </c>
      <c r="CW226" s="3">
        <f t="shared" ref="CW226:CW245" si="33">+IF(B226="",0,1)</f>
        <v>1</v>
      </c>
      <c r="CZ226" s="3">
        <f t="shared" si="30"/>
        <v>1</v>
      </c>
      <c r="DA226" s="3">
        <f t="shared" si="32"/>
        <v>1</v>
      </c>
      <c r="DZ226" s="10"/>
    </row>
    <row r="227" spans="1:130">
      <c r="A227" s="7"/>
      <c r="B227" s="101" t="s">
        <v>77</v>
      </c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  <c r="BI227" s="101"/>
      <c r="BJ227" s="101"/>
      <c r="BK227" s="101"/>
      <c r="BL227" s="101"/>
      <c r="BM227" s="101"/>
      <c r="BN227" s="101"/>
      <c r="BO227" s="101"/>
      <c r="BP227" s="101"/>
      <c r="BQ227" s="101"/>
      <c r="BR227" s="101"/>
      <c r="BS227" s="101"/>
      <c r="BT227" s="101"/>
      <c r="BU227" s="101"/>
      <c r="BV227" s="101"/>
      <c r="BW227" s="101"/>
      <c r="BX227" s="101"/>
      <c r="BY227" s="101"/>
      <c r="BZ227" s="101"/>
      <c r="CA227" s="54"/>
      <c r="CB227" s="27" t="str">
        <f t="shared" si="29"/>
        <v>Riadok bude vidieť.</v>
      </c>
      <c r="CC227" s="52" t="s">
        <v>10</v>
      </c>
      <c r="CW227" s="3">
        <f t="shared" si="33"/>
        <v>1</v>
      </c>
      <c r="CZ227" s="3">
        <f t="shared" si="30"/>
        <v>1</v>
      </c>
      <c r="DA227" s="3">
        <f t="shared" si="32"/>
        <v>1</v>
      </c>
      <c r="DZ227" s="10"/>
    </row>
    <row r="228" spans="1:130">
      <c r="A228" s="7"/>
      <c r="B228" s="101" t="s">
        <v>78</v>
      </c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1"/>
      <c r="BN228" s="101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1"/>
      <c r="BZ228" s="101"/>
      <c r="CA228" s="54"/>
      <c r="CB228" s="27" t="str">
        <f t="shared" si="29"/>
        <v>Riadok bude vidieť.</v>
      </c>
      <c r="CC228" s="52" t="s">
        <v>10</v>
      </c>
      <c r="CW228" s="3">
        <f t="shared" si="33"/>
        <v>1</v>
      </c>
      <c r="CZ228" s="3">
        <f t="shared" si="30"/>
        <v>1</v>
      </c>
      <c r="DA228" s="3">
        <f t="shared" si="32"/>
        <v>1</v>
      </c>
      <c r="DZ228" s="10"/>
    </row>
    <row r="229" spans="1:130">
      <c r="A229" s="7"/>
      <c r="B229" s="101" t="s">
        <v>79</v>
      </c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1"/>
      <c r="BN229" s="101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1"/>
      <c r="BZ229" s="101"/>
      <c r="CA229" s="54"/>
      <c r="CB229" s="27" t="str">
        <f t="shared" si="29"/>
        <v>Riadok bude vidieť.</v>
      </c>
      <c r="CC229" s="52" t="s">
        <v>10</v>
      </c>
      <c r="CW229" s="3">
        <f t="shared" si="33"/>
        <v>1</v>
      </c>
      <c r="CZ229" s="3">
        <f t="shared" si="30"/>
        <v>1</v>
      </c>
      <c r="DA229" s="3">
        <f t="shared" si="32"/>
        <v>1</v>
      </c>
      <c r="DZ229" s="10"/>
    </row>
    <row r="230" spans="1:130">
      <c r="A230" s="7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1"/>
      <c r="BN230" s="101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1"/>
      <c r="BZ230" s="101"/>
      <c r="CA230" s="54"/>
      <c r="CB230" s="27" t="str">
        <f t="shared" si="29"/>
        <v>Riadok bude skrytý.</v>
      </c>
      <c r="CC230" s="52" t="s">
        <v>10</v>
      </c>
      <c r="CW230" s="3">
        <f t="shared" si="33"/>
        <v>0</v>
      </c>
      <c r="CZ230" s="3">
        <f t="shared" si="30"/>
        <v>1</v>
      </c>
      <c r="DA230" s="3">
        <f t="shared" si="32"/>
        <v>0</v>
      </c>
      <c r="DZ230" s="10"/>
    </row>
    <row r="231" spans="1:130" hidden="1">
      <c r="A231" s="7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1"/>
      <c r="BN231" s="101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1"/>
      <c r="BZ231" s="101"/>
      <c r="CA231" s="54"/>
      <c r="CB231" s="27" t="str">
        <f t="shared" si="29"/>
        <v>Riadok bude skrytý.</v>
      </c>
      <c r="CC231" s="52" t="s">
        <v>10</v>
      </c>
      <c r="CW231" s="3">
        <f t="shared" si="33"/>
        <v>0</v>
      </c>
      <c r="CZ231" s="3">
        <f t="shared" si="30"/>
        <v>1</v>
      </c>
      <c r="DA231" s="3">
        <f t="shared" si="32"/>
        <v>0</v>
      </c>
      <c r="DZ231" s="10"/>
    </row>
    <row r="232" spans="1:130" hidden="1">
      <c r="A232" s="7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101"/>
      <c r="BE232" s="101"/>
      <c r="BF232" s="101"/>
      <c r="BG232" s="101"/>
      <c r="BH232" s="101"/>
      <c r="BI232" s="101"/>
      <c r="BJ232" s="101"/>
      <c r="BK232" s="101"/>
      <c r="BL232" s="101"/>
      <c r="BM232" s="101"/>
      <c r="BN232" s="101"/>
      <c r="BO232" s="101"/>
      <c r="BP232" s="101"/>
      <c r="BQ232" s="101"/>
      <c r="BR232" s="101"/>
      <c r="BS232" s="101"/>
      <c r="BT232" s="101"/>
      <c r="BU232" s="101"/>
      <c r="BV232" s="101"/>
      <c r="BW232" s="101"/>
      <c r="BX232" s="101"/>
      <c r="BY232" s="101"/>
      <c r="BZ232" s="101"/>
      <c r="CA232" s="54"/>
      <c r="CB232" s="27" t="str">
        <f t="shared" si="29"/>
        <v>Riadok bude skrytý.</v>
      </c>
      <c r="CC232" s="52" t="s">
        <v>10</v>
      </c>
      <c r="CW232" s="3">
        <f t="shared" si="33"/>
        <v>0</v>
      </c>
      <c r="CZ232" s="3">
        <f t="shared" si="30"/>
        <v>1</v>
      </c>
      <c r="DA232" s="3">
        <f t="shared" si="32"/>
        <v>0</v>
      </c>
      <c r="DZ232" s="10"/>
    </row>
    <row r="233" spans="1:130" hidden="1">
      <c r="A233" s="7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1"/>
      <c r="BN233" s="101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1"/>
      <c r="BZ233" s="101"/>
      <c r="CA233" s="54"/>
      <c r="CB233" s="27" t="str">
        <f t="shared" si="29"/>
        <v>Riadok bude skrytý.</v>
      </c>
      <c r="CC233" s="52" t="s">
        <v>10</v>
      </c>
      <c r="CW233" s="3">
        <f t="shared" si="33"/>
        <v>0</v>
      </c>
      <c r="CZ233" s="3">
        <f t="shared" si="30"/>
        <v>1</v>
      </c>
      <c r="DA233" s="3">
        <f t="shared" si="32"/>
        <v>0</v>
      </c>
      <c r="DZ233" s="10"/>
    </row>
    <row r="234" spans="1:130" hidden="1">
      <c r="A234" s="7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1"/>
      <c r="BN234" s="101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1"/>
      <c r="BZ234" s="101"/>
      <c r="CA234" s="54"/>
      <c r="CB234" s="27" t="str">
        <f t="shared" si="29"/>
        <v>Riadok bude skrytý.</v>
      </c>
      <c r="CC234" s="52" t="s">
        <v>10</v>
      </c>
      <c r="CW234" s="3">
        <f t="shared" si="33"/>
        <v>0</v>
      </c>
      <c r="CZ234" s="3">
        <f t="shared" si="30"/>
        <v>1</v>
      </c>
      <c r="DA234" s="3">
        <f t="shared" si="32"/>
        <v>0</v>
      </c>
      <c r="DZ234" s="10"/>
    </row>
    <row r="235" spans="1:130" hidden="1">
      <c r="A235" s="7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1"/>
      <c r="BN235" s="101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1"/>
      <c r="BZ235" s="101"/>
      <c r="CA235" s="54"/>
      <c r="CB235" s="27" t="str">
        <f t="shared" si="29"/>
        <v>Riadok bude skrytý.</v>
      </c>
      <c r="CC235" s="52" t="s">
        <v>10</v>
      </c>
      <c r="CW235" s="3">
        <f t="shared" si="33"/>
        <v>0</v>
      </c>
      <c r="CZ235" s="3">
        <f t="shared" si="30"/>
        <v>1</v>
      </c>
      <c r="DA235" s="3">
        <f t="shared" si="32"/>
        <v>0</v>
      </c>
      <c r="DZ235" s="10"/>
    </row>
    <row r="236" spans="1:130" hidden="1">
      <c r="A236" s="7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1"/>
      <c r="BN236" s="101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1"/>
      <c r="BZ236" s="101"/>
      <c r="CA236" s="54"/>
      <c r="CB236" s="27" t="str">
        <f t="shared" si="29"/>
        <v>Riadok bude skrytý.</v>
      </c>
      <c r="CC236" s="52" t="s">
        <v>10</v>
      </c>
      <c r="CW236" s="3">
        <f t="shared" si="33"/>
        <v>0</v>
      </c>
      <c r="CZ236" s="3">
        <f t="shared" si="30"/>
        <v>1</v>
      </c>
      <c r="DA236" s="3">
        <f t="shared" si="32"/>
        <v>0</v>
      </c>
      <c r="DZ236" s="10"/>
    </row>
    <row r="237" spans="1:130" hidden="1">
      <c r="A237" s="7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  <c r="BG237" s="101"/>
      <c r="BH237" s="101"/>
      <c r="BI237" s="101"/>
      <c r="BJ237" s="101"/>
      <c r="BK237" s="101"/>
      <c r="BL237" s="101"/>
      <c r="BM237" s="101"/>
      <c r="BN237" s="101"/>
      <c r="BO237" s="101"/>
      <c r="BP237" s="101"/>
      <c r="BQ237" s="101"/>
      <c r="BR237" s="101"/>
      <c r="BS237" s="101"/>
      <c r="BT237" s="101"/>
      <c r="BU237" s="101"/>
      <c r="BV237" s="101"/>
      <c r="BW237" s="101"/>
      <c r="BX237" s="101"/>
      <c r="BY237" s="101"/>
      <c r="BZ237" s="101"/>
      <c r="CA237" s="54"/>
      <c r="CB237" s="27" t="str">
        <f t="shared" si="29"/>
        <v>Riadok bude skrytý.</v>
      </c>
      <c r="CC237" s="52" t="s">
        <v>10</v>
      </c>
      <c r="CW237" s="3">
        <f t="shared" si="33"/>
        <v>0</v>
      </c>
      <c r="CZ237" s="3">
        <f t="shared" si="30"/>
        <v>1</v>
      </c>
      <c r="DA237" s="3">
        <f t="shared" si="32"/>
        <v>0</v>
      </c>
      <c r="DZ237" s="10"/>
    </row>
    <row r="238" spans="1:130" hidden="1">
      <c r="A238" s="7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101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1"/>
      <c r="BN238" s="101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1"/>
      <c r="BZ238" s="101"/>
      <c r="CA238" s="54"/>
      <c r="CB238" s="27" t="str">
        <f t="shared" si="29"/>
        <v>Riadok bude skrytý.</v>
      </c>
      <c r="CC238" s="52" t="s">
        <v>10</v>
      </c>
      <c r="CW238" s="3">
        <f t="shared" si="33"/>
        <v>0</v>
      </c>
      <c r="CZ238" s="3">
        <f t="shared" si="30"/>
        <v>1</v>
      </c>
      <c r="DA238" s="3">
        <f t="shared" si="32"/>
        <v>0</v>
      </c>
      <c r="DZ238" s="10"/>
    </row>
    <row r="239" spans="1:130" hidden="1">
      <c r="A239" s="7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101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1"/>
      <c r="BN239" s="101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1"/>
      <c r="BZ239" s="101"/>
      <c r="CA239" s="54"/>
      <c r="CB239" s="27" t="str">
        <f t="shared" ref="CB239:CB268" si="34">+IF(DA239=0,"Riadok bude skrytý.","Riadok bude vidieť.")</f>
        <v>Riadok bude skrytý.</v>
      </c>
      <c r="CC239" s="52" t="s">
        <v>10</v>
      </c>
      <c r="CW239" s="3">
        <f t="shared" si="33"/>
        <v>0</v>
      </c>
      <c r="CZ239" s="3">
        <f t="shared" ref="CZ239:CZ268" si="35">IF(CC239="",1,IF(CC239="Chcem skryť riadok.",0,1))</f>
        <v>1</v>
      </c>
      <c r="DA239" s="3">
        <f t="shared" si="32"/>
        <v>0</v>
      </c>
      <c r="DZ239" s="10"/>
    </row>
    <row r="240" spans="1:130" hidden="1">
      <c r="A240" s="7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101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1"/>
      <c r="BN240" s="101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1"/>
      <c r="BZ240" s="101"/>
      <c r="CA240" s="54"/>
      <c r="CB240" s="27" t="str">
        <f t="shared" si="34"/>
        <v>Riadok bude skrytý.</v>
      </c>
      <c r="CC240" s="52" t="s">
        <v>10</v>
      </c>
      <c r="CW240" s="3">
        <f t="shared" si="33"/>
        <v>0</v>
      </c>
      <c r="CZ240" s="3">
        <f t="shared" si="35"/>
        <v>1</v>
      </c>
      <c r="DA240" s="3">
        <f t="shared" si="32"/>
        <v>0</v>
      </c>
      <c r="DZ240" s="10"/>
    </row>
    <row r="241" spans="1:130" hidden="1">
      <c r="A241" s="7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101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1"/>
      <c r="BN241" s="101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1"/>
      <c r="BZ241" s="101"/>
      <c r="CA241" s="54"/>
      <c r="CB241" s="27" t="str">
        <f t="shared" si="34"/>
        <v>Riadok bude skrytý.</v>
      </c>
      <c r="CC241" s="52" t="s">
        <v>10</v>
      </c>
      <c r="CW241" s="3">
        <f t="shared" si="33"/>
        <v>0</v>
      </c>
      <c r="CZ241" s="3">
        <f t="shared" si="35"/>
        <v>1</v>
      </c>
      <c r="DA241" s="3">
        <f t="shared" si="32"/>
        <v>0</v>
      </c>
      <c r="DZ241" s="10"/>
    </row>
    <row r="242" spans="1:130" hidden="1">
      <c r="A242" s="7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101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1"/>
      <c r="BN242" s="101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1"/>
      <c r="BZ242" s="101"/>
      <c r="CA242" s="54"/>
      <c r="CB242" s="27" t="str">
        <f t="shared" si="34"/>
        <v>Riadok bude skrytý.</v>
      </c>
      <c r="CC242" s="52" t="s">
        <v>10</v>
      </c>
      <c r="CW242" s="3">
        <f t="shared" si="33"/>
        <v>0</v>
      </c>
      <c r="CZ242" s="3">
        <f t="shared" si="35"/>
        <v>1</v>
      </c>
      <c r="DA242" s="3">
        <f t="shared" si="32"/>
        <v>0</v>
      </c>
      <c r="DZ242" s="10"/>
    </row>
    <row r="243" spans="1:130" hidden="1">
      <c r="A243" s="7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1"/>
      <c r="BN243" s="101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1"/>
      <c r="BZ243" s="101"/>
      <c r="CA243" s="54"/>
      <c r="CB243" s="27" t="str">
        <f t="shared" si="34"/>
        <v>Riadok bude skrytý.</v>
      </c>
      <c r="CC243" s="52" t="s">
        <v>10</v>
      </c>
      <c r="CW243" s="3">
        <f t="shared" si="33"/>
        <v>0</v>
      </c>
      <c r="CZ243" s="3">
        <f t="shared" si="35"/>
        <v>1</v>
      </c>
      <c r="DA243" s="3">
        <f t="shared" si="32"/>
        <v>0</v>
      </c>
      <c r="DZ243" s="10"/>
    </row>
    <row r="244" spans="1:130" hidden="1">
      <c r="A244" s="7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  <c r="BH244" s="101"/>
      <c r="BI244" s="101"/>
      <c r="BJ244" s="101"/>
      <c r="BK244" s="101"/>
      <c r="BL244" s="101"/>
      <c r="BM244" s="101"/>
      <c r="BN244" s="101"/>
      <c r="BO244" s="101"/>
      <c r="BP244" s="101"/>
      <c r="BQ244" s="101"/>
      <c r="BR244" s="101"/>
      <c r="BS244" s="101"/>
      <c r="BT244" s="101"/>
      <c r="BU244" s="101"/>
      <c r="BV244" s="101"/>
      <c r="BW244" s="101"/>
      <c r="BX244" s="101"/>
      <c r="BY244" s="101"/>
      <c r="BZ244" s="101"/>
      <c r="CA244" s="54"/>
      <c r="CB244" s="27" t="str">
        <f t="shared" si="34"/>
        <v>Riadok bude skrytý.</v>
      </c>
      <c r="CC244" s="52" t="s">
        <v>10</v>
      </c>
      <c r="CW244" s="3">
        <f t="shared" si="33"/>
        <v>0</v>
      </c>
      <c r="CZ244" s="3">
        <f t="shared" si="35"/>
        <v>1</v>
      </c>
      <c r="DA244" s="3">
        <f t="shared" si="32"/>
        <v>0</v>
      </c>
      <c r="DZ244" s="10"/>
    </row>
    <row r="245" spans="1:130" hidden="1">
      <c r="A245" s="7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1"/>
      <c r="BN245" s="101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1"/>
      <c r="BZ245" s="101"/>
      <c r="CA245" s="54"/>
      <c r="CB245" s="27" t="str">
        <f t="shared" si="34"/>
        <v>Riadok bude skrytý.</v>
      </c>
      <c r="CC245" s="52" t="s">
        <v>10</v>
      </c>
      <c r="CW245" s="3">
        <f t="shared" si="33"/>
        <v>0</v>
      </c>
      <c r="CZ245" s="3">
        <f t="shared" si="35"/>
        <v>1</v>
      </c>
      <c r="DA245" s="3">
        <f t="shared" si="32"/>
        <v>0</v>
      </c>
      <c r="DZ245" s="10"/>
    </row>
    <row r="246" spans="1:130">
      <c r="A246" s="7"/>
      <c r="CA246" s="37"/>
      <c r="CB246" s="27" t="str">
        <f t="shared" si="34"/>
        <v>Riadok bude vidieť.</v>
      </c>
      <c r="CC246" s="52" t="s">
        <v>10</v>
      </c>
      <c r="CW246" s="55">
        <f>+IF(SUM(CW248:CW267)=0,0,1)</f>
        <v>1</v>
      </c>
      <c r="CZ246" s="3">
        <f t="shared" si="35"/>
        <v>1</v>
      </c>
      <c r="DA246" s="3">
        <f t="shared" si="32"/>
        <v>1</v>
      </c>
      <c r="DZ246" s="10"/>
    </row>
    <row r="247" spans="1:130">
      <c r="A247" s="7"/>
      <c r="B247" s="47" t="s">
        <v>26</v>
      </c>
      <c r="C247" s="42" t="s">
        <v>80</v>
      </c>
      <c r="D247" s="42"/>
      <c r="E247" s="42"/>
      <c r="F247" s="42"/>
      <c r="CA247" s="12" t="s">
        <v>4</v>
      </c>
      <c r="CB247" s="27" t="str">
        <f t="shared" si="34"/>
        <v>Riadok bude vidieť.</v>
      </c>
      <c r="CC247" s="52" t="s">
        <v>10</v>
      </c>
      <c r="CW247" s="3">
        <f>+IF(SUM(CW248:CW267)=0,0,1)</f>
        <v>1</v>
      </c>
      <c r="CZ247" s="3">
        <f t="shared" si="35"/>
        <v>1</v>
      </c>
      <c r="DA247" s="3">
        <f t="shared" si="32"/>
        <v>1</v>
      </c>
      <c r="DZ247" s="10"/>
    </row>
    <row r="248" spans="1:130">
      <c r="A248" s="7"/>
      <c r="B248" s="70" t="s">
        <v>81</v>
      </c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54"/>
      <c r="CB248" s="27" t="str">
        <f t="shared" si="34"/>
        <v>Riadok bude vidieť.</v>
      </c>
      <c r="CC248" s="52" t="s">
        <v>10</v>
      </c>
      <c r="CW248" s="3">
        <f t="shared" ref="CW248:CW267" si="36">+IF(B248="",0,1)</f>
        <v>1</v>
      </c>
      <c r="CZ248" s="3">
        <f t="shared" si="35"/>
        <v>1</v>
      </c>
      <c r="DA248" s="3">
        <f t="shared" si="32"/>
        <v>1</v>
      </c>
      <c r="DZ248" s="10"/>
    </row>
    <row r="249" spans="1:130">
      <c r="A249" s="7"/>
      <c r="B249" s="70" t="s">
        <v>82</v>
      </c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54"/>
      <c r="CB249" s="27" t="str">
        <f t="shared" si="34"/>
        <v>Riadok bude vidieť.</v>
      </c>
      <c r="CC249" s="52" t="s">
        <v>10</v>
      </c>
      <c r="CW249" s="3">
        <f t="shared" si="36"/>
        <v>1</v>
      </c>
      <c r="CZ249" s="3">
        <f t="shared" si="35"/>
        <v>1</v>
      </c>
      <c r="DA249" s="3">
        <f t="shared" si="32"/>
        <v>1</v>
      </c>
      <c r="DZ249" s="10"/>
    </row>
    <row r="250" spans="1:130">
      <c r="A250" s="7"/>
      <c r="B250" s="70" t="s">
        <v>83</v>
      </c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54"/>
      <c r="CB250" s="27" t="str">
        <f t="shared" si="34"/>
        <v>Riadok bude vidieť.</v>
      </c>
      <c r="CC250" s="52" t="s">
        <v>10</v>
      </c>
      <c r="CW250" s="3">
        <f t="shared" si="36"/>
        <v>1</v>
      </c>
      <c r="CZ250" s="3">
        <f t="shared" si="35"/>
        <v>1</v>
      </c>
      <c r="DA250" s="3">
        <f t="shared" si="32"/>
        <v>1</v>
      </c>
      <c r="DZ250" s="10"/>
    </row>
    <row r="251" spans="1:130">
      <c r="A251" s="7"/>
      <c r="B251" s="70" t="s">
        <v>84</v>
      </c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0"/>
      <c r="BN251" s="70"/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54"/>
      <c r="CB251" s="27" t="str">
        <f t="shared" si="34"/>
        <v>Riadok bude vidieť.</v>
      </c>
      <c r="CC251" s="52" t="s">
        <v>10</v>
      </c>
      <c r="CW251" s="3">
        <f t="shared" si="36"/>
        <v>1</v>
      </c>
      <c r="CZ251" s="3">
        <f t="shared" si="35"/>
        <v>1</v>
      </c>
      <c r="DA251" s="3">
        <f t="shared" si="32"/>
        <v>1</v>
      </c>
      <c r="DZ251" s="10"/>
    </row>
    <row r="252" spans="1:130">
      <c r="A252" s="7"/>
      <c r="B252" s="70" t="s">
        <v>85</v>
      </c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54"/>
      <c r="CB252" s="27" t="str">
        <f t="shared" si="34"/>
        <v>Riadok bude vidieť.</v>
      </c>
      <c r="CC252" s="52" t="s">
        <v>10</v>
      </c>
      <c r="CW252" s="3">
        <f t="shared" si="36"/>
        <v>1</v>
      </c>
      <c r="CZ252" s="3">
        <f t="shared" si="35"/>
        <v>1</v>
      </c>
      <c r="DA252" s="3">
        <f t="shared" si="32"/>
        <v>1</v>
      </c>
      <c r="DZ252" s="10"/>
    </row>
    <row r="253" spans="1:130">
      <c r="A253" s="7"/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54"/>
      <c r="CB253" s="27" t="str">
        <f t="shared" si="34"/>
        <v>Riadok bude skrytý.</v>
      </c>
      <c r="CC253" s="52" t="s">
        <v>10</v>
      </c>
      <c r="CW253" s="3">
        <f t="shared" si="36"/>
        <v>0</v>
      </c>
      <c r="CZ253" s="3">
        <f t="shared" si="35"/>
        <v>1</v>
      </c>
      <c r="DA253" s="3">
        <f t="shared" si="32"/>
        <v>0</v>
      </c>
      <c r="DZ253" s="10"/>
    </row>
    <row r="254" spans="1:130" hidden="1">
      <c r="A254" s="7"/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54"/>
      <c r="CB254" s="27" t="str">
        <f t="shared" si="34"/>
        <v>Riadok bude skrytý.</v>
      </c>
      <c r="CC254" s="52" t="s">
        <v>10</v>
      </c>
      <c r="CW254" s="3">
        <f t="shared" si="36"/>
        <v>0</v>
      </c>
      <c r="CZ254" s="3">
        <f t="shared" si="35"/>
        <v>1</v>
      </c>
      <c r="DA254" s="3">
        <f t="shared" si="32"/>
        <v>0</v>
      </c>
      <c r="DZ254" s="10"/>
    </row>
    <row r="255" spans="1:130" hidden="1">
      <c r="A255" s="7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54"/>
      <c r="CB255" s="27" t="str">
        <f t="shared" si="34"/>
        <v>Riadok bude skrytý.</v>
      </c>
      <c r="CC255" s="52" t="s">
        <v>10</v>
      </c>
      <c r="CW255" s="3">
        <f t="shared" si="36"/>
        <v>0</v>
      </c>
      <c r="CZ255" s="3">
        <f t="shared" si="35"/>
        <v>1</v>
      </c>
      <c r="DA255" s="3">
        <f t="shared" si="32"/>
        <v>0</v>
      </c>
      <c r="DZ255" s="10"/>
    </row>
    <row r="256" spans="1:130" hidden="1">
      <c r="A256" s="7"/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0"/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54"/>
      <c r="CB256" s="27" t="str">
        <f t="shared" si="34"/>
        <v>Riadok bude skrytý.</v>
      </c>
      <c r="CC256" s="52" t="s">
        <v>10</v>
      </c>
      <c r="CW256" s="3">
        <f t="shared" si="36"/>
        <v>0</v>
      </c>
      <c r="CZ256" s="3">
        <f t="shared" si="35"/>
        <v>1</v>
      </c>
      <c r="DA256" s="3">
        <f t="shared" si="32"/>
        <v>0</v>
      </c>
      <c r="DZ256" s="10"/>
    </row>
    <row r="257" spans="1:130" hidden="1">
      <c r="A257" s="7"/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54"/>
      <c r="CB257" s="27" t="str">
        <f t="shared" si="34"/>
        <v>Riadok bude skrytý.</v>
      </c>
      <c r="CC257" s="52" t="s">
        <v>10</v>
      </c>
      <c r="CW257" s="3">
        <f t="shared" si="36"/>
        <v>0</v>
      </c>
      <c r="CZ257" s="3">
        <f t="shared" si="35"/>
        <v>1</v>
      </c>
      <c r="DA257" s="3">
        <f t="shared" si="32"/>
        <v>0</v>
      </c>
      <c r="DZ257" s="10"/>
    </row>
    <row r="258" spans="1:130" hidden="1">
      <c r="A258" s="7"/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/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54"/>
      <c r="CB258" s="27" t="str">
        <f t="shared" si="34"/>
        <v>Riadok bude skrytý.</v>
      </c>
      <c r="CC258" s="52" t="s">
        <v>10</v>
      </c>
      <c r="CW258" s="3">
        <f t="shared" si="36"/>
        <v>0</v>
      </c>
      <c r="CZ258" s="3">
        <f t="shared" si="35"/>
        <v>1</v>
      </c>
      <c r="DA258" s="3">
        <f t="shared" si="32"/>
        <v>0</v>
      </c>
      <c r="DZ258" s="10"/>
    </row>
    <row r="259" spans="1:130" hidden="1">
      <c r="A259" s="7"/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0"/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54"/>
      <c r="CB259" s="27" t="str">
        <f t="shared" si="34"/>
        <v>Riadok bude skrytý.</v>
      </c>
      <c r="CC259" s="52" t="s">
        <v>10</v>
      </c>
      <c r="CW259" s="3">
        <f t="shared" si="36"/>
        <v>0</v>
      </c>
      <c r="CZ259" s="3">
        <f t="shared" si="35"/>
        <v>1</v>
      </c>
      <c r="DA259" s="3">
        <f t="shared" si="32"/>
        <v>0</v>
      </c>
      <c r="DZ259" s="10"/>
    </row>
    <row r="260" spans="1:130" hidden="1">
      <c r="A260" s="7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54"/>
      <c r="CB260" s="27" t="str">
        <f t="shared" si="34"/>
        <v>Riadok bude skrytý.</v>
      </c>
      <c r="CC260" s="52" t="s">
        <v>10</v>
      </c>
      <c r="CW260" s="3">
        <f t="shared" si="36"/>
        <v>0</v>
      </c>
      <c r="CZ260" s="3">
        <f t="shared" si="35"/>
        <v>1</v>
      </c>
      <c r="DA260" s="3">
        <f t="shared" si="32"/>
        <v>0</v>
      </c>
      <c r="DZ260" s="10"/>
    </row>
    <row r="261" spans="1:130" hidden="1">
      <c r="A261" s="7"/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54"/>
      <c r="CB261" s="27" t="str">
        <f t="shared" si="34"/>
        <v>Riadok bude skrytý.</v>
      </c>
      <c r="CC261" s="52" t="s">
        <v>10</v>
      </c>
      <c r="CW261" s="3">
        <f t="shared" si="36"/>
        <v>0</v>
      </c>
      <c r="CZ261" s="3">
        <f t="shared" si="35"/>
        <v>1</v>
      </c>
      <c r="DA261" s="3">
        <f t="shared" si="32"/>
        <v>0</v>
      </c>
      <c r="DZ261" s="10"/>
    </row>
    <row r="262" spans="1:130" hidden="1">
      <c r="A262" s="7"/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54"/>
      <c r="CB262" s="27" t="str">
        <f t="shared" si="34"/>
        <v>Riadok bude skrytý.</v>
      </c>
      <c r="CC262" s="52" t="s">
        <v>10</v>
      </c>
      <c r="CW262" s="3">
        <f t="shared" si="36"/>
        <v>0</v>
      </c>
      <c r="CZ262" s="3">
        <f t="shared" si="35"/>
        <v>1</v>
      </c>
      <c r="DA262" s="3">
        <f t="shared" si="32"/>
        <v>0</v>
      </c>
      <c r="DZ262" s="10"/>
    </row>
    <row r="263" spans="1:130" hidden="1">
      <c r="A263" s="7"/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54"/>
      <c r="CB263" s="27" t="str">
        <f t="shared" si="34"/>
        <v>Riadok bude skrytý.</v>
      </c>
      <c r="CC263" s="52" t="s">
        <v>10</v>
      </c>
      <c r="CW263" s="3">
        <f t="shared" si="36"/>
        <v>0</v>
      </c>
      <c r="CZ263" s="3">
        <f t="shared" si="35"/>
        <v>1</v>
      </c>
      <c r="DA263" s="3">
        <f t="shared" ref="DA263:DA282" si="37">+IF(CW263+CX263+CY263=0,0,IF(CZ263=0,0,1))</f>
        <v>0</v>
      </c>
      <c r="DZ263" s="10"/>
    </row>
    <row r="264" spans="1:130" hidden="1">
      <c r="A264" s="7"/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/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54"/>
      <c r="CB264" s="27" t="str">
        <f t="shared" si="34"/>
        <v>Riadok bude skrytý.</v>
      </c>
      <c r="CC264" s="52" t="s">
        <v>10</v>
      </c>
      <c r="CW264" s="3">
        <f t="shared" si="36"/>
        <v>0</v>
      </c>
      <c r="CZ264" s="3">
        <f t="shared" si="35"/>
        <v>1</v>
      </c>
      <c r="DA264" s="3">
        <f t="shared" si="37"/>
        <v>0</v>
      </c>
      <c r="DZ264" s="10"/>
    </row>
    <row r="265" spans="1:130" hidden="1">
      <c r="A265" s="7"/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54"/>
      <c r="CB265" s="27" t="str">
        <f t="shared" si="34"/>
        <v>Riadok bude skrytý.</v>
      </c>
      <c r="CC265" s="52" t="s">
        <v>10</v>
      </c>
      <c r="CW265" s="3">
        <f t="shared" si="36"/>
        <v>0</v>
      </c>
      <c r="CZ265" s="3">
        <f t="shared" si="35"/>
        <v>1</v>
      </c>
      <c r="DA265" s="3">
        <f t="shared" si="37"/>
        <v>0</v>
      </c>
      <c r="DZ265" s="10"/>
    </row>
    <row r="266" spans="1:130" hidden="1">
      <c r="A266" s="7"/>
      <c r="B266" s="70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54"/>
      <c r="CB266" s="27" t="str">
        <f t="shared" si="34"/>
        <v>Riadok bude skrytý.</v>
      </c>
      <c r="CC266" s="52" t="s">
        <v>10</v>
      </c>
      <c r="CW266" s="3">
        <f t="shared" si="36"/>
        <v>0</v>
      </c>
      <c r="CZ266" s="3">
        <f t="shared" si="35"/>
        <v>1</v>
      </c>
      <c r="DA266" s="3">
        <f t="shared" si="37"/>
        <v>0</v>
      </c>
      <c r="DZ266" s="10"/>
    </row>
    <row r="267" spans="1:130" hidden="1">
      <c r="A267" s="7"/>
      <c r="B267" s="70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0"/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54"/>
      <c r="CB267" s="27" t="str">
        <f t="shared" si="34"/>
        <v>Riadok bude skrytý.</v>
      </c>
      <c r="CC267" s="52" t="s">
        <v>10</v>
      </c>
      <c r="CW267" s="3">
        <f t="shared" si="36"/>
        <v>0</v>
      </c>
      <c r="CZ267" s="3">
        <f t="shared" si="35"/>
        <v>1</v>
      </c>
      <c r="DA267" s="3">
        <f t="shared" si="37"/>
        <v>0</v>
      </c>
      <c r="DZ267" s="10"/>
    </row>
    <row r="268" spans="1:130">
      <c r="A268" s="7"/>
      <c r="CA268" s="37"/>
      <c r="CB268" s="27" t="str">
        <f t="shared" si="34"/>
        <v>Riadok bude vidieť.</v>
      </c>
      <c r="CC268" s="52" t="s">
        <v>10</v>
      </c>
      <c r="CW268" s="55">
        <f>+IF(SUM(CW270:CW289)=0,0,1)</f>
        <v>1</v>
      </c>
      <c r="CZ268" s="3">
        <f t="shared" si="35"/>
        <v>1</v>
      </c>
      <c r="DA268" s="3">
        <f t="shared" si="37"/>
        <v>1</v>
      </c>
      <c r="DZ268" s="10"/>
    </row>
    <row r="269" spans="1:130">
      <c r="A269" s="7"/>
      <c r="B269" s="47" t="s">
        <v>26</v>
      </c>
      <c r="C269" s="42" t="s">
        <v>86</v>
      </c>
      <c r="D269" s="42"/>
      <c r="E269" s="42"/>
      <c r="F269" s="42"/>
      <c r="CA269" s="12" t="s">
        <v>4</v>
      </c>
      <c r="CB269" s="27" t="str">
        <f t="shared" ref="CB269:CB300" si="38">+IF(DA269=0,"Riadok bude skrytý.","Riadok bude vidieť.")</f>
        <v>Riadok bude vidieť.</v>
      </c>
      <c r="CC269" s="52" t="s">
        <v>10</v>
      </c>
      <c r="CW269" s="3">
        <f>+IF(SUM(CW270:CW289)=0,0,1)</f>
        <v>1</v>
      </c>
      <c r="CZ269" s="3">
        <f t="shared" ref="CZ269:CZ300" si="39">IF(CC269="",1,IF(CC269="Chcem skryť riadok.",0,1))</f>
        <v>1</v>
      </c>
      <c r="DA269" s="3">
        <f t="shared" si="37"/>
        <v>1</v>
      </c>
      <c r="DZ269" s="10"/>
    </row>
    <row r="270" spans="1:130">
      <c r="A270" s="7"/>
      <c r="B270" s="70" t="s">
        <v>87</v>
      </c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54"/>
      <c r="CB270" s="27" t="str">
        <f t="shared" si="38"/>
        <v>Riadok bude vidieť.</v>
      </c>
      <c r="CC270" s="52" t="s">
        <v>10</v>
      </c>
      <c r="CW270" s="3">
        <f t="shared" ref="CW270:CW289" si="40">+IF(B270="",0,1)</f>
        <v>1</v>
      </c>
      <c r="CZ270" s="3">
        <f t="shared" si="39"/>
        <v>1</v>
      </c>
      <c r="DA270" s="3">
        <f t="shared" si="37"/>
        <v>1</v>
      </c>
      <c r="DZ270" s="10"/>
    </row>
    <row r="271" spans="1:130">
      <c r="A271" s="7"/>
      <c r="B271" s="70" t="s">
        <v>88</v>
      </c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54"/>
      <c r="CB271" s="27" t="str">
        <f t="shared" si="38"/>
        <v>Riadok bude vidieť.</v>
      </c>
      <c r="CC271" s="52" t="s">
        <v>10</v>
      </c>
      <c r="CW271" s="3">
        <f t="shared" si="40"/>
        <v>1</v>
      </c>
      <c r="CZ271" s="3">
        <f t="shared" si="39"/>
        <v>1</v>
      </c>
      <c r="DA271" s="3">
        <f t="shared" si="37"/>
        <v>1</v>
      </c>
      <c r="DZ271" s="10"/>
    </row>
    <row r="272" spans="1:130">
      <c r="A272" s="7"/>
      <c r="B272" s="70" t="s">
        <v>89</v>
      </c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54"/>
      <c r="CB272" s="27" t="str">
        <f t="shared" si="38"/>
        <v>Riadok bude vidieť.</v>
      </c>
      <c r="CC272" s="52" t="s">
        <v>10</v>
      </c>
      <c r="CW272" s="3">
        <f t="shared" si="40"/>
        <v>1</v>
      </c>
      <c r="CZ272" s="3">
        <f t="shared" si="39"/>
        <v>1</v>
      </c>
      <c r="DA272" s="3">
        <f t="shared" si="37"/>
        <v>1</v>
      </c>
      <c r="DZ272" s="10"/>
    </row>
    <row r="273" spans="1:130">
      <c r="A273" s="7"/>
      <c r="B273" s="70" t="s">
        <v>90</v>
      </c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/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54"/>
      <c r="CB273" s="27" t="str">
        <f t="shared" si="38"/>
        <v>Riadok bude vidieť.</v>
      </c>
      <c r="CC273" s="52" t="s">
        <v>10</v>
      </c>
      <c r="CW273" s="3">
        <f t="shared" si="40"/>
        <v>1</v>
      </c>
      <c r="CZ273" s="3">
        <f t="shared" si="39"/>
        <v>1</v>
      </c>
      <c r="DA273" s="3">
        <f t="shared" si="37"/>
        <v>1</v>
      </c>
      <c r="DZ273" s="10"/>
    </row>
    <row r="274" spans="1:130">
      <c r="A274" s="7"/>
      <c r="B274" s="70" t="s">
        <v>91</v>
      </c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54"/>
      <c r="CB274" s="27" t="str">
        <f t="shared" si="38"/>
        <v>Riadok bude vidieť.</v>
      </c>
      <c r="CC274" s="52" t="s">
        <v>10</v>
      </c>
      <c r="CW274" s="3">
        <f t="shared" si="40"/>
        <v>1</v>
      </c>
      <c r="CZ274" s="3">
        <f t="shared" si="39"/>
        <v>1</v>
      </c>
      <c r="DA274" s="3">
        <f t="shared" si="37"/>
        <v>1</v>
      </c>
      <c r="DZ274" s="10"/>
    </row>
    <row r="275" spans="1:130">
      <c r="A275" s="7"/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54"/>
      <c r="CB275" s="27" t="str">
        <f t="shared" si="38"/>
        <v>Riadok bude skrytý.</v>
      </c>
      <c r="CC275" s="52" t="s">
        <v>10</v>
      </c>
      <c r="CW275" s="3">
        <f t="shared" si="40"/>
        <v>0</v>
      </c>
      <c r="CZ275" s="3">
        <f t="shared" si="39"/>
        <v>1</v>
      </c>
      <c r="DA275" s="3">
        <f t="shared" si="37"/>
        <v>0</v>
      </c>
      <c r="DZ275" s="10"/>
    </row>
    <row r="276" spans="1:130" hidden="1">
      <c r="A276" s="7"/>
      <c r="B276" s="70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54"/>
      <c r="CB276" s="27" t="str">
        <f t="shared" si="38"/>
        <v>Riadok bude skrytý.</v>
      </c>
      <c r="CC276" s="52" t="s">
        <v>10</v>
      </c>
      <c r="CW276" s="3">
        <f t="shared" si="40"/>
        <v>0</v>
      </c>
      <c r="CZ276" s="3">
        <f t="shared" si="39"/>
        <v>1</v>
      </c>
      <c r="DA276" s="3">
        <f t="shared" si="37"/>
        <v>0</v>
      </c>
      <c r="DZ276" s="10"/>
    </row>
    <row r="277" spans="1:130" hidden="1">
      <c r="A277" s="7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54"/>
      <c r="CB277" s="27" t="str">
        <f t="shared" si="38"/>
        <v>Riadok bude skrytý.</v>
      </c>
      <c r="CC277" s="52" t="s">
        <v>10</v>
      </c>
      <c r="CW277" s="3">
        <f t="shared" si="40"/>
        <v>0</v>
      </c>
      <c r="CZ277" s="3">
        <f t="shared" si="39"/>
        <v>1</v>
      </c>
      <c r="DA277" s="3">
        <f t="shared" si="37"/>
        <v>0</v>
      </c>
      <c r="DZ277" s="10"/>
    </row>
    <row r="278" spans="1:130" hidden="1">
      <c r="A278" s="7"/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54"/>
      <c r="CB278" s="27" t="str">
        <f t="shared" si="38"/>
        <v>Riadok bude skrytý.</v>
      </c>
      <c r="CC278" s="52" t="s">
        <v>10</v>
      </c>
      <c r="CW278" s="3">
        <f t="shared" si="40"/>
        <v>0</v>
      </c>
      <c r="CZ278" s="3">
        <f t="shared" si="39"/>
        <v>1</v>
      </c>
      <c r="DA278" s="3">
        <f t="shared" si="37"/>
        <v>0</v>
      </c>
      <c r="DZ278" s="10"/>
    </row>
    <row r="279" spans="1:130" hidden="1">
      <c r="A279" s="7"/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54"/>
      <c r="CB279" s="27" t="str">
        <f t="shared" si="38"/>
        <v>Riadok bude skrytý.</v>
      </c>
      <c r="CC279" s="52" t="s">
        <v>10</v>
      </c>
      <c r="CW279" s="3">
        <f t="shared" si="40"/>
        <v>0</v>
      </c>
      <c r="CZ279" s="3">
        <f t="shared" si="39"/>
        <v>1</v>
      </c>
      <c r="DA279" s="3">
        <f t="shared" si="37"/>
        <v>0</v>
      </c>
      <c r="DZ279" s="10"/>
    </row>
    <row r="280" spans="1:130" hidden="1">
      <c r="A280" s="7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54"/>
      <c r="CB280" s="27" t="str">
        <f t="shared" si="38"/>
        <v>Riadok bude skrytý.</v>
      </c>
      <c r="CC280" s="52" t="s">
        <v>10</v>
      </c>
      <c r="CW280" s="3">
        <f t="shared" si="40"/>
        <v>0</v>
      </c>
      <c r="CZ280" s="3">
        <f t="shared" si="39"/>
        <v>1</v>
      </c>
      <c r="DA280" s="3">
        <f t="shared" si="37"/>
        <v>0</v>
      </c>
      <c r="DZ280" s="10"/>
    </row>
    <row r="281" spans="1:130" hidden="1">
      <c r="A281" s="7"/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54"/>
      <c r="CB281" s="27" t="str">
        <f t="shared" si="38"/>
        <v>Riadok bude skrytý.</v>
      </c>
      <c r="CC281" s="52" t="s">
        <v>10</v>
      </c>
      <c r="CW281" s="3">
        <f t="shared" si="40"/>
        <v>0</v>
      </c>
      <c r="CZ281" s="3">
        <f t="shared" si="39"/>
        <v>1</v>
      </c>
      <c r="DA281" s="3">
        <f t="shared" si="37"/>
        <v>0</v>
      </c>
      <c r="DZ281" s="10"/>
    </row>
    <row r="282" spans="1:130" hidden="1">
      <c r="A282" s="7"/>
      <c r="B282" s="70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54"/>
      <c r="CB282" s="27" t="str">
        <f t="shared" si="38"/>
        <v>Riadok bude skrytý.</v>
      </c>
      <c r="CC282" s="52" t="s">
        <v>10</v>
      </c>
      <c r="CW282" s="3">
        <f t="shared" si="40"/>
        <v>0</v>
      </c>
      <c r="CZ282" s="3">
        <f t="shared" si="39"/>
        <v>1</v>
      </c>
      <c r="DA282" s="3">
        <f t="shared" si="37"/>
        <v>0</v>
      </c>
      <c r="DZ282" s="10"/>
    </row>
    <row r="283" spans="1:130" hidden="1">
      <c r="A283" s="7"/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54"/>
      <c r="CB283" s="27" t="str">
        <f t="shared" si="38"/>
        <v>Riadok bude skrytý.</v>
      </c>
      <c r="CC283" s="52" t="s">
        <v>10</v>
      </c>
      <c r="CW283" s="3">
        <f t="shared" si="40"/>
        <v>0</v>
      </c>
      <c r="CZ283" s="3">
        <f t="shared" si="39"/>
        <v>1</v>
      </c>
      <c r="DA283" s="3">
        <f t="shared" ref="DA283:DA312" si="41">+IF(CW283+CX283+CY283=0,0,IF(CZ283=0,0,1))</f>
        <v>0</v>
      </c>
      <c r="DZ283" s="10"/>
    </row>
    <row r="284" spans="1:130" hidden="1">
      <c r="A284" s="7"/>
      <c r="B284" s="70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54"/>
      <c r="CB284" s="27" t="str">
        <f t="shared" si="38"/>
        <v>Riadok bude skrytý.</v>
      </c>
      <c r="CC284" s="52" t="s">
        <v>10</v>
      </c>
      <c r="CW284" s="3">
        <f t="shared" si="40"/>
        <v>0</v>
      </c>
      <c r="CZ284" s="3">
        <f t="shared" si="39"/>
        <v>1</v>
      </c>
      <c r="DA284" s="3">
        <f t="shared" si="41"/>
        <v>0</v>
      </c>
      <c r="DZ284" s="10"/>
    </row>
    <row r="285" spans="1:130" hidden="1">
      <c r="A285" s="7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0"/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54"/>
      <c r="CB285" s="27" t="str">
        <f t="shared" si="38"/>
        <v>Riadok bude skrytý.</v>
      </c>
      <c r="CC285" s="52" t="s">
        <v>10</v>
      </c>
      <c r="CW285" s="3">
        <f t="shared" si="40"/>
        <v>0</v>
      </c>
      <c r="CZ285" s="3">
        <f t="shared" si="39"/>
        <v>1</v>
      </c>
      <c r="DA285" s="3">
        <f t="shared" si="41"/>
        <v>0</v>
      </c>
      <c r="DZ285" s="10"/>
    </row>
    <row r="286" spans="1:130" hidden="1">
      <c r="A286" s="7"/>
      <c r="B286" s="70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54"/>
      <c r="CB286" s="27" t="str">
        <f t="shared" si="38"/>
        <v>Riadok bude skrytý.</v>
      </c>
      <c r="CC286" s="52" t="s">
        <v>10</v>
      </c>
      <c r="CW286" s="3">
        <f t="shared" si="40"/>
        <v>0</v>
      </c>
      <c r="CZ286" s="3">
        <f t="shared" si="39"/>
        <v>1</v>
      </c>
      <c r="DA286" s="3">
        <f t="shared" si="41"/>
        <v>0</v>
      </c>
      <c r="DZ286" s="10"/>
    </row>
    <row r="287" spans="1:130" hidden="1">
      <c r="A287" s="7"/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54"/>
      <c r="CB287" s="27" t="str">
        <f t="shared" si="38"/>
        <v>Riadok bude skrytý.</v>
      </c>
      <c r="CC287" s="52" t="s">
        <v>10</v>
      </c>
      <c r="CW287" s="3">
        <f t="shared" si="40"/>
        <v>0</v>
      </c>
      <c r="CZ287" s="3">
        <f t="shared" si="39"/>
        <v>1</v>
      </c>
      <c r="DA287" s="3">
        <f t="shared" si="41"/>
        <v>0</v>
      </c>
      <c r="DZ287" s="10"/>
    </row>
    <row r="288" spans="1:130" hidden="1">
      <c r="A288" s="7"/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54"/>
      <c r="CB288" s="27" t="str">
        <f t="shared" si="38"/>
        <v>Riadok bude skrytý.</v>
      </c>
      <c r="CC288" s="52" t="s">
        <v>10</v>
      </c>
      <c r="CW288" s="3">
        <f t="shared" si="40"/>
        <v>0</v>
      </c>
      <c r="CZ288" s="3">
        <f t="shared" si="39"/>
        <v>1</v>
      </c>
      <c r="DA288" s="3">
        <f t="shared" si="41"/>
        <v>0</v>
      </c>
      <c r="DZ288" s="10"/>
    </row>
    <row r="289" spans="1:130" hidden="1">
      <c r="A289" s="7"/>
      <c r="B289" s="70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54"/>
      <c r="CB289" s="27" t="str">
        <f t="shared" si="38"/>
        <v>Riadok bude skrytý.</v>
      </c>
      <c r="CC289" s="52" t="s">
        <v>10</v>
      </c>
      <c r="CW289" s="3">
        <f t="shared" si="40"/>
        <v>0</v>
      </c>
      <c r="CZ289" s="3">
        <f t="shared" si="39"/>
        <v>1</v>
      </c>
      <c r="DA289" s="3">
        <f t="shared" si="41"/>
        <v>0</v>
      </c>
      <c r="DZ289" s="10"/>
    </row>
    <row r="290" spans="1:130">
      <c r="A290" s="7"/>
      <c r="CA290" s="37"/>
      <c r="CB290" s="27" t="str">
        <f t="shared" si="38"/>
        <v>Riadok bude vidieť.</v>
      </c>
      <c r="CC290" s="52" t="s">
        <v>10</v>
      </c>
      <c r="CW290" s="55">
        <f>+IF(SUM(CW292:CW311)=0,0,1)</f>
        <v>1</v>
      </c>
      <c r="CZ290" s="3">
        <f t="shared" si="39"/>
        <v>1</v>
      </c>
      <c r="DA290" s="3">
        <f t="shared" si="41"/>
        <v>1</v>
      </c>
      <c r="DZ290" s="10"/>
    </row>
    <row r="291" spans="1:130">
      <c r="A291" s="7"/>
      <c r="B291" s="47" t="s">
        <v>26</v>
      </c>
      <c r="C291" s="42" t="s">
        <v>92</v>
      </c>
      <c r="D291" s="42"/>
      <c r="E291" s="42"/>
      <c r="F291" s="42"/>
      <c r="CA291" s="12" t="s">
        <v>4</v>
      </c>
      <c r="CB291" s="27" t="str">
        <f t="shared" si="38"/>
        <v>Riadok bude vidieť.</v>
      </c>
      <c r="CC291" s="52" t="s">
        <v>10</v>
      </c>
      <c r="CW291" s="3">
        <f>+IF(SUM(CW292:CW311)=0,0,1)</f>
        <v>1</v>
      </c>
      <c r="CZ291" s="3">
        <f t="shared" si="39"/>
        <v>1</v>
      </c>
      <c r="DA291" s="3">
        <f t="shared" si="41"/>
        <v>1</v>
      </c>
      <c r="DZ291" s="10"/>
    </row>
    <row r="292" spans="1:130">
      <c r="A292" s="7"/>
      <c r="B292" s="70" t="s">
        <v>93</v>
      </c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54"/>
      <c r="CB292" s="27" t="str">
        <f t="shared" si="38"/>
        <v>Riadok bude vidieť.</v>
      </c>
      <c r="CC292" s="52" t="s">
        <v>10</v>
      </c>
      <c r="CW292" s="3">
        <f t="shared" ref="CW292:CW311" si="42">+IF(B292="",0,1)</f>
        <v>1</v>
      </c>
      <c r="CZ292" s="3">
        <f t="shared" si="39"/>
        <v>1</v>
      </c>
      <c r="DA292" s="3">
        <f t="shared" si="41"/>
        <v>1</v>
      </c>
      <c r="DZ292" s="10"/>
    </row>
    <row r="293" spans="1:130">
      <c r="A293" s="7"/>
      <c r="B293" s="70" t="s">
        <v>94</v>
      </c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54"/>
      <c r="CB293" s="27" t="str">
        <f t="shared" si="38"/>
        <v>Riadok bude vidieť.</v>
      </c>
      <c r="CC293" s="52" t="s">
        <v>10</v>
      </c>
      <c r="CW293" s="3">
        <f t="shared" si="42"/>
        <v>1</v>
      </c>
      <c r="CZ293" s="3">
        <f t="shared" si="39"/>
        <v>1</v>
      </c>
      <c r="DA293" s="3">
        <f t="shared" si="41"/>
        <v>1</v>
      </c>
      <c r="DZ293" s="10"/>
    </row>
    <row r="294" spans="1:130">
      <c r="A294" s="7"/>
      <c r="B294" s="70" t="s">
        <v>95</v>
      </c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0"/>
      <c r="BN294" s="70"/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54"/>
      <c r="CB294" s="27" t="str">
        <f t="shared" si="38"/>
        <v>Riadok bude vidieť.</v>
      </c>
      <c r="CC294" s="52" t="s">
        <v>10</v>
      </c>
      <c r="CW294" s="3">
        <f t="shared" si="42"/>
        <v>1</v>
      </c>
      <c r="CZ294" s="3">
        <f t="shared" si="39"/>
        <v>1</v>
      </c>
      <c r="DA294" s="3">
        <f t="shared" si="41"/>
        <v>1</v>
      </c>
      <c r="DZ294" s="10"/>
    </row>
    <row r="295" spans="1:130">
      <c r="A295" s="7"/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0"/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54"/>
      <c r="CB295" s="27" t="str">
        <f t="shared" si="38"/>
        <v>Riadok bude skrytý.</v>
      </c>
      <c r="CC295" s="52" t="s">
        <v>10</v>
      </c>
      <c r="CW295" s="3">
        <f t="shared" si="42"/>
        <v>0</v>
      </c>
      <c r="CZ295" s="3">
        <f t="shared" si="39"/>
        <v>1</v>
      </c>
      <c r="DA295" s="3">
        <f t="shared" si="41"/>
        <v>0</v>
      </c>
      <c r="DZ295" s="10"/>
    </row>
    <row r="296" spans="1:130" hidden="1">
      <c r="A296" s="7"/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0"/>
      <c r="BN296" s="70"/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54"/>
      <c r="CB296" s="27" t="str">
        <f t="shared" si="38"/>
        <v>Riadok bude skrytý.</v>
      </c>
      <c r="CC296" s="52" t="s">
        <v>10</v>
      </c>
      <c r="CW296" s="3">
        <f t="shared" si="42"/>
        <v>0</v>
      </c>
      <c r="CZ296" s="3">
        <f t="shared" si="39"/>
        <v>1</v>
      </c>
      <c r="DA296" s="3">
        <f t="shared" si="41"/>
        <v>0</v>
      </c>
      <c r="DZ296" s="10"/>
    </row>
    <row r="297" spans="1:130" hidden="1">
      <c r="A297" s="7"/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54"/>
      <c r="CB297" s="27" t="str">
        <f t="shared" si="38"/>
        <v>Riadok bude skrytý.</v>
      </c>
      <c r="CC297" s="52" t="s">
        <v>10</v>
      </c>
      <c r="CW297" s="3">
        <f t="shared" si="42"/>
        <v>0</v>
      </c>
      <c r="CZ297" s="3">
        <f t="shared" si="39"/>
        <v>1</v>
      </c>
      <c r="DA297" s="3">
        <f t="shared" si="41"/>
        <v>0</v>
      </c>
      <c r="DZ297" s="10"/>
    </row>
    <row r="298" spans="1:130" hidden="1">
      <c r="A298" s="7"/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/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54"/>
      <c r="CB298" s="27" t="str">
        <f t="shared" si="38"/>
        <v>Riadok bude skrytý.</v>
      </c>
      <c r="CC298" s="52" t="s">
        <v>10</v>
      </c>
      <c r="CW298" s="3">
        <f t="shared" si="42"/>
        <v>0</v>
      </c>
      <c r="CZ298" s="3">
        <f t="shared" si="39"/>
        <v>1</v>
      </c>
      <c r="DA298" s="3">
        <f t="shared" si="41"/>
        <v>0</v>
      </c>
      <c r="DZ298" s="10"/>
    </row>
    <row r="299" spans="1:130" hidden="1">
      <c r="A299" s="7"/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54"/>
      <c r="CB299" s="27" t="str">
        <f t="shared" si="38"/>
        <v>Riadok bude skrytý.</v>
      </c>
      <c r="CC299" s="52" t="s">
        <v>10</v>
      </c>
      <c r="CW299" s="3">
        <f t="shared" si="42"/>
        <v>0</v>
      </c>
      <c r="CZ299" s="3">
        <f t="shared" si="39"/>
        <v>1</v>
      </c>
      <c r="DA299" s="3">
        <f t="shared" si="41"/>
        <v>0</v>
      </c>
      <c r="DZ299" s="10"/>
    </row>
    <row r="300" spans="1:130" hidden="1">
      <c r="A300" s="7"/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54"/>
      <c r="CB300" s="27" t="str">
        <f t="shared" si="38"/>
        <v>Riadok bude skrytý.</v>
      </c>
      <c r="CC300" s="52" t="s">
        <v>10</v>
      </c>
      <c r="CW300" s="3">
        <f t="shared" si="42"/>
        <v>0</v>
      </c>
      <c r="CZ300" s="3">
        <f t="shared" si="39"/>
        <v>1</v>
      </c>
      <c r="DA300" s="3">
        <f t="shared" si="41"/>
        <v>0</v>
      </c>
      <c r="DZ300" s="10"/>
    </row>
    <row r="301" spans="1:130" hidden="1">
      <c r="A301" s="7"/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54"/>
      <c r="CB301" s="27" t="str">
        <f t="shared" ref="CB301:CB312" si="43">+IF(DA301=0,"Riadok bude skrytý.","Riadok bude vidieť.")</f>
        <v>Riadok bude skrytý.</v>
      </c>
      <c r="CC301" s="52" t="s">
        <v>10</v>
      </c>
      <c r="CW301" s="3">
        <f t="shared" si="42"/>
        <v>0</v>
      </c>
      <c r="CZ301" s="3">
        <f t="shared" ref="CZ301:CZ312" si="44">IF(CC301="",1,IF(CC301="Chcem skryť riadok.",0,1))</f>
        <v>1</v>
      </c>
      <c r="DA301" s="3">
        <f t="shared" si="41"/>
        <v>0</v>
      </c>
      <c r="DZ301" s="10"/>
    </row>
    <row r="302" spans="1:130" hidden="1">
      <c r="A302" s="7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54"/>
      <c r="CB302" s="27" t="str">
        <f t="shared" si="43"/>
        <v>Riadok bude skrytý.</v>
      </c>
      <c r="CC302" s="52" t="s">
        <v>10</v>
      </c>
      <c r="CW302" s="3">
        <f t="shared" si="42"/>
        <v>0</v>
      </c>
      <c r="CZ302" s="3">
        <f t="shared" si="44"/>
        <v>1</v>
      </c>
      <c r="DA302" s="3">
        <f t="shared" si="41"/>
        <v>0</v>
      </c>
      <c r="DZ302" s="10"/>
    </row>
    <row r="303" spans="1:130" hidden="1">
      <c r="A303" s="7"/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54"/>
      <c r="CB303" s="27" t="str">
        <f t="shared" si="43"/>
        <v>Riadok bude skrytý.</v>
      </c>
      <c r="CC303" s="52" t="s">
        <v>10</v>
      </c>
      <c r="CW303" s="3">
        <f t="shared" si="42"/>
        <v>0</v>
      </c>
      <c r="CZ303" s="3">
        <f t="shared" si="44"/>
        <v>1</v>
      </c>
      <c r="DA303" s="3">
        <f t="shared" si="41"/>
        <v>0</v>
      </c>
      <c r="DZ303" s="10"/>
    </row>
    <row r="304" spans="1:130" hidden="1">
      <c r="A304" s="7"/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/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54"/>
      <c r="CB304" s="27" t="str">
        <f t="shared" si="43"/>
        <v>Riadok bude skrytý.</v>
      </c>
      <c r="CC304" s="52" t="s">
        <v>10</v>
      </c>
      <c r="CW304" s="3">
        <f t="shared" si="42"/>
        <v>0</v>
      </c>
      <c r="CZ304" s="3">
        <f t="shared" si="44"/>
        <v>1</v>
      </c>
      <c r="DA304" s="3">
        <f t="shared" si="41"/>
        <v>0</v>
      </c>
      <c r="DZ304" s="10"/>
    </row>
    <row r="305" spans="1:130" hidden="1">
      <c r="A305" s="7"/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/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54"/>
      <c r="CB305" s="27" t="str">
        <f t="shared" si="43"/>
        <v>Riadok bude skrytý.</v>
      </c>
      <c r="CC305" s="52" t="s">
        <v>10</v>
      </c>
      <c r="CW305" s="3">
        <f t="shared" si="42"/>
        <v>0</v>
      </c>
      <c r="CZ305" s="3">
        <f t="shared" si="44"/>
        <v>1</v>
      </c>
      <c r="DA305" s="3">
        <f t="shared" si="41"/>
        <v>0</v>
      </c>
      <c r="DZ305" s="10"/>
    </row>
    <row r="306" spans="1:130" hidden="1">
      <c r="A306" s="7"/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0"/>
      <c r="BM306" s="70"/>
      <c r="BN306" s="70"/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54"/>
      <c r="CB306" s="27" t="str">
        <f t="shared" si="43"/>
        <v>Riadok bude skrytý.</v>
      </c>
      <c r="CC306" s="52" t="s">
        <v>10</v>
      </c>
      <c r="CW306" s="3">
        <f t="shared" si="42"/>
        <v>0</v>
      </c>
      <c r="CZ306" s="3">
        <f t="shared" si="44"/>
        <v>1</v>
      </c>
      <c r="DA306" s="3">
        <f t="shared" si="41"/>
        <v>0</v>
      </c>
      <c r="DZ306" s="10"/>
    </row>
    <row r="307" spans="1:130" hidden="1">
      <c r="A307" s="7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0"/>
      <c r="BM307" s="70"/>
      <c r="BN307" s="70"/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54"/>
      <c r="CB307" s="27" t="str">
        <f t="shared" si="43"/>
        <v>Riadok bude skrytý.</v>
      </c>
      <c r="CC307" s="52" t="s">
        <v>10</v>
      </c>
      <c r="CW307" s="3">
        <f t="shared" si="42"/>
        <v>0</v>
      </c>
      <c r="CZ307" s="3">
        <f t="shared" si="44"/>
        <v>1</v>
      </c>
      <c r="DA307" s="3">
        <f t="shared" si="41"/>
        <v>0</v>
      </c>
      <c r="DZ307" s="10"/>
    </row>
    <row r="308" spans="1:130" hidden="1">
      <c r="A308" s="7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0"/>
      <c r="BN308" s="70"/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54"/>
      <c r="CB308" s="27" t="str">
        <f t="shared" si="43"/>
        <v>Riadok bude skrytý.</v>
      </c>
      <c r="CC308" s="52" t="s">
        <v>10</v>
      </c>
      <c r="CW308" s="3">
        <f t="shared" si="42"/>
        <v>0</v>
      </c>
      <c r="CZ308" s="3">
        <f t="shared" si="44"/>
        <v>1</v>
      </c>
      <c r="DA308" s="3">
        <f t="shared" si="41"/>
        <v>0</v>
      </c>
      <c r="DZ308" s="10"/>
    </row>
    <row r="309" spans="1:130" hidden="1">
      <c r="A309" s="7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/>
      <c r="BL309" s="70"/>
      <c r="BM309" s="70"/>
      <c r="BN309" s="70"/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54"/>
      <c r="CB309" s="27" t="str">
        <f t="shared" si="43"/>
        <v>Riadok bude skrytý.</v>
      </c>
      <c r="CC309" s="52" t="s">
        <v>10</v>
      </c>
      <c r="CW309" s="3">
        <f t="shared" si="42"/>
        <v>0</v>
      </c>
      <c r="CZ309" s="3">
        <f t="shared" si="44"/>
        <v>1</v>
      </c>
      <c r="DA309" s="3">
        <f t="shared" si="41"/>
        <v>0</v>
      </c>
      <c r="DZ309" s="10"/>
    </row>
    <row r="310" spans="1:130" hidden="1">
      <c r="A310" s="7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54"/>
      <c r="CB310" s="27" t="str">
        <f t="shared" si="43"/>
        <v>Riadok bude skrytý.</v>
      </c>
      <c r="CC310" s="52" t="s">
        <v>10</v>
      </c>
      <c r="CW310" s="3">
        <f t="shared" si="42"/>
        <v>0</v>
      </c>
      <c r="CZ310" s="3">
        <f t="shared" si="44"/>
        <v>1</v>
      </c>
      <c r="DA310" s="3">
        <f t="shared" si="41"/>
        <v>0</v>
      </c>
      <c r="DZ310" s="10"/>
    </row>
    <row r="311" spans="1:130" hidden="1">
      <c r="A311" s="7"/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54"/>
      <c r="CB311" s="27" t="str">
        <f t="shared" si="43"/>
        <v>Riadok bude skrytý.</v>
      </c>
      <c r="CC311" s="52" t="s">
        <v>10</v>
      </c>
      <c r="CW311" s="3">
        <f t="shared" si="42"/>
        <v>0</v>
      </c>
      <c r="CZ311" s="3">
        <f t="shared" si="44"/>
        <v>1</v>
      </c>
      <c r="DA311" s="3">
        <f t="shared" si="41"/>
        <v>0</v>
      </c>
      <c r="DZ311" s="10"/>
    </row>
    <row r="312" spans="1:130">
      <c r="A312" s="7"/>
      <c r="CA312" s="37"/>
      <c r="CB312" s="27" t="str">
        <f t="shared" si="43"/>
        <v>Riadok bude vidieť.</v>
      </c>
      <c r="CC312" s="52" t="s">
        <v>10</v>
      </c>
      <c r="CW312" s="55">
        <f>+IF(SUM(CW314:CW333)=0,0,1)</f>
        <v>1</v>
      </c>
      <c r="CZ312" s="3">
        <f t="shared" si="44"/>
        <v>1</v>
      </c>
      <c r="DA312" s="3">
        <f t="shared" si="41"/>
        <v>1</v>
      </c>
      <c r="DZ312" s="10"/>
    </row>
    <row r="313" spans="1:130">
      <c r="A313" s="7"/>
      <c r="B313" s="47" t="s">
        <v>26</v>
      </c>
      <c r="C313" s="42" t="s">
        <v>96</v>
      </c>
      <c r="D313" s="42"/>
      <c r="E313" s="42"/>
      <c r="F313" s="42"/>
      <c r="CA313" s="12" t="s">
        <v>4</v>
      </c>
      <c r="CB313" s="27" t="str">
        <f t="shared" ref="CB313:CB334" si="45">+IF(DA313=0,"Riadok bude skrytý.","Riadok bude vidieť.")</f>
        <v>Riadok bude vidieť.</v>
      </c>
      <c r="CC313" s="52" t="s">
        <v>10</v>
      </c>
      <c r="CW313" s="3">
        <f>+IF(SUM(CW314:CW333)=0,0,1)</f>
        <v>1</v>
      </c>
      <c r="CZ313" s="3">
        <f t="shared" ref="CZ313:CZ334" si="46">IF(CC313="",1,IF(CC313="Chcem skryť riadok.",0,1))</f>
        <v>1</v>
      </c>
      <c r="DA313" s="3">
        <f t="shared" ref="DA313:DA334" si="47">+IF(CW313+CX313+CY313=0,0,IF(CZ313=0,0,1))</f>
        <v>1</v>
      </c>
      <c r="DZ313" s="10"/>
    </row>
    <row r="314" spans="1:130">
      <c r="A314" s="7"/>
      <c r="B314" s="70" t="s">
        <v>97</v>
      </c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0"/>
      <c r="BN314" s="70"/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54"/>
      <c r="CB314" s="27" t="str">
        <f t="shared" si="45"/>
        <v>Riadok bude vidieť.</v>
      </c>
      <c r="CC314" s="52" t="s">
        <v>10</v>
      </c>
      <c r="CW314" s="3">
        <f t="shared" ref="CW314:CW333" si="48">+IF(B314="",0,1)</f>
        <v>1</v>
      </c>
      <c r="CZ314" s="3">
        <f t="shared" si="46"/>
        <v>1</v>
      </c>
      <c r="DA314" s="3">
        <f t="shared" si="47"/>
        <v>1</v>
      </c>
      <c r="DZ314" s="10"/>
    </row>
    <row r="315" spans="1:130">
      <c r="A315" s="7"/>
      <c r="B315" s="70" t="s">
        <v>98</v>
      </c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0"/>
      <c r="BN315" s="70"/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54"/>
      <c r="CB315" s="27" t="str">
        <f t="shared" si="45"/>
        <v>Riadok bude vidieť.</v>
      </c>
      <c r="CC315" s="52" t="s">
        <v>10</v>
      </c>
      <c r="CW315" s="3">
        <f t="shared" si="48"/>
        <v>1</v>
      </c>
      <c r="CZ315" s="3">
        <f t="shared" si="46"/>
        <v>1</v>
      </c>
      <c r="DA315" s="3">
        <f t="shared" si="47"/>
        <v>1</v>
      </c>
      <c r="DZ315" s="10"/>
    </row>
    <row r="316" spans="1:130">
      <c r="A316" s="7"/>
      <c r="B316" s="70" t="s">
        <v>99</v>
      </c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0"/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54"/>
      <c r="CB316" s="27" t="str">
        <f t="shared" si="45"/>
        <v>Riadok bude vidieť.</v>
      </c>
      <c r="CC316" s="52" t="s">
        <v>10</v>
      </c>
      <c r="CW316" s="3">
        <f t="shared" si="48"/>
        <v>1</v>
      </c>
      <c r="CZ316" s="3">
        <f t="shared" si="46"/>
        <v>1</v>
      </c>
      <c r="DA316" s="3">
        <f t="shared" si="47"/>
        <v>1</v>
      </c>
      <c r="DZ316" s="10"/>
    </row>
    <row r="317" spans="1:130" ht="15" customHeight="1">
      <c r="A317" s="7"/>
      <c r="B317" s="112" t="s">
        <v>100</v>
      </c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  <c r="AA317" s="112"/>
      <c r="AB317" s="112"/>
      <c r="AC317" s="112"/>
      <c r="AD317" s="112"/>
      <c r="AE317" s="112"/>
      <c r="AF317" s="112"/>
      <c r="AG317" s="112"/>
      <c r="AH317" s="112"/>
      <c r="AI317" s="112"/>
      <c r="AJ317" s="112"/>
      <c r="AK317" s="112"/>
      <c r="AL317" s="112"/>
      <c r="AM317" s="112"/>
      <c r="AN317" s="112"/>
      <c r="AO317" s="112"/>
      <c r="AP317" s="112"/>
      <c r="AQ317" s="112"/>
      <c r="AR317" s="112"/>
      <c r="AS317" s="112"/>
      <c r="AT317" s="112"/>
      <c r="AU317" s="112"/>
      <c r="AV317" s="112"/>
      <c r="AW317" s="112"/>
      <c r="AX317" s="112"/>
      <c r="AY317" s="112"/>
      <c r="AZ317" s="112"/>
      <c r="BA317" s="112"/>
      <c r="BB317" s="112"/>
      <c r="BC317" s="112"/>
      <c r="BD317" s="112"/>
      <c r="BE317" s="112"/>
      <c r="BF317" s="112"/>
      <c r="BG317" s="112"/>
      <c r="BH317" s="112"/>
      <c r="BI317" s="112"/>
      <c r="BJ317" s="112"/>
      <c r="BK317" s="112"/>
      <c r="BL317" s="112"/>
      <c r="BM317" s="112"/>
      <c r="BN317" s="112"/>
      <c r="BO317" s="112"/>
      <c r="BP317" s="112"/>
      <c r="BQ317" s="112"/>
      <c r="BR317" s="112"/>
      <c r="BS317" s="112"/>
      <c r="BT317" s="112"/>
      <c r="BU317" s="112"/>
      <c r="BV317" s="112"/>
      <c r="BW317" s="112"/>
      <c r="BX317" s="112"/>
      <c r="BY317" s="112"/>
      <c r="BZ317" s="112"/>
      <c r="CA317" s="54"/>
      <c r="CB317" s="27" t="str">
        <f t="shared" si="45"/>
        <v>Riadok bude vidieť.</v>
      </c>
      <c r="CC317" s="52" t="s">
        <v>10</v>
      </c>
      <c r="CW317" s="3">
        <f t="shared" si="48"/>
        <v>1</v>
      </c>
      <c r="CZ317" s="3">
        <f t="shared" si="46"/>
        <v>1</v>
      </c>
      <c r="DA317" s="3">
        <f t="shared" si="47"/>
        <v>1</v>
      </c>
      <c r="DZ317" s="10"/>
    </row>
    <row r="318" spans="1:130">
      <c r="A318" s="7"/>
      <c r="B318" s="70" t="s">
        <v>101</v>
      </c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54"/>
      <c r="CB318" s="27" t="str">
        <f t="shared" si="45"/>
        <v>Riadok bude vidieť.</v>
      </c>
      <c r="CC318" s="52" t="s">
        <v>10</v>
      </c>
      <c r="CW318" s="3">
        <f t="shared" si="48"/>
        <v>1</v>
      </c>
      <c r="CZ318" s="3">
        <f t="shared" si="46"/>
        <v>1</v>
      </c>
      <c r="DA318" s="3">
        <f t="shared" si="47"/>
        <v>1</v>
      </c>
      <c r="DZ318" s="10"/>
    </row>
    <row r="319" spans="1:130">
      <c r="A319" s="7"/>
      <c r="B319" s="70" t="s">
        <v>102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0"/>
      <c r="BN319" s="70"/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54"/>
      <c r="CB319" s="27" t="str">
        <f t="shared" si="45"/>
        <v>Riadok bude vidieť.</v>
      </c>
      <c r="CC319" s="52" t="s">
        <v>10</v>
      </c>
      <c r="CW319" s="3">
        <f t="shared" si="48"/>
        <v>1</v>
      </c>
      <c r="CZ319" s="3">
        <f t="shared" si="46"/>
        <v>1</v>
      </c>
      <c r="DA319" s="3">
        <f t="shared" si="47"/>
        <v>1</v>
      </c>
      <c r="DZ319" s="10"/>
    </row>
    <row r="320" spans="1:130" hidden="1">
      <c r="A320" s="7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101"/>
      <c r="AQ320" s="101"/>
      <c r="AR320" s="101"/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101"/>
      <c r="BE320" s="101"/>
      <c r="BF320" s="101"/>
      <c r="BG320" s="101"/>
      <c r="BH320" s="101"/>
      <c r="BI320" s="101"/>
      <c r="BJ320" s="101"/>
      <c r="BK320" s="101"/>
      <c r="BL320" s="101"/>
      <c r="BM320" s="101"/>
      <c r="BN320" s="101"/>
      <c r="BO320" s="101"/>
      <c r="BP320" s="101"/>
      <c r="BQ320" s="101"/>
      <c r="BR320" s="101"/>
      <c r="BS320" s="101"/>
      <c r="BT320" s="101"/>
      <c r="BU320" s="101"/>
      <c r="BV320" s="101"/>
      <c r="BW320" s="101"/>
      <c r="BX320" s="101"/>
      <c r="BY320" s="101"/>
      <c r="BZ320" s="101"/>
      <c r="CA320" s="54"/>
      <c r="CB320" s="27" t="str">
        <f t="shared" si="45"/>
        <v>Riadok bude skrytý.</v>
      </c>
      <c r="CC320" s="52" t="s">
        <v>10</v>
      </c>
      <c r="CW320" s="3">
        <f t="shared" si="48"/>
        <v>0</v>
      </c>
      <c r="CZ320" s="3">
        <f t="shared" si="46"/>
        <v>1</v>
      </c>
      <c r="DA320" s="3">
        <f t="shared" si="47"/>
        <v>0</v>
      </c>
      <c r="DZ320" s="10"/>
    </row>
    <row r="321" spans="1:130" hidden="1">
      <c r="A321" s="7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101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101"/>
      <c r="BE321" s="101"/>
      <c r="BF321" s="101"/>
      <c r="BG321" s="101"/>
      <c r="BH321" s="101"/>
      <c r="BI321" s="101"/>
      <c r="BJ321" s="101"/>
      <c r="BK321" s="101"/>
      <c r="BL321" s="101"/>
      <c r="BM321" s="101"/>
      <c r="BN321" s="101"/>
      <c r="BO321" s="101"/>
      <c r="BP321" s="101"/>
      <c r="BQ321" s="101"/>
      <c r="BR321" s="101"/>
      <c r="BS321" s="101"/>
      <c r="BT321" s="101"/>
      <c r="BU321" s="101"/>
      <c r="BV321" s="101"/>
      <c r="BW321" s="101"/>
      <c r="BX321" s="101"/>
      <c r="BY321" s="101"/>
      <c r="BZ321" s="101"/>
      <c r="CA321" s="54"/>
      <c r="CB321" s="27" t="str">
        <f t="shared" si="45"/>
        <v>Riadok bude skrytý.</v>
      </c>
      <c r="CC321" s="52" t="s">
        <v>10</v>
      </c>
      <c r="CW321" s="3">
        <f t="shared" si="48"/>
        <v>0</v>
      </c>
      <c r="CZ321" s="3">
        <f t="shared" si="46"/>
        <v>1</v>
      </c>
      <c r="DA321" s="3">
        <f t="shared" si="47"/>
        <v>0</v>
      </c>
      <c r="DZ321" s="10"/>
    </row>
    <row r="322" spans="1:130" hidden="1">
      <c r="A322" s="7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101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1"/>
      <c r="BN322" s="101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1"/>
      <c r="BZ322" s="101"/>
      <c r="CA322" s="54"/>
      <c r="CB322" s="27" t="str">
        <f t="shared" si="45"/>
        <v>Riadok bude skrytý.</v>
      </c>
      <c r="CC322" s="52" t="s">
        <v>10</v>
      </c>
      <c r="CW322" s="3">
        <f t="shared" si="48"/>
        <v>0</v>
      </c>
      <c r="CZ322" s="3">
        <f t="shared" si="46"/>
        <v>1</v>
      </c>
      <c r="DA322" s="3">
        <f t="shared" si="47"/>
        <v>0</v>
      </c>
      <c r="DZ322" s="10"/>
    </row>
    <row r="323" spans="1:130" hidden="1">
      <c r="A323" s="7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101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1"/>
      <c r="BN323" s="101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1"/>
      <c r="BZ323" s="101"/>
      <c r="CA323" s="54"/>
      <c r="CB323" s="27" t="str">
        <f t="shared" si="45"/>
        <v>Riadok bude skrytý.</v>
      </c>
      <c r="CC323" s="52" t="s">
        <v>10</v>
      </c>
      <c r="CW323" s="3">
        <f t="shared" si="48"/>
        <v>0</v>
      </c>
      <c r="CZ323" s="3">
        <f t="shared" si="46"/>
        <v>1</v>
      </c>
      <c r="DA323" s="3">
        <f t="shared" si="47"/>
        <v>0</v>
      </c>
      <c r="DZ323" s="10"/>
    </row>
    <row r="324" spans="1:130" hidden="1">
      <c r="A324" s="7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/>
      <c r="AP324" s="101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1"/>
      <c r="BN324" s="101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1"/>
      <c r="BZ324" s="101"/>
      <c r="CA324" s="54"/>
      <c r="CB324" s="27" t="str">
        <f t="shared" si="45"/>
        <v>Riadok bude skrytý.</v>
      </c>
      <c r="CC324" s="52" t="s">
        <v>10</v>
      </c>
      <c r="CW324" s="3">
        <f t="shared" si="48"/>
        <v>0</v>
      </c>
      <c r="CZ324" s="3">
        <f t="shared" si="46"/>
        <v>1</v>
      </c>
      <c r="DA324" s="3">
        <f t="shared" si="47"/>
        <v>0</v>
      </c>
      <c r="DZ324" s="10"/>
    </row>
    <row r="325" spans="1:130" hidden="1">
      <c r="A325" s="7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/>
      <c r="AP325" s="101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1"/>
      <c r="BN325" s="101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1"/>
      <c r="BZ325" s="101"/>
      <c r="CA325" s="54"/>
      <c r="CB325" s="27" t="str">
        <f t="shared" si="45"/>
        <v>Riadok bude skrytý.</v>
      </c>
      <c r="CC325" s="52" t="s">
        <v>10</v>
      </c>
      <c r="CW325" s="3">
        <f t="shared" si="48"/>
        <v>0</v>
      </c>
      <c r="CZ325" s="3">
        <f t="shared" si="46"/>
        <v>1</v>
      </c>
      <c r="DA325" s="3">
        <f t="shared" si="47"/>
        <v>0</v>
      </c>
      <c r="DZ325" s="10"/>
    </row>
    <row r="326" spans="1:130" hidden="1">
      <c r="A326" s="7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/>
      <c r="AP326" s="101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1"/>
      <c r="BN326" s="101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1"/>
      <c r="BZ326" s="101"/>
      <c r="CA326" s="54"/>
      <c r="CB326" s="27" t="str">
        <f t="shared" si="45"/>
        <v>Riadok bude skrytý.</v>
      </c>
      <c r="CC326" s="52" t="s">
        <v>10</v>
      </c>
      <c r="CW326" s="3">
        <f t="shared" si="48"/>
        <v>0</v>
      </c>
      <c r="CZ326" s="3">
        <f t="shared" si="46"/>
        <v>1</v>
      </c>
      <c r="DA326" s="3">
        <f t="shared" si="47"/>
        <v>0</v>
      </c>
      <c r="DZ326" s="10"/>
    </row>
    <row r="327" spans="1:130" hidden="1">
      <c r="A327" s="7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101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1"/>
      <c r="BN327" s="101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1"/>
      <c r="BZ327" s="101"/>
      <c r="CA327" s="54"/>
      <c r="CB327" s="27" t="str">
        <f t="shared" si="45"/>
        <v>Riadok bude skrytý.</v>
      </c>
      <c r="CC327" s="52" t="s">
        <v>10</v>
      </c>
      <c r="CW327" s="3">
        <f t="shared" si="48"/>
        <v>0</v>
      </c>
      <c r="CZ327" s="3">
        <f t="shared" si="46"/>
        <v>1</v>
      </c>
      <c r="DA327" s="3">
        <f t="shared" si="47"/>
        <v>0</v>
      </c>
      <c r="DZ327" s="10"/>
    </row>
    <row r="328" spans="1:130" hidden="1">
      <c r="A328" s="7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/>
      <c r="AP328" s="101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1"/>
      <c r="BN328" s="101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1"/>
      <c r="BZ328" s="101"/>
      <c r="CA328" s="54"/>
      <c r="CB328" s="27" t="str">
        <f t="shared" si="45"/>
        <v>Riadok bude skrytý.</v>
      </c>
      <c r="CC328" s="52" t="s">
        <v>10</v>
      </c>
      <c r="CW328" s="3">
        <f t="shared" si="48"/>
        <v>0</v>
      </c>
      <c r="CZ328" s="3">
        <f t="shared" si="46"/>
        <v>1</v>
      </c>
      <c r="DA328" s="3">
        <f t="shared" si="47"/>
        <v>0</v>
      </c>
      <c r="DZ328" s="10"/>
    </row>
    <row r="329" spans="1:130" hidden="1">
      <c r="A329" s="7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101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1"/>
      <c r="BN329" s="101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1"/>
      <c r="BZ329" s="101"/>
      <c r="CA329" s="54"/>
      <c r="CB329" s="27" t="str">
        <f t="shared" si="45"/>
        <v>Riadok bude skrytý.</v>
      </c>
      <c r="CC329" s="52" t="s">
        <v>10</v>
      </c>
      <c r="CW329" s="3">
        <f t="shared" si="48"/>
        <v>0</v>
      </c>
      <c r="CZ329" s="3">
        <f t="shared" si="46"/>
        <v>1</v>
      </c>
      <c r="DA329" s="3">
        <f t="shared" si="47"/>
        <v>0</v>
      </c>
      <c r="DZ329" s="10"/>
    </row>
    <row r="330" spans="1:130" hidden="1">
      <c r="A330" s="7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101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101"/>
      <c r="BE330" s="101"/>
      <c r="BF330" s="101"/>
      <c r="BG330" s="101"/>
      <c r="BH330" s="101"/>
      <c r="BI330" s="101"/>
      <c r="BJ330" s="101"/>
      <c r="BK330" s="101"/>
      <c r="BL330" s="101"/>
      <c r="BM330" s="101"/>
      <c r="BN330" s="101"/>
      <c r="BO330" s="101"/>
      <c r="BP330" s="101"/>
      <c r="BQ330" s="101"/>
      <c r="BR330" s="101"/>
      <c r="BS330" s="101"/>
      <c r="BT330" s="101"/>
      <c r="BU330" s="101"/>
      <c r="BV330" s="101"/>
      <c r="BW330" s="101"/>
      <c r="BX330" s="101"/>
      <c r="BY330" s="101"/>
      <c r="BZ330" s="101"/>
      <c r="CA330" s="54"/>
      <c r="CB330" s="27" t="str">
        <f t="shared" si="45"/>
        <v>Riadok bude skrytý.</v>
      </c>
      <c r="CC330" s="52" t="s">
        <v>10</v>
      </c>
      <c r="CW330" s="3">
        <f t="shared" si="48"/>
        <v>0</v>
      </c>
      <c r="CZ330" s="3">
        <f t="shared" si="46"/>
        <v>1</v>
      </c>
      <c r="DA330" s="3">
        <f t="shared" si="47"/>
        <v>0</v>
      </c>
      <c r="DZ330" s="10"/>
    </row>
    <row r="331" spans="1:130" hidden="1">
      <c r="A331" s="7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101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1"/>
      <c r="BN331" s="101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1"/>
      <c r="BZ331" s="101"/>
      <c r="CA331" s="54"/>
      <c r="CB331" s="27" t="str">
        <f t="shared" si="45"/>
        <v>Riadok bude skrytý.</v>
      </c>
      <c r="CC331" s="52" t="s">
        <v>10</v>
      </c>
      <c r="CW331" s="3">
        <f t="shared" si="48"/>
        <v>0</v>
      </c>
      <c r="CZ331" s="3">
        <f t="shared" si="46"/>
        <v>1</v>
      </c>
      <c r="DA331" s="3">
        <f t="shared" si="47"/>
        <v>0</v>
      </c>
      <c r="DZ331" s="10"/>
    </row>
    <row r="332" spans="1:130" hidden="1">
      <c r="A332" s="7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101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1"/>
      <c r="BN332" s="101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1"/>
      <c r="BZ332" s="101"/>
      <c r="CA332" s="54"/>
      <c r="CB332" s="27" t="str">
        <f t="shared" si="45"/>
        <v>Riadok bude skrytý.</v>
      </c>
      <c r="CC332" s="52" t="s">
        <v>10</v>
      </c>
      <c r="CW332" s="3">
        <f t="shared" si="48"/>
        <v>0</v>
      </c>
      <c r="CZ332" s="3">
        <f t="shared" si="46"/>
        <v>1</v>
      </c>
      <c r="DA332" s="3">
        <f t="shared" si="47"/>
        <v>0</v>
      </c>
      <c r="DZ332" s="10"/>
    </row>
    <row r="333" spans="1:130" hidden="1">
      <c r="A333" s="7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/>
      <c r="AP333" s="101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1"/>
      <c r="BN333" s="101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1"/>
      <c r="BZ333" s="101"/>
      <c r="CA333" s="54"/>
      <c r="CB333" s="27" t="str">
        <f t="shared" si="45"/>
        <v>Riadok bude skrytý.</v>
      </c>
      <c r="CC333" s="52" t="s">
        <v>10</v>
      </c>
      <c r="CW333" s="3">
        <f t="shared" si="48"/>
        <v>0</v>
      </c>
      <c r="CZ333" s="3">
        <f t="shared" si="46"/>
        <v>1</v>
      </c>
      <c r="DA333" s="3">
        <f t="shared" si="47"/>
        <v>0</v>
      </c>
      <c r="DZ333" s="10"/>
    </row>
    <row r="334" spans="1:130">
      <c r="A334" s="7"/>
      <c r="B334" s="38"/>
      <c r="CA334" s="37"/>
      <c r="CB334" s="27" t="str">
        <f t="shared" si="45"/>
        <v>Riadok bude skrytý.</v>
      </c>
      <c r="CC334" s="52" t="s">
        <v>10</v>
      </c>
      <c r="CW334" s="3">
        <f>+IF($AE$337="nevykonala",0,1)</f>
        <v>0</v>
      </c>
      <c r="CZ334" s="3">
        <f t="shared" si="46"/>
        <v>1</v>
      </c>
      <c r="DA334" s="3">
        <f t="shared" si="47"/>
        <v>0</v>
      </c>
      <c r="DZ334" s="10"/>
    </row>
    <row r="335" spans="1:130">
      <c r="A335" s="7"/>
      <c r="B335" s="58" t="s">
        <v>26</v>
      </c>
      <c r="C335" s="99" t="s">
        <v>103</v>
      </c>
      <c r="D335" s="99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  <c r="S335" s="99"/>
      <c r="T335" s="99"/>
      <c r="U335" s="99"/>
      <c r="V335" s="99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R335" s="99"/>
      <c r="AS335" s="99"/>
      <c r="AT335" s="99"/>
      <c r="AU335" s="99"/>
      <c r="AV335" s="99"/>
      <c r="AW335" s="99"/>
      <c r="AX335" s="99"/>
      <c r="AY335" s="99"/>
      <c r="AZ335" s="99"/>
      <c r="BA335" s="99"/>
      <c r="BB335" s="99"/>
      <c r="BC335" s="99"/>
      <c r="BD335" s="99"/>
      <c r="BE335" s="99"/>
      <c r="BF335" s="99"/>
      <c r="BG335" s="99"/>
      <c r="BH335" s="99"/>
      <c r="BI335" s="99"/>
      <c r="BJ335" s="99"/>
      <c r="BK335" s="99"/>
      <c r="BL335" s="99"/>
      <c r="BM335" s="99"/>
      <c r="BN335" s="99"/>
      <c r="BO335" s="99"/>
      <c r="BP335" s="99"/>
      <c r="BQ335" s="99"/>
      <c r="BR335" s="99"/>
      <c r="BS335" s="99"/>
      <c r="BT335" s="99"/>
      <c r="BU335" s="99"/>
      <c r="BV335" s="99"/>
      <c r="BW335" s="99"/>
      <c r="BX335" s="99"/>
      <c r="BY335" s="99"/>
      <c r="BZ335" s="99"/>
      <c r="CA335" s="12" t="s">
        <v>4</v>
      </c>
      <c r="CB335" s="27" t="str">
        <f>+IF(DA335=0,"Riadok bude skrytý.","Riadok bude vidieť.")</f>
        <v>Riadok bude skrytý.</v>
      </c>
      <c r="CC335" s="52" t="s">
        <v>10</v>
      </c>
      <c r="CW335" s="3">
        <f>+IF($AE$337="nevykonala",0,1)</f>
        <v>0</v>
      </c>
      <c r="CZ335" s="3">
        <f>IF(CC335="",1,IF(CC335="Chcem skryť riadok.",0,1))</f>
        <v>1</v>
      </c>
      <c r="DA335" s="3">
        <f t="shared" ref="DA335:DA353" si="49">+IF(CW335+CX335+CY335=0,0,IF(CZ335=0,0,1))</f>
        <v>0</v>
      </c>
      <c r="DZ335" s="10"/>
    </row>
    <row r="336" spans="1:130">
      <c r="A336" s="7"/>
      <c r="CA336" s="54"/>
      <c r="CB336" s="27" t="str">
        <f>+IF(DA336=0,"Riadok bude skrytý.","Riadok bude vidieť.")</f>
        <v>Riadok bude skrytý.</v>
      </c>
      <c r="CC336" s="52" t="s">
        <v>10</v>
      </c>
      <c r="CW336" s="3">
        <f>+IF($AE$337="nevykonala",0,1)</f>
        <v>0</v>
      </c>
      <c r="CZ336" s="3">
        <f>IF(CC336="",1,IF(CC336="Chcem skryť riadok.",0,1))</f>
        <v>1</v>
      </c>
      <c r="DA336" s="3">
        <f t="shared" si="49"/>
        <v>0</v>
      </c>
      <c r="DZ336" s="10"/>
    </row>
    <row r="337" spans="1:130">
      <c r="A337" s="7"/>
      <c r="B337" s="38" t="s">
        <v>104</v>
      </c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88" t="s">
        <v>105</v>
      </c>
      <c r="AF337" s="88"/>
      <c r="AG337" s="88"/>
      <c r="AH337" s="88"/>
      <c r="AI337" s="88"/>
      <c r="AJ337" s="88"/>
      <c r="AK337" s="88"/>
      <c r="AL337" s="88"/>
      <c r="AM337" s="88"/>
      <c r="AN337" s="38" t="s">
        <v>106</v>
      </c>
      <c r="AQ337" s="53"/>
      <c r="AR337" s="53"/>
      <c r="AS337" s="53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  <c r="CA337" s="54"/>
      <c r="CB337" s="27" t="str">
        <f>+IF(DA337=0,"Riadok bude skrytý.","Riadok bude vidieť.")</f>
        <v>Riadok bude skrytý.</v>
      </c>
      <c r="CC337" s="52" t="s">
        <v>10</v>
      </c>
      <c r="CW337" s="3">
        <f>+IF($AE$337="nevykonala",0,1)</f>
        <v>0</v>
      </c>
      <c r="CZ337" s="3">
        <f>IF(CC337="",1,IF(CC337="Chcem skryť riadok.",0,1))</f>
        <v>1</v>
      </c>
      <c r="DA337" s="3">
        <f t="shared" si="49"/>
        <v>0</v>
      </c>
      <c r="DZ337" s="10"/>
    </row>
    <row r="338" spans="1:130">
      <c r="A338" s="7"/>
      <c r="B338" s="1" t="str">
        <f>+IF(AE337="vykonala","Údaje o významnej oprave chýb minulých účtovných období sú uvedené v tabuľke:","")</f>
        <v/>
      </c>
      <c r="CA338" s="54"/>
      <c r="CB338" s="27" t="str">
        <f>+IF(DA338=0,"Riadok bude skrytý.","Riadok bude vidieť.")</f>
        <v>Riadok bude skrytý.</v>
      </c>
      <c r="CC338" s="52" t="s">
        <v>10</v>
      </c>
      <c r="CW338" s="3">
        <f>+IF($AE$337="nevykonala",0,1)</f>
        <v>0</v>
      </c>
      <c r="CX338" s="1"/>
      <c r="CZ338" s="3">
        <f>IF(CC338="",1,IF(CC338="Chcem skryť riadok.",0,1))</f>
        <v>1</v>
      </c>
      <c r="DA338" s="3">
        <f t="shared" si="49"/>
        <v>0</v>
      </c>
      <c r="DZ338" s="10"/>
    </row>
    <row r="339" spans="1:130" ht="15" customHeight="1">
      <c r="A339" s="7"/>
      <c r="CA339" s="54"/>
      <c r="CB339" s="27" t="str">
        <f t="shared" ref="CB339:CB353" si="50">+IF(DA339=0,"Riadok bude skrytý.","Riadok bude vidieť.")</f>
        <v>Riadok bude skrytý.</v>
      </c>
      <c r="CC339" s="52" t="s">
        <v>10</v>
      </c>
      <c r="CW339" s="3">
        <f t="shared" ref="CW339:CW350" si="51">+IF($AE$337="nevykonala",0,1)</f>
        <v>0</v>
      </c>
      <c r="CX339" s="1"/>
      <c r="CZ339" s="3">
        <f t="shared" ref="CZ339:CZ353" si="52">IF(CC339="",1,IF(CC339="Chcem skryť riadok.",0,1))</f>
        <v>1</v>
      </c>
      <c r="DA339" s="3">
        <f t="shared" si="49"/>
        <v>0</v>
      </c>
      <c r="DZ339" s="10"/>
    </row>
    <row r="340" spans="1:130" ht="24.75" customHeight="1">
      <c r="A340" s="7"/>
      <c r="B340" s="113" t="s">
        <v>107</v>
      </c>
      <c r="C340" s="113"/>
      <c r="D340" s="113"/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4" t="s">
        <v>108</v>
      </c>
      <c r="AT340" s="114"/>
      <c r="AU340" s="114"/>
      <c r="AV340" s="114"/>
      <c r="AW340" s="114"/>
      <c r="AX340" s="114"/>
      <c r="AY340" s="114"/>
      <c r="AZ340" s="114"/>
      <c r="BA340" s="114"/>
      <c r="BB340" s="114"/>
      <c r="BC340" s="114"/>
      <c r="BD340" s="114"/>
      <c r="BE340" s="114"/>
      <c r="BF340" s="114"/>
      <c r="BG340" s="114"/>
      <c r="BH340" s="114"/>
      <c r="BI340" s="114"/>
      <c r="BJ340" s="114"/>
      <c r="BK340" s="114"/>
      <c r="BL340" s="114"/>
      <c r="BM340" s="114"/>
      <c r="BN340" s="114"/>
      <c r="BO340" s="114"/>
      <c r="BP340" s="114"/>
      <c r="BQ340" s="114"/>
      <c r="BR340" s="114"/>
      <c r="BS340" s="114"/>
      <c r="BT340" s="114"/>
      <c r="BU340" s="114"/>
      <c r="BV340" s="114"/>
      <c r="BW340" s="114"/>
      <c r="BX340" s="114"/>
      <c r="BY340" s="114"/>
      <c r="BZ340" s="114"/>
      <c r="CA340" s="12" t="s">
        <v>4</v>
      </c>
      <c r="CB340" s="27" t="str">
        <f t="shared" si="50"/>
        <v>Riadok bude skrytý.</v>
      </c>
      <c r="CC340" s="52" t="s">
        <v>10</v>
      </c>
      <c r="CW340" s="3">
        <f t="shared" si="51"/>
        <v>0</v>
      </c>
      <c r="CX340" s="1"/>
      <c r="CZ340" s="3">
        <f t="shared" si="52"/>
        <v>1</v>
      </c>
      <c r="DA340" s="3">
        <f t="shared" si="49"/>
        <v>0</v>
      </c>
      <c r="DZ340" s="10"/>
    </row>
    <row r="341" spans="1:130">
      <c r="A341" s="7"/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  <c r="BH341" s="74"/>
      <c r="BI341" s="74"/>
      <c r="BJ341" s="74"/>
      <c r="BK341" s="74"/>
      <c r="BL341" s="74"/>
      <c r="BM341" s="74"/>
      <c r="BN341" s="74"/>
      <c r="BO341" s="74"/>
      <c r="BP341" s="74"/>
      <c r="BQ341" s="74"/>
      <c r="BR341" s="74"/>
      <c r="BS341" s="74"/>
      <c r="BT341" s="74"/>
      <c r="BU341" s="74"/>
      <c r="BV341" s="74"/>
      <c r="BW341" s="74"/>
      <c r="BX341" s="74"/>
      <c r="BY341" s="74"/>
      <c r="BZ341" s="74"/>
      <c r="CA341" s="54"/>
      <c r="CB341" s="27" t="str">
        <f t="shared" si="50"/>
        <v>Riadok bude skrytý.</v>
      </c>
      <c r="CC341" s="52" t="s">
        <v>10</v>
      </c>
      <c r="CW341" s="3">
        <f t="shared" si="51"/>
        <v>0</v>
      </c>
      <c r="CX341" s="3">
        <f>+IF(B341="",0,1)</f>
        <v>0</v>
      </c>
      <c r="CZ341" s="3">
        <f t="shared" si="52"/>
        <v>1</v>
      </c>
      <c r="DA341" s="40">
        <f t="shared" ref="DA341:DA349" si="53">+IF(CW341*CX341=0,0,IF(CZ341=0,0,1))</f>
        <v>0</v>
      </c>
      <c r="DZ341" s="10"/>
    </row>
    <row r="342" spans="1:130" hidden="1">
      <c r="A342" s="7"/>
      <c r="B342" s="116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  <c r="X342" s="116"/>
      <c r="Y342" s="116"/>
      <c r="Z342" s="116"/>
      <c r="AA342" s="116"/>
      <c r="AB342" s="116"/>
      <c r="AC342" s="116"/>
      <c r="AD342" s="116"/>
      <c r="AE342" s="116"/>
      <c r="AF342" s="116"/>
      <c r="AG342" s="116"/>
      <c r="AH342" s="116"/>
      <c r="AI342" s="116"/>
      <c r="AJ342" s="116"/>
      <c r="AK342" s="116"/>
      <c r="AL342" s="116"/>
      <c r="AM342" s="116"/>
      <c r="AN342" s="116"/>
      <c r="AO342" s="116"/>
      <c r="AP342" s="116"/>
      <c r="AQ342" s="116"/>
      <c r="AR342" s="116"/>
      <c r="AS342" s="80"/>
      <c r="AT342" s="80"/>
      <c r="AU342" s="80"/>
      <c r="AV342" s="80"/>
      <c r="AW342" s="80"/>
      <c r="AX342" s="80"/>
      <c r="AY342" s="80"/>
      <c r="AZ342" s="80"/>
      <c r="BA342" s="80"/>
      <c r="BB342" s="80"/>
      <c r="BC342" s="80"/>
      <c r="BD342" s="80"/>
      <c r="BE342" s="80"/>
      <c r="BF342" s="80"/>
      <c r="BG342" s="80"/>
      <c r="BH342" s="80"/>
      <c r="BI342" s="80"/>
      <c r="BJ342" s="80"/>
      <c r="BK342" s="80"/>
      <c r="BL342" s="80"/>
      <c r="BM342" s="80"/>
      <c r="BN342" s="80"/>
      <c r="BO342" s="80"/>
      <c r="BP342" s="80"/>
      <c r="BQ342" s="80"/>
      <c r="BR342" s="80"/>
      <c r="BS342" s="80"/>
      <c r="BT342" s="80"/>
      <c r="BU342" s="80"/>
      <c r="BV342" s="80"/>
      <c r="BW342" s="80"/>
      <c r="BX342" s="80"/>
      <c r="BY342" s="80"/>
      <c r="BZ342" s="80"/>
      <c r="CA342" s="54"/>
      <c r="CB342" s="27" t="str">
        <f t="shared" si="50"/>
        <v>Riadok bude skrytý.</v>
      </c>
      <c r="CC342" s="52" t="s">
        <v>10</v>
      </c>
      <c r="CW342" s="3">
        <f t="shared" si="51"/>
        <v>0</v>
      </c>
      <c r="CX342" s="3">
        <f t="shared" ref="CX342:CX349" si="54">+IF(B342="",0,1)</f>
        <v>0</v>
      </c>
      <c r="CZ342" s="3">
        <f t="shared" si="52"/>
        <v>1</v>
      </c>
      <c r="DA342" s="40">
        <f t="shared" si="53"/>
        <v>0</v>
      </c>
      <c r="DZ342" s="10"/>
    </row>
    <row r="343" spans="1:130" hidden="1">
      <c r="A343" s="7"/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  <c r="Y343" s="116"/>
      <c r="Z343" s="116"/>
      <c r="AA343" s="116"/>
      <c r="AB343" s="116"/>
      <c r="AC343" s="116"/>
      <c r="AD343" s="116"/>
      <c r="AE343" s="116"/>
      <c r="AF343" s="116"/>
      <c r="AG343" s="116"/>
      <c r="AH343" s="116"/>
      <c r="AI343" s="116"/>
      <c r="AJ343" s="116"/>
      <c r="AK343" s="116"/>
      <c r="AL343" s="116"/>
      <c r="AM343" s="116"/>
      <c r="AN343" s="116"/>
      <c r="AO343" s="116"/>
      <c r="AP343" s="116"/>
      <c r="AQ343" s="116"/>
      <c r="AR343" s="116"/>
      <c r="AS343" s="80"/>
      <c r="AT343" s="80"/>
      <c r="AU343" s="80"/>
      <c r="AV343" s="80"/>
      <c r="AW343" s="80"/>
      <c r="AX343" s="80"/>
      <c r="AY343" s="80"/>
      <c r="AZ343" s="80"/>
      <c r="BA343" s="80"/>
      <c r="BB343" s="80"/>
      <c r="BC343" s="80"/>
      <c r="BD343" s="80"/>
      <c r="BE343" s="80"/>
      <c r="BF343" s="80"/>
      <c r="BG343" s="80"/>
      <c r="BH343" s="80"/>
      <c r="BI343" s="80"/>
      <c r="BJ343" s="80"/>
      <c r="BK343" s="80"/>
      <c r="BL343" s="80"/>
      <c r="BM343" s="80"/>
      <c r="BN343" s="80"/>
      <c r="BO343" s="80"/>
      <c r="BP343" s="80"/>
      <c r="BQ343" s="80"/>
      <c r="BR343" s="80"/>
      <c r="BS343" s="80"/>
      <c r="BT343" s="80"/>
      <c r="BU343" s="80"/>
      <c r="BV343" s="80"/>
      <c r="BW343" s="80"/>
      <c r="BX343" s="80"/>
      <c r="BY343" s="80"/>
      <c r="BZ343" s="80"/>
      <c r="CA343" s="54"/>
      <c r="CB343" s="27" t="str">
        <f t="shared" si="50"/>
        <v>Riadok bude skrytý.</v>
      </c>
      <c r="CC343" s="52" t="s">
        <v>10</v>
      </c>
      <c r="CW343" s="3">
        <f t="shared" si="51"/>
        <v>0</v>
      </c>
      <c r="CX343" s="3">
        <f t="shared" si="54"/>
        <v>0</v>
      </c>
      <c r="CZ343" s="3">
        <f t="shared" si="52"/>
        <v>1</v>
      </c>
      <c r="DA343" s="40">
        <f t="shared" si="53"/>
        <v>0</v>
      </c>
      <c r="DZ343" s="10"/>
    </row>
    <row r="344" spans="1:130" hidden="1">
      <c r="A344" s="7"/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  <c r="Y344" s="116"/>
      <c r="Z344" s="116"/>
      <c r="AA344" s="116"/>
      <c r="AB344" s="116"/>
      <c r="AC344" s="116"/>
      <c r="AD344" s="116"/>
      <c r="AE344" s="116"/>
      <c r="AF344" s="116"/>
      <c r="AG344" s="116"/>
      <c r="AH344" s="116"/>
      <c r="AI344" s="116"/>
      <c r="AJ344" s="116"/>
      <c r="AK344" s="116"/>
      <c r="AL344" s="116"/>
      <c r="AM344" s="116"/>
      <c r="AN344" s="116"/>
      <c r="AO344" s="116"/>
      <c r="AP344" s="116"/>
      <c r="AQ344" s="116"/>
      <c r="AR344" s="116"/>
      <c r="AS344" s="80"/>
      <c r="AT344" s="80"/>
      <c r="AU344" s="80"/>
      <c r="AV344" s="80"/>
      <c r="AW344" s="80"/>
      <c r="AX344" s="80"/>
      <c r="AY344" s="80"/>
      <c r="AZ344" s="80"/>
      <c r="BA344" s="80"/>
      <c r="BB344" s="80"/>
      <c r="BC344" s="80"/>
      <c r="BD344" s="80"/>
      <c r="BE344" s="80"/>
      <c r="BF344" s="80"/>
      <c r="BG344" s="80"/>
      <c r="BH344" s="80"/>
      <c r="BI344" s="80"/>
      <c r="BJ344" s="80"/>
      <c r="BK344" s="80"/>
      <c r="BL344" s="80"/>
      <c r="BM344" s="80"/>
      <c r="BN344" s="80"/>
      <c r="BO344" s="80"/>
      <c r="BP344" s="80"/>
      <c r="BQ344" s="80"/>
      <c r="BR344" s="80"/>
      <c r="BS344" s="80"/>
      <c r="BT344" s="80"/>
      <c r="BU344" s="80"/>
      <c r="BV344" s="80"/>
      <c r="BW344" s="80"/>
      <c r="BX344" s="80"/>
      <c r="BY344" s="80"/>
      <c r="BZ344" s="80"/>
      <c r="CA344" s="54"/>
      <c r="CB344" s="27" t="str">
        <f t="shared" si="50"/>
        <v>Riadok bude skrytý.</v>
      </c>
      <c r="CC344" s="52" t="s">
        <v>10</v>
      </c>
      <c r="CW344" s="3">
        <f t="shared" si="51"/>
        <v>0</v>
      </c>
      <c r="CX344" s="3">
        <f t="shared" si="54"/>
        <v>0</v>
      </c>
      <c r="CZ344" s="3">
        <f t="shared" si="52"/>
        <v>1</v>
      </c>
      <c r="DA344" s="40">
        <f t="shared" si="53"/>
        <v>0</v>
      </c>
      <c r="DZ344" s="10"/>
    </row>
    <row r="345" spans="1:130" hidden="1">
      <c r="A345" s="7"/>
      <c r="B345" s="116"/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  <c r="Y345" s="116"/>
      <c r="Z345" s="116"/>
      <c r="AA345" s="116"/>
      <c r="AB345" s="116"/>
      <c r="AC345" s="116"/>
      <c r="AD345" s="116"/>
      <c r="AE345" s="116"/>
      <c r="AF345" s="116"/>
      <c r="AG345" s="116"/>
      <c r="AH345" s="116"/>
      <c r="AI345" s="116"/>
      <c r="AJ345" s="116"/>
      <c r="AK345" s="116"/>
      <c r="AL345" s="116"/>
      <c r="AM345" s="116"/>
      <c r="AN345" s="116"/>
      <c r="AO345" s="116"/>
      <c r="AP345" s="116"/>
      <c r="AQ345" s="116"/>
      <c r="AR345" s="116"/>
      <c r="AS345" s="80"/>
      <c r="AT345" s="80"/>
      <c r="AU345" s="80"/>
      <c r="AV345" s="80"/>
      <c r="AW345" s="80"/>
      <c r="AX345" s="80"/>
      <c r="AY345" s="80"/>
      <c r="AZ345" s="80"/>
      <c r="BA345" s="80"/>
      <c r="BB345" s="80"/>
      <c r="BC345" s="80"/>
      <c r="BD345" s="80"/>
      <c r="BE345" s="80"/>
      <c r="BF345" s="80"/>
      <c r="BG345" s="80"/>
      <c r="BH345" s="80"/>
      <c r="BI345" s="80"/>
      <c r="BJ345" s="80"/>
      <c r="BK345" s="80"/>
      <c r="BL345" s="80"/>
      <c r="BM345" s="80"/>
      <c r="BN345" s="80"/>
      <c r="BO345" s="80"/>
      <c r="BP345" s="80"/>
      <c r="BQ345" s="80"/>
      <c r="BR345" s="80"/>
      <c r="BS345" s="80"/>
      <c r="BT345" s="80"/>
      <c r="BU345" s="80"/>
      <c r="BV345" s="80"/>
      <c r="BW345" s="80"/>
      <c r="BX345" s="80"/>
      <c r="BY345" s="80"/>
      <c r="BZ345" s="80"/>
      <c r="CA345" s="54"/>
      <c r="CB345" s="27" t="str">
        <f t="shared" si="50"/>
        <v>Riadok bude skrytý.</v>
      </c>
      <c r="CC345" s="52" t="s">
        <v>10</v>
      </c>
      <c r="CW345" s="3">
        <f t="shared" si="51"/>
        <v>0</v>
      </c>
      <c r="CX345" s="3">
        <f t="shared" si="54"/>
        <v>0</v>
      </c>
      <c r="CZ345" s="3">
        <f t="shared" si="52"/>
        <v>1</v>
      </c>
      <c r="DA345" s="40">
        <f t="shared" si="53"/>
        <v>0</v>
      </c>
      <c r="DZ345" s="10"/>
    </row>
    <row r="346" spans="1:130" hidden="1">
      <c r="A346" s="7"/>
      <c r="B346" s="116"/>
      <c r="C346" s="116"/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  <c r="X346" s="116"/>
      <c r="Y346" s="116"/>
      <c r="Z346" s="116"/>
      <c r="AA346" s="116"/>
      <c r="AB346" s="116"/>
      <c r="AC346" s="116"/>
      <c r="AD346" s="116"/>
      <c r="AE346" s="116"/>
      <c r="AF346" s="116"/>
      <c r="AG346" s="116"/>
      <c r="AH346" s="116"/>
      <c r="AI346" s="116"/>
      <c r="AJ346" s="116"/>
      <c r="AK346" s="116"/>
      <c r="AL346" s="116"/>
      <c r="AM346" s="116"/>
      <c r="AN346" s="116"/>
      <c r="AO346" s="116"/>
      <c r="AP346" s="116"/>
      <c r="AQ346" s="116"/>
      <c r="AR346" s="116"/>
      <c r="AS346" s="80"/>
      <c r="AT346" s="80"/>
      <c r="AU346" s="80"/>
      <c r="AV346" s="80"/>
      <c r="AW346" s="80"/>
      <c r="AX346" s="80"/>
      <c r="AY346" s="80"/>
      <c r="AZ346" s="80"/>
      <c r="BA346" s="80"/>
      <c r="BB346" s="80"/>
      <c r="BC346" s="80"/>
      <c r="BD346" s="80"/>
      <c r="BE346" s="80"/>
      <c r="BF346" s="80"/>
      <c r="BG346" s="80"/>
      <c r="BH346" s="80"/>
      <c r="BI346" s="80"/>
      <c r="BJ346" s="80"/>
      <c r="BK346" s="80"/>
      <c r="BL346" s="80"/>
      <c r="BM346" s="80"/>
      <c r="BN346" s="80"/>
      <c r="BO346" s="80"/>
      <c r="BP346" s="80"/>
      <c r="BQ346" s="80"/>
      <c r="BR346" s="80"/>
      <c r="BS346" s="80"/>
      <c r="BT346" s="80"/>
      <c r="BU346" s="80"/>
      <c r="BV346" s="80"/>
      <c r="BW346" s="80"/>
      <c r="BX346" s="80"/>
      <c r="BY346" s="80"/>
      <c r="BZ346" s="80"/>
      <c r="CA346" s="54"/>
      <c r="CB346" s="27" t="str">
        <f t="shared" si="50"/>
        <v>Riadok bude skrytý.</v>
      </c>
      <c r="CC346" s="52" t="s">
        <v>10</v>
      </c>
      <c r="CW346" s="3">
        <f t="shared" si="51"/>
        <v>0</v>
      </c>
      <c r="CX346" s="3">
        <f t="shared" si="54"/>
        <v>0</v>
      </c>
      <c r="CZ346" s="3">
        <f t="shared" si="52"/>
        <v>1</v>
      </c>
      <c r="DA346" s="40">
        <f t="shared" si="53"/>
        <v>0</v>
      </c>
      <c r="DZ346" s="10"/>
    </row>
    <row r="347" spans="1:130" hidden="1">
      <c r="A347" s="7"/>
      <c r="B347" s="116"/>
      <c r="C347" s="116"/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  <c r="X347" s="116"/>
      <c r="Y347" s="116"/>
      <c r="Z347" s="116"/>
      <c r="AA347" s="116"/>
      <c r="AB347" s="116"/>
      <c r="AC347" s="116"/>
      <c r="AD347" s="116"/>
      <c r="AE347" s="116"/>
      <c r="AF347" s="116"/>
      <c r="AG347" s="116"/>
      <c r="AH347" s="116"/>
      <c r="AI347" s="116"/>
      <c r="AJ347" s="116"/>
      <c r="AK347" s="116"/>
      <c r="AL347" s="116"/>
      <c r="AM347" s="116"/>
      <c r="AN347" s="116"/>
      <c r="AO347" s="116"/>
      <c r="AP347" s="116"/>
      <c r="AQ347" s="116"/>
      <c r="AR347" s="116"/>
      <c r="AS347" s="80"/>
      <c r="AT347" s="80"/>
      <c r="AU347" s="80"/>
      <c r="AV347" s="80"/>
      <c r="AW347" s="80"/>
      <c r="AX347" s="80"/>
      <c r="AY347" s="80"/>
      <c r="AZ347" s="80"/>
      <c r="BA347" s="80"/>
      <c r="BB347" s="80"/>
      <c r="BC347" s="80"/>
      <c r="BD347" s="80"/>
      <c r="BE347" s="80"/>
      <c r="BF347" s="80"/>
      <c r="BG347" s="80"/>
      <c r="BH347" s="80"/>
      <c r="BI347" s="80"/>
      <c r="BJ347" s="80"/>
      <c r="BK347" s="80"/>
      <c r="BL347" s="80"/>
      <c r="BM347" s="80"/>
      <c r="BN347" s="80"/>
      <c r="BO347" s="80"/>
      <c r="BP347" s="80"/>
      <c r="BQ347" s="80"/>
      <c r="BR347" s="80"/>
      <c r="BS347" s="80"/>
      <c r="BT347" s="80"/>
      <c r="BU347" s="80"/>
      <c r="BV347" s="80"/>
      <c r="BW347" s="80"/>
      <c r="BX347" s="80"/>
      <c r="BY347" s="80"/>
      <c r="BZ347" s="80"/>
      <c r="CA347" s="54"/>
      <c r="CB347" s="27" t="str">
        <f t="shared" si="50"/>
        <v>Riadok bude skrytý.</v>
      </c>
      <c r="CC347" s="52" t="s">
        <v>10</v>
      </c>
      <c r="CW347" s="3">
        <f t="shared" si="51"/>
        <v>0</v>
      </c>
      <c r="CX347" s="3">
        <f t="shared" si="54"/>
        <v>0</v>
      </c>
      <c r="CZ347" s="3">
        <f t="shared" si="52"/>
        <v>1</v>
      </c>
      <c r="DA347" s="40">
        <f t="shared" si="53"/>
        <v>0</v>
      </c>
      <c r="DZ347" s="10"/>
    </row>
    <row r="348" spans="1:130" hidden="1">
      <c r="A348" s="7"/>
      <c r="B348" s="116"/>
      <c r="C348" s="116"/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  <c r="X348" s="116"/>
      <c r="Y348" s="116"/>
      <c r="Z348" s="116"/>
      <c r="AA348" s="116"/>
      <c r="AB348" s="116"/>
      <c r="AC348" s="116"/>
      <c r="AD348" s="116"/>
      <c r="AE348" s="116"/>
      <c r="AF348" s="116"/>
      <c r="AG348" s="116"/>
      <c r="AH348" s="116"/>
      <c r="AI348" s="116"/>
      <c r="AJ348" s="116"/>
      <c r="AK348" s="116"/>
      <c r="AL348" s="116"/>
      <c r="AM348" s="116"/>
      <c r="AN348" s="116"/>
      <c r="AO348" s="116"/>
      <c r="AP348" s="116"/>
      <c r="AQ348" s="116"/>
      <c r="AR348" s="116"/>
      <c r="AS348" s="80"/>
      <c r="AT348" s="80"/>
      <c r="AU348" s="80"/>
      <c r="AV348" s="80"/>
      <c r="AW348" s="80"/>
      <c r="AX348" s="80"/>
      <c r="AY348" s="80"/>
      <c r="AZ348" s="80"/>
      <c r="BA348" s="80"/>
      <c r="BB348" s="80"/>
      <c r="BC348" s="80"/>
      <c r="BD348" s="80"/>
      <c r="BE348" s="80"/>
      <c r="BF348" s="80"/>
      <c r="BG348" s="80"/>
      <c r="BH348" s="80"/>
      <c r="BI348" s="80"/>
      <c r="BJ348" s="80"/>
      <c r="BK348" s="80"/>
      <c r="BL348" s="80"/>
      <c r="BM348" s="80"/>
      <c r="BN348" s="80"/>
      <c r="BO348" s="80"/>
      <c r="BP348" s="80"/>
      <c r="BQ348" s="80"/>
      <c r="BR348" s="80"/>
      <c r="BS348" s="80"/>
      <c r="BT348" s="80"/>
      <c r="BU348" s="80"/>
      <c r="BV348" s="80"/>
      <c r="BW348" s="80"/>
      <c r="BX348" s="80"/>
      <c r="BY348" s="80"/>
      <c r="BZ348" s="80"/>
      <c r="CA348" s="54"/>
      <c r="CB348" s="27" t="str">
        <f t="shared" si="50"/>
        <v>Riadok bude skrytý.</v>
      </c>
      <c r="CC348" s="52" t="s">
        <v>10</v>
      </c>
      <c r="CW348" s="3">
        <f t="shared" si="51"/>
        <v>0</v>
      </c>
      <c r="CX348" s="3">
        <f t="shared" si="54"/>
        <v>0</v>
      </c>
      <c r="CZ348" s="3">
        <f t="shared" si="52"/>
        <v>1</v>
      </c>
      <c r="DA348" s="40">
        <f t="shared" si="53"/>
        <v>0</v>
      </c>
      <c r="DZ348" s="10"/>
    </row>
    <row r="349" spans="1:130" hidden="1">
      <c r="A349" s="7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  <c r="W349" s="116"/>
      <c r="X349" s="116"/>
      <c r="Y349" s="116"/>
      <c r="Z349" s="116"/>
      <c r="AA349" s="116"/>
      <c r="AB349" s="116"/>
      <c r="AC349" s="116"/>
      <c r="AD349" s="116"/>
      <c r="AE349" s="116"/>
      <c r="AF349" s="116"/>
      <c r="AG349" s="116"/>
      <c r="AH349" s="116"/>
      <c r="AI349" s="116"/>
      <c r="AJ349" s="116"/>
      <c r="AK349" s="116"/>
      <c r="AL349" s="116"/>
      <c r="AM349" s="116"/>
      <c r="AN349" s="116"/>
      <c r="AO349" s="116"/>
      <c r="AP349" s="116"/>
      <c r="AQ349" s="116"/>
      <c r="AR349" s="116"/>
      <c r="AS349" s="80"/>
      <c r="AT349" s="80"/>
      <c r="AU349" s="80"/>
      <c r="AV349" s="80"/>
      <c r="AW349" s="80"/>
      <c r="AX349" s="80"/>
      <c r="AY349" s="80"/>
      <c r="AZ349" s="80"/>
      <c r="BA349" s="80"/>
      <c r="BB349" s="80"/>
      <c r="BC349" s="80"/>
      <c r="BD349" s="80"/>
      <c r="BE349" s="80"/>
      <c r="BF349" s="80"/>
      <c r="BG349" s="80"/>
      <c r="BH349" s="80"/>
      <c r="BI349" s="80"/>
      <c r="BJ349" s="80"/>
      <c r="BK349" s="80"/>
      <c r="BL349" s="80"/>
      <c r="BM349" s="80"/>
      <c r="BN349" s="80"/>
      <c r="BO349" s="80"/>
      <c r="BP349" s="80"/>
      <c r="BQ349" s="80"/>
      <c r="BR349" s="80"/>
      <c r="BS349" s="80"/>
      <c r="BT349" s="80"/>
      <c r="BU349" s="80"/>
      <c r="BV349" s="80"/>
      <c r="BW349" s="80"/>
      <c r="BX349" s="80"/>
      <c r="BY349" s="80"/>
      <c r="BZ349" s="80"/>
      <c r="CA349" s="54"/>
      <c r="CB349" s="27" t="str">
        <f t="shared" si="50"/>
        <v>Riadok bude skrytý.</v>
      </c>
      <c r="CC349" s="52" t="s">
        <v>10</v>
      </c>
      <c r="CW349" s="3">
        <f t="shared" si="51"/>
        <v>0</v>
      </c>
      <c r="CX349" s="3">
        <f t="shared" si="54"/>
        <v>0</v>
      </c>
      <c r="CZ349" s="3">
        <f t="shared" si="52"/>
        <v>1</v>
      </c>
      <c r="DA349" s="40">
        <f t="shared" si="53"/>
        <v>0</v>
      </c>
      <c r="DZ349" s="10"/>
    </row>
    <row r="350" spans="1:130" hidden="1">
      <c r="A350" s="7"/>
      <c r="B350" s="117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7"/>
      <c r="AS350" s="79"/>
      <c r="AT350" s="79"/>
      <c r="AU350" s="79"/>
      <c r="AV350" s="79"/>
      <c r="AW350" s="79"/>
      <c r="AX350" s="79"/>
      <c r="AY350" s="79"/>
      <c r="AZ350" s="79"/>
      <c r="BA350" s="79"/>
      <c r="BB350" s="79"/>
      <c r="BC350" s="79"/>
      <c r="BD350" s="79"/>
      <c r="BE350" s="79"/>
      <c r="BF350" s="79"/>
      <c r="BG350" s="79"/>
      <c r="BH350" s="79"/>
      <c r="BI350" s="79"/>
      <c r="BJ350" s="79"/>
      <c r="BK350" s="79"/>
      <c r="BL350" s="79"/>
      <c r="BM350" s="79"/>
      <c r="BN350" s="79"/>
      <c r="BO350" s="79"/>
      <c r="BP350" s="79"/>
      <c r="BQ350" s="79"/>
      <c r="BR350" s="79"/>
      <c r="BS350" s="79"/>
      <c r="BT350" s="79"/>
      <c r="BU350" s="79"/>
      <c r="BV350" s="79"/>
      <c r="BW350" s="79"/>
      <c r="BX350" s="79"/>
      <c r="BY350" s="79"/>
      <c r="BZ350" s="79"/>
      <c r="CA350" s="54"/>
      <c r="CB350" s="27" t="str">
        <f t="shared" si="50"/>
        <v>Riadok bude skrytý.</v>
      </c>
      <c r="CC350" s="52" t="s">
        <v>10</v>
      </c>
      <c r="CW350" s="3">
        <f t="shared" si="51"/>
        <v>0</v>
      </c>
      <c r="CX350" s="1"/>
      <c r="CZ350" s="3">
        <f t="shared" si="52"/>
        <v>1</v>
      </c>
      <c r="DA350" s="3">
        <f t="shared" si="49"/>
        <v>0</v>
      </c>
      <c r="DZ350" s="10"/>
    </row>
    <row r="351" spans="1:130">
      <c r="A351" s="7"/>
      <c r="CA351" s="54"/>
      <c r="CB351" s="27" t="str">
        <f t="shared" si="50"/>
        <v>Riadok bude vidieť.</v>
      </c>
      <c r="CC351" s="52" t="s">
        <v>10</v>
      </c>
      <c r="CW351" s="44">
        <v>1</v>
      </c>
      <c r="CX351" s="1"/>
      <c r="CZ351" s="3">
        <f t="shared" si="52"/>
        <v>1</v>
      </c>
      <c r="DA351" s="3">
        <f t="shared" si="49"/>
        <v>1</v>
      </c>
      <c r="DZ351" s="10"/>
    </row>
    <row r="352" spans="1:130" ht="15.6">
      <c r="A352" s="7"/>
      <c r="B352" s="20" t="s">
        <v>109</v>
      </c>
      <c r="C352" s="21"/>
      <c r="D352" s="21"/>
      <c r="E352" s="22" t="s">
        <v>110</v>
      </c>
      <c r="F352" s="21"/>
      <c r="G352" s="23"/>
      <c r="H352" s="22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45"/>
      <c r="AL352" s="45"/>
      <c r="AM352" s="45"/>
      <c r="AN352" s="45"/>
      <c r="AO352" s="45"/>
      <c r="AP352" s="45"/>
      <c r="AQ352" s="45"/>
      <c r="AR352" s="45"/>
      <c r="AS352" s="45"/>
      <c r="AT352" s="45"/>
      <c r="AU352" s="45"/>
      <c r="AV352" s="45"/>
      <c r="AW352" s="45"/>
      <c r="AX352" s="45"/>
      <c r="AY352" s="45"/>
      <c r="AZ352" s="45"/>
      <c r="BA352" s="45"/>
      <c r="BB352" s="45"/>
      <c r="BC352" s="4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59"/>
      <c r="CA352" s="12" t="s">
        <v>4</v>
      </c>
      <c r="CB352" s="27" t="str">
        <f t="shared" si="50"/>
        <v>Riadok bude vidieť.</v>
      </c>
      <c r="CC352" s="43"/>
      <c r="CW352" s="44">
        <v>1</v>
      </c>
      <c r="CZ352" s="3">
        <f t="shared" si="52"/>
        <v>1</v>
      </c>
      <c r="DA352" s="3">
        <f t="shared" si="49"/>
        <v>1</v>
      </c>
      <c r="DZ352" s="10"/>
    </row>
    <row r="353" spans="1:130">
      <c r="A353" s="7"/>
      <c r="CA353" s="8"/>
      <c r="CB353" s="27" t="str">
        <f t="shared" si="50"/>
        <v>Riadok bude vidieť.</v>
      </c>
      <c r="CC353" s="43"/>
      <c r="CW353" s="44">
        <v>1</v>
      </c>
      <c r="CZ353" s="3">
        <f t="shared" si="52"/>
        <v>1</v>
      </c>
      <c r="DA353" s="3">
        <f t="shared" si="49"/>
        <v>1</v>
      </c>
      <c r="DZ353" s="10"/>
    </row>
    <row r="354" spans="1:130">
      <c r="A354" s="7"/>
      <c r="B354" s="30" t="s">
        <v>111</v>
      </c>
      <c r="C354" s="34"/>
      <c r="D354" s="34"/>
      <c r="E354" s="34"/>
      <c r="F354" s="34"/>
      <c r="CA354" s="12"/>
      <c r="CB354" s="27" t="str">
        <f t="shared" ref="CB354:CB386" si="55">+IF(DA354=0,"Riadok bude skrytý.","Riadok bude vidieť.")</f>
        <v>Riadok bude vidieť.</v>
      </c>
      <c r="CC354" s="52" t="s">
        <v>10</v>
      </c>
      <c r="CW354" s="3">
        <f>+IF($J$356="neeviduje",0,1)</f>
        <v>1</v>
      </c>
      <c r="CZ354" s="3">
        <f t="shared" ref="CZ354:CZ394" si="56">IF(CC354="",1,IF(CC354="Chcem skryť riadok.",0,1))</f>
        <v>1</v>
      </c>
      <c r="DA354" s="3">
        <f>+IF(CW354+CX354+CY354=0,0,IF(CZ354=0,0,1))</f>
        <v>1</v>
      </c>
      <c r="DZ354" s="10"/>
    </row>
    <row r="355" spans="1:130">
      <c r="A355" s="7"/>
      <c r="B355" s="42"/>
      <c r="G355" s="42"/>
      <c r="H355" s="42"/>
      <c r="CA355" s="8"/>
      <c r="CB355" s="27" t="str">
        <f t="shared" si="55"/>
        <v>Riadok bude vidieť.</v>
      </c>
      <c r="CC355" s="52" t="s">
        <v>10</v>
      </c>
      <c r="CW355" s="3">
        <f>+IF($J$356="neeviduje",0,1)</f>
        <v>1</v>
      </c>
      <c r="CZ355" s="3">
        <f t="shared" si="56"/>
        <v>1</v>
      </c>
      <c r="DA355" s="3">
        <f>+IF(CW355+CX355+CY355=0,0,IF(CZ355=0,0,1))</f>
        <v>1</v>
      </c>
      <c r="DZ355" s="10"/>
    </row>
    <row r="356" spans="1:130">
      <c r="A356" s="7"/>
      <c r="B356" s="60" t="s">
        <v>112</v>
      </c>
      <c r="C356" s="60"/>
      <c r="D356" s="60"/>
      <c r="E356" s="60"/>
      <c r="F356" s="60"/>
      <c r="G356" s="60"/>
      <c r="H356" s="60"/>
      <c r="I356" s="60"/>
      <c r="J356" s="90" t="s">
        <v>208</v>
      </c>
      <c r="K356" s="90"/>
      <c r="L356" s="90"/>
      <c r="M356" s="90"/>
      <c r="N356" s="90"/>
      <c r="O356" s="90"/>
      <c r="P356" s="90"/>
      <c r="Q356" s="90"/>
      <c r="R356" s="90"/>
      <c r="S356" s="1" t="s">
        <v>113</v>
      </c>
      <c r="T356" s="53"/>
      <c r="CA356" s="8"/>
      <c r="CB356" s="27" t="str">
        <f t="shared" si="55"/>
        <v>Riadok bude vidieť.</v>
      </c>
      <c r="CC356" s="52" t="s">
        <v>10</v>
      </c>
      <c r="CF356" s="39"/>
      <c r="CW356" s="3">
        <f>+IF($J$356="neeviduje",0,1)</f>
        <v>1</v>
      </c>
      <c r="CY356" s="61"/>
      <c r="CZ356" s="3">
        <f t="shared" si="56"/>
        <v>1</v>
      </c>
      <c r="DA356" s="3">
        <f>+IF(CW356+CX356+CY356=0,0,IF(CZ356=0,0,1))</f>
        <v>1</v>
      </c>
      <c r="DZ356" s="10"/>
    </row>
    <row r="357" spans="1:130">
      <c r="A357" s="7"/>
      <c r="B357" s="1" t="str">
        <f>+IF(J356="neeviduje","","K záväzkom Spoločnosť uvádza nasledujúce informácie:")</f>
        <v>K záväzkom Spoločnosť uvádza nasledujúce informácie:</v>
      </c>
      <c r="CA357" s="8"/>
      <c r="CB357" s="27" t="str">
        <f t="shared" si="55"/>
        <v>Riadok bude skrytý.</v>
      </c>
      <c r="CC357" s="52" t="s">
        <v>10</v>
      </c>
      <c r="CW357" s="3">
        <f>+IF($J$356="neeviduje",0,1)</f>
        <v>1</v>
      </c>
      <c r="CX357" s="3">
        <f>+IF(SUM(CX358:CX377)=0,0,1)</f>
        <v>0</v>
      </c>
      <c r="CZ357" s="3">
        <f t="shared" si="56"/>
        <v>1</v>
      </c>
      <c r="DA357" s="40">
        <f t="shared" ref="DA357:DA393" si="57">+IF(CW357*CX357=0,0,IF(CZ357=0,0,1))</f>
        <v>0</v>
      </c>
      <c r="DZ357" s="10"/>
    </row>
    <row r="358" spans="1:130">
      <c r="A358" s="7"/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54"/>
      <c r="CB358" s="27" t="str">
        <f t="shared" si="55"/>
        <v>Riadok bude skrytý.</v>
      </c>
      <c r="CC358" s="52" t="s">
        <v>10</v>
      </c>
      <c r="CW358" s="3">
        <f t="shared" ref="CW358:CW393" si="58">+IF($J$356="neeviduje",0,1)</f>
        <v>1</v>
      </c>
      <c r="CX358" s="3">
        <f t="shared" ref="CX358:CX377" si="59">+IF(B358="",0,1)</f>
        <v>0</v>
      </c>
      <c r="CZ358" s="3">
        <f t="shared" si="56"/>
        <v>1</v>
      </c>
      <c r="DA358" s="40">
        <f t="shared" si="57"/>
        <v>0</v>
      </c>
      <c r="DZ358" s="10"/>
    </row>
    <row r="359" spans="1:130">
      <c r="A359" s="7"/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54"/>
      <c r="CB359" s="27" t="str">
        <f t="shared" si="55"/>
        <v>Riadok bude skrytý.</v>
      </c>
      <c r="CC359" s="52" t="s">
        <v>10</v>
      </c>
      <c r="CW359" s="3">
        <f t="shared" si="58"/>
        <v>1</v>
      </c>
      <c r="CX359" s="3">
        <f t="shared" si="59"/>
        <v>0</v>
      </c>
      <c r="CZ359" s="3">
        <f t="shared" si="56"/>
        <v>1</v>
      </c>
      <c r="DA359" s="40">
        <f t="shared" si="57"/>
        <v>0</v>
      </c>
      <c r="DZ359" s="10"/>
    </row>
    <row r="360" spans="1:130" hidden="1">
      <c r="A360" s="7"/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54"/>
      <c r="CB360" s="27" t="str">
        <f t="shared" si="55"/>
        <v>Riadok bude skrytý.</v>
      </c>
      <c r="CC360" s="52" t="s">
        <v>10</v>
      </c>
      <c r="CW360" s="3">
        <f t="shared" si="58"/>
        <v>1</v>
      </c>
      <c r="CX360" s="3">
        <f t="shared" si="59"/>
        <v>0</v>
      </c>
      <c r="CZ360" s="3">
        <f t="shared" si="56"/>
        <v>1</v>
      </c>
      <c r="DA360" s="40">
        <f t="shared" si="57"/>
        <v>0</v>
      </c>
      <c r="DZ360" s="10"/>
    </row>
    <row r="361" spans="1:130" hidden="1">
      <c r="A361" s="7"/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0"/>
      <c r="BN361" s="70"/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54"/>
      <c r="CB361" s="27" t="str">
        <f t="shared" si="55"/>
        <v>Riadok bude skrytý.</v>
      </c>
      <c r="CC361" s="52" t="s">
        <v>10</v>
      </c>
      <c r="CW361" s="3">
        <f t="shared" si="58"/>
        <v>1</v>
      </c>
      <c r="CX361" s="3">
        <f t="shared" si="59"/>
        <v>0</v>
      </c>
      <c r="CZ361" s="3">
        <f t="shared" si="56"/>
        <v>1</v>
      </c>
      <c r="DA361" s="40">
        <f t="shared" si="57"/>
        <v>0</v>
      </c>
      <c r="DZ361" s="10"/>
    </row>
    <row r="362" spans="1:130" hidden="1">
      <c r="A362" s="7"/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0"/>
      <c r="BM362" s="70"/>
      <c r="BN362" s="70"/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54"/>
      <c r="CB362" s="27" t="str">
        <f t="shared" si="55"/>
        <v>Riadok bude skrytý.</v>
      </c>
      <c r="CC362" s="52" t="s">
        <v>10</v>
      </c>
      <c r="CW362" s="3">
        <f t="shared" si="58"/>
        <v>1</v>
      </c>
      <c r="CX362" s="3">
        <f t="shared" si="59"/>
        <v>0</v>
      </c>
      <c r="CZ362" s="3">
        <f t="shared" si="56"/>
        <v>1</v>
      </c>
      <c r="DA362" s="40">
        <f t="shared" si="57"/>
        <v>0</v>
      </c>
      <c r="DZ362" s="10"/>
    </row>
    <row r="363" spans="1:130" hidden="1">
      <c r="A363" s="7"/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0"/>
      <c r="BN363" s="70"/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54"/>
      <c r="CB363" s="27" t="str">
        <f t="shared" si="55"/>
        <v>Riadok bude skrytý.</v>
      </c>
      <c r="CC363" s="52" t="s">
        <v>10</v>
      </c>
      <c r="CW363" s="3">
        <f t="shared" si="58"/>
        <v>1</v>
      </c>
      <c r="CX363" s="3">
        <f t="shared" si="59"/>
        <v>0</v>
      </c>
      <c r="CZ363" s="3">
        <f t="shared" si="56"/>
        <v>1</v>
      </c>
      <c r="DA363" s="40">
        <f t="shared" si="57"/>
        <v>0</v>
      </c>
      <c r="DZ363" s="10"/>
    </row>
    <row r="364" spans="1:130" hidden="1">
      <c r="A364" s="7"/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0"/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54"/>
      <c r="CB364" s="27" t="str">
        <f t="shared" si="55"/>
        <v>Riadok bude skrytý.</v>
      </c>
      <c r="CC364" s="52" t="s">
        <v>10</v>
      </c>
      <c r="CW364" s="3">
        <f t="shared" si="58"/>
        <v>1</v>
      </c>
      <c r="CX364" s="3">
        <f t="shared" si="59"/>
        <v>0</v>
      </c>
      <c r="CZ364" s="3">
        <f t="shared" si="56"/>
        <v>1</v>
      </c>
      <c r="DA364" s="40">
        <f t="shared" si="57"/>
        <v>0</v>
      </c>
      <c r="DZ364" s="10"/>
    </row>
    <row r="365" spans="1:130" hidden="1">
      <c r="A365" s="7"/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54"/>
      <c r="CB365" s="27" t="str">
        <f t="shared" si="55"/>
        <v>Riadok bude skrytý.</v>
      </c>
      <c r="CC365" s="52" t="s">
        <v>10</v>
      </c>
      <c r="CW365" s="3">
        <f t="shared" si="58"/>
        <v>1</v>
      </c>
      <c r="CX365" s="3">
        <f t="shared" si="59"/>
        <v>0</v>
      </c>
      <c r="CZ365" s="3">
        <f t="shared" si="56"/>
        <v>1</v>
      </c>
      <c r="DA365" s="40">
        <f t="shared" si="57"/>
        <v>0</v>
      </c>
      <c r="DZ365" s="10"/>
    </row>
    <row r="366" spans="1:130" hidden="1">
      <c r="A366" s="7"/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0"/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54"/>
      <c r="CB366" s="27" t="str">
        <f t="shared" si="55"/>
        <v>Riadok bude skrytý.</v>
      </c>
      <c r="CC366" s="52" t="s">
        <v>10</v>
      </c>
      <c r="CW366" s="3">
        <f t="shared" si="58"/>
        <v>1</v>
      </c>
      <c r="CX366" s="3">
        <f t="shared" si="59"/>
        <v>0</v>
      </c>
      <c r="CZ366" s="3">
        <f t="shared" si="56"/>
        <v>1</v>
      </c>
      <c r="DA366" s="40">
        <f t="shared" si="57"/>
        <v>0</v>
      </c>
      <c r="DZ366" s="10"/>
    </row>
    <row r="367" spans="1:130" hidden="1">
      <c r="A367" s="7"/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0"/>
      <c r="BL367" s="70"/>
      <c r="BM367" s="70"/>
      <c r="BN367" s="70"/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54"/>
      <c r="CB367" s="27" t="str">
        <f t="shared" si="55"/>
        <v>Riadok bude skrytý.</v>
      </c>
      <c r="CC367" s="52" t="s">
        <v>10</v>
      </c>
      <c r="CW367" s="3">
        <f t="shared" si="58"/>
        <v>1</v>
      </c>
      <c r="CX367" s="3">
        <f t="shared" si="59"/>
        <v>0</v>
      </c>
      <c r="CZ367" s="3">
        <f t="shared" si="56"/>
        <v>1</v>
      </c>
      <c r="DA367" s="40">
        <f t="shared" si="57"/>
        <v>0</v>
      </c>
      <c r="DZ367" s="10"/>
    </row>
    <row r="368" spans="1:130" hidden="1">
      <c r="A368" s="7"/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0"/>
      <c r="BN368" s="70"/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54"/>
      <c r="CB368" s="27" t="str">
        <f t="shared" si="55"/>
        <v>Riadok bude skrytý.</v>
      </c>
      <c r="CC368" s="52" t="s">
        <v>10</v>
      </c>
      <c r="CW368" s="3">
        <f t="shared" si="58"/>
        <v>1</v>
      </c>
      <c r="CX368" s="3">
        <f t="shared" si="59"/>
        <v>0</v>
      </c>
      <c r="CZ368" s="3">
        <f t="shared" si="56"/>
        <v>1</v>
      </c>
      <c r="DA368" s="40">
        <f t="shared" si="57"/>
        <v>0</v>
      </c>
      <c r="DZ368" s="10"/>
    </row>
    <row r="369" spans="1:130" hidden="1">
      <c r="A369" s="7"/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54"/>
      <c r="CB369" s="27" t="str">
        <f t="shared" si="55"/>
        <v>Riadok bude skrytý.</v>
      </c>
      <c r="CC369" s="52" t="s">
        <v>10</v>
      </c>
      <c r="CW369" s="3">
        <f t="shared" si="58"/>
        <v>1</v>
      </c>
      <c r="CX369" s="3">
        <f t="shared" si="59"/>
        <v>0</v>
      </c>
      <c r="CZ369" s="3">
        <f t="shared" si="56"/>
        <v>1</v>
      </c>
      <c r="DA369" s="40">
        <f t="shared" si="57"/>
        <v>0</v>
      </c>
      <c r="DZ369" s="10"/>
    </row>
    <row r="370" spans="1:130" hidden="1">
      <c r="A370" s="7"/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54"/>
      <c r="CB370" s="27" t="str">
        <f t="shared" si="55"/>
        <v>Riadok bude skrytý.</v>
      </c>
      <c r="CC370" s="52" t="s">
        <v>10</v>
      </c>
      <c r="CW370" s="3">
        <f t="shared" si="58"/>
        <v>1</v>
      </c>
      <c r="CX370" s="3">
        <f t="shared" si="59"/>
        <v>0</v>
      </c>
      <c r="CZ370" s="3">
        <f t="shared" si="56"/>
        <v>1</v>
      </c>
      <c r="DA370" s="40">
        <f t="shared" si="57"/>
        <v>0</v>
      </c>
      <c r="DZ370" s="10"/>
    </row>
    <row r="371" spans="1:130" hidden="1">
      <c r="A371" s="7"/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54"/>
      <c r="CB371" s="27" t="str">
        <f t="shared" si="55"/>
        <v>Riadok bude skrytý.</v>
      </c>
      <c r="CC371" s="52" t="s">
        <v>10</v>
      </c>
      <c r="CW371" s="3">
        <f t="shared" si="58"/>
        <v>1</v>
      </c>
      <c r="CX371" s="3">
        <f t="shared" si="59"/>
        <v>0</v>
      </c>
      <c r="CZ371" s="3">
        <f t="shared" si="56"/>
        <v>1</v>
      </c>
      <c r="DA371" s="40">
        <f t="shared" si="57"/>
        <v>0</v>
      </c>
      <c r="DZ371" s="10"/>
    </row>
    <row r="372" spans="1:130" hidden="1">
      <c r="A372" s="7"/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/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54"/>
      <c r="CB372" s="27" t="str">
        <f t="shared" si="55"/>
        <v>Riadok bude skrytý.</v>
      </c>
      <c r="CC372" s="52" t="s">
        <v>10</v>
      </c>
      <c r="CW372" s="3">
        <f t="shared" si="58"/>
        <v>1</v>
      </c>
      <c r="CX372" s="3">
        <f t="shared" si="59"/>
        <v>0</v>
      </c>
      <c r="CZ372" s="3">
        <f t="shared" si="56"/>
        <v>1</v>
      </c>
      <c r="DA372" s="40">
        <f t="shared" si="57"/>
        <v>0</v>
      </c>
      <c r="DZ372" s="10"/>
    </row>
    <row r="373" spans="1:130" hidden="1">
      <c r="A373" s="7"/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54"/>
      <c r="CB373" s="27" t="str">
        <f t="shared" si="55"/>
        <v>Riadok bude skrytý.</v>
      </c>
      <c r="CC373" s="52" t="s">
        <v>10</v>
      </c>
      <c r="CW373" s="3">
        <f t="shared" si="58"/>
        <v>1</v>
      </c>
      <c r="CX373" s="3">
        <f t="shared" si="59"/>
        <v>0</v>
      </c>
      <c r="CZ373" s="3">
        <f t="shared" si="56"/>
        <v>1</v>
      </c>
      <c r="DA373" s="40">
        <f t="shared" si="57"/>
        <v>0</v>
      </c>
      <c r="DZ373" s="10"/>
    </row>
    <row r="374" spans="1:130" hidden="1">
      <c r="A374" s="7"/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0"/>
      <c r="BL374" s="70"/>
      <c r="BM374" s="70"/>
      <c r="BN374" s="70"/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54"/>
      <c r="CB374" s="27" t="str">
        <f t="shared" si="55"/>
        <v>Riadok bude skrytý.</v>
      </c>
      <c r="CC374" s="52" t="s">
        <v>10</v>
      </c>
      <c r="CW374" s="3">
        <f t="shared" si="58"/>
        <v>1</v>
      </c>
      <c r="CX374" s="3">
        <f t="shared" si="59"/>
        <v>0</v>
      </c>
      <c r="CZ374" s="3">
        <f t="shared" si="56"/>
        <v>1</v>
      </c>
      <c r="DA374" s="40">
        <f t="shared" si="57"/>
        <v>0</v>
      </c>
      <c r="DZ374" s="10"/>
    </row>
    <row r="375" spans="1:130" hidden="1">
      <c r="A375" s="7"/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/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54"/>
      <c r="CB375" s="27" t="str">
        <f t="shared" si="55"/>
        <v>Riadok bude skrytý.</v>
      </c>
      <c r="CC375" s="52" t="s">
        <v>10</v>
      </c>
      <c r="CW375" s="3">
        <f t="shared" si="58"/>
        <v>1</v>
      </c>
      <c r="CX375" s="3">
        <f t="shared" si="59"/>
        <v>0</v>
      </c>
      <c r="CZ375" s="3">
        <f t="shared" si="56"/>
        <v>1</v>
      </c>
      <c r="DA375" s="40">
        <f t="shared" si="57"/>
        <v>0</v>
      </c>
      <c r="DZ375" s="10"/>
    </row>
    <row r="376" spans="1:130" hidden="1">
      <c r="A376" s="7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54"/>
      <c r="CB376" s="27" t="str">
        <f t="shared" si="55"/>
        <v>Riadok bude skrytý.</v>
      </c>
      <c r="CC376" s="52" t="s">
        <v>10</v>
      </c>
      <c r="CW376" s="3">
        <f t="shared" si="58"/>
        <v>1</v>
      </c>
      <c r="CX376" s="3">
        <f t="shared" si="59"/>
        <v>0</v>
      </c>
      <c r="CZ376" s="3">
        <f t="shared" si="56"/>
        <v>1</v>
      </c>
      <c r="DA376" s="40">
        <f t="shared" si="57"/>
        <v>0</v>
      </c>
      <c r="DZ376" s="10"/>
    </row>
    <row r="377" spans="1:130" hidden="1">
      <c r="A377" s="7"/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54"/>
      <c r="CB377" s="27" t="str">
        <f t="shared" si="55"/>
        <v>Riadok bude skrytý.</v>
      </c>
      <c r="CC377" s="52" t="s">
        <v>10</v>
      </c>
      <c r="CW377" s="3">
        <f t="shared" si="58"/>
        <v>1</v>
      </c>
      <c r="CX377" s="3">
        <f t="shared" si="59"/>
        <v>0</v>
      </c>
      <c r="CZ377" s="3">
        <f t="shared" si="56"/>
        <v>1</v>
      </c>
      <c r="DA377" s="40">
        <f t="shared" si="57"/>
        <v>0</v>
      </c>
      <c r="DZ377" s="10"/>
    </row>
    <row r="378" spans="1:130">
      <c r="A378" s="7"/>
      <c r="CA378" s="37"/>
      <c r="CB378" s="27" t="str">
        <f t="shared" si="55"/>
        <v>Riadok bude skrytý.</v>
      </c>
      <c r="CC378" s="52" t="s">
        <v>10</v>
      </c>
      <c r="CW378" s="3">
        <f t="shared" si="58"/>
        <v>1</v>
      </c>
      <c r="CX378" s="3">
        <f>+IF(SUM(CX384:CX385)=0,0,1)</f>
        <v>0</v>
      </c>
      <c r="CZ378" s="3">
        <f t="shared" si="56"/>
        <v>1</v>
      </c>
      <c r="DA378" s="40">
        <f t="shared" si="57"/>
        <v>0</v>
      </c>
      <c r="DZ378" s="10"/>
    </row>
    <row r="379" spans="1:130">
      <c r="A379" s="7"/>
      <c r="B379" s="1" t="s">
        <v>114</v>
      </c>
      <c r="CA379" s="12" t="s">
        <v>4</v>
      </c>
      <c r="CB379" s="27" t="str">
        <f t="shared" si="55"/>
        <v>Riadok bude skrytý.</v>
      </c>
      <c r="CC379" s="52" t="s">
        <v>10</v>
      </c>
      <c r="CW379" s="3">
        <f t="shared" si="58"/>
        <v>1</v>
      </c>
      <c r="CX379" s="3">
        <f>+IF(SUM(CX384:CX385)=0,0,1)</f>
        <v>0</v>
      </c>
      <c r="CZ379" s="3">
        <f t="shared" si="56"/>
        <v>1</v>
      </c>
      <c r="DA379" s="40">
        <f t="shared" si="57"/>
        <v>0</v>
      </c>
      <c r="DZ379" s="10"/>
    </row>
    <row r="380" spans="1:130">
      <c r="A380" s="7"/>
      <c r="CA380" s="8"/>
      <c r="CB380" s="27" t="str">
        <f t="shared" si="55"/>
        <v>Riadok bude skrytý.</v>
      </c>
      <c r="CC380" s="52" t="s">
        <v>10</v>
      </c>
      <c r="CW380" s="3">
        <f t="shared" si="58"/>
        <v>1</v>
      </c>
      <c r="CX380" s="3">
        <f>+IF(SUM(CX384:CX385)=0,0,1)</f>
        <v>0</v>
      </c>
      <c r="CZ380" s="3">
        <f t="shared" si="56"/>
        <v>1</v>
      </c>
      <c r="DA380" s="40">
        <f t="shared" si="57"/>
        <v>0</v>
      </c>
      <c r="DZ380" s="10"/>
    </row>
    <row r="381" spans="1:130" ht="12.75" customHeight="1">
      <c r="A381" s="7"/>
      <c r="B381" s="118" t="s">
        <v>21</v>
      </c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  <c r="AA381" s="118"/>
      <c r="AB381" s="119" t="s">
        <v>115</v>
      </c>
      <c r="AC381" s="119"/>
      <c r="AD381" s="119"/>
      <c r="AE381" s="119"/>
      <c r="AF381" s="119"/>
      <c r="AG381" s="119"/>
      <c r="AH381" s="119"/>
      <c r="AI381" s="119"/>
      <c r="AJ381" s="119"/>
      <c r="AK381" s="119"/>
      <c r="AL381" s="119"/>
      <c r="AM381" s="119"/>
      <c r="AN381" s="119"/>
      <c r="AO381" s="119"/>
      <c r="AP381" s="119"/>
      <c r="AQ381" s="119"/>
      <c r="AR381" s="119"/>
      <c r="AS381" s="119"/>
      <c r="AT381" s="119"/>
      <c r="AU381" s="119"/>
      <c r="AV381" s="119"/>
      <c r="AW381" s="119"/>
      <c r="AX381" s="119"/>
      <c r="AY381" s="119"/>
      <c r="AZ381" s="119"/>
      <c r="BA381" s="119"/>
      <c r="BB381" s="119"/>
      <c r="BC381" s="119"/>
      <c r="BD381" s="119"/>
      <c r="BE381" s="119"/>
      <c r="BF381" s="119"/>
      <c r="BG381" s="119"/>
      <c r="BH381" s="119"/>
      <c r="BI381" s="119"/>
      <c r="BJ381" s="119"/>
      <c r="BK381" s="119"/>
      <c r="BL381" s="119"/>
      <c r="BM381" s="119"/>
      <c r="BN381" s="119"/>
      <c r="BO381" s="119"/>
      <c r="BP381" s="119"/>
      <c r="BQ381" s="119"/>
      <c r="BR381" s="119"/>
      <c r="BS381" s="119"/>
      <c r="BT381" s="119"/>
      <c r="BU381" s="119"/>
      <c r="BV381" s="119"/>
      <c r="BW381" s="119"/>
      <c r="BX381" s="119"/>
      <c r="BY381" s="119"/>
      <c r="BZ381" s="119"/>
      <c r="CA381" s="12" t="s">
        <v>4</v>
      </c>
      <c r="CB381" s="27" t="str">
        <f t="shared" si="55"/>
        <v>Riadok bude skrytý.</v>
      </c>
      <c r="CC381" s="52" t="s">
        <v>10</v>
      </c>
      <c r="CW381" s="3">
        <f t="shared" si="58"/>
        <v>1</v>
      </c>
      <c r="CX381" s="3">
        <f>+IF(SUM(CX384:CX385)=0,0,1)</f>
        <v>0</v>
      </c>
      <c r="CZ381" s="3">
        <f t="shared" si="56"/>
        <v>1</v>
      </c>
      <c r="DA381" s="40">
        <f t="shared" si="57"/>
        <v>0</v>
      </c>
      <c r="DZ381" s="10"/>
    </row>
    <row r="382" spans="1:130">
      <c r="A382" s="7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  <c r="AA382" s="118"/>
      <c r="AB382" s="120">
        <f>+AJ38</f>
        <v>2020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0"/>
      <c r="CA382" s="8"/>
      <c r="CB382" s="27" t="str">
        <f t="shared" si="55"/>
        <v>Riadok bude skrytý.</v>
      </c>
      <c r="CC382" s="52" t="s">
        <v>10</v>
      </c>
      <c r="CW382" s="3">
        <f t="shared" si="58"/>
        <v>1</v>
      </c>
      <c r="CX382" s="3">
        <f>+IF(SUM(CX384:CX385)=0,0,1)</f>
        <v>0</v>
      </c>
      <c r="CZ382" s="3">
        <f t="shared" si="56"/>
        <v>1</v>
      </c>
      <c r="DA382" s="40">
        <f t="shared" si="57"/>
        <v>0</v>
      </c>
      <c r="DZ382" s="10"/>
    </row>
    <row r="383" spans="1:130">
      <c r="A383" s="7"/>
      <c r="B383" s="121" t="s">
        <v>116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1"/>
      <c r="AB383" s="122">
        <f>+SUM(AB384:BA385)</f>
        <v>0</v>
      </c>
      <c r="AC383" s="122"/>
      <c r="AD383" s="122"/>
      <c r="AE383" s="122"/>
      <c r="AF383" s="122"/>
      <c r="AG383" s="122"/>
      <c r="AH383" s="122"/>
      <c r="AI383" s="122"/>
      <c r="AJ383" s="122"/>
      <c r="AK383" s="122"/>
      <c r="AL383" s="122"/>
      <c r="AM383" s="122"/>
      <c r="AN383" s="122"/>
      <c r="AO383" s="122"/>
      <c r="AP383" s="122"/>
      <c r="AQ383" s="122"/>
      <c r="AR383" s="122"/>
      <c r="AS383" s="122"/>
      <c r="AT383" s="122"/>
      <c r="AU383" s="122"/>
      <c r="AV383" s="122"/>
      <c r="AW383" s="122"/>
      <c r="AX383" s="122"/>
      <c r="AY383" s="122"/>
      <c r="AZ383" s="122"/>
      <c r="BA383" s="122"/>
      <c r="BB383" s="122"/>
      <c r="BC383" s="122"/>
      <c r="BD383" s="122"/>
      <c r="BE383" s="122"/>
      <c r="BF383" s="122"/>
      <c r="BG383" s="122"/>
      <c r="BH383" s="122"/>
      <c r="BI383" s="122"/>
      <c r="BJ383" s="122"/>
      <c r="BK383" s="122"/>
      <c r="BL383" s="122"/>
      <c r="BM383" s="122"/>
      <c r="BN383" s="122"/>
      <c r="BO383" s="122"/>
      <c r="BP383" s="122"/>
      <c r="BQ383" s="122"/>
      <c r="BR383" s="122"/>
      <c r="BS383" s="122"/>
      <c r="BT383" s="122"/>
      <c r="BU383" s="122"/>
      <c r="BV383" s="122"/>
      <c r="BW383" s="122"/>
      <c r="BX383" s="122"/>
      <c r="BY383" s="122"/>
      <c r="BZ383" s="122"/>
      <c r="CA383" s="8"/>
      <c r="CB383" s="27" t="str">
        <f t="shared" si="55"/>
        <v>Riadok bude skrytý.</v>
      </c>
      <c r="CC383" s="52" t="s">
        <v>10</v>
      </c>
      <c r="CW383" s="3">
        <f t="shared" si="58"/>
        <v>1</v>
      </c>
      <c r="CX383" s="3">
        <f>+IF(SUM(CX384:CX385)=0,0,1)</f>
        <v>0</v>
      </c>
      <c r="CZ383" s="3">
        <f t="shared" si="56"/>
        <v>1</v>
      </c>
      <c r="DA383" s="40">
        <f t="shared" si="57"/>
        <v>0</v>
      </c>
      <c r="DZ383" s="10"/>
    </row>
    <row r="384" spans="1:130" ht="26.25" customHeight="1">
      <c r="A384" s="7"/>
      <c r="B384" s="123" t="s">
        <v>117</v>
      </c>
      <c r="C384" s="123"/>
      <c r="D384" s="123"/>
      <c r="E384" s="123"/>
      <c r="F384" s="123"/>
      <c r="G384" s="123"/>
      <c r="H384" s="123"/>
      <c r="I384" s="123"/>
      <c r="J384" s="123"/>
      <c r="K384" s="123"/>
      <c r="L384" s="123"/>
      <c r="M384" s="123"/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3"/>
      <c r="Y384" s="123"/>
      <c r="Z384" s="123"/>
      <c r="AA384" s="123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8"/>
      <c r="CB384" s="27" t="str">
        <f t="shared" si="55"/>
        <v>Riadok bude skrytý.</v>
      </c>
      <c r="CC384" s="52" t="s">
        <v>10</v>
      </c>
      <c r="CW384" s="3">
        <f t="shared" si="58"/>
        <v>1</v>
      </c>
      <c r="CX384" s="3">
        <f>+IF(AB384="",IF(BB384="",IF(AB385="",IF(BB385="",0,1),1),1),1)</f>
        <v>0</v>
      </c>
      <c r="CZ384" s="3">
        <f t="shared" si="56"/>
        <v>1</v>
      </c>
      <c r="DA384" s="40">
        <f t="shared" si="57"/>
        <v>0</v>
      </c>
      <c r="DZ384" s="10"/>
    </row>
    <row r="385" spans="1:130" ht="29.25" customHeight="1">
      <c r="A385" s="7"/>
      <c r="B385" s="125" t="s">
        <v>118</v>
      </c>
      <c r="C385" s="125"/>
      <c r="D385" s="125"/>
      <c r="E385" s="125"/>
      <c r="F385" s="125"/>
      <c r="G385" s="125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  <c r="AA385" s="125"/>
      <c r="AB385" s="126"/>
      <c r="AC385" s="126"/>
      <c r="AD385" s="126"/>
      <c r="AE385" s="126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  <c r="BI385" s="126"/>
      <c r="BJ385" s="126"/>
      <c r="BK385" s="126"/>
      <c r="BL385" s="126"/>
      <c r="BM385" s="126"/>
      <c r="BN385" s="126"/>
      <c r="BO385" s="126"/>
      <c r="BP385" s="126"/>
      <c r="BQ385" s="126"/>
      <c r="BR385" s="126"/>
      <c r="BS385" s="126"/>
      <c r="BT385" s="126"/>
      <c r="BU385" s="126"/>
      <c r="BV385" s="126"/>
      <c r="BW385" s="126"/>
      <c r="BX385" s="126"/>
      <c r="BY385" s="126"/>
      <c r="BZ385" s="126"/>
      <c r="CA385" s="8"/>
      <c r="CB385" s="27" t="str">
        <f t="shared" si="55"/>
        <v>Riadok bude skrytý.</v>
      </c>
      <c r="CC385" s="52" t="s">
        <v>10</v>
      </c>
      <c r="CW385" s="3">
        <f t="shared" si="58"/>
        <v>1</v>
      </c>
      <c r="CX385" s="3">
        <f>+IF(AB384="",IF(BB384="",IF(AB385="",IF(BB385="",0,1),1),1),1)</f>
        <v>0</v>
      </c>
      <c r="CZ385" s="3">
        <f t="shared" si="56"/>
        <v>1</v>
      </c>
      <c r="DA385" s="40">
        <f t="shared" si="57"/>
        <v>0</v>
      </c>
      <c r="DZ385" s="10"/>
    </row>
    <row r="386" spans="1:130">
      <c r="A386" s="7"/>
      <c r="CA386" s="8"/>
      <c r="CB386" s="27" t="str">
        <f t="shared" si="55"/>
        <v>Riadok bude skrytý.</v>
      </c>
      <c r="CC386" s="52" t="s">
        <v>10</v>
      </c>
      <c r="CW386" s="3">
        <f t="shared" si="58"/>
        <v>1</v>
      </c>
      <c r="CX386" s="3">
        <f>+IF($J$387="nemá",0,1)</f>
        <v>0</v>
      </c>
      <c r="CZ386" s="3">
        <f t="shared" si="56"/>
        <v>1</v>
      </c>
      <c r="DA386" s="40">
        <f t="shared" si="57"/>
        <v>0</v>
      </c>
      <c r="DZ386" s="10"/>
    </row>
    <row r="387" spans="1:130">
      <c r="A387" s="7"/>
      <c r="B387" s="1" t="s">
        <v>119</v>
      </c>
      <c r="J387" s="90" t="s">
        <v>120</v>
      </c>
      <c r="K387" s="90"/>
      <c r="L387" s="90"/>
      <c r="M387" s="90"/>
      <c r="N387" s="90"/>
      <c r="O387" s="1" t="s">
        <v>121</v>
      </c>
      <c r="CA387" s="12" t="s">
        <v>4</v>
      </c>
      <c r="CB387" s="27" t="str">
        <f t="shared" ref="CB387:CB394" si="60">+IF(DA387=0,"Riadok bude skrytý.","Riadok bude vidieť.")</f>
        <v>Riadok bude skrytý.</v>
      </c>
      <c r="CC387" s="52" t="s">
        <v>10</v>
      </c>
      <c r="CW387" s="3">
        <f t="shared" si="58"/>
        <v>1</v>
      </c>
      <c r="CX387" s="3">
        <f>+IF($J$387="nemá",0,1)</f>
        <v>0</v>
      </c>
      <c r="CZ387" s="3">
        <f t="shared" si="56"/>
        <v>1</v>
      </c>
      <c r="DA387" s="40">
        <f t="shared" si="57"/>
        <v>0</v>
      </c>
      <c r="DZ387" s="10"/>
    </row>
    <row r="388" spans="1:130">
      <c r="A388" s="7"/>
      <c r="B388" s="1" t="str">
        <f>+IF(J387="má","Údaje o hodnote predmetu, ktorým sú záväzky zabezpečené sú uvedené v tabuľke:","")</f>
        <v/>
      </c>
      <c r="CA388" s="8"/>
      <c r="CB388" s="27" t="str">
        <f t="shared" si="60"/>
        <v>Riadok bude skrytý.</v>
      </c>
      <c r="CC388" s="52" t="s">
        <v>10</v>
      </c>
      <c r="CW388" s="3">
        <f t="shared" si="58"/>
        <v>1</v>
      </c>
      <c r="CX388" s="3">
        <f t="shared" ref="CX388:CX393" si="61">+IF($J$387="nemá",0,1)</f>
        <v>0</v>
      </c>
      <c r="CZ388" s="3">
        <f t="shared" si="56"/>
        <v>1</v>
      </c>
      <c r="DA388" s="40">
        <f t="shared" si="57"/>
        <v>0</v>
      </c>
      <c r="DZ388" s="10"/>
    </row>
    <row r="389" spans="1:130">
      <c r="A389" s="7"/>
      <c r="CA389" s="8"/>
      <c r="CB389" s="27" t="str">
        <f t="shared" si="60"/>
        <v>Riadok bude skrytý.</v>
      </c>
      <c r="CC389" s="52" t="s">
        <v>10</v>
      </c>
      <c r="CW389" s="3">
        <f t="shared" si="58"/>
        <v>1</v>
      </c>
      <c r="CX389" s="3">
        <f t="shared" si="61"/>
        <v>0</v>
      </c>
      <c r="CZ389" s="3">
        <f t="shared" si="56"/>
        <v>1</v>
      </c>
      <c r="DA389" s="40">
        <f t="shared" si="57"/>
        <v>0</v>
      </c>
      <c r="DZ389" s="10"/>
    </row>
    <row r="390" spans="1:130" ht="12.75" customHeight="1">
      <c r="A390" s="7"/>
      <c r="B390" s="118" t="s">
        <v>122</v>
      </c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  <c r="AA390" s="118"/>
      <c r="AB390" s="118"/>
      <c r="AC390" s="127">
        <f>+AJ38</f>
        <v>2020</v>
      </c>
      <c r="AD390" s="127"/>
      <c r="AE390" s="127"/>
      <c r="AF390" s="127"/>
      <c r="AG390" s="127"/>
      <c r="AH390" s="127"/>
      <c r="AI390" s="127"/>
      <c r="AJ390" s="127"/>
      <c r="AK390" s="127"/>
      <c r="AL390" s="127"/>
      <c r="AM390" s="127"/>
      <c r="AN390" s="127"/>
      <c r="AO390" s="127"/>
      <c r="AP390" s="127"/>
      <c r="AQ390" s="127"/>
      <c r="AR390" s="127"/>
      <c r="AS390" s="127"/>
      <c r="AT390" s="127"/>
      <c r="AU390" s="127"/>
      <c r="AV390" s="127"/>
      <c r="AW390" s="127"/>
      <c r="AX390" s="127"/>
      <c r="AY390" s="127"/>
      <c r="AZ390" s="127"/>
      <c r="BA390" s="127"/>
      <c r="BB390" s="127"/>
      <c r="BC390" s="127"/>
      <c r="BD390" s="127"/>
      <c r="BE390" s="127"/>
      <c r="BF390" s="127"/>
      <c r="BG390" s="127"/>
      <c r="BH390" s="127"/>
      <c r="BI390" s="127"/>
      <c r="BJ390" s="127"/>
      <c r="BK390" s="127"/>
      <c r="BL390" s="127"/>
      <c r="BM390" s="127"/>
      <c r="BN390" s="127"/>
      <c r="BO390" s="127"/>
      <c r="BP390" s="127"/>
      <c r="BQ390" s="127"/>
      <c r="BR390" s="127"/>
      <c r="BS390" s="127"/>
      <c r="BT390" s="127"/>
      <c r="BU390" s="127"/>
      <c r="BV390" s="127"/>
      <c r="BW390" s="127"/>
      <c r="BX390" s="127"/>
      <c r="BY390" s="127"/>
      <c r="BZ390" s="127"/>
      <c r="CA390" s="12" t="s">
        <v>4</v>
      </c>
      <c r="CB390" s="27" t="str">
        <f t="shared" si="60"/>
        <v>Riadok bude skrytý.</v>
      </c>
      <c r="CC390" s="52" t="s">
        <v>10</v>
      </c>
      <c r="CW390" s="3">
        <f t="shared" si="58"/>
        <v>1</v>
      </c>
      <c r="CX390" s="3">
        <f t="shared" si="61"/>
        <v>0</v>
      </c>
      <c r="CZ390" s="3">
        <f t="shared" si="56"/>
        <v>1</v>
      </c>
      <c r="DA390" s="40">
        <f t="shared" si="57"/>
        <v>0</v>
      </c>
      <c r="DZ390" s="10"/>
    </row>
    <row r="391" spans="1:130">
      <c r="A391" s="7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  <c r="AA391" s="118"/>
      <c r="AB391" s="118"/>
      <c r="AC391" s="128" t="s">
        <v>123</v>
      </c>
      <c r="AD391" s="128"/>
      <c r="AE391" s="128"/>
      <c r="AF391" s="128"/>
      <c r="AG391" s="128"/>
      <c r="AH391" s="128"/>
      <c r="AI391" s="128"/>
      <c r="AJ391" s="128"/>
      <c r="AK391" s="128"/>
      <c r="AL391" s="128"/>
      <c r="AM391" s="128"/>
      <c r="AN391" s="128"/>
      <c r="AO391" s="128"/>
      <c r="AP391" s="128"/>
      <c r="AQ391" s="128"/>
      <c r="AR391" s="128"/>
      <c r="AS391" s="128"/>
      <c r="AT391" s="128"/>
      <c r="AU391" s="128"/>
      <c r="AV391" s="128"/>
      <c r="AW391" s="128"/>
      <c r="AX391" s="128"/>
      <c r="AY391" s="128"/>
      <c r="AZ391" s="128"/>
      <c r="BA391" s="128"/>
      <c r="BB391" s="128"/>
      <c r="BC391" s="129" t="s">
        <v>124</v>
      </c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29"/>
      <c r="CA391" s="8"/>
      <c r="CB391" s="27" t="str">
        <f t="shared" si="60"/>
        <v>Riadok bude skrytý.</v>
      </c>
      <c r="CC391" s="52" t="s">
        <v>10</v>
      </c>
      <c r="CW391" s="3">
        <f t="shared" si="58"/>
        <v>1</v>
      </c>
      <c r="CX391" s="3">
        <f t="shared" si="61"/>
        <v>0</v>
      </c>
      <c r="CZ391" s="3">
        <f t="shared" si="56"/>
        <v>1</v>
      </c>
      <c r="DA391" s="40">
        <f t="shared" si="57"/>
        <v>0</v>
      </c>
      <c r="DZ391" s="10"/>
    </row>
    <row r="392" spans="1:130" ht="27" customHeight="1">
      <c r="A392" s="7"/>
      <c r="B392" s="130" t="s">
        <v>125</v>
      </c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0"/>
      <c r="AC392" s="131">
        <v>0</v>
      </c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1"/>
      <c r="BC392" s="131">
        <v>0</v>
      </c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  <c r="BQ392" s="131"/>
      <c r="BR392" s="131"/>
      <c r="BS392" s="131"/>
      <c r="BT392" s="131"/>
      <c r="BU392" s="131"/>
      <c r="BV392" s="131"/>
      <c r="BW392" s="131"/>
      <c r="BX392" s="131"/>
      <c r="BY392" s="131"/>
      <c r="BZ392" s="131"/>
      <c r="CA392" s="8"/>
      <c r="CB392" s="27" t="str">
        <f t="shared" si="60"/>
        <v>Riadok bude skrytý.</v>
      </c>
      <c r="CC392" s="52" t="s">
        <v>10</v>
      </c>
      <c r="CW392" s="3">
        <f t="shared" si="58"/>
        <v>1</v>
      </c>
      <c r="CX392" s="3">
        <f t="shared" si="61"/>
        <v>0</v>
      </c>
      <c r="CZ392" s="3">
        <f t="shared" si="56"/>
        <v>1</v>
      </c>
      <c r="DA392" s="40">
        <f t="shared" si="57"/>
        <v>0</v>
      </c>
      <c r="DZ392" s="10"/>
    </row>
    <row r="393" spans="1:130" ht="27.75" customHeight="1">
      <c r="A393" s="7"/>
      <c r="B393" s="132" t="s">
        <v>126</v>
      </c>
      <c r="C393" s="132"/>
      <c r="D393" s="132"/>
      <c r="E393" s="132"/>
      <c r="F393" s="132"/>
      <c r="G393" s="132"/>
      <c r="H393" s="132"/>
      <c r="I393" s="132"/>
      <c r="J393" s="132"/>
      <c r="K393" s="132"/>
      <c r="L393" s="132"/>
      <c r="M393" s="132"/>
      <c r="N393" s="132"/>
      <c r="O393" s="132"/>
      <c r="P393" s="132"/>
      <c r="Q393" s="132"/>
      <c r="R393" s="132"/>
      <c r="S393" s="132"/>
      <c r="T393" s="132"/>
      <c r="U393" s="132"/>
      <c r="V393" s="132"/>
      <c r="W393" s="132"/>
      <c r="X393" s="132"/>
      <c r="Y393" s="132"/>
      <c r="Z393" s="132"/>
      <c r="AA393" s="132"/>
      <c r="AB393" s="132"/>
      <c r="AC393" s="133" t="s">
        <v>127</v>
      </c>
      <c r="AD393" s="133"/>
      <c r="AE393" s="133"/>
      <c r="AF393" s="133"/>
      <c r="AG393" s="133"/>
      <c r="AH393" s="133"/>
      <c r="AI393" s="133"/>
      <c r="AJ393" s="133"/>
      <c r="AK393" s="133"/>
      <c r="AL393" s="133"/>
      <c r="AM393" s="133"/>
      <c r="AN393" s="133"/>
      <c r="AO393" s="133"/>
      <c r="AP393" s="133"/>
      <c r="AQ393" s="133"/>
      <c r="AR393" s="133"/>
      <c r="AS393" s="133"/>
      <c r="AT393" s="133"/>
      <c r="AU393" s="133"/>
      <c r="AV393" s="133"/>
      <c r="AW393" s="133"/>
      <c r="AX393" s="133"/>
      <c r="AY393" s="133"/>
      <c r="AZ393" s="133"/>
      <c r="BA393" s="133"/>
      <c r="BB393" s="133"/>
      <c r="BC393" s="134">
        <v>0</v>
      </c>
      <c r="BD393" s="134"/>
      <c r="BE393" s="134"/>
      <c r="BF393" s="134"/>
      <c r="BG393" s="134"/>
      <c r="BH393" s="134"/>
      <c r="BI393" s="134"/>
      <c r="BJ393" s="134"/>
      <c r="BK393" s="134"/>
      <c r="BL393" s="134"/>
      <c r="BM393" s="134"/>
      <c r="BN393" s="134"/>
      <c r="BO393" s="134"/>
      <c r="BP393" s="134"/>
      <c r="BQ393" s="134"/>
      <c r="BR393" s="134"/>
      <c r="BS393" s="134"/>
      <c r="BT393" s="134"/>
      <c r="BU393" s="134"/>
      <c r="BV393" s="134"/>
      <c r="BW393" s="134"/>
      <c r="BX393" s="134"/>
      <c r="BY393" s="134"/>
      <c r="BZ393" s="134"/>
      <c r="CA393" s="8"/>
      <c r="CB393" s="27" t="str">
        <f t="shared" si="60"/>
        <v>Riadok bude skrytý.</v>
      </c>
      <c r="CC393" s="52" t="s">
        <v>10</v>
      </c>
      <c r="CW393" s="3">
        <f t="shared" si="58"/>
        <v>1</v>
      </c>
      <c r="CX393" s="3">
        <f t="shared" si="61"/>
        <v>0</v>
      </c>
      <c r="CZ393" s="3">
        <f t="shared" si="56"/>
        <v>1</v>
      </c>
      <c r="DA393" s="40">
        <f t="shared" si="57"/>
        <v>0</v>
      </c>
      <c r="DZ393" s="10"/>
    </row>
    <row r="394" spans="1:130">
      <c r="A394" s="7"/>
      <c r="CA394" s="8"/>
      <c r="CB394" s="27" t="str">
        <f t="shared" si="60"/>
        <v>Riadok bude skrytý.</v>
      </c>
      <c r="CC394" s="52" t="s">
        <v>10</v>
      </c>
      <c r="CW394" s="55">
        <f t="shared" ref="CW394:CW400" si="62">+IF($J$397="neúčtovala",0,1)</f>
        <v>0</v>
      </c>
      <c r="CZ394" s="3">
        <f t="shared" si="56"/>
        <v>1</v>
      </c>
      <c r="DA394" s="3">
        <f>+IF(CW394+CX394+CY394=0,0,IF(CZ394=0,0,1))</f>
        <v>0</v>
      </c>
      <c r="DZ394" s="10"/>
    </row>
    <row r="395" spans="1:130">
      <c r="A395" s="7"/>
      <c r="B395" s="30" t="s">
        <v>128</v>
      </c>
      <c r="C395" s="34"/>
      <c r="D395" s="34"/>
      <c r="E395" s="34"/>
      <c r="F395" s="34"/>
      <c r="CA395" s="12" t="s">
        <v>4</v>
      </c>
      <c r="CB395" s="27" t="str">
        <f t="shared" ref="CB395:CB431" si="63">+IF(DA395=0,"Riadok bude skrytý.","Riadok bude vidieť.")</f>
        <v>Riadok bude skrytý.</v>
      </c>
      <c r="CC395" s="43"/>
      <c r="CW395" s="55">
        <f t="shared" si="62"/>
        <v>0</v>
      </c>
      <c r="CZ395" s="3">
        <f t="shared" ref="CZ395:CZ431" si="64">IF(CC395="",1,IF(CC395="Chcem skryť riadok.",0,1))</f>
        <v>1</v>
      </c>
      <c r="DA395" s="3">
        <f>+IF(CW395+CX395+CY395=0,0,IF(CZ395=0,0,1))</f>
        <v>0</v>
      </c>
      <c r="DZ395" s="10"/>
    </row>
    <row r="396" spans="1:130">
      <c r="A396" s="7"/>
      <c r="B396" s="42"/>
      <c r="G396" s="42"/>
      <c r="H396" s="42"/>
      <c r="CA396" s="8"/>
      <c r="CB396" s="27" t="str">
        <f t="shared" si="63"/>
        <v>Riadok bude skrytý.</v>
      </c>
      <c r="CC396" s="43"/>
      <c r="CW396" s="55">
        <f t="shared" si="62"/>
        <v>0</v>
      </c>
      <c r="CZ396" s="3">
        <f t="shared" si="64"/>
        <v>1</v>
      </c>
      <c r="DA396" s="3">
        <f>+IF(CW396+CX396+CY396=0,0,IF(CZ396=0,0,1))</f>
        <v>0</v>
      </c>
      <c r="DZ396" s="10"/>
    </row>
    <row r="397" spans="1:130">
      <c r="A397" s="7"/>
      <c r="B397" s="1" t="s">
        <v>119</v>
      </c>
      <c r="J397" s="90" t="s">
        <v>129</v>
      </c>
      <c r="K397" s="90"/>
      <c r="L397" s="90"/>
      <c r="M397" s="90"/>
      <c r="N397" s="90"/>
      <c r="O397" s="90"/>
      <c r="P397" s="90"/>
      <c r="Q397" s="90"/>
      <c r="R397" s="90"/>
      <c r="S397" s="1" t="s">
        <v>130</v>
      </c>
      <c r="T397" s="62"/>
      <c r="V397" s="35"/>
      <c r="W397" s="35"/>
      <c r="X397" s="35"/>
      <c r="CA397" s="8"/>
      <c r="CB397" s="27" t="str">
        <f t="shared" si="63"/>
        <v>Riadok bude skrytý.</v>
      </c>
      <c r="CC397" s="52" t="s">
        <v>10</v>
      </c>
      <c r="CF397" s="39"/>
      <c r="CW397" s="55">
        <f t="shared" si="62"/>
        <v>0</v>
      </c>
      <c r="CZ397" s="3">
        <f t="shared" si="64"/>
        <v>1</v>
      </c>
      <c r="DA397" s="3">
        <f>+IF(CW397+CX397+CY397=0,0,IF(CZ397=0,0,1))</f>
        <v>0</v>
      </c>
      <c r="DZ397" s="10"/>
    </row>
    <row r="398" spans="1:130">
      <c r="A398" s="7"/>
      <c r="B398" s="1" t="s">
        <v>131</v>
      </c>
      <c r="CA398" s="37"/>
      <c r="CB398" s="27" t="str">
        <f t="shared" si="63"/>
        <v>Riadok bude skrytý.</v>
      </c>
      <c r="CC398" s="52" t="s">
        <v>10</v>
      </c>
      <c r="CW398" s="55">
        <f t="shared" si="62"/>
        <v>0</v>
      </c>
      <c r="CX398" s="3">
        <f>+IF(SUM(CX399:CX418)=0,0,1)</f>
        <v>0</v>
      </c>
      <c r="CZ398" s="3">
        <f t="shared" si="64"/>
        <v>1</v>
      </c>
      <c r="DA398" s="40">
        <f t="shared" ref="DA398:DA423" si="65">+IF(CW398*CX398=0,0,IF(CZ398=0,0,1))</f>
        <v>0</v>
      </c>
      <c r="DZ398" s="10"/>
    </row>
    <row r="399" spans="1:130">
      <c r="A399" s="7"/>
      <c r="B399" s="70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54"/>
      <c r="CB399" s="27" t="str">
        <f t="shared" si="63"/>
        <v>Riadok bude skrytý.</v>
      </c>
      <c r="CC399" s="52" t="s">
        <v>10</v>
      </c>
      <c r="CW399" s="55">
        <f t="shared" si="62"/>
        <v>0</v>
      </c>
      <c r="CX399" s="3">
        <f t="shared" ref="CX399:CX418" si="66">+IF(B399="",0,1)</f>
        <v>0</v>
      </c>
      <c r="CZ399" s="3">
        <f t="shared" si="64"/>
        <v>1</v>
      </c>
      <c r="DA399" s="40">
        <f t="shared" si="65"/>
        <v>0</v>
      </c>
      <c r="DZ399" s="10"/>
    </row>
    <row r="400" spans="1:130" hidden="1">
      <c r="A400" s="7"/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54"/>
      <c r="CB400" s="27" t="str">
        <f t="shared" si="63"/>
        <v>Riadok bude skrytý.</v>
      </c>
      <c r="CC400" s="52" t="s">
        <v>10</v>
      </c>
      <c r="CW400" s="55">
        <f t="shared" si="62"/>
        <v>0</v>
      </c>
      <c r="CX400" s="3">
        <f t="shared" si="66"/>
        <v>0</v>
      </c>
      <c r="CZ400" s="3">
        <f t="shared" si="64"/>
        <v>1</v>
      </c>
      <c r="DA400" s="40">
        <f t="shared" si="65"/>
        <v>0</v>
      </c>
      <c r="DZ400" s="10"/>
    </row>
    <row r="401" spans="1:130" hidden="1">
      <c r="A401" s="7"/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  <c r="BH401" s="70"/>
      <c r="BI401" s="70"/>
      <c r="BJ401" s="70"/>
      <c r="BK401" s="70"/>
      <c r="BL401" s="70"/>
      <c r="BM401" s="70"/>
      <c r="BN401" s="70"/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54"/>
      <c r="CB401" s="27" t="str">
        <f t="shared" si="63"/>
        <v>Riadok bude skrytý.</v>
      </c>
      <c r="CC401" s="52" t="s">
        <v>10</v>
      </c>
      <c r="CW401" s="55">
        <f t="shared" ref="CW401:CW432" si="67">+IF($J$397="neúčtovala",0,1)</f>
        <v>0</v>
      </c>
      <c r="CX401" s="3">
        <f t="shared" si="66"/>
        <v>0</v>
      </c>
      <c r="CZ401" s="3">
        <f t="shared" si="64"/>
        <v>1</v>
      </c>
      <c r="DA401" s="40">
        <f t="shared" si="65"/>
        <v>0</v>
      </c>
      <c r="DZ401" s="10"/>
    </row>
    <row r="402" spans="1:130" hidden="1">
      <c r="A402" s="7"/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/>
      <c r="BL402" s="70"/>
      <c r="BM402" s="70"/>
      <c r="BN402" s="70"/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54"/>
      <c r="CB402" s="27" t="str">
        <f t="shared" si="63"/>
        <v>Riadok bude skrytý.</v>
      </c>
      <c r="CC402" s="52" t="s">
        <v>10</v>
      </c>
      <c r="CW402" s="55">
        <f t="shared" si="67"/>
        <v>0</v>
      </c>
      <c r="CX402" s="3">
        <f t="shared" si="66"/>
        <v>0</v>
      </c>
      <c r="CZ402" s="3">
        <f t="shared" si="64"/>
        <v>1</v>
      </c>
      <c r="DA402" s="40">
        <f t="shared" si="65"/>
        <v>0</v>
      </c>
      <c r="DZ402" s="10"/>
    </row>
    <row r="403" spans="1:130" hidden="1">
      <c r="A403" s="7"/>
      <c r="B403" s="70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  <c r="AM403" s="70"/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/>
      <c r="AY403" s="70"/>
      <c r="AZ403" s="70"/>
      <c r="BA403" s="70"/>
      <c r="BB403" s="70"/>
      <c r="BC403" s="70"/>
      <c r="BD403" s="70"/>
      <c r="BE403" s="70"/>
      <c r="BF403" s="70"/>
      <c r="BG403" s="70"/>
      <c r="BH403" s="70"/>
      <c r="BI403" s="70"/>
      <c r="BJ403" s="70"/>
      <c r="BK403" s="70"/>
      <c r="BL403" s="70"/>
      <c r="BM403" s="70"/>
      <c r="BN403" s="70"/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54"/>
      <c r="CB403" s="27" t="str">
        <f t="shared" si="63"/>
        <v>Riadok bude skrytý.</v>
      </c>
      <c r="CC403" s="52" t="s">
        <v>10</v>
      </c>
      <c r="CW403" s="55">
        <f t="shared" si="67"/>
        <v>0</v>
      </c>
      <c r="CX403" s="3">
        <f t="shared" si="66"/>
        <v>0</v>
      </c>
      <c r="CZ403" s="3">
        <f t="shared" si="64"/>
        <v>1</v>
      </c>
      <c r="DA403" s="40">
        <f t="shared" si="65"/>
        <v>0</v>
      </c>
      <c r="DZ403" s="10"/>
    </row>
    <row r="404" spans="1:130" hidden="1">
      <c r="A404" s="7"/>
      <c r="B404" s="70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/>
      <c r="BH404" s="70"/>
      <c r="BI404" s="70"/>
      <c r="BJ404" s="70"/>
      <c r="BK404" s="70"/>
      <c r="BL404" s="70"/>
      <c r="BM404" s="70"/>
      <c r="BN404" s="70"/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54"/>
      <c r="CB404" s="27" t="str">
        <f t="shared" si="63"/>
        <v>Riadok bude skrytý.</v>
      </c>
      <c r="CC404" s="52" t="s">
        <v>10</v>
      </c>
      <c r="CW404" s="55">
        <f t="shared" si="67"/>
        <v>0</v>
      </c>
      <c r="CX404" s="3">
        <f t="shared" si="66"/>
        <v>0</v>
      </c>
      <c r="CZ404" s="3">
        <f t="shared" si="64"/>
        <v>1</v>
      </c>
      <c r="DA404" s="40">
        <f t="shared" si="65"/>
        <v>0</v>
      </c>
      <c r="DZ404" s="10"/>
    </row>
    <row r="405" spans="1:130" hidden="1">
      <c r="A405" s="7"/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/>
      <c r="BH405" s="70"/>
      <c r="BI405" s="70"/>
      <c r="BJ405" s="70"/>
      <c r="BK405" s="70"/>
      <c r="BL405" s="70"/>
      <c r="BM405" s="70"/>
      <c r="BN405" s="70"/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54"/>
      <c r="CB405" s="27" t="str">
        <f t="shared" si="63"/>
        <v>Riadok bude skrytý.</v>
      </c>
      <c r="CC405" s="52" t="s">
        <v>10</v>
      </c>
      <c r="CW405" s="55">
        <f t="shared" si="67"/>
        <v>0</v>
      </c>
      <c r="CX405" s="3">
        <f t="shared" si="66"/>
        <v>0</v>
      </c>
      <c r="CZ405" s="3">
        <f t="shared" si="64"/>
        <v>1</v>
      </c>
      <c r="DA405" s="40">
        <f t="shared" si="65"/>
        <v>0</v>
      </c>
      <c r="DZ405" s="10"/>
    </row>
    <row r="406" spans="1:130" hidden="1">
      <c r="A406" s="7"/>
      <c r="B406" s="70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/>
      <c r="BI406" s="70"/>
      <c r="BJ406" s="70"/>
      <c r="BK406" s="70"/>
      <c r="BL406" s="70"/>
      <c r="BM406" s="70"/>
      <c r="BN406" s="70"/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54"/>
      <c r="CB406" s="27" t="str">
        <f t="shared" si="63"/>
        <v>Riadok bude skrytý.</v>
      </c>
      <c r="CC406" s="52" t="s">
        <v>10</v>
      </c>
      <c r="CW406" s="55">
        <f t="shared" si="67"/>
        <v>0</v>
      </c>
      <c r="CX406" s="3">
        <f t="shared" si="66"/>
        <v>0</v>
      </c>
      <c r="CZ406" s="3">
        <f t="shared" si="64"/>
        <v>1</v>
      </c>
      <c r="DA406" s="40">
        <f t="shared" si="65"/>
        <v>0</v>
      </c>
      <c r="DZ406" s="10"/>
    </row>
    <row r="407" spans="1:130" hidden="1">
      <c r="A407" s="7"/>
      <c r="B407" s="70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  <c r="BH407" s="70"/>
      <c r="BI407" s="70"/>
      <c r="BJ407" s="70"/>
      <c r="BK407" s="70"/>
      <c r="BL407" s="70"/>
      <c r="BM407" s="70"/>
      <c r="BN407" s="70"/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54"/>
      <c r="CB407" s="27" t="str">
        <f t="shared" si="63"/>
        <v>Riadok bude skrytý.</v>
      </c>
      <c r="CC407" s="52" t="s">
        <v>10</v>
      </c>
      <c r="CW407" s="55">
        <f t="shared" si="67"/>
        <v>0</v>
      </c>
      <c r="CX407" s="3">
        <f t="shared" si="66"/>
        <v>0</v>
      </c>
      <c r="CZ407" s="3">
        <f t="shared" si="64"/>
        <v>1</v>
      </c>
      <c r="DA407" s="40">
        <f t="shared" si="65"/>
        <v>0</v>
      </c>
      <c r="DZ407" s="10"/>
    </row>
    <row r="408" spans="1:130" hidden="1">
      <c r="A408" s="7"/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/>
      <c r="BJ408" s="70"/>
      <c r="BK408" s="70"/>
      <c r="BL408" s="70"/>
      <c r="BM408" s="70"/>
      <c r="BN408" s="70"/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54"/>
      <c r="CB408" s="27" t="str">
        <f t="shared" si="63"/>
        <v>Riadok bude skrytý.</v>
      </c>
      <c r="CC408" s="52" t="s">
        <v>10</v>
      </c>
      <c r="CW408" s="55">
        <f t="shared" si="67"/>
        <v>0</v>
      </c>
      <c r="CX408" s="3">
        <f t="shared" si="66"/>
        <v>0</v>
      </c>
      <c r="CZ408" s="3">
        <f t="shared" si="64"/>
        <v>1</v>
      </c>
      <c r="DA408" s="40">
        <f t="shared" si="65"/>
        <v>0</v>
      </c>
      <c r="DZ408" s="10"/>
    </row>
    <row r="409" spans="1:130" hidden="1">
      <c r="A409" s="7"/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/>
      <c r="BL409" s="70"/>
      <c r="BM409" s="70"/>
      <c r="BN409" s="70"/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54"/>
      <c r="CB409" s="27" t="str">
        <f t="shared" si="63"/>
        <v>Riadok bude skrytý.</v>
      </c>
      <c r="CC409" s="52" t="s">
        <v>10</v>
      </c>
      <c r="CW409" s="55">
        <f t="shared" si="67"/>
        <v>0</v>
      </c>
      <c r="CX409" s="3">
        <f t="shared" si="66"/>
        <v>0</v>
      </c>
      <c r="CZ409" s="3">
        <f t="shared" si="64"/>
        <v>1</v>
      </c>
      <c r="DA409" s="40">
        <f t="shared" si="65"/>
        <v>0</v>
      </c>
      <c r="DZ409" s="10"/>
    </row>
    <row r="410" spans="1:130" hidden="1">
      <c r="A410" s="7"/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  <c r="BI410" s="70"/>
      <c r="BJ410" s="70"/>
      <c r="BK410" s="70"/>
      <c r="BL410" s="70"/>
      <c r="BM410" s="70"/>
      <c r="BN410" s="70"/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54"/>
      <c r="CB410" s="27" t="str">
        <f t="shared" si="63"/>
        <v>Riadok bude skrytý.</v>
      </c>
      <c r="CC410" s="52" t="s">
        <v>10</v>
      </c>
      <c r="CW410" s="55">
        <f t="shared" si="67"/>
        <v>0</v>
      </c>
      <c r="CX410" s="3">
        <f t="shared" si="66"/>
        <v>0</v>
      </c>
      <c r="CZ410" s="3">
        <f t="shared" si="64"/>
        <v>1</v>
      </c>
      <c r="DA410" s="40">
        <f t="shared" si="65"/>
        <v>0</v>
      </c>
      <c r="DZ410" s="10"/>
    </row>
    <row r="411" spans="1:130" hidden="1">
      <c r="A411" s="7"/>
      <c r="B411" s="70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  <c r="BH411" s="70"/>
      <c r="BI411" s="70"/>
      <c r="BJ411" s="70"/>
      <c r="BK411" s="70"/>
      <c r="BL411" s="70"/>
      <c r="BM411" s="70"/>
      <c r="BN411" s="70"/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54"/>
      <c r="CB411" s="27" t="str">
        <f t="shared" si="63"/>
        <v>Riadok bude skrytý.</v>
      </c>
      <c r="CC411" s="52" t="s">
        <v>10</v>
      </c>
      <c r="CW411" s="55">
        <f t="shared" si="67"/>
        <v>0</v>
      </c>
      <c r="CX411" s="3">
        <f t="shared" si="66"/>
        <v>0</v>
      </c>
      <c r="CZ411" s="3">
        <f t="shared" si="64"/>
        <v>1</v>
      </c>
      <c r="DA411" s="40">
        <f t="shared" si="65"/>
        <v>0</v>
      </c>
      <c r="DZ411" s="10"/>
    </row>
    <row r="412" spans="1:130" hidden="1">
      <c r="A412" s="7"/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  <c r="BI412" s="70"/>
      <c r="BJ412" s="70"/>
      <c r="BK412" s="70"/>
      <c r="BL412" s="70"/>
      <c r="BM412" s="70"/>
      <c r="BN412" s="70"/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54"/>
      <c r="CB412" s="27" t="str">
        <f t="shared" si="63"/>
        <v>Riadok bude skrytý.</v>
      </c>
      <c r="CC412" s="52" t="s">
        <v>10</v>
      </c>
      <c r="CW412" s="55">
        <f t="shared" si="67"/>
        <v>0</v>
      </c>
      <c r="CX412" s="3">
        <f t="shared" si="66"/>
        <v>0</v>
      </c>
      <c r="CZ412" s="3">
        <f t="shared" si="64"/>
        <v>1</v>
      </c>
      <c r="DA412" s="40">
        <f t="shared" si="65"/>
        <v>0</v>
      </c>
      <c r="DZ412" s="10"/>
    </row>
    <row r="413" spans="1:130" hidden="1">
      <c r="A413" s="7"/>
      <c r="B413" s="70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/>
      <c r="AL413" s="70"/>
      <c r="AM413" s="70"/>
      <c r="AN413" s="70"/>
      <c r="AO413" s="70"/>
      <c r="AP413" s="70"/>
      <c r="AQ413" s="70"/>
      <c r="AR413" s="70"/>
      <c r="AS413" s="70"/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  <c r="BH413" s="70"/>
      <c r="BI413" s="70"/>
      <c r="BJ413" s="70"/>
      <c r="BK413" s="70"/>
      <c r="BL413" s="70"/>
      <c r="BM413" s="70"/>
      <c r="BN413" s="70"/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54"/>
      <c r="CB413" s="27" t="str">
        <f t="shared" si="63"/>
        <v>Riadok bude skrytý.</v>
      </c>
      <c r="CC413" s="52" t="s">
        <v>10</v>
      </c>
      <c r="CW413" s="55">
        <f t="shared" si="67"/>
        <v>0</v>
      </c>
      <c r="CX413" s="3">
        <f t="shared" si="66"/>
        <v>0</v>
      </c>
      <c r="CZ413" s="3">
        <f t="shared" si="64"/>
        <v>1</v>
      </c>
      <c r="DA413" s="40">
        <f t="shared" si="65"/>
        <v>0</v>
      </c>
      <c r="DZ413" s="10"/>
    </row>
    <row r="414" spans="1:130" hidden="1">
      <c r="A414" s="7"/>
      <c r="B414" s="70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  <c r="BH414" s="70"/>
      <c r="BI414" s="70"/>
      <c r="BJ414" s="70"/>
      <c r="BK414" s="70"/>
      <c r="BL414" s="70"/>
      <c r="BM414" s="70"/>
      <c r="BN414" s="70"/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54"/>
      <c r="CB414" s="27" t="str">
        <f t="shared" si="63"/>
        <v>Riadok bude skrytý.</v>
      </c>
      <c r="CC414" s="52" t="s">
        <v>10</v>
      </c>
      <c r="CW414" s="55">
        <f t="shared" si="67"/>
        <v>0</v>
      </c>
      <c r="CX414" s="3">
        <f t="shared" si="66"/>
        <v>0</v>
      </c>
      <c r="CZ414" s="3">
        <f t="shared" si="64"/>
        <v>1</v>
      </c>
      <c r="DA414" s="40">
        <f t="shared" si="65"/>
        <v>0</v>
      </c>
      <c r="DZ414" s="10"/>
    </row>
    <row r="415" spans="1:130" hidden="1">
      <c r="A415" s="7"/>
      <c r="B415" s="70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  <c r="BH415" s="70"/>
      <c r="BI415" s="70"/>
      <c r="BJ415" s="70"/>
      <c r="BK415" s="70"/>
      <c r="BL415" s="70"/>
      <c r="BM415" s="70"/>
      <c r="BN415" s="70"/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54"/>
      <c r="CB415" s="27" t="str">
        <f t="shared" si="63"/>
        <v>Riadok bude skrytý.</v>
      </c>
      <c r="CC415" s="52" t="s">
        <v>10</v>
      </c>
      <c r="CW415" s="55">
        <f t="shared" si="67"/>
        <v>0</v>
      </c>
      <c r="CX415" s="3">
        <f t="shared" si="66"/>
        <v>0</v>
      </c>
      <c r="CZ415" s="3">
        <f t="shared" si="64"/>
        <v>1</v>
      </c>
      <c r="DA415" s="40">
        <f t="shared" si="65"/>
        <v>0</v>
      </c>
      <c r="DZ415" s="10"/>
    </row>
    <row r="416" spans="1:130" hidden="1">
      <c r="A416" s="7"/>
      <c r="B416" s="70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/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/>
      <c r="BA416" s="70"/>
      <c r="BB416" s="70"/>
      <c r="BC416" s="70"/>
      <c r="BD416" s="70"/>
      <c r="BE416" s="70"/>
      <c r="BF416" s="70"/>
      <c r="BG416" s="70"/>
      <c r="BH416" s="70"/>
      <c r="BI416" s="70"/>
      <c r="BJ416" s="70"/>
      <c r="BK416" s="70"/>
      <c r="BL416" s="70"/>
      <c r="BM416" s="70"/>
      <c r="BN416" s="70"/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54"/>
      <c r="CB416" s="27" t="str">
        <f t="shared" si="63"/>
        <v>Riadok bude skrytý.</v>
      </c>
      <c r="CC416" s="52" t="s">
        <v>10</v>
      </c>
      <c r="CW416" s="55">
        <f t="shared" si="67"/>
        <v>0</v>
      </c>
      <c r="CX416" s="3">
        <f t="shared" si="66"/>
        <v>0</v>
      </c>
      <c r="CZ416" s="3">
        <f t="shared" si="64"/>
        <v>1</v>
      </c>
      <c r="DA416" s="40">
        <f t="shared" si="65"/>
        <v>0</v>
      </c>
      <c r="DZ416" s="10"/>
    </row>
    <row r="417" spans="1:130" hidden="1">
      <c r="A417" s="7"/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  <c r="AM417" s="70"/>
      <c r="AN417" s="70"/>
      <c r="AO417" s="70"/>
      <c r="AP417" s="70"/>
      <c r="AQ417" s="70"/>
      <c r="AR417" s="70"/>
      <c r="AS417" s="70"/>
      <c r="AT417" s="70"/>
      <c r="AU417" s="70"/>
      <c r="AV417" s="70"/>
      <c r="AW417" s="70"/>
      <c r="AX417" s="70"/>
      <c r="AY417" s="70"/>
      <c r="AZ417" s="70"/>
      <c r="BA417" s="70"/>
      <c r="BB417" s="70"/>
      <c r="BC417" s="70"/>
      <c r="BD417" s="70"/>
      <c r="BE417" s="70"/>
      <c r="BF417" s="70"/>
      <c r="BG417" s="70"/>
      <c r="BH417" s="70"/>
      <c r="BI417" s="70"/>
      <c r="BJ417" s="70"/>
      <c r="BK417" s="70"/>
      <c r="BL417" s="70"/>
      <c r="BM417" s="70"/>
      <c r="BN417" s="70"/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54"/>
      <c r="CB417" s="27" t="str">
        <f t="shared" si="63"/>
        <v>Riadok bude skrytý.</v>
      </c>
      <c r="CC417" s="52" t="s">
        <v>10</v>
      </c>
      <c r="CW417" s="55">
        <f t="shared" si="67"/>
        <v>0</v>
      </c>
      <c r="CX417" s="3">
        <f t="shared" si="66"/>
        <v>0</v>
      </c>
      <c r="CZ417" s="3">
        <f t="shared" si="64"/>
        <v>1</v>
      </c>
      <c r="DA417" s="40">
        <f t="shared" si="65"/>
        <v>0</v>
      </c>
      <c r="DZ417" s="10"/>
    </row>
    <row r="418" spans="1:130" hidden="1">
      <c r="A418" s="7"/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  <c r="AM418" s="70"/>
      <c r="AN418" s="70"/>
      <c r="AO418" s="70"/>
      <c r="AP418" s="70"/>
      <c r="AQ418" s="70"/>
      <c r="AR418" s="70"/>
      <c r="AS418" s="70"/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  <c r="BH418" s="70"/>
      <c r="BI418" s="70"/>
      <c r="BJ418" s="70"/>
      <c r="BK418" s="70"/>
      <c r="BL418" s="70"/>
      <c r="BM418" s="70"/>
      <c r="BN418" s="70"/>
      <c r="BO418" s="70"/>
      <c r="BP418" s="70"/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  <c r="CA418" s="54"/>
      <c r="CB418" s="27" t="str">
        <f t="shared" si="63"/>
        <v>Riadok bude skrytý.</v>
      </c>
      <c r="CC418" s="52" t="s">
        <v>10</v>
      </c>
      <c r="CW418" s="55">
        <f t="shared" si="67"/>
        <v>0</v>
      </c>
      <c r="CX418" s="3">
        <f t="shared" si="66"/>
        <v>0</v>
      </c>
      <c r="CZ418" s="3">
        <f t="shared" si="64"/>
        <v>1</v>
      </c>
      <c r="DA418" s="40">
        <f t="shared" si="65"/>
        <v>0</v>
      </c>
      <c r="DZ418" s="10"/>
    </row>
    <row r="419" spans="1:130">
      <c r="A419" s="7"/>
      <c r="CA419" s="37"/>
      <c r="CB419" s="27" t="str">
        <f t="shared" si="63"/>
        <v>Riadok bude skrytý.</v>
      </c>
      <c r="CC419" s="52" t="s">
        <v>10</v>
      </c>
      <c r="CW419" s="55">
        <f t="shared" si="67"/>
        <v>0</v>
      </c>
      <c r="CX419" s="3">
        <f>+IF(SUM(CX423:CX432)=0,0,1)</f>
        <v>0</v>
      </c>
      <c r="CZ419" s="3">
        <f t="shared" si="64"/>
        <v>1</v>
      </c>
      <c r="DA419" s="40">
        <f t="shared" si="65"/>
        <v>0</v>
      </c>
      <c r="DZ419" s="10"/>
    </row>
    <row r="420" spans="1:130">
      <c r="A420" s="7"/>
      <c r="B420" s="1" t="s">
        <v>132</v>
      </c>
      <c r="CA420" s="12" t="s">
        <v>4</v>
      </c>
      <c r="CB420" s="27" t="str">
        <f t="shared" si="63"/>
        <v>Riadok bude skrytý.</v>
      </c>
      <c r="CC420" s="52" t="s">
        <v>10</v>
      </c>
      <c r="CW420" s="55">
        <f t="shared" si="67"/>
        <v>0</v>
      </c>
      <c r="CX420" s="3">
        <f>+IF(SUM(CX423:CX432)=0,0,1)</f>
        <v>0</v>
      </c>
      <c r="CZ420" s="3">
        <f t="shared" si="64"/>
        <v>1</v>
      </c>
      <c r="DA420" s="40">
        <f t="shared" si="65"/>
        <v>0</v>
      </c>
      <c r="DZ420" s="10"/>
    </row>
    <row r="421" spans="1:130">
      <c r="A421" s="7"/>
      <c r="CA421" s="8"/>
      <c r="CB421" s="27" t="str">
        <f t="shared" si="63"/>
        <v>Riadok bude skrytý.</v>
      </c>
      <c r="CC421" s="52" t="s">
        <v>10</v>
      </c>
      <c r="CD421" s="33"/>
      <c r="CW421" s="55">
        <f t="shared" si="67"/>
        <v>0</v>
      </c>
      <c r="CX421" s="3">
        <f>+IF(SUM(CX423:CX432)=0,0,1)</f>
        <v>0</v>
      </c>
      <c r="CZ421" s="3">
        <f t="shared" si="64"/>
        <v>1</v>
      </c>
      <c r="DA421" s="40">
        <f t="shared" si="65"/>
        <v>0</v>
      </c>
      <c r="DZ421" s="10"/>
    </row>
    <row r="422" spans="1:130">
      <c r="A422" s="7"/>
      <c r="B422" s="135" t="s">
        <v>133</v>
      </c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5"/>
      <c r="AI422" s="135"/>
      <c r="AJ422" s="135"/>
      <c r="AK422" s="135"/>
      <c r="AL422" s="135"/>
      <c r="AM422" s="136" t="s">
        <v>134</v>
      </c>
      <c r="AN422" s="136"/>
      <c r="AO422" s="136"/>
      <c r="AP422" s="136"/>
      <c r="AQ422" s="136"/>
      <c r="AR422" s="136"/>
      <c r="AS422" s="136"/>
      <c r="AT422" s="136"/>
      <c r="AU422" s="136"/>
      <c r="AV422" s="136"/>
      <c r="AW422" s="136"/>
      <c r="AX422" s="136"/>
      <c r="AY422" s="136"/>
      <c r="AZ422" s="136"/>
      <c r="BA422" s="136"/>
      <c r="BB422" s="136"/>
      <c r="BC422" s="136"/>
      <c r="BD422" s="136"/>
      <c r="BE422" s="136"/>
      <c r="BF422" s="136"/>
      <c r="BG422" s="137" t="s">
        <v>135</v>
      </c>
      <c r="BH422" s="137"/>
      <c r="BI422" s="137"/>
      <c r="BJ422" s="137"/>
      <c r="BK422" s="137"/>
      <c r="BL422" s="137"/>
      <c r="BM422" s="137"/>
      <c r="BN422" s="137"/>
      <c r="BO422" s="137"/>
      <c r="BP422" s="137"/>
      <c r="BQ422" s="137"/>
      <c r="BR422" s="137"/>
      <c r="BS422" s="137"/>
      <c r="BT422" s="137"/>
      <c r="BU422" s="137"/>
      <c r="BV422" s="137"/>
      <c r="BW422" s="137"/>
      <c r="BX422" s="137"/>
      <c r="BY422" s="137"/>
      <c r="BZ422" s="137"/>
      <c r="CA422" s="12" t="s">
        <v>4</v>
      </c>
      <c r="CB422" s="27" t="str">
        <f t="shared" si="63"/>
        <v>Riadok bude skrytý.</v>
      </c>
      <c r="CC422" s="52" t="s">
        <v>10</v>
      </c>
      <c r="CD422" s="33"/>
      <c r="CW422" s="55">
        <f t="shared" si="67"/>
        <v>0</v>
      </c>
      <c r="CX422" s="3">
        <f>+IF(SUM(CX423:CX432)=0,0,1)</f>
        <v>0</v>
      </c>
      <c r="CZ422" s="3">
        <f t="shared" si="64"/>
        <v>1</v>
      </c>
      <c r="DA422" s="40">
        <f t="shared" si="65"/>
        <v>0</v>
      </c>
      <c r="DZ422" s="10"/>
    </row>
    <row r="423" spans="1:130">
      <c r="A423" s="7"/>
      <c r="B423" s="138"/>
      <c r="C423" s="138"/>
      <c r="D423" s="138"/>
      <c r="E423" s="138"/>
      <c r="F423" s="138"/>
      <c r="G423" s="138"/>
      <c r="H423" s="138"/>
      <c r="I423" s="138"/>
      <c r="J423" s="13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  <c r="Z423" s="138"/>
      <c r="AA423" s="138"/>
      <c r="AB423" s="138"/>
      <c r="AC423" s="138"/>
      <c r="AD423" s="138"/>
      <c r="AE423" s="138"/>
      <c r="AF423" s="138"/>
      <c r="AG423" s="138"/>
      <c r="AH423" s="138"/>
      <c r="AI423" s="138"/>
      <c r="AJ423" s="138"/>
      <c r="AK423" s="138"/>
      <c r="AL423" s="138"/>
      <c r="AM423" s="139"/>
      <c r="AN423" s="139"/>
      <c r="AO423" s="139"/>
      <c r="AP423" s="139"/>
      <c r="AQ423" s="139"/>
      <c r="AR423" s="139"/>
      <c r="AS423" s="139"/>
      <c r="AT423" s="139"/>
      <c r="AU423" s="139"/>
      <c r="AV423" s="139"/>
      <c r="AW423" s="139"/>
      <c r="AX423" s="139"/>
      <c r="AY423" s="139"/>
      <c r="AZ423" s="139"/>
      <c r="BA423" s="139"/>
      <c r="BB423" s="139"/>
      <c r="BC423" s="139"/>
      <c r="BD423" s="139"/>
      <c r="BE423" s="139"/>
      <c r="BF423" s="139"/>
      <c r="BG423" s="140"/>
      <c r="BH423" s="140"/>
      <c r="BI423" s="140"/>
      <c r="BJ423" s="140"/>
      <c r="BK423" s="140"/>
      <c r="BL423" s="140"/>
      <c r="BM423" s="140"/>
      <c r="BN423" s="140"/>
      <c r="BO423" s="140"/>
      <c r="BP423" s="140"/>
      <c r="BQ423" s="140"/>
      <c r="BR423" s="140"/>
      <c r="BS423" s="140"/>
      <c r="BT423" s="140"/>
      <c r="BU423" s="140"/>
      <c r="BV423" s="140"/>
      <c r="BW423" s="140"/>
      <c r="BX423" s="140"/>
      <c r="BY423" s="140"/>
      <c r="BZ423" s="140"/>
      <c r="CA423" s="8"/>
      <c r="CB423" s="27" t="str">
        <f t="shared" si="63"/>
        <v>Riadok bude skrytý.</v>
      </c>
      <c r="CC423" s="52" t="s">
        <v>10</v>
      </c>
      <c r="CD423" s="33"/>
      <c r="CE423" s="32"/>
      <c r="CW423" s="55">
        <f t="shared" si="67"/>
        <v>0</v>
      </c>
      <c r="CX423" s="3">
        <f t="shared" ref="CX423:CX431" si="68">+IF(B423="",0,1)</f>
        <v>0</v>
      </c>
      <c r="CZ423" s="3">
        <f t="shared" si="64"/>
        <v>1</v>
      </c>
      <c r="DA423" s="40">
        <f t="shared" si="65"/>
        <v>0</v>
      </c>
      <c r="DZ423" s="10"/>
    </row>
    <row r="424" spans="1:130" hidden="1">
      <c r="A424" s="7"/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  <c r="Y424" s="141"/>
      <c r="Z424" s="141"/>
      <c r="AA424" s="141"/>
      <c r="AB424" s="141"/>
      <c r="AC424" s="141"/>
      <c r="AD424" s="141"/>
      <c r="AE424" s="141"/>
      <c r="AF424" s="141"/>
      <c r="AG424" s="141"/>
      <c r="AH424" s="141"/>
      <c r="AI424" s="141"/>
      <c r="AJ424" s="141"/>
      <c r="AK424" s="141"/>
      <c r="AL424" s="141"/>
      <c r="AM424" s="142"/>
      <c r="AN424" s="142"/>
      <c r="AO424" s="142"/>
      <c r="AP424" s="142"/>
      <c r="AQ424" s="142"/>
      <c r="AR424" s="142"/>
      <c r="AS424" s="142"/>
      <c r="AT424" s="142"/>
      <c r="AU424" s="142"/>
      <c r="AV424" s="142"/>
      <c r="AW424" s="142"/>
      <c r="AX424" s="142"/>
      <c r="AY424" s="142"/>
      <c r="AZ424" s="142"/>
      <c r="BA424" s="142"/>
      <c r="BB424" s="142"/>
      <c r="BC424" s="142"/>
      <c r="BD424" s="142"/>
      <c r="BE424" s="142"/>
      <c r="BF424" s="142"/>
      <c r="BG424" s="143"/>
      <c r="BH424" s="143"/>
      <c r="BI424" s="143"/>
      <c r="BJ424" s="143"/>
      <c r="BK424" s="143"/>
      <c r="BL424" s="143"/>
      <c r="BM424" s="143"/>
      <c r="BN424" s="143"/>
      <c r="BO424" s="143"/>
      <c r="BP424" s="143"/>
      <c r="BQ424" s="143"/>
      <c r="BR424" s="143"/>
      <c r="BS424" s="143"/>
      <c r="BT424" s="143"/>
      <c r="BU424" s="143"/>
      <c r="BV424" s="143"/>
      <c r="BW424" s="143"/>
      <c r="BX424" s="143"/>
      <c r="BY424" s="143"/>
      <c r="BZ424" s="143"/>
      <c r="CA424" s="8"/>
      <c r="CB424" s="27" t="str">
        <f t="shared" si="63"/>
        <v>Riadok bude skrytý.</v>
      </c>
      <c r="CC424" s="52" t="s">
        <v>10</v>
      </c>
      <c r="CD424" s="33"/>
      <c r="CE424" s="32"/>
      <c r="CW424" s="55">
        <f t="shared" si="67"/>
        <v>0</v>
      </c>
      <c r="CX424" s="3">
        <f t="shared" si="68"/>
        <v>0</v>
      </c>
      <c r="CZ424" s="3">
        <f t="shared" si="64"/>
        <v>1</v>
      </c>
      <c r="DA424" s="40">
        <f t="shared" ref="DA424:DA432" si="69">+IF(CW424*CX424=0,0,IF(CZ424=0,0,1))</f>
        <v>0</v>
      </c>
      <c r="DZ424" s="10"/>
    </row>
    <row r="425" spans="1:130" hidden="1">
      <c r="A425" s="7"/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  <c r="Y425" s="141"/>
      <c r="Z425" s="141"/>
      <c r="AA425" s="141"/>
      <c r="AB425" s="141"/>
      <c r="AC425" s="141"/>
      <c r="AD425" s="141"/>
      <c r="AE425" s="141"/>
      <c r="AF425" s="141"/>
      <c r="AG425" s="141"/>
      <c r="AH425" s="141"/>
      <c r="AI425" s="141"/>
      <c r="AJ425" s="141"/>
      <c r="AK425" s="141"/>
      <c r="AL425" s="141"/>
      <c r="AM425" s="142"/>
      <c r="AN425" s="142"/>
      <c r="AO425" s="142"/>
      <c r="AP425" s="142"/>
      <c r="AQ425" s="142"/>
      <c r="AR425" s="142"/>
      <c r="AS425" s="142"/>
      <c r="AT425" s="142"/>
      <c r="AU425" s="142"/>
      <c r="AV425" s="142"/>
      <c r="AW425" s="142"/>
      <c r="AX425" s="142"/>
      <c r="AY425" s="142"/>
      <c r="AZ425" s="142"/>
      <c r="BA425" s="142"/>
      <c r="BB425" s="142"/>
      <c r="BC425" s="142"/>
      <c r="BD425" s="142"/>
      <c r="BE425" s="142"/>
      <c r="BF425" s="142"/>
      <c r="BG425" s="143"/>
      <c r="BH425" s="143"/>
      <c r="BI425" s="143"/>
      <c r="BJ425" s="143"/>
      <c r="BK425" s="143"/>
      <c r="BL425" s="143"/>
      <c r="BM425" s="143"/>
      <c r="BN425" s="143"/>
      <c r="BO425" s="143"/>
      <c r="BP425" s="143"/>
      <c r="BQ425" s="143"/>
      <c r="BR425" s="143"/>
      <c r="BS425" s="143"/>
      <c r="BT425" s="143"/>
      <c r="BU425" s="143"/>
      <c r="BV425" s="143"/>
      <c r="BW425" s="143"/>
      <c r="BX425" s="143"/>
      <c r="BY425" s="143"/>
      <c r="BZ425" s="143"/>
      <c r="CA425" s="8"/>
      <c r="CB425" s="27" t="str">
        <f t="shared" si="63"/>
        <v>Riadok bude skrytý.</v>
      </c>
      <c r="CC425" s="52" t="s">
        <v>10</v>
      </c>
      <c r="CD425" s="33"/>
      <c r="CE425" s="32"/>
      <c r="CW425" s="55">
        <f t="shared" si="67"/>
        <v>0</v>
      </c>
      <c r="CX425" s="3">
        <f t="shared" si="68"/>
        <v>0</v>
      </c>
      <c r="CZ425" s="3">
        <f t="shared" si="64"/>
        <v>1</v>
      </c>
      <c r="DA425" s="40">
        <f t="shared" si="69"/>
        <v>0</v>
      </c>
      <c r="DZ425" s="10"/>
    </row>
    <row r="426" spans="1:130" hidden="1">
      <c r="A426" s="7"/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  <c r="Y426" s="141"/>
      <c r="Z426" s="141"/>
      <c r="AA426" s="141"/>
      <c r="AB426" s="141"/>
      <c r="AC426" s="141"/>
      <c r="AD426" s="141"/>
      <c r="AE426" s="141"/>
      <c r="AF426" s="141"/>
      <c r="AG426" s="141"/>
      <c r="AH426" s="141"/>
      <c r="AI426" s="141"/>
      <c r="AJ426" s="141"/>
      <c r="AK426" s="141"/>
      <c r="AL426" s="141"/>
      <c r="AM426" s="142"/>
      <c r="AN426" s="142"/>
      <c r="AO426" s="142"/>
      <c r="AP426" s="142"/>
      <c r="AQ426" s="142"/>
      <c r="AR426" s="142"/>
      <c r="AS426" s="142"/>
      <c r="AT426" s="142"/>
      <c r="AU426" s="142"/>
      <c r="AV426" s="142"/>
      <c r="AW426" s="142"/>
      <c r="AX426" s="142"/>
      <c r="AY426" s="142"/>
      <c r="AZ426" s="142"/>
      <c r="BA426" s="142"/>
      <c r="BB426" s="142"/>
      <c r="BC426" s="142"/>
      <c r="BD426" s="142"/>
      <c r="BE426" s="142"/>
      <c r="BF426" s="142"/>
      <c r="BG426" s="143"/>
      <c r="BH426" s="143"/>
      <c r="BI426" s="143"/>
      <c r="BJ426" s="143"/>
      <c r="BK426" s="143"/>
      <c r="BL426" s="143"/>
      <c r="BM426" s="143"/>
      <c r="BN426" s="143"/>
      <c r="BO426" s="143"/>
      <c r="BP426" s="143"/>
      <c r="BQ426" s="143"/>
      <c r="BR426" s="143"/>
      <c r="BS426" s="143"/>
      <c r="BT426" s="143"/>
      <c r="BU426" s="143"/>
      <c r="BV426" s="143"/>
      <c r="BW426" s="143"/>
      <c r="BX426" s="143"/>
      <c r="BY426" s="143"/>
      <c r="BZ426" s="143"/>
      <c r="CA426" s="8"/>
      <c r="CB426" s="27" t="str">
        <f t="shared" si="63"/>
        <v>Riadok bude skrytý.</v>
      </c>
      <c r="CC426" s="52" t="s">
        <v>10</v>
      </c>
      <c r="CD426" s="33"/>
      <c r="CE426" s="32"/>
      <c r="CW426" s="55">
        <f t="shared" si="67"/>
        <v>0</v>
      </c>
      <c r="CX426" s="3">
        <f t="shared" si="68"/>
        <v>0</v>
      </c>
      <c r="CZ426" s="3">
        <f t="shared" si="64"/>
        <v>1</v>
      </c>
      <c r="DA426" s="40">
        <f t="shared" si="69"/>
        <v>0</v>
      </c>
      <c r="DZ426" s="10"/>
    </row>
    <row r="427" spans="1:130" hidden="1">
      <c r="A427" s="7"/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  <c r="Y427" s="141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141"/>
      <c r="AK427" s="141"/>
      <c r="AL427" s="141"/>
      <c r="AM427" s="142"/>
      <c r="AN427" s="142"/>
      <c r="AO427" s="142"/>
      <c r="AP427" s="142"/>
      <c r="AQ427" s="142"/>
      <c r="AR427" s="142"/>
      <c r="AS427" s="142"/>
      <c r="AT427" s="142"/>
      <c r="AU427" s="142"/>
      <c r="AV427" s="142"/>
      <c r="AW427" s="142"/>
      <c r="AX427" s="142"/>
      <c r="AY427" s="142"/>
      <c r="AZ427" s="142"/>
      <c r="BA427" s="142"/>
      <c r="BB427" s="142"/>
      <c r="BC427" s="142"/>
      <c r="BD427" s="142"/>
      <c r="BE427" s="142"/>
      <c r="BF427" s="142"/>
      <c r="BG427" s="143"/>
      <c r="BH427" s="143"/>
      <c r="BI427" s="143"/>
      <c r="BJ427" s="143"/>
      <c r="BK427" s="143"/>
      <c r="BL427" s="143"/>
      <c r="BM427" s="143"/>
      <c r="BN427" s="143"/>
      <c r="BO427" s="143"/>
      <c r="BP427" s="143"/>
      <c r="BQ427" s="143"/>
      <c r="BR427" s="143"/>
      <c r="BS427" s="143"/>
      <c r="BT427" s="143"/>
      <c r="BU427" s="143"/>
      <c r="BV427" s="143"/>
      <c r="BW427" s="143"/>
      <c r="BX427" s="143"/>
      <c r="BY427" s="143"/>
      <c r="BZ427" s="143"/>
      <c r="CA427" s="8"/>
      <c r="CB427" s="27" t="str">
        <f t="shared" si="63"/>
        <v>Riadok bude skrytý.</v>
      </c>
      <c r="CC427" s="52" t="s">
        <v>10</v>
      </c>
      <c r="CD427" s="33"/>
      <c r="CE427" s="32"/>
      <c r="CW427" s="55">
        <f t="shared" si="67"/>
        <v>0</v>
      </c>
      <c r="CX427" s="3">
        <f t="shared" si="68"/>
        <v>0</v>
      </c>
      <c r="CZ427" s="3">
        <f t="shared" si="64"/>
        <v>1</v>
      </c>
      <c r="DA427" s="40">
        <f t="shared" si="69"/>
        <v>0</v>
      </c>
      <c r="DZ427" s="10"/>
    </row>
    <row r="428" spans="1:130" hidden="1">
      <c r="A428" s="7"/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141"/>
      <c r="AK428" s="141"/>
      <c r="AL428" s="141"/>
      <c r="AM428" s="142"/>
      <c r="AN428" s="142"/>
      <c r="AO428" s="142"/>
      <c r="AP428" s="142"/>
      <c r="AQ428" s="142"/>
      <c r="AR428" s="142"/>
      <c r="AS428" s="142"/>
      <c r="AT428" s="142"/>
      <c r="AU428" s="142"/>
      <c r="AV428" s="142"/>
      <c r="AW428" s="142"/>
      <c r="AX428" s="142"/>
      <c r="AY428" s="142"/>
      <c r="AZ428" s="142"/>
      <c r="BA428" s="142"/>
      <c r="BB428" s="142"/>
      <c r="BC428" s="142"/>
      <c r="BD428" s="142"/>
      <c r="BE428" s="142"/>
      <c r="BF428" s="142"/>
      <c r="BG428" s="143"/>
      <c r="BH428" s="143"/>
      <c r="BI428" s="143"/>
      <c r="BJ428" s="143"/>
      <c r="BK428" s="143"/>
      <c r="BL428" s="143"/>
      <c r="BM428" s="143"/>
      <c r="BN428" s="143"/>
      <c r="BO428" s="143"/>
      <c r="BP428" s="143"/>
      <c r="BQ428" s="143"/>
      <c r="BR428" s="143"/>
      <c r="BS428" s="143"/>
      <c r="BT428" s="143"/>
      <c r="BU428" s="143"/>
      <c r="BV428" s="143"/>
      <c r="BW428" s="143"/>
      <c r="BX428" s="143"/>
      <c r="BY428" s="143"/>
      <c r="BZ428" s="143"/>
      <c r="CA428" s="8"/>
      <c r="CB428" s="27" t="str">
        <f t="shared" si="63"/>
        <v>Riadok bude skrytý.</v>
      </c>
      <c r="CC428" s="52" t="s">
        <v>10</v>
      </c>
      <c r="CD428" s="33"/>
      <c r="CE428" s="32"/>
      <c r="CW428" s="55">
        <f t="shared" si="67"/>
        <v>0</v>
      </c>
      <c r="CX428" s="3">
        <f t="shared" si="68"/>
        <v>0</v>
      </c>
      <c r="CZ428" s="3">
        <f t="shared" si="64"/>
        <v>1</v>
      </c>
      <c r="DA428" s="40">
        <f t="shared" si="69"/>
        <v>0</v>
      </c>
      <c r="DZ428" s="10"/>
    </row>
    <row r="429" spans="1:130" hidden="1">
      <c r="A429" s="7"/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  <c r="Y429" s="141"/>
      <c r="Z429" s="141"/>
      <c r="AA429" s="141"/>
      <c r="AB429" s="141"/>
      <c r="AC429" s="141"/>
      <c r="AD429" s="141"/>
      <c r="AE429" s="141"/>
      <c r="AF429" s="141"/>
      <c r="AG429" s="141"/>
      <c r="AH429" s="141"/>
      <c r="AI429" s="141"/>
      <c r="AJ429" s="141"/>
      <c r="AK429" s="141"/>
      <c r="AL429" s="141"/>
      <c r="AM429" s="142"/>
      <c r="AN429" s="142"/>
      <c r="AO429" s="142"/>
      <c r="AP429" s="142"/>
      <c r="AQ429" s="142"/>
      <c r="AR429" s="142"/>
      <c r="AS429" s="142"/>
      <c r="AT429" s="142"/>
      <c r="AU429" s="142"/>
      <c r="AV429" s="142"/>
      <c r="AW429" s="142"/>
      <c r="AX429" s="142"/>
      <c r="AY429" s="142"/>
      <c r="AZ429" s="142"/>
      <c r="BA429" s="142"/>
      <c r="BB429" s="142"/>
      <c r="BC429" s="142"/>
      <c r="BD429" s="142"/>
      <c r="BE429" s="142"/>
      <c r="BF429" s="142"/>
      <c r="BG429" s="143"/>
      <c r="BH429" s="143"/>
      <c r="BI429" s="143"/>
      <c r="BJ429" s="143"/>
      <c r="BK429" s="143"/>
      <c r="BL429" s="143"/>
      <c r="BM429" s="143"/>
      <c r="BN429" s="143"/>
      <c r="BO429" s="143"/>
      <c r="BP429" s="143"/>
      <c r="BQ429" s="143"/>
      <c r="BR429" s="143"/>
      <c r="BS429" s="143"/>
      <c r="BT429" s="143"/>
      <c r="BU429" s="143"/>
      <c r="BV429" s="143"/>
      <c r="BW429" s="143"/>
      <c r="BX429" s="143"/>
      <c r="BY429" s="143"/>
      <c r="BZ429" s="143"/>
      <c r="CA429" s="8"/>
      <c r="CB429" s="27" t="str">
        <f t="shared" si="63"/>
        <v>Riadok bude skrytý.</v>
      </c>
      <c r="CC429" s="52" t="s">
        <v>10</v>
      </c>
      <c r="CD429" s="33"/>
      <c r="CE429" s="32"/>
      <c r="CW429" s="55">
        <f t="shared" si="67"/>
        <v>0</v>
      </c>
      <c r="CX429" s="3">
        <f t="shared" si="68"/>
        <v>0</v>
      </c>
      <c r="CZ429" s="3">
        <f t="shared" si="64"/>
        <v>1</v>
      </c>
      <c r="DA429" s="40">
        <f t="shared" si="69"/>
        <v>0</v>
      </c>
      <c r="DZ429" s="10"/>
    </row>
    <row r="430" spans="1:130" hidden="1">
      <c r="A430" s="7"/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  <c r="Y430" s="141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141"/>
      <c r="AK430" s="141"/>
      <c r="AL430" s="141"/>
      <c r="AM430" s="142"/>
      <c r="AN430" s="142"/>
      <c r="AO430" s="142"/>
      <c r="AP430" s="142"/>
      <c r="AQ430" s="142"/>
      <c r="AR430" s="142"/>
      <c r="AS430" s="142"/>
      <c r="AT430" s="142"/>
      <c r="AU430" s="142"/>
      <c r="AV430" s="142"/>
      <c r="AW430" s="142"/>
      <c r="AX430" s="142"/>
      <c r="AY430" s="142"/>
      <c r="AZ430" s="142"/>
      <c r="BA430" s="142"/>
      <c r="BB430" s="142"/>
      <c r="BC430" s="142"/>
      <c r="BD430" s="142"/>
      <c r="BE430" s="142"/>
      <c r="BF430" s="142"/>
      <c r="BG430" s="143"/>
      <c r="BH430" s="143"/>
      <c r="BI430" s="143"/>
      <c r="BJ430" s="143"/>
      <c r="BK430" s="143"/>
      <c r="BL430" s="143"/>
      <c r="BM430" s="143"/>
      <c r="BN430" s="143"/>
      <c r="BO430" s="143"/>
      <c r="BP430" s="143"/>
      <c r="BQ430" s="143"/>
      <c r="BR430" s="143"/>
      <c r="BS430" s="143"/>
      <c r="BT430" s="143"/>
      <c r="BU430" s="143"/>
      <c r="BV430" s="143"/>
      <c r="BW430" s="143"/>
      <c r="BX430" s="143"/>
      <c r="BY430" s="143"/>
      <c r="BZ430" s="143"/>
      <c r="CA430" s="8"/>
      <c r="CB430" s="27" t="str">
        <f t="shared" si="63"/>
        <v>Riadok bude skrytý.</v>
      </c>
      <c r="CC430" s="52" t="s">
        <v>10</v>
      </c>
      <c r="CE430" s="32"/>
      <c r="CW430" s="55">
        <f t="shared" si="67"/>
        <v>0</v>
      </c>
      <c r="CX430" s="3">
        <f t="shared" si="68"/>
        <v>0</v>
      </c>
      <c r="CZ430" s="3">
        <f t="shared" si="64"/>
        <v>1</v>
      </c>
      <c r="DA430" s="40">
        <f t="shared" si="69"/>
        <v>0</v>
      </c>
      <c r="DZ430" s="10"/>
    </row>
    <row r="431" spans="1:130" hidden="1">
      <c r="A431" s="7"/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  <c r="Y431" s="141"/>
      <c r="Z431" s="141"/>
      <c r="AA431" s="141"/>
      <c r="AB431" s="141"/>
      <c r="AC431" s="141"/>
      <c r="AD431" s="141"/>
      <c r="AE431" s="141"/>
      <c r="AF431" s="141"/>
      <c r="AG431" s="141"/>
      <c r="AH431" s="141"/>
      <c r="AI431" s="141"/>
      <c r="AJ431" s="141"/>
      <c r="AK431" s="141"/>
      <c r="AL431" s="141"/>
      <c r="AM431" s="142"/>
      <c r="AN431" s="142"/>
      <c r="AO431" s="142"/>
      <c r="AP431" s="142"/>
      <c r="AQ431" s="142"/>
      <c r="AR431" s="142"/>
      <c r="AS431" s="142"/>
      <c r="AT431" s="142"/>
      <c r="AU431" s="142"/>
      <c r="AV431" s="142"/>
      <c r="AW431" s="142"/>
      <c r="AX431" s="142"/>
      <c r="AY431" s="142"/>
      <c r="AZ431" s="142"/>
      <c r="BA431" s="142"/>
      <c r="BB431" s="142"/>
      <c r="BC431" s="142"/>
      <c r="BD431" s="142"/>
      <c r="BE431" s="142"/>
      <c r="BF431" s="142"/>
      <c r="BG431" s="143"/>
      <c r="BH431" s="143"/>
      <c r="BI431" s="143"/>
      <c r="BJ431" s="143"/>
      <c r="BK431" s="143"/>
      <c r="BL431" s="143"/>
      <c r="BM431" s="143"/>
      <c r="BN431" s="143"/>
      <c r="BO431" s="143"/>
      <c r="BP431" s="143"/>
      <c r="BQ431" s="143"/>
      <c r="BR431" s="143"/>
      <c r="BS431" s="143"/>
      <c r="BT431" s="143"/>
      <c r="BU431" s="143"/>
      <c r="BV431" s="143"/>
      <c r="BW431" s="143"/>
      <c r="BX431" s="143"/>
      <c r="BY431" s="143"/>
      <c r="BZ431" s="143"/>
      <c r="CA431" s="8"/>
      <c r="CB431" s="27" t="str">
        <f t="shared" si="63"/>
        <v>Riadok bude skrytý.</v>
      </c>
      <c r="CC431" s="52" t="s">
        <v>10</v>
      </c>
      <c r="CE431" s="32"/>
      <c r="CW431" s="55">
        <f t="shared" si="67"/>
        <v>0</v>
      </c>
      <c r="CX431" s="3">
        <f t="shared" si="68"/>
        <v>0</v>
      </c>
      <c r="CZ431" s="3">
        <f t="shared" si="64"/>
        <v>1</v>
      </c>
      <c r="DA431" s="40">
        <f t="shared" si="69"/>
        <v>0</v>
      </c>
      <c r="DZ431" s="10"/>
    </row>
    <row r="432" spans="1:130" hidden="1">
      <c r="A432" s="7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  <c r="AG432" s="144"/>
      <c r="AH432" s="144"/>
      <c r="AI432" s="144"/>
      <c r="AJ432" s="144"/>
      <c r="AK432" s="144"/>
      <c r="AL432" s="144"/>
      <c r="AM432" s="145"/>
      <c r="AN432" s="145"/>
      <c r="AO432" s="145"/>
      <c r="AP432" s="145"/>
      <c r="AQ432" s="145"/>
      <c r="AR432" s="145"/>
      <c r="AS432" s="145"/>
      <c r="AT432" s="145"/>
      <c r="AU432" s="145"/>
      <c r="AV432" s="145"/>
      <c r="AW432" s="145"/>
      <c r="AX432" s="145"/>
      <c r="AY432" s="145"/>
      <c r="AZ432" s="145"/>
      <c r="BA432" s="145"/>
      <c r="BB432" s="145"/>
      <c r="BC432" s="145"/>
      <c r="BD432" s="145"/>
      <c r="BE432" s="145"/>
      <c r="BF432" s="145"/>
      <c r="BG432" s="146"/>
      <c r="BH432" s="146"/>
      <c r="BI432" s="146"/>
      <c r="BJ432" s="146"/>
      <c r="BK432" s="146"/>
      <c r="BL432" s="146"/>
      <c r="BM432" s="146"/>
      <c r="BN432" s="146"/>
      <c r="BO432" s="146"/>
      <c r="BP432" s="146"/>
      <c r="BQ432" s="146"/>
      <c r="BR432" s="146"/>
      <c r="BS432" s="146"/>
      <c r="BT432" s="146"/>
      <c r="BU432" s="146"/>
      <c r="BV432" s="146"/>
      <c r="BW432" s="146"/>
      <c r="BX432" s="146"/>
      <c r="BY432" s="146"/>
      <c r="BZ432" s="146"/>
      <c r="CA432" s="8"/>
      <c r="CB432" s="27" t="str">
        <f>+IF(DA432=0,"Riadok bude skrytý.","Riadok bude vidieť.")</f>
        <v>Riadok bude skrytý.</v>
      </c>
      <c r="CC432" s="52" t="s">
        <v>10</v>
      </c>
      <c r="CE432" s="32"/>
      <c r="CW432" s="55">
        <f t="shared" si="67"/>
        <v>0</v>
      </c>
      <c r="CX432" s="3">
        <f>+IF(SUM(CX423:CX431)=0,0,1)</f>
        <v>0</v>
      </c>
      <c r="CZ432" s="3">
        <f>IF(CC432="",1,IF(CC432="Chcem skryť riadok.",0,1))</f>
        <v>1</v>
      </c>
      <c r="DA432" s="40">
        <f t="shared" si="69"/>
        <v>0</v>
      </c>
      <c r="DZ432" s="10"/>
    </row>
    <row r="433" spans="1:130">
      <c r="A433" s="7"/>
      <c r="CA433" s="8"/>
      <c r="CB433" s="27" t="str">
        <f>+IF(DA433=0,"Riadok bude skrytý.","Riadok bude vidieť.")</f>
        <v>Riadok bude skrytý.</v>
      </c>
      <c r="CC433" s="43"/>
      <c r="CW433" s="3">
        <f t="shared" ref="CW433:CW438" si="70">+IF($J$436="neeviduje",0,1)</f>
        <v>0</v>
      </c>
      <c r="CZ433" s="3">
        <f>IF(CC433="",1,IF(CC433="Chcem skryť riadok.",0,1))</f>
        <v>1</v>
      </c>
      <c r="DA433" s="3">
        <f>+IF(CW433+CX433+CY433=0,0,IF(CZ433=0,0,1))</f>
        <v>0</v>
      </c>
      <c r="DZ433" s="10"/>
    </row>
    <row r="434" spans="1:130">
      <c r="A434" s="7"/>
      <c r="B434" s="30" t="s">
        <v>136</v>
      </c>
      <c r="C434" s="34"/>
      <c r="D434" s="34"/>
      <c r="E434" s="34"/>
      <c r="F434" s="34"/>
      <c r="CA434" s="37" t="s">
        <v>4</v>
      </c>
      <c r="CB434" s="27" t="str">
        <f t="shared" ref="CB434:CB480" si="71">+IF(DA434=0,"Riadok bude skrytý.","Riadok bude vidieť.")</f>
        <v>Riadok bude skrytý.</v>
      </c>
      <c r="CC434" s="43"/>
      <c r="CW434" s="3">
        <f t="shared" si="70"/>
        <v>0</v>
      </c>
      <c r="CZ434" s="3">
        <f t="shared" ref="CZ434:CZ480" si="72">IF(CC434="",1,IF(CC434="Chcem skryť riadok.",0,1))</f>
        <v>1</v>
      </c>
      <c r="DA434" s="3">
        <f>+IF(CW434+CX434+CY434=0,0,IF(CZ434=0,0,1))</f>
        <v>0</v>
      </c>
      <c r="DZ434" s="10"/>
    </row>
    <row r="435" spans="1:130" ht="15" customHeight="1">
      <c r="A435" s="7"/>
      <c r="CA435" s="8"/>
      <c r="CB435" s="27" t="str">
        <f t="shared" si="71"/>
        <v>Riadok bude skrytý.</v>
      </c>
      <c r="CC435" s="43"/>
      <c r="CW435" s="3">
        <f t="shared" si="70"/>
        <v>0</v>
      </c>
      <c r="CZ435" s="3">
        <f t="shared" si="72"/>
        <v>1</v>
      </c>
      <c r="DA435" s="3">
        <f>+IF(CW435+CX435+CY435=0,0,IF(CZ435=0,0,1))</f>
        <v>0</v>
      </c>
      <c r="DZ435" s="10"/>
    </row>
    <row r="436" spans="1:130">
      <c r="A436" s="7"/>
      <c r="B436" s="1" t="s">
        <v>119</v>
      </c>
      <c r="J436" s="90" t="s">
        <v>137</v>
      </c>
      <c r="K436" s="90"/>
      <c r="L436" s="90"/>
      <c r="M436" s="90"/>
      <c r="N436" s="90"/>
      <c r="O436" s="90"/>
      <c r="P436" s="90"/>
      <c r="Q436" s="90"/>
      <c r="R436" s="90"/>
      <c r="S436" s="1" t="str">
        <f>+IF(J436="eviduje","vlastné akcie.","vlastné akcie.")</f>
        <v>vlastné akcie.</v>
      </c>
      <c r="T436" s="35"/>
      <c r="CA436" s="8"/>
      <c r="CB436" s="27" t="str">
        <f t="shared" si="71"/>
        <v>Riadok bude skrytý.</v>
      </c>
      <c r="CC436" s="52" t="s">
        <v>10</v>
      </c>
      <c r="CF436" s="39"/>
      <c r="CW436" s="3">
        <f t="shared" si="70"/>
        <v>0</v>
      </c>
      <c r="CZ436" s="3">
        <f t="shared" si="72"/>
        <v>1</v>
      </c>
      <c r="DA436" s="3">
        <f>+IF(CW436+CX436+CY436=0,0,IF(CZ436=0,0,1))</f>
        <v>0</v>
      </c>
      <c r="DZ436" s="10"/>
    </row>
    <row r="437" spans="1:130">
      <c r="A437" s="7"/>
      <c r="B437" s="1" t="str">
        <f>+IF(J436="eviduje","K dôvodu nadobudnutia vlastných akcií Spoločnosť uvádza:","")</f>
        <v/>
      </c>
      <c r="CA437" s="8"/>
      <c r="CB437" s="27" t="str">
        <f t="shared" si="71"/>
        <v>Riadok bude skrytý.</v>
      </c>
      <c r="CC437" s="52" t="s">
        <v>10</v>
      </c>
      <c r="CW437" s="3">
        <f t="shared" si="70"/>
        <v>0</v>
      </c>
      <c r="CX437" s="3">
        <f>+IF(SUM(CX438:CX457)=0,0,1)</f>
        <v>0</v>
      </c>
      <c r="CZ437" s="3">
        <f t="shared" si="72"/>
        <v>1</v>
      </c>
      <c r="DA437" s="40">
        <f t="shared" ref="DA437:DA463" si="73">+IF(CW437*CX437=0,0,IF(CZ437=0,0,1))</f>
        <v>0</v>
      </c>
      <c r="DZ437" s="10"/>
    </row>
    <row r="438" spans="1:130" hidden="1">
      <c r="A438" s="7"/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/>
      <c r="AY438" s="70"/>
      <c r="AZ438" s="70"/>
      <c r="BA438" s="70"/>
      <c r="BB438" s="70"/>
      <c r="BC438" s="70"/>
      <c r="BD438" s="70"/>
      <c r="BE438" s="70"/>
      <c r="BF438" s="70"/>
      <c r="BG438" s="70"/>
      <c r="BH438" s="70"/>
      <c r="BI438" s="70"/>
      <c r="BJ438" s="70"/>
      <c r="BK438" s="70"/>
      <c r="BL438" s="70"/>
      <c r="BM438" s="70"/>
      <c r="BN438" s="70"/>
      <c r="BO438" s="70"/>
      <c r="BP438" s="70"/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  <c r="CA438" s="54"/>
      <c r="CB438" s="27" t="str">
        <f t="shared" si="71"/>
        <v>Riadok bude skrytý.</v>
      </c>
      <c r="CC438" s="52" t="s">
        <v>10</v>
      </c>
      <c r="CW438" s="3">
        <f t="shared" si="70"/>
        <v>0</v>
      </c>
      <c r="CX438" s="3">
        <f t="shared" ref="CX438:CX457" si="74">+IF(B438="",0,1)</f>
        <v>0</v>
      </c>
      <c r="CZ438" s="3">
        <f t="shared" si="72"/>
        <v>1</v>
      </c>
      <c r="DA438" s="40">
        <f t="shared" si="73"/>
        <v>0</v>
      </c>
      <c r="DZ438" s="10"/>
    </row>
    <row r="439" spans="1:130" hidden="1">
      <c r="A439" s="7"/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  <c r="BH439" s="70"/>
      <c r="BI439" s="70"/>
      <c r="BJ439" s="70"/>
      <c r="BK439" s="70"/>
      <c r="BL439" s="70"/>
      <c r="BM439" s="70"/>
      <c r="BN439" s="70"/>
      <c r="BO439" s="70"/>
      <c r="BP439" s="70"/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  <c r="CA439" s="54"/>
      <c r="CB439" s="27" t="str">
        <f t="shared" si="71"/>
        <v>Riadok bude skrytý.</v>
      </c>
      <c r="CC439" s="52" t="s">
        <v>10</v>
      </c>
      <c r="CW439" s="3">
        <f t="shared" ref="CW439:CW501" si="75">+IF($J$436="neeviduje",0,1)</f>
        <v>0</v>
      </c>
      <c r="CX439" s="3">
        <f t="shared" si="74"/>
        <v>0</v>
      </c>
      <c r="CZ439" s="3">
        <f t="shared" si="72"/>
        <v>1</v>
      </c>
      <c r="DA439" s="40">
        <f t="shared" si="73"/>
        <v>0</v>
      </c>
      <c r="DZ439" s="10"/>
    </row>
    <row r="440" spans="1:130" hidden="1">
      <c r="A440" s="7"/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  <c r="AC440" s="70"/>
      <c r="AD440" s="70"/>
      <c r="AE440" s="70"/>
      <c r="AF440" s="70"/>
      <c r="AG440" s="70"/>
      <c r="AH440" s="70"/>
      <c r="AI440" s="70"/>
      <c r="AJ440" s="70"/>
      <c r="AK440" s="70"/>
      <c r="AL440" s="70"/>
      <c r="AM440" s="70"/>
      <c r="AN440" s="70"/>
      <c r="AO440" s="70"/>
      <c r="AP440" s="70"/>
      <c r="AQ440" s="70"/>
      <c r="AR440" s="70"/>
      <c r="AS440" s="70"/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  <c r="BD440" s="70"/>
      <c r="BE440" s="70"/>
      <c r="BF440" s="70"/>
      <c r="BG440" s="70"/>
      <c r="BH440" s="70"/>
      <c r="BI440" s="70"/>
      <c r="BJ440" s="70"/>
      <c r="BK440" s="70"/>
      <c r="BL440" s="70"/>
      <c r="BM440" s="70"/>
      <c r="BN440" s="70"/>
      <c r="BO440" s="70"/>
      <c r="BP440" s="70"/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  <c r="CA440" s="54"/>
      <c r="CB440" s="27" t="str">
        <f t="shared" si="71"/>
        <v>Riadok bude skrytý.</v>
      </c>
      <c r="CC440" s="52" t="s">
        <v>10</v>
      </c>
      <c r="CW440" s="3">
        <f t="shared" si="75"/>
        <v>0</v>
      </c>
      <c r="CX440" s="3">
        <f t="shared" si="74"/>
        <v>0</v>
      </c>
      <c r="CZ440" s="3">
        <f t="shared" si="72"/>
        <v>1</v>
      </c>
      <c r="DA440" s="40">
        <f t="shared" si="73"/>
        <v>0</v>
      </c>
      <c r="DZ440" s="10"/>
    </row>
    <row r="441" spans="1:130" hidden="1">
      <c r="A441" s="7"/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  <c r="AJ441" s="70"/>
      <c r="AK441" s="70"/>
      <c r="AL441" s="70"/>
      <c r="AM441" s="70"/>
      <c r="AN441" s="70"/>
      <c r="AO441" s="70"/>
      <c r="AP441" s="70"/>
      <c r="AQ441" s="70"/>
      <c r="AR441" s="70"/>
      <c r="AS441" s="70"/>
      <c r="AT441" s="70"/>
      <c r="AU441" s="70"/>
      <c r="AV441" s="70"/>
      <c r="AW441" s="70"/>
      <c r="AX441" s="70"/>
      <c r="AY441" s="70"/>
      <c r="AZ441" s="70"/>
      <c r="BA441" s="70"/>
      <c r="BB441" s="70"/>
      <c r="BC441" s="70"/>
      <c r="BD441" s="70"/>
      <c r="BE441" s="70"/>
      <c r="BF441" s="70"/>
      <c r="BG441" s="70"/>
      <c r="BH441" s="70"/>
      <c r="BI441" s="70"/>
      <c r="BJ441" s="70"/>
      <c r="BK441" s="70"/>
      <c r="BL441" s="70"/>
      <c r="BM441" s="70"/>
      <c r="BN441" s="70"/>
      <c r="BO441" s="70"/>
      <c r="BP441" s="70"/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  <c r="CA441" s="54"/>
      <c r="CB441" s="27" t="str">
        <f t="shared" si="71"/>
        <v>Riadok bude skrytý.</v>
      </c>
      <c r="CC441" s="52" t="s">
        <v>10</v>
      </c>
      <c r="CW441" s="3">
        <f t="shared" si="75"/>
        <v>0</v>
      </c>
      <c r="CX441" s="3">
        <f t="shared" si="74"/>
        <v>0</v>
      </c>
      <c r="CZ441" s="3">
        <f t="shared" si="72"/>
        <v>1</v>
      </c>
      <c r="DA441" s="40">
        <f t="shared" si="73"/>
        <v>0</v>
      </c>
      <c r="DZ441" s="10"/>
    </row>
    <row r="442" spans="1:130" hidden="1">
      <c r="A442" s="7"/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  <c r="BH442" s="70"/>
      <c r="BI442" s="70"/>
      <c r="BJ442" s="70"/>
      <c r="BK442" s="70"/>
      <c r="BL442" s="70"/>
      <c r="BM442" s="70"/>
      <c r="BN442" s="70"/>
      <c r="BO442" s="70"/>
      <c r="BP442" s="70"/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  <c r="CA442" s="54"/>
      <c r="CB442" s="27" t="str">
        <f t="shared" si="71"/>
        <v>Riadok bude skrytý.</v>
      </c>
      <c r="CC442" s="52" t="s">
        <v>10</v>
      </c>
      <c r="CW442" s="3">
        <f t="shared" si="75"/>
        <v>0</v>
      </c>
      <c r="CX442" s="3">
        <f t="shared" si="74"/>
        <v>0</v>
      </c>
      <c r="CZ442" s="3">
        <f t="shared" si="72"/>
        <v>1</v>
      </c>
      <c r="DA442" s="40">
        <f t="shared" si="73"/>
        <v>0</v>
      </c>
      <c r="DZ442" s="10"/>
    </row>
    <row r="443" spans="1:130" hidden="1">
      <c r="A443" s="7"/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  <c r="AM443" s="70"/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/>
      <c r="BE443" s="70"/>
      <c r="BF443" s="70"/>
      <c r="BG443" s="70"/>
      <c r="BH443" s="70"/>
      <c r="BI443" s="70"/>
      <c r="BJ443" s="70"/>
      <c r="BK443" s="70"/>
      <c r="BL443" s="70"/>
      <c r="BM443" s="70"/>
      <c r="BN443" s="70"/>
      <c r="BO443" s="70"/>
      <c r="BP443" s="70"/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  <c r="CA443" s="54"/>
      <c r="CB443" s="27" t="str">
        <f t="shared" si="71"/>
        <v>Riadok bude skrytý.</v>
      </c>
      <c r="CC443" s="52" t="s">
        <v>10</v>
      </c>
      <c r="CW443" s="3">
        <f t="shared" si="75"/>
        <v>0</v>
      </c>
      <c r="CX443" s="3">
        <f t="shared" si="74"/>
        <v>0</v>
      </c>
      <c r="CZ443" s="3">
        <f t="shared" si="72"/>
        <v>1</v>
      </c>
      <c r="DA443" s="40">
        <f t="shared" si="73"/>
        <v>0</v>
      </c>
      <c r="DZ443" s="10"/>
    </row>
    <row r="444" spans="1:130" hidden="1">
      <c r="A444" s="7"/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/>
      <c r="AM444" s="70"/>
      <c r="AN444" s="70"/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/>
      <c r="BC444" s="70"/>
      <c r="BD444" s="70"/>
      <c r="BE444" s="70"/>
      <c r="BF444" s="70"/>
      <c r="BG444" s="70"/>
      <c r="BH444" s="70"/>
      <c r="BI444" s="70"/>
      <c r="BJ444" s="70"/>
      <c r="BK444" s="70"/>
      <c r="BL444" s="70"/>
      <c r="BM444" s="70"/>
      <c r="BN444" s="70"/>
      <c r="BO444" s="70"/>
      <c r="BP444" s="70"/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  <c r="CA444" s="54"/>
      <c r="CB444" s="27" t="str">
        <f t="shared" si="71"/>
        <v>Riadok bude skrytý.</v>
      </c>
      <c r="CC444" s="52" t="s">
        <v>10</v>
      </c>
      <c r="CW444" s="3">
        <f t="shared" si="75"/>
        <v>0</v>
      </c>
      <c r="CX444" s="3">
        <f t="shared" si="74"/>
        <v>0</v>
      </c>
      <c r="CZ444" s="3">
        <f t="shared" si="72"/>
        <v>1</v>
      </c>
      <c r="DA444" s="40">
        <f t="shared" si="73"/>
        <v>0</v>
      </c>
      <c r="DZ444" s="10"/>
    </row>
    <row r="445" spans="1:130" hidden="1">
      <c r="A445" s="7"/>
      <c r="B445" s="70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/>
      <c r="AD445" s="70"/>
      <c r="AE445" s="70"/>
      <c r="AF445" s="70"/>
      <c r="AG445" s="70"/>
      <c r="AH445" s="70"/>
      <c r="AI445" s="70"/>
      <c r="AJ445" s="70"/>
      <c r="AK445" s="70"/>
      <c r="AL445" s="70"/>
      <c r="AM445" s="70"/>
      <c r="AN445" s="70"/>
      <c r="AO445" s="70"/>
      <c r="AP445" s="70"/>
      <c r="AQ445" s="70"/>
      <c r="AR445" s="70"/>
      <c r="AS445" s="70"/>
      <c r="AT445" s="70"/>
      <c r="AU445" s="70"/>
      <c r="AV445" s="70"/>
      <c r="AW445" s="70"/>
      <c r="AX445" s="70"/>
      <c r="AY445" s="70"/>
      <c r="AZ445" s="70"/>
      <c r="BA445" s="70"/>
      <c r="BB445" s="70"/>
      <c r="BC445" s="70"/>
      <c r="BD445" s="70"/>
      <c r="BE445" s="70"/>
      <c r="BF445" s="70"/>
      <c r="BG445" s="70"/>
      <c r="BH445" s="70"/>
      <c r="BI445" s="70"/>
      <c r="BJ445" s="70"/>
      <c r="BK445" s="70"/>
      <c r="BL445" s="70"/>
      <c r="BM445" s="70"/>
      <c r="BN445" s="70"/>
      <c r="BO445" s="70"/>
      <c r="BP445" s="70"/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  <c r="CA445" s="54"/>
      <c r="CB445" s="27" t="str">
        <f t="shared" si="71"/>
        <v>Riadok bude skrytý.</v>
      </c>
      <c r="CC445" s="52" t="s">
        <v>10</v>
      </c>
      <c r="CW445" s="3">
        <f t="shared" si="75"/>
        <v>0</v>
      </c>
      <c r="CX445" s="3">
        <f t="shared" si="74"/>
        <v>0</v>
      </c>
      <c r="CZ445" s="3">
        <f t="shared" si="72"/>
        <v>1</v>
      </c>
      <c r="DA445" s="40">
        <f t="shared" si="73"/>
        <v>0</v>
      </c>
      <c r="DZ445" s="10"/>
    </row>
    <row r="446" spans="1:130" hidden="1">
      <c r="A446" s="7"/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  <c r="AP446" s="70"/>
      <c r="AQ446" s="70"/>
      <c r="AR446" s="70"/>
      <c r="AS446" s="70"/>
      <c r="AT446" s="70"/>
      <c r="AU446" s="70"/>
      <c r="AV446" s="70"/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  <c r="BH446" s="70"/>
      <c r="BI446" s="70"/>
      <c r="BJ446" s="70"/>
      <c r="BK446" s="70"/>
      <c r="BL446" s="70"/>
      <c r="BM446" s="70"/>
      <c r="BN446" s="70"/>
      <c r="BO446" s="70"/>
      <c r="BP446" s="70"/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  <c r="CA446" s="54"/>
      <c r="CB446" s="27" t="str">
        <f t="shared" si="71"/>
        <v>Riadok bude skrytý.</v>
      </c>
      <c r="CC446" s="52" t="s">
        <v>10</v>
      </c>
      <c r="CW446" s="3">
        <f t="shared" si="75"/>
        <v>0</v>
      </c>
      <c r="CX446" s="3">
        <f t="shared" si="74"/>
        <v>0</v>
      </c>
      <c r="CZ446" s="3">
        <f t="shared" si="72"/>
        <v>1</v>
      </c>
      <c r="DA446" s="40">
        <f t="shared" si="73"/>
        <v>0</v>
      </c>
      <c r="DZ446" s="10"/>
    </row>
    <row r="447" spans="1:130" hidden="1">
      <c r="A447" s="7"/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/>
      <c r="AD447" s="70"/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/>
      <c r="AY447" s="70"/>
      <c r="AZ447" s="70"/>
      <c r="BA447" s="70"/>
      <c r="BB447" s="70"/>
      <c r="BC447" s="70"/>
      <c r="BD447" s="70"/>
      <c r="BE447" s="70"/>
      <c r="BF447" s="70"/>
      <c r="BG447" s="70"/>
      <c r="BH447" s="70"/>
      <c r="BI447" s="70"/>
      <c r="BJ447" s="70"/>
      <c r="BK447" s="70"/>
      <c r="BL447" s="70"/>
      <c r="BM447" s="70"/>
      <c r="BN447" s="70"/>
      <c r="BO447" s="70"/>
      <c r="BP447" s="70"/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  <c r="CA447" s="54"/>
      <c r="CB447" s="27" t="str">
        <f t="shared" si="71"/>
        <v>Riadok bude skrytý.</v>
      </c>
      <c r="CC447" s="52" t="s">
        <v>10</v>
      </c>
      <c r="CW447" s="3">
        <f t="shared" si="75"/>
        <v>0</v>
      </c>
      <c r="CX447" s="3">
        <f t="shared" si="74"/>
        <v>0</v>
      </c>
      <c r="CZ447" s="3">
        <f t="shared" si="72"/>
        <v>1</v>
      </c>
      <c r="DA447" s="40">
        <f t="shared" si="73"/>
        <v>0</v>
      </c>
      <c r="DZ447" s="10"/>
    </row>
    <row r="448" spans="1:130" hidden="1">
      <c r="A448" s="7"/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  <c r="AJ448" s="70"/>
      <c r="AK448" s="70"/>
      <c r="AL448" s="70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  <c r="BH448" s="70"/>
      <c r="BI448" s="70"/>
      <c r="BJ448" s="70"/>
      <c r="BK448" s="70"/>
      <c r="BL448" s="70"/>
      <c r="BM448" s="70"/>
      <c r="BN448" s="70"/>
      <c r="BO448" s="70"/>
      <c r="BP448" s="70"/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  <c r="CA448" s="54"/>
      <c r="CB448" s="27" t="str">
        <f t="shared" si="71"/>
        <v>Riadok bude skrytý.</v>
      </c>
      <c r="CC448" s="52" t="s">
        <v>10</v>
      </c>
      <c r="CW448" s="3">
        <f t="shared" si="75"/>
        <v>0</v>
      </c>
      <c r="CX448" s="3">
        <f t="shared" si="74"/>
        <v>0</v>
      </c>
      <c r="CZ448" s="3">
        <f t="shared" si="72"/>
        <v>1</v>
      </c>
      <c r="DA448" s="40">
        <f t="shared" si="73"/>
        <v>0</v>
      </c>
      <c r="DZ448" s="10"/>
    </row>
    <row r="449" spans="1:130" hidden="1">
      <c r="A449" s="7"/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  <c r="BI449" s="70"/>
      <c r="BJ449" s="70"/>
      <c r="BK449" s="70"/>
      <c r="BL449" s="70"/>
      <c r="BM449" s="70"/>
      <c r="BN449" s="70"/>
      <c r="BO449" s="70"/>
      <c r="BP449" s="70"/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  <c r="CA449" s="54"/>
      <c r="CB449" s="27" t="str">
        <f t="shared" si="71"/>
        <v>Riadok bude skrytý.</v>
      </c>
      <c r="CC449" s="52" t="s">
        <v>10</v>
      </c>
      <c r="CW449" s="3">
        <f t="shared" si="75"/>
        <v>0</v>
      </c>
      <c r="CX449" s="3">
        <f t="shared" si="74"/>
        <v>0</v>
      </c>
      <c r="CZ449" s="3">
        <f t="shared" si="72"/>
        <v>1</v>
      </c>
      <c r="DA449" s="40">
        <f t="shared" si="73"/>
        <v>0</v>
      </c>
      <c r="DZ449" s="10"/>
    </row>
    <row r="450" spans="1:130" hidden="1">
      <c r="A450" s="7"/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  <c r="AP450" s="70"/>
      <c r="AQ450" s="70"/>
      <c r="AR450" s="70"/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  <c r="BH450" s="70"/>
      <c r="BI450" s="70"/>
      <c r="BJ450" s="70"/>
      <c r="BK450" s="70"/>
      <c r="BL450" s="70"/>
      <c r="BM450" s="70"/>
      <c r="BN450" s="70"/>
      <c r="BO450" s="70"/>
      <c r="BP450" s="70"/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  <c r="CA450" s="54"/>
      <c r="CB450" s="27" t="str">
        <f t="shared" si="71"/>
        <v>Riadok bude skrytý.</v>
      </c>
      <c r="CC450" s="52" t="s">
        <v>10</v>
      </c>
      <c r="CW450" s="3">
        <f t="shared" si="75"/>
        <v>0</v>
      </c>
      <c r="CX450" s="3">
        <f t="shared" si="74"/>
        <v>0</v>
      </c>
      <c r="CZ450" s="3">
        <f t="shared" si="72"/>
        <v>1</v>
      </c>
      <c r="DA450" s="40">
        <f t="shared" si="73"/>
        <v>0</v>
      </c>
      <c r="DZ450" s="10"/>
    </row>
    <row r="451" spans="1:130" hidden="1">
      <c r="A451" s="7"/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  <c r="AJ451" s="70"/>
      <c r="AK451" s="70"/>
      <c r="AL451" s="70"/>
      <c r="AM451" s="70"/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/>
      <c r="BH451" s="70"/>
      <c r="BI451" s="70"/>
      <c r="BJ451" s="70"/>
      <c r="BK451" s="70"/>
      <c r="BL451" s="70"/>
      <c r="BM451" s="70"/>
      <c r="BN451" s="70"/>
      <c r="BO451" s="70"/>
      <c r="BP451" s="70"/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  <c r="CA451" s="54"/>
      <c r="CB451" s="27" t="str">
        <f t="shared" si="71"/>
        <v>Riadok bude skrytý.</v>
      </c>
      <c r="CC451" s="52" t="s">
        <v>10</v>
      </c>
      <c r="CW451" s="3">
        <f t="shared" si="75"/>
        <v>0</v>
      </c>
      <c r="CX451" s="3">
        <f t="shared" si="74"/>
        <v>0</v>
      </c>
      <c r="CZ451" s="3">
        <f t="shared" si="72"/>
        <v>1</v>
      </c>
      <c r="DA451" s="40">
        <f t="shared" si="73"/>
        <v>0</v>
      </c>
      <c r="DZ451" s="10"/>
    </row>
    <row r="452" spans="1:130" hidden="1">
      <c r="A452" s="7"/>
      <c r="B452" s="70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  <c r="AF452" s="70"/>
      <c r="AG452" s="70"/>
      <c r="AH452" s="70"/>
      <c r="AI452" s="70"/>
      <c r="AJ452" s="70"/>
      <c r="AK452" s="70"/>
      <c r="AL452" s="70"/>
      <c r="AM452" s="70"/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/>
      <c r="BB452" s="70"/>
      <c r="BC452" s="70"/>
      <c r="BD452" s="70"/>
      <c r="BE452" s="70"/>
      <c r="BF452" s="70"/>
      <c r="BG452" s="70"/>
      <c r="BH452" s="70"/>
      <c r="BI452" s="70"/>
      <c r="BJ452" s="70"/>
      <c r="BK452" s="70"/>
      <c r="BL452" s="70"/>
      <c r="BM452" s="70"/>
      <c r="BN452" s="70"/>
      <c r="BO452" s="70"/>
      <c r="BP452" s="70"/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  <c r="CA452" s="54"/>
      <c r="CB452" s="27" t="str">
        <f t="shared" si="71"/>
        <v>Riadok bude skrytý.</v>
      </c>
      <c r="CC452" s="52" t="s">
        <v>10</v>
      </c>
      <c r="CW452" s="3">
        <f t="shared" si="75"/>
        <v>0</v>
      </c>
      <c r="CX452" s="3">
        <f t="shared" si="74"/>
        <v>0</v>
      </c>
      <c r="CZ452" s="3">
        <f t="shared" si="72"/>
        <v>1</v>
      </c>
      <c r="DA452" s="40">
        <f t="shared" si="73"/>
        <v>0</v>
      </c>
      <c r="DZ452" s="10"/>
    </row>
    <row r="453" spans="1:130" hidden="1">
      <c r="A453" s="7"/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/>
      <c r="AE453" s="70"/>
      <c r="AF453" s="70"/>
      <c r="AG453" s="70"/>
      <c r="AH453" s="70"/>
      <c r="AI453" s="70"/>
      <c r="AJ453" s="70"/>
      <c r="AK453" s="70"/>
      <c r="AL453" s="70"/>
      <c r="AM453" s="70"/>
      <c r="AN453" s="70"/>
      <c r="AO453" s="70"/>
      <c r="AP453" s="70"/>
      <c r="AQ453" s="70"/>
      <c r="AR453" s="70"/>
      <c r="AS453" s="70"/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  <c r="BD453" s="70"/>
      <c r="BE453" s="70"/>
      <c r="BF453" s="70"/>
      <c r="BG453" s="70"/>
      <c r="BH453" s="70"/>
      <c r="BI453" s="70"/>
      <c r="BJ453" s="70"/>
      <c r="BK453" s="70"/>
      <c r="BL453" s="70"/>
      <c r="BM453" s="70"/>
      <c r="BN453" s="70"/>
      <c r="BO453" s="70"/>
      <c r="BP453" s="70"/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  <c r="CA453" s="54"/>
      <c r="CB453" s="27" t="str">
        <f t="shared" si="71"/>
        <v>Riadok bude skrytý.</v>
      </c>
      <c r="CC453" s="52" t="s">
        <v>10</v>
      </c>
      <c r="CW453" s="3">
        <f t="shared" si="75"/>
        <v>0</v>
      </c>
      <c r="CX453" s="3">
        <f t="shared" si="74"/>
        <v>0</v>
      </c>
      <c r="CZ453" s="3">
        <f t="shared" si="72"/>
        <v>1</v>
      </c>
      <c r="DA453" s="40">
        <f t="shared" si="73"/>
        <v>0</v>
      </c>
      <c r="DZ453" s="10"/>
    </row>
    <row r="454" spans="1:130" hidden="1">
      <c r="A454" s="7"/>
      <c r="B454" s="70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  <c r="AM454" s="70"/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  <c r="BD454" s="70"/>
      <c r="BE454" s="70"/>
      <c r="BF454" s="70"/>
      <c r="BG454" s="70"/>
      <c r="BH454" s="70"/>
      <c r="BI454" s="70"/>
      <c r="BJ454" s="70"/>
      <c r="BK454" s="70"/>
      <c r="BL454" s="70"/>
      <c r="BM454" s="70"/>
      <c r="BN454" s="70"/>
      <c r="BO454" s="70"/>
      <c r="BP454" s="70"/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  <c r="CA454" s="54"/>
      <c r="CB454" s="27" t="str">
        <f t="shared" si="71"/>
        <v>Riadok bude skrytý.</v>
      </c>
      <c r="CC454" s="52" t="s">
        <v>10</v>
      </c>
      <c r="CW454" s="3">
        <f t="shared" si="75"/>
        <v>0</v>
      </c>
      <c r="CX454" s="3">
        <f t="shared" si="74"/>
        <v>0</v>
      </c>
      <c r="CZ454" s="3">
        <f t="shared" si="72"/>
        <v>1</v>
      </c>
      <c r="DA454" s="40">
        <f t="shared" si="73"/>
        <v>0</v>
      </c>
      <c r="DZ454" s="10"/>
    </row>
    <row r="455" spans="1:130" hidden="1">
      <c r="A455" s="7"/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  <c r="AM455" s="70"/>
      <c r="AN455" s="70"/>
      <c r="AO455" s="70"/>
      <c r="AP455" s="70"/>
      <c r="AQ455" s="70"/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/>
      <c r="BD455" s="70"/>
      <c r="BE455" s="70"/>
      <c r="BF455" s="70"/>
      <c r="BG455" s="70"/>
      <c r="BH455" s="70"/>
      <c r="BI455" s="70"/>
      <c r="BJ455" s="70"/>
      <c r="BK455" s="70"/>
      <c r="BL455" s="70"/>
      <c r="BM455" s="70"/>
      <c r="BN455" s="70"/>
      <c r="BO455" s="70"/>
      <c r="BP455" s="70"/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  <c r="CA455" s="54"/>
      <c r="CB455" s="27" t="str">
        <f t="shared" si="71"/>
        <v>Riadok bude skrytý.</v>
      </c>
      <c r="CC455" s="52" t="s">
        <v>10</v>
      </c>
      <c r="CW455" s="3">
        <f t="shared" si="75"/>
        <v>0</v>
      </c>
      <c r="CX455" s="3">
        <f t="shared" si="74"/>
        <v>0</v>
      </c>
      <c r="CZ455" s="3">
        <f t="shared" si="72"/>
        <v>1</v>
      </c>
      <c r="DA455" s="40">
        <f t="shared" si="73"/>
        <v>0</v>
      </c>
      <c r="DZ455" s="10"/>
    </row>
    <row r="456" spans="1:130" hidden="1">
      <c r="A456" s="7"/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/>
      <c r="BF456" s="70"/>
      <c r="BG456" s="70"/>
      <c r="BH456" s="70"/>
      <c r="BI456" s="70"/>
      <c r="BJ456" s="70"/>
      <c r="BK456" s="70"/>
      <c r="BL456" s="70"/>
      <c r="BM456" s="70"/>
      <c r="BN456" s="70"/>
      <c r="BO456" s="70"/>
      <c r="BP456" s="70"/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  <c r="CA456" s="54"/>
      <c r="CB456" s="27" t="str">
        <f t="shared" si="71"/>
        <v>Riadok bude skrytý.</v>
      </c>
      <c r="CC456" s="52" t="s">
        <v>10</v>
      </c>
      <c r="CW456" s="3">
        <f t="shared" si="75"/>
        <v>0</v>
      </c>
      <c r="CX456" s="3">
        <f t="shared" si="74"/>
        <v>0</v>
      </c>
      <c r="CZ456" s="3">
        <f t="shared" si="72"/>
        <v>1</v>
      </c>
      <c r="DA456" s="40">
        <f t="shared" si="73"/>
        <v>0</v>
      </c>
      <c r="DZ456" s="10"/>
    </row>
    <row r="457" spans="1:130" hidden="1">
      <c r="A457" s="7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/>
      <c r="BN457" s="70"/>
      <c r="BO457" s="70"/>
      <c r="BP457" s="70"/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  <c r="CA457" s="54"/>
      <c r="CB457" s="27" t="str">
        <f t="shared" si="71"/>
        <v>Riadok bude skrytý.</v>
      </c>
      <c r="CC457" s="52" t="s">
        <v>10</v>
      </c>
      <c r="CW457" s="3">
        <f t="shared" si="75"/>
        <v>0</v>
      </c>
      <c r="CX457" s="3">
        <f t="shared" si="74"/>
        <v>0</v>
      </c>
      <c r="CZ457" s="3">
        <f t="shared" si="72"/>
        <v>1</v>
      </c>
      <c r="DA457" s="40">
        <f t="shared" si="73"/>
        <v>0</v>
      </c>
      <c r="DZ457" s="10"/>
    </row>
    <row r="458" spans="1:130">
      <c r="A458" s="7"/>
      <c r="CA458" s="37"/>
      <c r="CB458" s="27" t="str">
        <f t="shared" si="71"/>
        <v>Riadok bude skrytý.</v>
      </c>
      <c r="CC458" s="52" t="s">
        <v>10</v>
      </c>
      <c r="CW458" s="3">
        <f t="shared" si="75"/>
        <v>0</v>
      </c>
      <c r="CX458" s="3">
        <f>+IF(CX461+CX473+CX485+CX497=0,0,1)</f>
        <v>0</v>
      </c>
      <c r="CZ458" s="3">
        <f t="shared" si="72"/>
        <v>1</v>
      </c>
      <c r="DA458" s="40">
        <f t="shared" si="73"/>
        <v>0</v>
      </c>
      <c r="DZ458" s="10"/>
    </row>
    <row r="459" spans="1:130" ht="15.6" hidden="1">
      <c r="A459" s="7"/>
      <c r="B459" s="1" t="s">
        <v>138</v>
      </c>
      <c r="G459" s="63"/>
      <c r="H459" s="63"/>
      <c r="CA459" s="12" t="s">
        <v>4</v>
      </c>
      <c r="CB459" s="27" t="str">
        <f t="shared" si="71"/>
        <v>Riadok bude skrytý.</v>
      </c>
      <c r="CC459" s="52" t="s">
        <v>10</v>
      </c>
      <c r="CW459" s="3">
        <f t="shared" si="75"/>
        <v>0</v>
      </c>
      <c r="CX459" s="3">
        <f>+IF(CX461+CX473+CX485+CX497=0,0,1)</f>
        <v>0</v>
      </c>
      <c r="CZ459" s="3">
        <f t="shared" si="72"/>
        <v>1</v>
      </c>
      <c r="DA459" s="40">
        <f t="shared" si="73"/>
        <v>0</v>
      </c>
      <c r="DZ459" s="10"/>
    </row>
    <row r="460" spans="1:130" hidden="1">
      <c r="A460" s="7"/>
      <c r="CA460" s="54"/>
      <c r="CB460" s="27" t="str">
        <f t="shared" si="71"/>
        <v>Riadok bude skrytý.</v>
      </c>
      <c r="CC460" s="52" t="s">
        <v>10</v>
      </c>
      <c r="CW460" s="3">
        <f t="shared" si="75"/>
        <v>0</v>
      </c>
      <c r="CX460" s="3">
        <f>+IF(CX461+CX473+CX485+CX497=0,0,1)</f>
        <v>0</v>
      </c>
      <c r="CZ460" s="3">
        <f t="shared" si="72"/>
        <v>1</v>
      </c>
      <c r="DA460" s="40">
        <f t="shared" si="73"/>
        <v>0</v>
      </c>
      <c r="DZ460" s="10"/>
    </row>
    <row r="461" spans="1:130" hidden="1">
      <c r="A461" s="7"/>
      <c r="B461" s="147" t="s">
        <v>139</v>
      </c>
      <c r="C461" s="147"/>
      <c r="D461" s="147"/>
      <c r="E461" s="147"/>
      <c r="F461" s="147"/>
      <c r="G461" s="147"/>
      <c r="H461" s="147"/>
      <c r="I461" s="147"/>
      <c r="J461" s="147"/>
      <c r="K461" s="147"/>
      <c r="L461" s="147"/>
      <c r="M461" s="147"/>
      <c r="N461" s="147"/>
      <c r="O461" s="147"/>
      <c r="P461" s="147"/>
      <c r="Q461" s="147"/>
      <c r="R461" s="147"/>
      <c r="S461" s="147"/>
      <c r="T461" s="147"/>
      <c r="U461" s="147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  <c r="AW461" s="147"/>
      <c r="AX461" s="147"/>
      <c r="AY461" s="147"/>
      <c r="AZ461" s="147"/>
      <c r="BA461" s="147"/>
      <c r="BB461" s="147"/>
      <c r="BC461" s="147"/>
      <c r="BD461" s="147"/>
      <c r="BE461" s="147"/>
      <c r="BF461" s="147"/>
      <c r="BG461" s="147"/>
      <c r="BH461" s="147"/>
      <c r="BI461" s="147"/>
      <c r="BJ461" s="147"/>
      <c r="BK461" s="147"/>
      <c r="BL461" s="147"/>
      <c r="BM461" s="147"/>
      <c r="BN461" s="147"/>
      <c r="BO461" s="147"/>
      <c r="BP461" s="147"/>
      <c r="BQ461" s="147"/>
      <c r="BR461" s="147"/>
      <c r="BS461" s="147"/>
      <c r="BT461" s="147"/>
      <c r="BU461" s="147"/>
      <c r="BV461" s="147"/>
      <c r="BW461" s="147"/>
      <c r="BX461" s="147"/>
      <c r="BY461" s="147"/>
      <c r="BZ461" s="147"/>
      <c r="CA461" s="12" t="s">
        <v>4</v>
      </c>
      <c r="CB461" s="27" t="str">
        <f t="shared" si="71"/>
        <v>Riadok bude skrytý.</v>
      </c>
      <c r="CC461" s="52" t="s">
        <v>10</v>
      </c>
      <c r="CD461" s="32"/>
      <c r="CW461" s="3">
        <f t="shared" si="75"/>
        <v>0</v>
      </c>
      <c r="CX461" s="3">
        <f>+IF(SUM(CX463:CX472)=0,0,1)</f>
        <v>0</v>
      </c>
      <c r="CZ461" s="3">
        <f t="shared" si="72"/>
        <v>1</v>
      </c>
      <c r="DA461" s="40">
        <f t="shared" si="73"/>
        <v>0</v>
      </c>
      <c r="DZ461" s="10"/>
    </row>
    <row r="462" spans="1:130" hidden="1">
      <c r="A462" s="7"/>
      <c r="B462" s="148" t="s">
        <v>140</v>
      </c>
      <c r="C462" s="148"/>
      <c r="D462" s="148"/>
      <c r="E462" s="148"/>
      <c r="F462" s="148"/>
      <c r="G462" s="148"/>
      <c r="H462" s="148"/>
      <c r="I462" s="148"/>
      <c r="J462" s="148"/>
      <c r="K462" s="148"/>
      <c r="L462" s="148"/>
      <c r="M462" s="148"/>
      <c r="N462" s="148"/>
      <c r="O462" s="148"/>
      <c r="P462" s="148"/>
      <c r="Q462" s="149" t="s">
        <v>141</v>
      </c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  <c r="AB462" s="149"/>
      <c r="AC462" s="149"/>
      <c r="AD462" s="149"/>
      <c r="AE462" s="149"/>
      <c r="AF462" s="150" t="s">
        <v>142</v>
      </c>
      <c r="AG462" s="150"/>
      <c r="AH462" s="150"/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150"/>
      <c r="AT462" s="150"/>
      <c r="AU462" s="150"/>
      <c r="AV462" s="150"/>
      <c r="AW462" s="150" t="s">
        <v>143</v>
      </c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  <c r="BI462" s="150"/>
      <c r="BJ462" s="150"/>
      <c r="BK462" s="150"/>
      <c r="BL462" s="150"/>
      <c r="BM462" s="150"/>
      <c r="BN462" s="150"/>
      <c r="BO462" s="151" t="s">
        <v>144</v>
      </c>
      <c r="BP462" s="151"/>
      <c r="BQ462" s="151"/>
      <c r="BR462" s="151"/>
      <c r="BS462" s="151"/>
      <c r="BT462" s="151"/>
      <c r="BU462" s="151"/>
      <c r="BV462" s="151"/>
      <c r="BW462" s="151"/>
      <c r="BX462" s="151"/>
      <c r="BY462" s="151"/>
      <c r="BZ462" s="151"/>
      <c r="CA462" s="8"/>
      <c r="CB462" s="27" t="str">
        <f t="shared" si="71"/>
        <v>Riadok bude skrytý.</v>
      </c>
      <c r="CC462" s="52" t="s">
        <v>10</v>
      </c>
      <c r="CW462" s="3">
        <f t="shared" si="75"/>
        <v>0</v>
      </c>
      <c r="CX462" s="3">
        <f>+IF(SUM(CX463:CX472)=0,0,1)</f>
        <v>0</v>
      </c>
      <c r="CZ462" s="3">
        <f t="shared" si="72"/>
        <v>1</v>
      </c>
      <c r="DA462" s="40">
        <f t="shared" si="73"/>
        <v>0</v>
      </c>
      <c r="DZ462" s="10"/>
    </row>
    <row r="463" spans="1:130" hidden="1">
      <c r="A463" s="7"/>
      <c r="B463" s="152"/>
      <c r="C463" s="152"/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  <c r="P463" s="152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4" t="str">
        <f t="shared" ref="AF463:AF472" si="76">+IF(B463="","",ROUND(B463*Q463,2))</f>
        <v/>
      </c>
      <c r="AG463" s="154"/>
      <c r="AH463" s="154"/>
      <c r="AI463" s="154"/>
      <c r="AJ463" s="154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5"/>
      <c r="AX463" s="155"/>
      <c r="AY463" s="155"/>
      <c r="AZ463" s="155"/>
      <c r="BA463" s="155"/>
      <c r="BB463" s="155"/>
      <c r="BC463" s="155"/>
      <c r="BD463" s="155"/>
      <c r="BE463" s="155"/>
      <c r="BF463" s="155"/>
      <c r="BG463" s="155"/>
      <c r="BH463" s="155"/>
      <c r="BI463" s="155"/>
      <c r="BJ463" s="155"/>
      <c r="BK463" s="155"/>
      <c r="BL463" s="155"/>
      <c r="BM463" s="155"/>
      <c r="BN463" s="155"/>
      <c r="BO463" s="156" t="str">
        <f t="shared" ref="BO463:BO472" si="77">+IF(AF463="","",IF(AW463="","",IF(ROUND(AF463/AW463,4)&gt;1,"chyba",ROUND(AF463/AW463,4))))</f>
        <v/>
      </c>
      <c r="BP463" s="156"/>
      <c r="BQ463" s="156"/>
      <c r="BR463" s="156"/>
      <c r="BS463" s="156"/>
      <c r="BT463" s="156"/>
      <c r="BU463" s="156"/>
      <c r="BV463" s="156"/>
      <c r="BW463" s="156"/>
      <c r="BX463" s="156"/>
      <c r="BY463" s="156"/>
      <c r="BZ463" s="156"/>
      <c r="CA463" s="8"/>
      <c r="CB463" s="27" t="str">
        <f t="shared" si="71"/>
        <v>Riadok bude skrytý.</v>
      </c>
      <c r="CC463" s="52" t="s">
        <v>10</v>
      </c>
      <c r="CW463" s="3">
        <f t="shared" si="75"/>
        <v>0</v>
      </c>
      <c r="CX463" s="3">
        <f>+IF(B463="",IF(Q463="",IF(AW463="",0,1),1),1)</f>
        <v>0</v>
      </c>
      <c r="CZ463" s="3">
        <f t="shared" si="72"/>
        <v>1</v>
      </c>
      <c r="DA463" s="40">
        <f t="shared" si="73"/>
        <v>0</v>
      </c>
      <c r="DZ463" s="10"/>
    </row>
    <row r="464" spans="1:130" hidden="1">
      <c r="A464" s="7"/>
      <c r="B464" s="152"/>
      <c r="C464" s="152"/>
      <c r="D464" s="152"/>
      <c r="E464" s="152"/>
      <c r="F464" s="152"/>
      <c r="G464" s="152"/>
      <c r="H464" s="152"/>
      <c r="I464" s="152"/>
      <c r="J464" s="152"/>
      <c r="K464" s="152"/>
      <c r="L464" s="152"/>
      <c r="M464" s="152"/>
      <c r="N464" s="152"/>
      <c r="O464" s="152"/>
      <c r="P464" s="152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4" t="str">
        <f t="shared" si="76"/>
        <v/>
      </c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5"/>
      <c r="AX464" s="155"/>
      <c r="AY464" s="155"/>
      <c r="AZ464" s="155"/>
      <c r="BA464" s="155"/>
      <c r="BB464" s="155"/>
      <c r="BC464" s="155"/>
      <c r="BD464" s="155"/>
      <c r="BE464" s="155"/>
      <c r="BF464" s="155"/>
      <c r="BG464" s="155"/>
      <c r="BH464" s="155"/>
      <c r="BI464" s="155"/>
      <c r="BJ464" s="155"/>
      <c r="BK464" s="155"/>
      <c r="BL464" s="155"/>
      <c r="BM464" s="155"/>
      <c r="BN464" s="155"/>
      <c r="BO464" s="156" t="str">
        <f t="shared" si="77"/>
        <v/>
      </c>
      <c r="BP464" s="156"/>
      <c r="BQ464" s="156"/>
      <c r="BR464" s="156"/>
      <c r="BS464" s="156"/>
      <c r="BT464" s="156"/>
      <c r="BU464" s="156"/>
      <c r="BV464" s="156"/>
      <c r="BW464" s="156"/>
      <c r="BX464" s="156"/>
      <c r="BY464" s="156"/>
      <c r="BZ464" s="156"/>
      <c r="CA464" s="8"/>
      <c r="CB464" s="27" t="str">
        <f t="shared" si="71"/>
        <v>Riadok bude skrytý.</v>
      </c>
      <c r="CC464" s="52" t="s">
        <v>10</v>
      </c>
      <c r="CW464" s="3">
        <f t="shared" si="75"/>
        <v>0</v>
      </c>
      <c r="CX464" s="3">
        <f t="shared" ref="CX464:CX471" si="78">+IF(B464="",IF(Q464="",IF(AW464="",0,1),1),1)</f>
        <v>0</v>
      </c>
      <c r="CZ464" s="3">
        <f t="shared" si="72"/>
        <v>1</v>
      </c>
      <c r="DA464" s="40">
        <f t="shared" ref="DA464:DA472" si="79">+IF(CW464*CX464=0,0,IF(CZ464=0,0,1))</f>
        <v>0</v>
      </c>
      <c r="DZ464" s="10"/>
    </row>
    <row r="465" spans="1:130" hidden="1">
      <c r="A465" s="7"/>
      <c r="B465" s="152"/>
      <c r="C465" s="152"/>
      <c r="D465" s="152"/>
      <c r="E465" s="152"/>
      <c r="F465" s="152"/>
      <c r="G465" s="152"/>
      <c r="H465" s="152"/>
      <c r="I465" s="152"/>
      <c r="J465" s="152"/>
      <c r="K465" s="152"/>
      <c r="L465" s="152"/>
      <c r="M465" s="152"/>
      <c r="N465" s="152"/>
      <c r="O465" s="152"/>
      <c r="P465" s="152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54" t="str">
        <f t="shared" si="76"/>
        <v/>
      </c>
      <c r="AG465" s="154"/>
      <c r="AH465" s="154"/>
      <c r="AI465" s="154"/>
      <c r="AJ465" s="154"/>
      <c r="AK465" s="154"/>
      <c r="AL465" s="154"/>
      <c r="AM465" s="154"/>
      <c r="AN465" s="154"/>
      <c r="AO465" s="154"/>
      <c r="AP465" s="154"/>
      <c r="AQ465" s="154"/>
      <c r="AR465" s="154"/>
      <c r="AS465" s="154"/>
      <c r="AT465" s="154"/>
      <c r="AU465" s="154"/>
      <c r="AV465" s="154"/>
      <c r="AW465" s="155"/>
      <c r="AX465" s="155"/>
      <c r="AY465" s="155"/>
      <c r="AZ465" s="155"/>
      <c r="BA465" s="155"/>
      <c r="BB465" s="155"/>
      <c r="BC465" s="155"/>
      <c r="BD465" s="155"/>
      <c r="BE465" s="155"/>
      <c r="BF465" s="155"/>
      <c r="BG465" s="155"/>
      <c r="BH465" s="155"/>
      <c r="BI465" s="155"/>
      <c r="BJ465" s="155"/>
      <c r="BK465" s="155"/>
      <c r="BL465" s="155"/>
      <c r="BM465" s="155"/>
      <c r="BN465" s="155"/>
      <c r="BO465" s="156" t="str">
        <f t="shared" si="77"/>
        <v/>
      </c>
      <c r="BP465" s="156"/>
      <c r="BQ465" s="156"/>
      <c r="BR465" s="156"/>
      <c r="BS465" s="156"/>
      <c r="BT465" s="156"/>
      <c r="BU465" s="156"/>
      <c r="BV465" s="156"/>
      <c r="BW465" s="156"/>
      <c r="BX465" s="156"/>
      <c r="BY465" s="156"/>
      <c r="BZ465" s="156"/>
      <c r="CA465" s="8"/>
      <c r="CB465" s="27" t="str">
        <f t="shared" si="71"/>
        <v>Riadok bude skrytý.</v>
      </c>
      <c r="CC465" s="52" t="s">
        <v>10</v>
      </c>
      <c r="CW465" s="3">
        <f t="shared" si="75"/>
        <v>0</v>
      </c>
      <c r="CX465" s="3">
        <f t="shared" si="78"/>
        <v>0</v>
      </c>
      <c r="CZ465" s="3">
        <f t="shared" si="72"/>
        <v>1</v>
      </c>
      <c r="DA465" s="40">
        <f t="shared" si="79"/>
        <v>0</v>
      </c>
      <c r="DZ465" s="10"/>
    </row>
    <row r="466" spans="1:130" hidden="1">
      <c r="A466" s="7"/>
      <c r="B466" s="152"/>
      <c r="C466" s="152"/>
      <c r="D466" s="152"/>
      <c r="E466" s="152"/>
      <c r="F466" s="152"/>
      <c r="G466" s="152"/>
      <c r="H466" s="152"/>
      <c r="I466" s="152"/>
      <c r="J466" s="152"/>
      <c r="K466" s="152"/>
      <c r="L466" s="152"/>
      <c r="M466" s="152"/>
      <c r="N466" s="152"/>
      <c r="O466" s="152"/>
      <c r="P466" s="152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54" t="str">
        <f t="shared" si="76"/>
        <v/>
      </c>
      <c r="AG466" s="154"/>
      <c r="AH466" s="154"/>
      <c r="AI466" s="154"/>
      <c r="AJ466" s="154"/>
      <c r="AK466" s="154"/>
      <c r="AL466" s="154"/>
      <c r="AM466" s="154"/>
      <c r="AN466" s="154"/>
      <c r="AO466" s="154"/>
      <c r="AP466" s="154"/>
      <c r="AQ466" s="154"/>
      <c r="AR466" s="154"/>
      <c r="AS466" s="154"/>
      <c r="AT466" s="154"/>
      <c r="AU466" s="154"/>
      <c r="AV466" s="154"/>
      <c r="AW466" s="155"/>
      <c r="AX466" s="155"/>
      <c r="AY466" s="155"/>
      <c r="AZ466" s="155"/>
      <c r="BA466" s="155"/>
      <c r="BB466" s="155"/>
      <c r="BC466" s="155"/>
      <c r="BD466" s="155"/>
      <c r="BE466" s="155"/>
      <c r="BF466" s="155"/>
      <c r="BG466" s="155"/>
      <c r="BH466" s="155"/>
      <c r="BI466" s="155"/>
      <c r="BJ466" s="155"/>
      <c r="BK466" s="155"/>
      <c r="BL466" s="155"/>
      <c r="BM466" s="155"/>
      <c r="BN466" s="155"/>
      <c r="BO466" s="156" t="str">
        <f t="shared" si="77"/>
        <v/>
      </c>
      <c r="BP466" s="156"/>
      <c r="BQ466" s="156"/>
      <c r="BR466" s="156"/>
      <c r="BS466" s="156"/>
      <c r="BT466" s="156"/>
      <c r="BU466" s="156"/>
      <c r="BV466" s="156"/>
      <c r="BW466" s="156"/>
      <c r="BX466" s="156"/>
      <c r="BY466" s="156"/>
      <c r="BZ466" s="156"/>
      <c r="CA466" s="8"/>
      <c r="CB466" s="27" t="str">
        <f t="shared" si="71"/>
        <v>Riadok bude skrytý.</v>
      </c>
      <c r="CC466" s="52" t="s">
        <v>10</v>
      </c>
      <c r="CW466" s="3">
        <f t="shared" si="75"/>
        <v>0</v>
      </c>
      <c r="CX466" s="3">
        <f t="shared" si="78"/>
        <v>0</v>
      </c>
      <c r="CZ466" s="3">
        <f t="shared" si="72"/>
        <v>1</v>
      </c>
      <c r="DA466" s="40">
        <f t="shared" si="79"/>
        <v>0</v>
      </c>
      <c r="DZ466" s="10"/>
    </row>
    <row r="467" spans="1:130" ht="12.75" hidden="1" customHeight="1">
      <c r="A467" s="7"/>
      <c r="B467" s="152"/>
      <c r="C467" s="152"/>
      <c r="D467" s="152"/>
      <c r="E467" s="152"/>
      <c r="F467" s="152"/>
      <c r="G467" s="152"/>
      <c r="H467" s="152"/>
      <c r="I467" s="152"/>
      <c r="J467" s="152"/>
      <c r="K467" s="152"/>
      <c r="L467" s="152"/>
      <c r="M467" s="152"/>
      <c r="N467" s="152"/>
      <c r="O467" s="152"/>
      <c r="P467" s="152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54" t="str">
        <f t="shared" si="76"/>
        <v/>
      </c>
      <c r="AG467" s="154"/>
      <c r="AH467" s="154"/>
      <c r="AI467" s="154"/>
      <c r="AJ467" s="154"/>
      <c r="AK467" s="154"/>
      <c r="AL467" s="154"/>
      <c r="AM467" s="154"/>
      <c r="AN467" s="154"/>
      <c r="AO467" s="154"/>
      <c r="AP467" s="154"/>
      <c r="AQ467" s="154"/>
      <c r="AR467" s="154"/>
      <c r="AS467" s="154"/>
      <c r="AT467" s="154"/>
      <c r="AU467" s="154"/>
      <c r="AV467" s="154"/>
      <c r="AW467" s="155"/>
      <c r="AX467" s="155"/>
      <c r="AY467" s="155"/>
      <c r="AZ467" s="155"/>
      <c r="BA467" s="155"/>
      <c r="BB467" s="155"/>
      <c r="BC467" s="155"/>
      <c r="BD467" s="155"/>
      <c r="BE467" s="155"/>
      <c r="BF467" s="155"/>
      <c r="BG467" s="155"/>
      <c r="BH467" s="155"/>
      <c r="BI467" s="155"/>
      <c r="BJ467" s="155"/>
      <c r="BK467" s="155"/>
      <c r="BL467" s="155"/>
      <c r="BM467" s="155"/>
      <c r="BN467" s="155"/>
      <c r="BO467" s="156" t="str">
        <f t="shared" si="77"/>
        <v/>
      </c>
      <c r="BP467" s="156"/>
      <c r="BQ467" s="156"/>
      <c r="BR467" s="156"/>
      <c r="BS467" s="156"/>
      <c r="BT467" s="156"/>
      <c r="BU467" s="156"/>
      <c r="BV467" s="156"/>
      <c r="BW467" s="156"/>
      <c r="BX467" s="156"/>
      <c r="BY467" s="156"/>
      <c r="BZ467" s="156"/>
      <c r="CA467" s="8"/>
      <c r="CB467" s="27" t="str">
        <f>+IF(DA467=0,"Riadok bude skrytý.","Riadok bude vidieť.")</f>
        <v>Riadok bude skrytý.</v>
      </c>
      <c r="CC467" s="52" t="s">
        <v>10</v>
      </c>
      <c r="CW467" s="3">
        <f t="shared" si="75"/>
        <v>0</v>
      </c>
      <c r="CX467" s="3">
        <f t="shared" si="78"/>
        <v>0</v>
      </c>
      <c r="CZ467" s="3">
        <f>IF(CC467="",1,IF(CC467="Chcem skryť riadok.",0,1))</f>
        <v>1</v>
      </c>
      <c r="DA467" s="40">
        <f t="shared" si="79"/>
        <v>0</v>
      </c>
      <c r="DZ467" s="10"/>
    </row>
    <row r="468" spans="1:130" hidden="1">
      <c r="A468" s="7"/>
      <c r="B468" s="152"/>
      <c r="C468" s="152"/>
      <c r="D468" s="152"/>
      <c r="E468" s="152"/>
      <c r="F468" s="152"/>
      <c r="G468" s="152"/>
      <c r="H468" s="152"/>
      <c r="I468" s="152"/>
      <c r="J468" s="152"/>
      <c r="K468" s="152"/>
      <c r="L468" s="152"/>
      <c r="M468" s="152"/>
      <c r="N468" s="152"/>
      <c r="O468" s="152"/>
      <c r="P468" s="152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54" t="str">
        <f t="shared" si="76"/>
        <v/>
      </c>
      <c r="AG468" s="154"/>
      <c r="AH468" s="154"/>
      <c r="AI468" s="154"/>
      <c r="AJ468" s="154"/>
      <c r="AK468" s="154"/>
      <c r="AL468" s="154"/>
      <c r="AM468" s="154"/>
      <c r="AN468" s="154"/>
      <c r="AO468" s="154"/>
      <c r="AP468" s="154"/>
      <c r="AQ468" s="154"/>
      <c r="AR468" s="154"/>
      <c r="AS468" s="154"/>
      <c r="AT468" s="154"/>
      <c r="AU468" s="154"/>
      <c r="AV468" s="154"/>
      <c r="AW468" s="155"/>
      <c r="AX468" s="155"/>
      <c r="AY468" s="155"/>
      <c r="AZ468" s="155"/>
      <c r="BA468" s="155"/>
      <c r="BB468" s="155"/>
      <c r="BC468" s="155"/>
      <c r="BD468" s="155"/>
      <c r="BE468" s="155"/>
      <c r="BF468" s="155"/>
      <c r="BG468" s="155"/>
      <c r="BH468" s="155"/>
      <c r="BI468" s="155"/>
      <c r="BJ468" s="155"/>
      <c r="BK468" s="155"/>
      <c r="BL468" s="155"/>
      <c r="BM468" s="155"/>
      <c r="BN468" s="155"/>
      <c r="BO468" s="156" t="str">
        <f t="shared" si="77"/>
        <v/>
      </c>
      <c r="BP468" s="156"/>
      <c r="BQ468" s="156"/>
      <c r="BR468" s="156"/>
      <c r="BS468" s="156"/>
      <c r="BT468" s="156"/>
      <c r="BU468" s="156"/>
      <c r="BV468" s="156"/>
      <c r="BW468" s="156"/>
      <c r="BX468" s="156"/>
      <c r="BY468" s="156"/>
      <c r="BZ468" s="156"/>
      <c r="CA468" s="8"/>
      <c r="CB468" s="27" t="str">
        <f t="shared" si="71"/>
        <v>Riadok bude skrytý.</v>
      </c>
      <c r="CC468" s="52" t="s">
        <v>10</v>
      </c>
      <c r="CW468" s="3">
        <f t="shared" si="75"/>
        <v>0</v>
      </c>
      <c r="CX468" s="3">
        <f t="shared" si="78"/>
        <v>0</v>
      </c>
      <c r="CZ468" s="3">
        <f t="shared" si="72"/>
        <v>1</v>
      </c>
      <c r="DA468" s="40">
        <f t="shared" si="79"/>
        <v>0</v>
      </c>
      <c r="DZ468" s="10"/>
    </row>
    <row r="469" spans="1:130" hidden="1">
      <c r="A469" s="7"/>
      <c r="B469" s="152"/>
      <c r="C469" s="152"/>
      <c r="D469" s="152"/>
      <c r="E469" s="152"/>
      <c r="F469" s="152"/>
      <c r="G469" s="152"/>
      <c r="H469" s="152"/>
      <c r="I469" s="152"/>
      <c r="J469" s="152"/>
      <c r="K469" s="152"/>
      <c r="L469" s="152"/>
      <c r="M469" s="152"/>
      <c r="N469" s="152"/>
      <c r="O469" s="152"/>
      <c r="P469" s="152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54" t="str">
        <f t="shared" si="76"/>
        <v/>
      </c>
      <c r="AG469" s="154"/>
      <c r="AH469" s="154"/>
      <c r="AI469" s="154"/>
      <c r="AJ469" s="154"/>
      <c r="AK469" s="154"/>
      <c r="AL469" s="154"/>
      <c r="AM469" s="154"/>
      <c r="AN469" s="154"/>
      <c r="AO469" s="154"/>
      <c r="AP469" s="154"/>
      <c r="AQ469" s="154"/>
      <c r="AR469" s="154"/>
      <c r="AS469" s="154"/>
      <c r="AT469" s="154"/>
      <c r="AU469" s="154"/>
      <c r="AV469" s="154"/>
      <c r="AW469" s="155"/>
      <c r="AX469" s="155"/>
      <c r="AY469" s="155"/>
      <c r="AZ469" s="155"/>
      <c r="BA469" s="155"/>
      <c r="BB469" s="155"/>
      <c r="BC469" s="155"/>
      <c r="BD469" s="155"/>
      <c r="BE469" s="155"/>
      <c r="BF469" s="155"/>
      <c r="BG469" s="155"/>
      <c r="BH469" s="155"/>
      <c r="BI469" s="155"/>
      <c r="BJ469" s="155"/>
      <c r="BK469" s="155"/>
      <c r="BL469" s="155"/>
      <c r="BM469" s="155"/>
      <c r="BN469" s="155"/>
      <c r="BO469" s="156" t="str">
        <f t="shared" si="77"/>
        <v/>
      </c>
      <c r="BP469" s="156"/>
      <c r="BQ469" s="156"/>
      <c r="BR469" s="156"/>
      <c r="BS469" s="156"/>
      <c r="BT469" s="156"/>
      <c r="BU469" s="156"/>
      <c r="BV469" s="156"/>
      <c r="BW469" s="156"/>
      <c r="BX469" s="156"/>
      <c r="BY469" s="156"/>
      <c r="BZ469" s="156"/>
      <c r="CA469" s="8"/>
      <c r="CB469" s="27" t="str">
        <f>+IF(DA469=0,"Riadok bude skrytý.","Riadok bude vidieť.")</f>
        <v>Riadok bude skrytý.</v>
      </c>
      <c r="CC469" s="52" t="s">
        <v>10</v>
      </c>
      <c r="CW469" s="3">
        <f t="shared" si="75"/>
        <v>0</v>
      </c>
      <c r="CX469" s="3">
        <f t="shared" si="78"/>
        <v>0</v>
      </c>
      <c r="CZ469" s="3">
        <f>IF(CC469="",1,IF(CC469="Chcem skryť riadok.",0,1))</f>
        <v>1</v>
      </c>
      <c r="DA469" s="40">
        <f t="shared" si="79"/>
        <v>0</v>
      </c>
      <c r="DZ469" s="10"/>
    </row>
    <row r="470" spans="1:130" hidden="1">
      <c r="A470" s="7"/>
      <c r="B470" s="152"/>
      <c r="C470" s="152"/>
      <c r="D470" s="152"/>
      <c r="E470" s="152"/>
      <c r="F470" s="152"/>
      <c r="G470" s="152"/>
      <c r="H470" s="152"/>
      <c r="I470" s="152"/>
      <c r="J470" s="152"/>
      <c r="K470" s="152"/>
      <c r="L470" s="152"/>
      <c r="M470" s="152"/>
      <c r="N470" s="152"/>
      <c r="O470" s="152"/>
      <c r="P470" s="152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  <c r="AC470" s="153"/>
      <c r="AD470" s="153"/>
      <c r="AE470" s="153"/>
      <c r="AF470" s="154" t="str">
        <f t="shared" si="76"/>
        <v/>
      </c>
      <c r="AG470" s="154"/>
      <c r="AH470" s="154"/>
      <c r="AI470" s="154"/>
      <c r="AJ470" s="154"/>
      <c r="AK470" s="154"/>
      <c r="AL470" s="154"/>
      <c r="AM470" s="154"/>
      <c r="AN470" s="154"/>
      <c r="AO470" s="154"/>
      <c r="AP470" s="154"/>
      <c r="AQ470" s="154"/>
      <c r="AR470" s="154"/>
      <c r="AS470" s="154"/>
      <c r="AT470" s="154"/>
      <c r="AU470" s="154"/>
      <c r="AV470" s="154"/>
      <c r="AW470" s="155"/>
      <c r="AX470" s="155"/>
      <c r="AY470" s="155"/>
      <c r="AZ470" s="155"/>
      <c r="BA470" s="155"/>
      <c r="BB470" s="155"/>
      <c r="BC470" s="155"/>
      <c r="BD470" s="155"/>
      <c r="BE470" s="155"/>
      <c r="BF470" s="155"/>
      <c r="BG470" s="155"/>
      <c r="BH470" s="155"/>
      <c r="BI470" s="155"/>
      <c r="BJ470" s="155"/>
      <c r="BK470" s="155"/>
      <c r="BL470" s="155"/>
      <c r="BM470" s="155"/>
      <c r="BN470" s="155"/>
      <c r="BO470" s="156" t="str">
        <f t="shared" si="77"/>
        <v/>
      </c>
      <c r="BP470" s="156"/>
      <c r="BQ470" s="156"/>
      <c r="BR470" s="156"/>
      <c r="BS470" s="156"/>
      <c r="BT470" s="156"/>
      <c r="BU470" s="156"/>
      <c r="BV470" s="156"/>
      <c r="BW470" s="156"/>
      <c r="BX470" s="156"/>
      <c r="BY470" s="156"/>
      <c r="BZ470" s="156"/>
      <c r="CA470" s="8"/>
      <c r="CB470" s="27" t="str">
        <f>+IF(DA470=0,"Riadok bude skrytý.","Riadok bude vidieť.")</f>
        <v>Riadok bude skrytý.</v>
      </c>
      <c r="CC470" s="52" t="s">
        <v>10</v>
      </c>
      <c r="CW470" s="3">
        <f t="shared" si="75"/>
        <v>0</v>
      </c>
      <c r="CX470" s="3">
        <f t="shared" si="78"/>
        <v>0</v>
      </c>
      <c r="CZ470" s="3">
        <f>IF(CC470="",1,IF(CC470="Chcem skryť riadok.",0,1))</f>
        <v>1</v>
      </c>
      <c r="DA470" s="40">
        <f t="shared" si="79"/>
        <v>0</v>
      </c>
      <c r="DZ470" s="10"/>
    </row>
    <row r="471" spans="1:130" hidden="1">
      <c r="A471" s="7"/>
      <c r="B471" s="152"/>
      <c r="C471" s="152"/>
      <c r="D471" s="152"/>
      <c r="E471" s="152"/>
      <c r="F471" s="152"/>
      <c r="G471" s="152"/>
      <c r="H471" s="152"/>
      <c r="I471" s="152"/>
      <c r="J471" s="152"/>
      <c r="K471" s="152"/>
      <c r="L471" s="152"/>
      <c r="M471" s="152"/>
      <c r="N471" s="152"/>
      <c r="O471" s="152"/>
      <c r="P471" s="152"/>
      <c r="Q471" s="153"/>
      <c r="R471" s="153"/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  <c r="AC471" s="153"/>
      <c r="AD471" s="153"/>
      <c r="AE471" s="153"/>
      <c r="AF471" s="154" t="str">
        <f t="shared" si="76"/>
        <v/>
      </c>
      <c r="AG471" s="154"/>
      <c r="AH471" s="154"/>
      <c r="AI471" s="154"/>
      <c r="AJ471" s="154"/>
      <c r="AK471" s="154"/>
      <c r="AL471" s="154"/>
      <c r="AM471" s="154"/>
      <c r="AN471" s="154"/>
      <c r="AO471" s="154"/>
      <c r="AP471" s="154"/>
      <c r="AQ471" s="154"/>
      <c r="AR471" s="154"/>
      <c r="AS471" s="154"/>
      <c r="AT471" s="154"/>
      <c r="AU471" s="154"/>
      <c r="AV471" s="154"/>
      <c r="AW471" s="155"/>
      <c r="AX471" s="155"/>
      <c r="AY471" s="155"/>
      <c r="AZ471" s="155"/>
      <c r="BA471" s="155"/>
      <c r="BB471" s="155"/>
      <c r="BC471" s="155"/>
      <c r="BD471" s="155"/>
      <c r="BE471" s="155"/>
      <c r="BF471" s="155"/>
      <c r="BG471" s="155"/>
      <c r="BH471" s="155"/>
      <c r="BI471" s="155"/>
      <c r="BJ471" s="155"/>
      <c r="BK471" s="155"/>
      <c r="BL471" s="155"/>
      <c r="BM471" s="155"/>
      <c r="BN471" s="155"/>
      <c r="BO471" s="156" t="str">
        <f t="shared" si="77"/>
        <v/>
      </c>
      <c r="BP471" s="156"/>
      <c r="BQ471" s="156"/>
      <c r="BR471" s="156"/>
      <c r="BS471" s="156"/>
      <c r="BT471" s="156"/>
      <c r="BU471" s="156"/>
      <c r="BV471" s="156"/>
      <c r="BW471" s="156"/>
      <c r="BX471" s="156"/>
      <c r="BY471" s="156"/>
      <c r="BZ471" s="156"/>
      <c r="CA471" s="8"/>
      <c r="CB471" s="27" t="str">
        <f t="shared" si="71"/>
        <v>Riadok bude skrytý.</v>
      </c>
      <c r="CC471" s="52" t="s">
        <v>10</v>
      </c>
      <c r="CW471" s="3">
        <f t="shared" si="75"/>
        <v>0</v>
      </c>
      <c r="CX471" s="3">
        <f t="shared" si="78"/>
        <v>0</v>
      </c>
      <c r="CZ471" s="3">
        <f t="shared" si="72"/>
        <v>1</v>
      </c>
      <c r="DA471" s="40">
        <f t="shared" si="79"/>
        <v>0</v>
      </c>
      <c r="DZ471" s="10"/>
    </row>
    <row r="472" spans="1:130" hidden="1">
      <c r="A472" s="7"/>
      <c r="B472" s="157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158"/>
      <c r="R472" s="158"/>
      <c r="S472" s="158"/>
      <c r="T472" s="158"/>
      <c r="U472" s="158"/>
      <c r="V472" s="158"/>
      <c r="W472" s="158"/>
      <c r="X472" s="158"/>
      <c r="Y472" s="158"/>
      <c r="Z472" s="158"/>
      <c r="AA472" s="158"/>
      <c r="AB472" s="158"/>
      <c r="AC472" s="158"/>
      <c r="AD472" s="158"/>
      <c r="AE472" s="158"/>
      <c r="AF472" s="159" t="str">
        <f t="shared" si="76"/>
        <v/>
      </c>
      <c r="AG472" s="159"/>
      <c r="AH472" s="159"/>
      <c r="AI472" s="159"/>
      <c r="AJ472" s="159"/>
      <c r="AK472" s="159"/>
      <c r="AL472" s="159"/>
      <c r="AM472" s="159"/>
      <c r="AN472" s="159"/>
      <c r="AO472" s="159"/>
      <c r="AP472" s="159"/>
      <c r="AQ472" s="159"/>
      <c r="AR472" s="159"/>
      <c r="AS472" s="159"/>
      <c r="AT472" s="159"/>
      <c r="AU472" s="159"/>
      <c r="AV472" s="159"/>
      <c r="AW472" s="160"/>
      <c r="AX472" s="160"/>
      <c r="AY472" s="160"/>
      <c r="AZ472" s="160"/>
      <c r="BA472" s="160"/>
      <c r="BB472" s="160"/>
      <c r="BC472" s="160"/>
      <c r="BD472" s="160"/>
      <c r="BE472" s="160"/>
      <c r="BF472" s="160"/>
      <c r="BG472" s="160"/>
      <c r="BH472" s="160"/>
      <c r="BI472" s="160"/>
      <c r="BJ472" s="160"/>
      <c r="BK472" s="160"/>
      <c r="BL472" s="160"/>
      <c r="BM472" s="160"/>
      <c r="BN472" s="160"/>
      <c r="BO472" s="161" t="str">
        <f t="shared" si="77"/>
        <v/>
      </c>
      <c r="BP472" s="161"/>
      <c r="BQ472" s="161"/>
      <c r="BR472" s="161"/>
      <c r="BS472" s="161"/>
      <c r="BT472" s="161"/>
      <c r="BU472" s="161"/>
      <c r="BV472" s="161"/>
      <c r="BW472" s="161"/>
      <c r="BX472" s="161"/>
      <c r="BY472" s="161"/>
      <c r="BZ472" s="161"/>
      <c r="CA472" s="8"/>
      <c r="CB472" s="27" t="str">
        <f t="shared" si="71"/>
        <v>Riadok bude skrytý.</v>
      </c>
      <c r="CC472" s="52" t="s">
        <v>10</v>
      </c>
      <c r="CW472" s="3">
        <f t="shared" si="75"/>
        <v>0</v>
      </c>
      <c r="CX472" s="3">
        <f>+IF(SUM(CX463:CX471)=0,0,1)</f>
        <v>0</v>
      </c>
      <c r="CZ472" s="3">
        <f t="shared" si="72"/>
        <v>1</v>
      </c>
      <c r="DA472" s="40">
        <f t="shared" si="79"/>
        <v>0</v>
      </c>
      <c r="DZ472" s="10"/>
    </row>
    <row r="473" spans="1:130" hidden="1">
      <c r="A473" s="7"/>
      <c r="B473" s="147" t="s">
        <v>145</v>
      </c>
      <c r="C473" s="147"/>
      <c r="D473" s="147"/>
      <c r="E473" s="147"/>
      <c r="F473" s="147"/>
      <c r="G473" s="147"/>
      <c r="H473" s="147"/>
      <c r="I473" s="147"/>
      <c r="J473" s="147"/>
      <c r="K473" s="147"/>
      <c r="L473" s="147"/>
      <c r="M473" s="147"/>
      <c r="N473" s="147"/>
      <c r="O473" s="147"/>
      <c r="P473" s="147"/>
      <c r="Q473" s="147"/>
      <c r="R473" s="147"/>
      <c r="S473" s="147"/>
      <c r="T473" s="147"/>
      <c r="U473" s="147"/>
      <c r="V473" s="147"/>
      <c r="W473" s="147"/>
      <c r="X473" s="147"/>
      <c r="Y473" s="147"/>
      <c r="Z473" s="147"/>
      <c r="AA473" s="147"/>
      <c r="AB473" s="147"/>
      <c r="AC473" s="147"/>
      <c r="AD473" s="147"/>
      <c r="AE473" s="147"/>
      <c r="AF473" s="147"/>
      <c r="AG473" s="147"/>
      <c r="AH473" s="147"/>
      <c r="AI473" s="147"/>
      <c r="AJ473" s="147"/>
      <c r="AK473" s="147"/>
      <c r="AL473" s="147"/>
      <c r="AM473" s="147"/>
      <c r="AN473" s="147"/>
      <c r="AO473" s="147"/>
      <c r="AP473" s="147"/>
      <c r="AQ473" s="147"/>
      <c r="AR473" s="147"/>
      <c r="AS473" s="147"/>
      <c r="AT473" s="147"/>
      <c r="AU473" s="147"/>
      <c r="AV473" s="147"/>
      <c r="AW473" s="147"/>
      <c r="AX473" s="147"/>
      <c r="AY473" s="147"/>
      <c r="AZ473" s="147"/>
      <c r="BA473" s="147"/>
      <c r="BB473" s="147"/>
      <c r="BC473" s="147"/>
      <c r="BD473" s="147"/>
      <c r="BE473" s="147"/>
      <c r="BF473" s="147"/>
      <c r="BG473" s="147"/>
      <c r="BH473" s="147"/>
      <c r="BI473" s="147"/>
      <c r="BJ473" s="147"/>
      <c r="BK473" s="147"/>
      <c r="BL473" s="147"/>
      <c r="BM473" s="147"/>
      <c r="BN473" s="147"/>
      <c r="BO473" s="147"/>
      <c r="BP473" s="147"/>
      <c r="BQ473" s="147"/>
      <c r="BR473" s="147"/>
      <c r="BS473" s="147"/>
      <c r="BT473" s="147"/>
      <c r="BU473" s="147"/>
      <c r="BV473" s="147"/>
      <c r="BW473" s="147"/>
      <c r="BX473" s="147"/>
      <c r="BY473" s="147"/>
      <c r="BZ473" s="147"/>
      <c r="CA473" s="12" t="s">
        <v>4</v>
      </c>
      <c r="CB473" s="27" t="str">
        <f t="shared" si="71"/>
        <v>Riadok bude skrytý.</v>
      </c>
      <c r="CC473" s="52" t="s">
        <v>10</v>
      </c>
      <c r="CW473" s="3">
        <f t="shared" si="75"/>
        <v>0</v>
      </c>
      <c r="CX473" s="3">
        <f>+IF(SUM(CX475:CX484)=0,0,1)</f>
        <v>0</v>
      </c>
      <c r="CZ473" s="3">
        <f t="shared" si="72"/>
        <v>1</v>
      </c>
      <c r="DA473" s="40">
        <f t="shared" ref="DA473:DA498" si="80">+IF(CW473*CX473=0,0,IF(CZ473=0,0,1))</f>
        <v>0</v>
      </c>
      <c r="DZ473" s="10"/>
    </row>
    <row r="474" spans="1:130" ht="12.75" hidden="1" customHeight="1">
      <c r="A474" s="7"/>
      <c r="B474" s="148" t="s">
        <v>140</v>
      </c>
      <c r="C474" s="148"/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9" t="s">
        <v>141</v>
      </c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  <c r="AB474" s="149"/>
      <c r="AC474" s="149"/>
      <c r="AD474" s="149"/>
      <c r="AE474" s="149"/>
      <c r="AF474" s="150" t="s">
        <v>142</v>
      </c>
      <c r="AG474" s="150"/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 t="s">
        <v>143</v>
      </c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  <c r="BI474" s="150"/>
      <c r="BJ474" s="150"/>
      <c r="BK474" s="150"/>
      <c r="BL474" s="150"/>
      <c r="BM474" s="150"/>
      <c r="BN474" s="150"/>
      <c r="BO474" s="151" t="s">
        <v>144</v>
      </c>
      <c r="BP474" s="151"/>
      <c r="BQ474" s="151"/>
      <c r="BR474" s="151"/>
      <c r="BS474" s="151"/>
      <c r="BT474" s="151"/>
      <c r="BU474" s="151"/>
      <c r="BV474" s="151"/>
      <c r="BW474" s="151"/>
      <c r="BX474" s="151"/>
      <c r="BY474" s="151"/>
      <c r="BZ474" s="151"/>
      <c r="CA474" s="8"/>
      <c r="CB474" s="27" t="str">
        <f t="shared" si="71"/>
        <v>Riadok bude skrytý.</v>
      </c>
      <c r="CC474" s="52" t="s">
        <v>10</v>
      </c>
      <c r="CW474" s="3">
        <f t="shared" si="75"/>
        <v>0</v>
      </c>
      <c r="CX474" s="3">
        <f>+IF(SUM(CX475:CX484)=0,0,1)</f>
        <v>0</v>
      </c>
      <c r="CZ474" s="3">
        <f t="shared" si="72"/>
        <v>1</v>
      </c>
      <c r="DA474" s="40">
        <f t="shared" si="80"/>
        <v>0</v>
      </c>
      <c r="DZ474" s="10"/>
    </row>
    <row r="475" spans="1:130" ht="12.75" hidden="1" customHeight="1">
      <c r="A475" s="7"/>
      <c r="B475" s="152"/>
      <c r="C475" s="152"/>
      <c r="D475" s="152"/>
      <c r="E475" s="152"/>
      <c r="F475" s="152"/>
      <c r="G475" s="152"/>
      <c r="H475" s="152"/>
      <c r="I475" s="152"/>
      <c r="J475" s="152"/>
      <c r="K475" s="152"/>
      <c r="L475" s="152"/>
      <c r="M475" s="152"/>
      <c r="N475" s="152"/>
      <c r="O475" s="152"/>
      <c r="P475" s="152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54" t="str">
        <f t="shared" ref="AF475:AF484" si="81">+IF(B475="","",ROUND(B475*Q475,2))</f>
        <v/>
      </c>
      <c r="AG475" s="154"/>
      <c r="AH475" s="154"/>
      <c r="AI475" s="154"/>
      <c r="AJ475" s="154"/>
      <c r="AK475" s="154"/>
      <c r="AL475" s="154"/>
      <c r="AM475" s="154"/>
      <c r="AN475" s="154"/>
      <c r="AO475" s="154"/>
      <c r="AP475" s="154"/>
      <c r="AQ475" s="154"/>
      <c r="AR475" s="154"/>
      <c r="AS475" s="154"/>
      <c r="AT475" s="154"/>
      <c r="AU475" s="154"/>
      <c r="AV475" s="154"/>
      <c r="AW475" s="155"/>
      <c r="AX475" s="155"/>
      <c r="AY475" s="155"/>
      <c r="AZ475" s="155"/>
      <c r="BA475" s="155"/>
      <c r="BB475" s="155"/>
      <c r="BC475" s="155"/>
      <c r="BD475" s="155"/>
      <c r="BE475" s="155"/>
      <c r="BF475" s="155"/>
      <c r="BG475" s="155"/>
      <c r="BH475" s="155"/>
      <c r="BI475" s="155"/>
      <c r="BJ475" s="155"/>
      <c r="BK475" s="155"/>
      <c r="BL475" s="155"/>
      <c r="BM475" s="155"/>
      <c r="BN475" s="155"/>
      <c r="BO475" s="156" t="str">
        <f t="shared" ref="BO475:BO484" si="82">+IF(AF475="","",IF(AW475="","",IF(ROUND(AF475/AW475,4)&gt;1,"chyba",ROUND(AF475/AW475,4))))</f>
        <v/>
      </c>
      <c r="BP475" s="156"/>
      <c r="BQ475" s="156"/>
      <c r="BR475" s="156"/>
      <c r="BS475" s="156"/>
      <c r="BT475" s="156"/>
      <c r="BU475" s="156"/>
      <c r="BV475" s="156"/>
      <c r="BW475" s="156"/>
      <c r="BX475" s="156"/>
      <c r="BY475" s="156"/>
      <c r="BZ475" s="156"/>
      <c r="CA475" s="37"/>
      <c r="CB475" s="27" t="str">
        <f t="shared" si="71"/>
        <v>Riadok bude skrytý.</v>
      </c>
      <c r="CC475" s="52" t="s">
        <v>10</v>
      </c>
      <c r="CW475" s="3">
        <f t="shared" si="75"/>
        <v>0</v>
      </c>
      <c r="CX475" s="3">
        <f t="shared" ref="CX475:CX483" si="83">+IF(B475="",IF(Q475="",IF(AW475="",0,1),1),1)</f>
        <v>0</v>
      </c>
      <c r="CZ475" s="3">
        <f t="shared" si="72"/>
        <v>1</v>
      </c>
      <c r="DA475" s="40">
        <f t="shared" si="80"/>
        <v>0</v>
      </c>
      <c r="DZ475" s="10"/>
    </row>
    <row r="476" spans="1:130" ht="12.75" hidden="1" customHeight="1">
      <c r="A476" s="7"/>
      <c r="B476" s="152"/>
      <c r="C476" s="152"/>
      <c r="D476" s="152"/>
      <c r="E476" s="152"/>
      <c r="F476" s="152"/>
      <c r="G476" s="152"/>
      <c r="H476" s="152"/>
      <c r="I476" s="152"/>
      <c r="J476" s="152"/>
      <c r="K476" s="152"/>
      <c r="L476" s="152"/>
      <c r="M476" s="152"/>
      <c r="N476" s="152"/>
      <c r="O476" s="152"/>
      <c r="P476" s="152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54" t="str">
        <f t="shared" si="81"/>
        <v/>
      </c>
      <c r="AG476" s="154"/>
      <c r="AH476" s="154"/>
      <c r="AI476" s="154"/>
      <c r="AJ476" s="154"/>
      <c r="AK476" s="154"/>
      <c r="AL476" s="154"/>
      <c r="AM476" s="154"/>
      <c r="AN476" s="154"/>
      <c r="AO476" s="154"/>
      <c r="AP476" s="154"/>
      <c r="AQ476" s="154"/>
      <c r="AR476" s="154"/>
      <c r="AS476" s="154"/>
      <c r="AT476" s="154"/>
      <c r="AU476" s="154"/>
      <c r="AV476" s="154"/>
      <c r="AW476" s="155"/>
      <c r="AX476" s="155"/>
      <c r="AY476" s="155"/>
      <c r="AZ476" s="155"/>
      <c r="BA476" s="155"/>
      <c r="BB476" s="155"/>
      <c r="BC476" s="155"/>
      <c r="BD476" s="155"/>
      <c r="BE476" s="155"/>
      <c r="BF476" s="155"/>
      <c r="BG476" s="155"/>
      <c r="BH476" s="155"/>
      <c r="BI476" s="155"/>
      <c r="BJ476" s="155"/>
      <c r="BK476" s="155"/>
      <c r="BL476" s="155"/>
      <c r="BM476" s="155"/>
      <c r="BN476" s="155"/>
      <c r="BO476" s="156" t="str">
        <f t="shared" si="82"/>
        <v/>
      </c>
      <c r="BP476" s="156"/>
      <c r="BQ476" s="156"/>
      <c r="BR476" s="156"/>
      <c r="BS476" s="156"/>
      <c r="BT476" s="156"/>
      <c r="BU476" s="156"/>
      <c r="BV476" s="156"/>
      <c r="BW476" s="156"/>
      <c r="BX476" s="156"/>
      <c r="BY476" s="156"/>
      <c r="BZ476" s="156"/>
      <c r="CA476" s="37"/>
      <c r="CB476" s="27" t="str">
        <f t="shared" si="71"/>
        <v>Riadok bude skrytý.</v>
      </c>
      <c r="CC476" s="52" t="s">
        <v>10</v>
      </c>
      <c r="CW476" s="3">
        <f t="shared" si="75"/>
        <v>0</v>
      </c>
      <c r="CX476" s="3">
        <f t="shared" si="83"/>
        <v>0</v>
      </c>
      <c r="CZ476" s="3">
        <f t="shared" si="72"/>
        <v>1</v>
      </c>
      <c r="DA476" s="40">
        <f t="shared" si="80"/>
        <v>0</v>
      </c>
      <c r="DZ476" s="10"/>
    </row>
    <row r="477" spans="1:130" ht="12.75" hidden="1" customHeight="1">
      <c r="A477" s="7"/>
      <c r="B477" s="152"/>
      <c r="C477" s="152"/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152"/>
      <c r="O477" s="152"/>
      <c r="P477" s="152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54" t="str">
        <f t="shared" si="81"/>
        <v/>
      </c>
      <c r="AG477" s="154"/>
      <c r="AH477" s="154"/>
      <c r="AI477" s="154"/>
      <c r="AJ477" s="154"/>
      <c r="AK477" s="154"/>
      <c r="AL477" s="154"/>
      <c r="AM477" s="154"/>
      <c r="AN477" s="154"/>
      <c r="AO477" s="154"/>
      <c r="AP477" s="154"/>
      <c r="AQ477" s="154"/>
      <c r="AR477" s="154"/>
      <c r="AS477" s="154"/>
      <c r="AT477" s="154"/>
      <c r="AU477" s="154"/>
      <c r="AV477" s="154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5"/>
      <c r="BN477" s="155"/>
      <c r="BO477" s="156" t="str">
        <f t="shared" si="82"/>
        <v/>
      </c>
      <c r="BP477" s="156"/>
      <c r="BQ477" s="156"/>
      <c r="BR477" s="156"/>
      <c r="BS477" s="156"/>
      <c r="BT477" s="156"/>
      <c r="BU477" s="156"/>
      <c r="BV477" s="156"/>
      <c r="BW477" s="156"/>
      <c r="BX477" s="156"/>
      <c r="BY477" s="156"/>
      <c r="BZ477" s="156"/>
      <c r="CA477" s="37"/>
      <c r="CB477" s="27" t="str">
        <f t="shared" si="71"/>
        <v>Riadok bude skrytý.</v>
      </c>
      <c r="CC477" s="52" t="s">
        <v>10</v>
      </c>
      <c r="CW477" s="3">
        <f t="shared" si="75"/>
        <v>0</v>
      </c>
      <c r="CX477" s="3">
        <f t="shared" si="83"/>
        <v>0</v>
      </c>
      <c r="CZ477" s="3">
        <f t="shared" si="72"/>
        <v>1</v>
      </c>
      <c r="DA477" s="40">
        <f t="shared" si="80"/>
        <v>0</v>
      </c>
      <c r="DZ477" s="10"/>
    </row>
    <row r="478" spans="1:130" ht="12.75" hidden="1" customHeight="1">
      <c r="A478" s="7"/>
      <c r="B478" s="152"/>
      <c r="C478" s="152"/>
      <c r="D478" s="152"/>
      <c r="E478" s="152"/>
      <c r="F478" s="152"/>
      <c r="G478" s="152"/>
      <c r="H478" s="152"/>
      <c r="I478" s="152"/>
      <c r="J478" s="152"/>
      <c r="K478" s="152"/>
      <c r="L478" s="152"/>
      <c r="M478" s="152"/>
      <c r="N478" s="152"/>
      <c r="O478" s="152"/>
      <c r="P478" s="152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4" t="str">
        <f t="shared" si="81"/>
        <v/>
      </c>
      <c r="AG478" s="154"/>
      <c r="AH478" s="154"/>
      <c r="AI478" s="154"/>
      <c r="AJ478" s="154"/>
      <c r="AK478" s="154"/>
      <c r="AL478" s="154"/>
      <c r="AM478" s="154"/>
      <c r="AN478" s="154"/>
      <c r="AO478" s="154"/>
      <c r="AP478" s="154"/>
      <c r="AQ478" s="154"/>
      <c r="AR478" s="154"/>
      <c r="AS478" s="154"/>
      <c r="AT478" s="154"/>
      <c r="AU478" s="154"/>
      <c r="AV478" s="154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5"/>
      <c r="BN478" s="155"/>
      <c r="BO478" s="156" t="str">
        <f t="shared" si="82"/>
        <v/>
      </c>
      <c r="BP478" s="156"/>
      <c r="BQ478" s="156"/>
      <c r="BR478" s="156"/>
      <c r="BS478" s="156"/>
      <c r="BT478" s="156"/>
      <c r="BU478" s="156"/>
      <c r="BV478" s="156"/>
      <c r="BW478" s="156"/>
      <c r="BX478" s="156"/>
      <c r="BY478" s="156"/>
      <c r="BZ478" s="156"/>
      <c r="CA478" s="37"/>
      <c r="CB478" s="27" t="str">
        <f t="shared" si="71"/>
        <v>Riadok bude skrytý.</v>
      </c>
      <c r="CC478" s="52" t="s">
        <v>10</v>
      </c>
      <c r="CW478" s="3">
        <f t="shared" si="75"/>
        <v>0</v>
      </c>
      <c r="CX478" s="3">
        <f t="shared" si="83"/>
        <v>0</v>
      </c>
      <c r="CZ478" s="3">
        <f t="shared" si="72"/>
        <v>1</v>
      </c>
      <c r="DA478" s="40">
        <f t="shared" si="80"/>
        <v>0</v>
      </c>
      <c r="DZ478" s="10"/>
    </row>
    <row r="479" spans="1:130" ht="12.75" hidden="1" customHeight="1">
      <c r="A479" s="7"/>
      <c r="B479" s="152"/>
      <c r="C479" s="152"/>
      <c r="D479" s="152"/>
      <c r="E479" s="152"/>
      <c r="F479" s="152"/>
      <c r="G479" s="152"/>
      <c r="H479" s="152"/>
      <c r="I479" s="152"/>
      <c r="J479" s="152"/>
      <c r="K479" s="152"/>
      <c r="L479" s="152"/>
      <c r="M479" s="152"/>
      <c r="N479" s="152"/>
      <c r="O479" s="152"/>
      <c r="P479" s="152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4" t="str">
        <f t="shared" si="81"/>
        <v/>
      </c>
      <c r="AG479" s="154"/>
      <c r="AH479" s="154"/>
      <c r="AI479" s="154"/>
      <c r="AJ479" s="154"/>
      <c r="AK479" s="154"/>
      <c r="AL479" s="154"/>
      <c r="AM479" s="154"/>
      <c r="AN479" s="154"/>
      <c r="AO479" s="154"/>
      <c r="AP479" s="154"/>
      <c r="AQ479" s="154"/>
      <c r="AR479" s="154"/>
      <c r="AS479" s="154"/>
      <c r="AT479" s="154"/>
      <c r="AU479" s="154"/>
      <c r="AV479" s="154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55"/>
      <c r="BN479" s="155"/>
      <c r="BO479" s="156" t="str">
        <f t="shared" si="82"/>
        <v/>
      </c>
      <c r="BP479" s="156"/>
      <c r="BQ479" s="156"/>
      <c r="BR479" s="156"/>
      <c r="BS479" s="156"/>
      <c r="BT479" s="156"/>
      <c r="BU479" s="156"/>
      <c r="BV479" s="156"/>
      <c r="BW479" s="156"/>
      <c r="BX479" s="156"/>
      <c r="BY479" s="156"/>
      <c r="BZ479" s="156"/>
      <c r="CA479" s="37"/>
      <c r="CB479" s="27" t="str">
        <f t="shared" si="71"/>
        <v>Riadok bude skrytý.</v>
      </c>
      <c r="CC479" s="52" t="s">
        <v>10</v>
      </c>
      <c r="CW479" s="3">
        <f t="shared" si="75"/>
        <v>0</v>
      </c>
      <c r="CX479" s="3">
        <f t="shared" si="83"/>
        <v>0</v>
      </c>
      <c r="CZ479" s="3">
        <f t="shared" si="72"/>
        <v>1</v>
      </c>
      <c r="DA479" s="40">
        <f t="shared" si="80"/>
        <v>0</v>
      </c>
      <c r="DZ479" s="10"/>
    </row>
    <row r="480" spans="1:130" ht="12.75" hidden="1" customHeight="1">
      <c r="A480" s="7"/>
      <c r="B480" s="152"/>
      <c r="C480" s="152"/>
      <c r="D480" s="152"/>
      <c r="E480" s="152"/>
      <c r="F480" s="152"/>
      <c r="G480" s="152"/>
      <c r="H480" s="152"/>
      <c r="I480" s="152"/>
      <c r="J480" s="152"/>
      <c r="K480" s="152"/>
      <c r="L480" s="152"/>
      <c r="M480" s="152"/>
      <c r="N480" s="152"/>
      <c r="O480" s="152"/>
      <c r="P480" s="152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4" t="str">
        <f t="shared" si="81"/>
        <v/>
      </c>
      <c r="AG480" s="154"/>
      <c r="AH480" s="154"/>
      <c r="AI480" s="154"/>
      <c r="AJ480" s="154"/>
      <c r="AK480" s="154"/>
      <c r="AL480" s="154"/>
      <c r="AM480" s="154"/>
      <c r="AN480" s="154"/>
      <c r="AO480" s="154"/>
      <c r="AP480" s="154"/>
      <c r="AQ480" s="154"/>
      <c r="AR480" s="154"/>
      <c r="AS480" s="154"/>
      <c r="AT480" s="154"/>
      <c r="AU480" s="154"/>
      <c r="AV480" s="154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5"/>
      <c r="BN480" s="155"/>
      <c r="BO480" s="156" t="str">
        <f t="shared" si="82"/>
        <v/>
      </c>
      <c r="BP480" s="156"/>
      <c r="BQ480" s="156"/>
      <c r="BR480" s="156"/>
      <c r="BS480" s="156"/>
      <c r="BT480" s="156"/>
      <c r="BU480" s="156"/>
      <c r="BV480" s="156"/>
      <c r="BW480" s="156"/>
      <c r="BX480" s="156"/>
      <c r="BY480" s="156"/>
      <c r="BZ480" s="156"/>
      <c r="CA480" s="37"/>
      <c r="CB480" s="27" t="str">
        <f t="shared" si="71"/>
        <v>Riadok bude skrytý.</v>
      </c>
      <c r="CC480" s="52" t="s">
        <v>10</v>
      </c>
      <c r="CW480" s="3">
        <f t="shared" si="75"/>
        <v>0</v>
      </c>
      <c r="CX480" s="3">
        <f t="shared" si="83"/>
        <v>0</v>
      </c>
      <c r="CZ480" s="3">
        <f t="shared" si="72"/>
        <v>1</v>
      </c>
      <c r="DA480" s="40">
        <f t="shared" si="80"/>
        <v>0</v>
      </c>
      <c r="DZ480" s="10"/>
    </row>
    <row r="481" spans="1:130" ht="12.75" hidden="1" customHeight="1">
      <c r="A481" s="7"/>
      <c r="B481" s="152"/>
      <c r="C481" s="152"/>
      <c r="D481" s="152"/>
      <c r="E481" s="152"/>
      <c r="F481" s="152"/>
      <c r="G481" s="152"/>
      <c r="H481" s="152"/>
      <c r="I481" s="152"/>
      <c r="J481" s="152"/>
      <c r="K481" s="152"/>
      <c r="L481" s="152"/>
      <c r="M481" s="152"/>
      <c r="N481" s="152"/>
      <c r="O481" s="152"/>
      <c r="P481" s="152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4" t="str">
        <f t="shared" si="81"/>
        <v/>
      </c>
      <c r="AG481" s="154"/>
      <c r="AH481" s="154"/>
      <c r="AI481" s="154"/>
      <c r="AJ481" s="154"/>
      <c r="AK481" s="154"/>
      <c r="AL481" s="154"/>
      <c r="AM481" s="154"/>
      <c r="AN481" s="154"/>
      <c r="AO481" s="154"/>
      <c r="AP481" s="154"/>
      <c r="AQ481" s="154"/>
      <c r="AR481" s="154"/>
      <c r="AS481" s="154"/>
      <c r="AT481" s="154"/>
      <c r="AU481" s="154"/>
      <c r="AV481" s="154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5"/>
      <c r="BN481" s="155"/>
      <c r="BO481" s="156" t="str">
        <f t="shared" si="82"/>
        <v/>
      </c>
      <c r="BP481" s="156"/>
      <c r="BQ481" s="156"/>
      <c r="BR481" s="156"/>
      <c r="BS481" s="156"/>
      <c r="BT481" s="156"/>
      <c r="BU481" s="156"/>
      <c r="BV481" s="156"/>
      <c r="BW481" s="156"/>
      <c r="BX481" s="156"/>
      <c r="BY481" s="156"/>
      <c r="BZ481" s="156"/>
      <c r="CA481" s="37"/>
      <c r="CB481" s="27" t="str">
        <f t="shared" ref="CB481:CB533" si="84">+IF(DA481=0,"Riadok bude skrytý.","Riadok bude vidieť.")</f>
        <v>Riadok bude skrytý.</v>
      </c>
      <c r="CC481" s="52" t="s">
        <v>10</v>
      </c>
      <c r="CW481" s="3">
        <f t="shared" si="75"/>
        <v>0</v>
      </c>
      <c r="CX481" s="3">
        <f t="shared" si="83"/>
        <v>0</v>
      </c>
      <c r="CZ481" s="3">
        <f t="shared" ref="CZ481:CZ515" si="85">IF(CC481="",1,IF(CC481="Chcem skryť riadok.",0,1))</f>
        <v>1</v>
      </c>
      <c r="DA481" s="40">
        <f t="shared" si="80"/>
        <v>0</v>
      </c>
      <c r="DZ481" s="10"/>
    </row>
    <row r="482" spans="1:130" ht="12.75" hidden="1" customHeight="1">
      <c r="A482" s="7"/>
      <c r="B482" s="152"/>
      <c r="C482" s="152"/>
      <c r="D482" s="152"/>
      <c r="E482" s="152"/>
      <c r="F482" s="152"/>
      <c r="G482" s="152"/>
      <c r="H482" s="152"/>
      <c r="I482" s="152"/>
      <c r="J482" s="152"/>
      <c r="K482" s="152"/>
      <c r="L482" s="152"/>
      <c r="M482" s="152"/>
      <c r="N482" s="152"/>
      <c r="O482" s="152"/>
      <c r="P482" s="152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4" t="str">
        <f t="shared" si="81"/>
        <v/>
      </c>
      <c r="AG482" s="154"/>
      <c r="AH482" s="154"/>
      <c r="AI482" s="154"/>
      <c r="AJ482" s="154"/>
      <c r="AK482" s="154"/>
      <c r="AL482" s="154"/>
      <c r="AM482" s="154"/>
      <c r="AN482" s="154"/>
      <c r="AO482" s="154"/>
      <c r="AP482" s="154"/>
      <c r="AQ482" s="154"/>
      <c r="AR482" s="154"/>
      <c r="AS482" s="154"/>
      <c r="AT482" s="154"/>
      <c r="AU482" s="154"/>
      <c r="AV482" s="154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5"/>
      <c r="BN482" s="155"/>
      <c r="BO482" s="156" t="str">
        <f t="shared" si="82"/>
        <v/>
      </c>
      <c r="BP482" s="156"/>
      <c r="BQ482" s="156"/>
      <c r="BR482" s="156"/>
      <c r="BS482" s="156"/>
      <c r="BT482" s="156"/>
      <c r="BU482" s="156"/>
      <c r="BV482" s="156"/>
      <c r="BW482" s="156"/>
      <c r="BX482" s="156"/>
      <c r="BY482" s="156"/>
      <c r="BZ482" s="156"/>
      <c r="CA482" s="37"/>
      <c r="CB482" s="27" t="str">
        <f t="shared" si="84"/>
        <v>Riadok bude skrytý.</v>
      </c>
      <c r="CC482" s="52" t="s">
        <v>10</v>
      </c>
      <c r="CW482" s="3">
        <f t="shared" si="75"/>
        <v>0</v>
      </c>
      <c r="CX482" s="3">
        <f t="shared" si="83"/>
        <v>0</v>
      </c>
      <c r="CZ482" s="3">
        <f t="shared" si="85"/>
        <v>1</v>
      </c>
      <c r="DA482" s="40">
        <f t="shared" si="80"/>
        <v>0</v>
      </c>
      <c r="DZ482" s="10"/>
    </row>
    <row r="483" spans="1:130" ht="12.75" hidden="1" customHeight="1">
      <c r="A483" s="7"/>
      <c r="B483" s="152"/>
      <c r="C483" s="152"/>
      <c r="D483" s="152"/>
      <c r="E483" s="152"/>
      <c r="F483" s="152"/>
      <c r="G483" s="152"/>
      <c r="H483" s="152"/>
      <c r="I483" s="152"/>
      <c r="J483" s="152"/>
      <c r="K483" s="152"/>
      <c r="L483" s="152"/>
      <c r="M483" s="152"/>
      <c r="N483" s="152"/>
      <c r="O483" s="152"/>
      <c r="P483" s="152"/>
      <c r="Q483" s="153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  <c r="AC483" s="153"/>
      <c r="AD483" s="153"/>
      <c r="AE483" s="153"/>
      <c r="AF483" s="154" t="str">
        <f t="shared" si="81"/>
        <v/>
      </c>
      <c r="AG483" s="154"/>
      <c r="AH483" s="154"/>
      <c r="AI483" s="154"/>
      <c r="AJ483" s="154"/>
      <c r="AK483" s="154"/>
      <c r="AL483" s="154"/>
      <c r="AM483" s="154"/>
      <c r="AN483" s="154"/>
      <c r="AO483" s="154"/>
      <c r="AP483" s="154"/>
      <c r="AQ483" s="154"/>
      <c r="AR483" s="154"/>
      <c r="AS483" s="154"/>
      <c r="AT483" s="154"/>
      <c r="AU483" s="154"/>
      <c r="AV483" s="154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5"/>
      <c r="BN483" s="155"/>
      <c r="BO483" s="156" t="str">
        <f t="shared" si="82"/>
        <v/>
      </c>
      <c r="BP483" s="156"/>
      <c r="BQ483" s="156"/>
      <c r="BR483" s="156"/>
      <c r="BS483" s="156"/>
      <c r="BT483" s="156"/>
      <c r="BU483" s="156"/>
      <c r="BV483" s="156"/>
      <c r="BW483" s="156"/>
      <c r="BX483" s="156"/>
      <c r="BY483" s="156"/>
      <c r="BZ483" s="156"/>
      <c r="CA483" s="37"/>
      <c r="CB483" s="27" t="str">
        <f t="shared" si="84"/>
        <v>Riadok bude skrytý.</v>
      </c>
      <c r="CC483" s="52" t="s">
        <v>10</v>
      </c>
      <c r="CW483" s="3">
        <f t="shared" si="75"/>
        <v>0</v>
      </c>
      <c r="CX483" s="3">
        <f t="shared" si="83"/>
        <v>0</v>
      </c>
      <c r="CZ483" s="3">
        <f t="shared" si="85"/>
        <v>1</v>
      </c>
      <c r="DA483" s="40">
        <f t="shared" si="80"/>
        <v>0</v>
      </c>
      <c r="DZ483" s="10"/>
    </row>
    <row r="484" spans="1:130" ht="12.75" hidden="1" customHeight="1">
      <c r="A484" s="7"/>
      <c r="B484" s="157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158"/>
      <c r="R484" s="158"/>
      <c r="S484" s="158"/>
      <c r="T484" s="158"/>
      <c r="U484" s="158"/>
      <c r="V484" s="158"/>
      <c r="W484" s="158"/>
      <c r="X484" s="158"/>
      <c r="Y484" s="158"/>
      <c r="Z484" s="158"/>
      <c r="AA484" s="158"/>
      <c r="AB484" s="158"/>
      <c r="AC484" s="158"/>
      <c r="AD484" s="158"/>
      <c r="AE484" s="158"/>
      <c r="AF484" s="159" t="str">
        <f t="shared" si="81"/>
        <v/>
      </c>
      <c r="AG484" s="159"/>
      <c r="AH484" s="159"/>
      <c r="AI484" s="159"/>
      <c r="AJ484" s="159"/>
      <c r="AK484" s="159"/>
      <c r="AL484" s="159"/>
      <c r="AM484" s="159"/>
      <c r="AN484" s="159"/>
      <c r="AO484" s="159"/>
      <c r="AP484" s="159"/>
      <c r="AQ484" s="159"/>
      <c r="AR484" s="159"/>
      <c r="AS484" s="159"/>
      <c r="AT484" s="159"/>
      <c r="AU484" s="159"/>
      <c r="AV484" s="159"/>
      <c r="AW484" s="160"/>
      <c r="AX484" s="160"/>
      <c r="AY484" s="160"/>
      <c r="AZ484" s="160"/>
      <c r="BA484" s="160"/>
      <c r="BB484" s="160"/>
      <c r="BC484" s="160"/>
      <c r="BD484" s="160"/>
      <c r="BE484" s="160"/>
      <c r="BF484" s="160"/>
      <c r="BG484" s="160"/>
      <c r="BH484" s="160"/>
      <c r="BI484" s="160"/>
      <c r="BJ484" s="160"/>
      <c r="BK484" s="160"/>
      <c r="BL484" s="160"/>
      <c r="BM484" s="160"/>
      <c r="BN484" s="160"/>
      <c r="BO484" s="161" t="str">
        <f t="shared" si="82"/>
        <v/>
      </c>
      <c r="BP484" s="161"/>
      <c r="BQ484" s="161"/>
      <c r="BR484" s="161"/>
      <c r="BS484" s="161"/>
      <c r="BT484" s="161"/>
      <c r="BU484" s="161"/>
      <c r="BV484" s="161"/>
      <c r="BW484" s="161"/>
      <c r="BX484" s="161"/>
      <c r="BY484" s="161"/>
      <c r="BZ484" s="161"/>
      <c r="CA484" s="37"/>
      <c r="CB484" s="27" t="str">
        <f t="shared" si="84"/>
        <v>Riadok bude skrytý.</v>
      </c>
      <c r="CC484" s="52" t="s">
        <v>10</v>
      </c>
      <c r="CW484" s="3">
        <f t="shared" si="75"/>
        <v>0</v>
      </c>
      <c r="CX484" s="3">
        <f>+IF(SUM(CX475:CX483)=0,0,1)</f>
        <v>0</v>
      </c>
      <c r="CZ484" s="3">
        <f t="shared" si="85"/>
        <v>1</v>
      </c>
      <c r="DA484" s="40">
        <f t="shared" si="80"/>
        <v>0</v>
      </c>
      <c r="DZ484" s="10"/>
    </row>
    <row r="485" spans="1:130" ht="12.75" hidden="1" customHeight="1">
      <c r="A485" s="7"/>
      <c r="B485" s="147" t="s">
        <v>146</v>
      </c>
      <c r="C485" s="147"/>
      <c r="D485" s="147"/>
      <c r="E485" s="147"/>
      <c r="F485" s="147"/>
      <c r="G485" s="147"/>
      <c r="H485" s="147"/>
      <c r="I485" s="147"/>
      <c r="J485" s="147"/>
      <c r="K485" s="147"/>
      <c r="L485" s="147"/>
      <c r="M485" s="147"/>
      <c r="N485" s="147"/>
      <c r="O485" s="147"/>
      <c r="P485" s="147"/>
      <c r="Q485" s="147"/>
      <c r="R485" s="147"/>
      <c r="S485" s="147"/>
      <c r="T485" s="147"/>
      <c r="U485" s="147"/>
      <c r="V485" s="147"/>
      <c r="W485" s="147"/>
      <c r="X485" s="147"/>
      <c r="Y485" s="147"/>
      <c r="Z485" s="147"/>
      <c r="AA485" s="147"/>
      <c r="AB485" s="147"/>
      <c r="AC485" s="147"/>
      <c r="AD485" s="147"/>
      <c r="AE485" s="147"/>
      <c r="AF485" s="147"/>
      <c r="AG485" s="147"/>
      <c r="AH485" s="147"/>
      <c r="AI485" s="147"/>
      <c r="AJ485" s="147"/>
      <c r="AK485" s="147"/>
      <c r="AL485" s="147"/>
      <c r="AM485" s="147"/>
      <c r="AN485" s="147"/>
      <c r="AO485" s="147"/>
      <c r="AP485" s="147"/>
      <c r="AQ485" s="147"/>
      <c r="AR485" s="147"/>
      <c r="AS485" s="147"/>
      <c r="AT485" s="147"/>
      <c r="AU485" s="147"/>
      <c r="AV485" s="147"/>
      <c r="AW485" s="147"/>
      <c r="AX485" s="147"/>
      <c r="AY485" s="147"/>
      <c r="AZ485" s="147"/>
      <c r="BA485" s="147"/>
      <c r="BB485" s="147"/>
      <c r="BC485" s="147"/>
      <c r="BD485" s="147"/>
      <c r="BE485" s="147"/>
      <c r="BF485" s="147"/>
      <c r="BG485" s="147"/>
      <c r="BH485" s="147"/>
      <c r="BI485" s="147"/>
      <c r="BJ485" s="147"/>
      <c r="BK485" s="147"/>
      <c r="BL485" s="147"/>
      <c r="BM485" s="147"/>
      <c r="BN485" s="147"/>
      <c r="BO485" s="147"/>
      <c r="BP485" s="147"/>
      <c r="BQ485" s="147"/>
      <c r="BR485" s="147"/>
      <c r="BS485" s="147"/>
      <c r="BT485" s="147"/>
      <c r="BU485" s="147"/>
      <c r="BV485" s="147"/>
      <c r="BW485" s="147"/>
      <c r="BX485" s="147"/>
      <c r="BY485" s="147"/>
      <c r="BZ485" s="147"/>
      <c r="CA485" s="12" t="s">
        <v>4</v>
      </c>
      <c r="CB485" s="27" t="str">
        <f t="shared" si="84"/>
        <v>Riadok bude skrytý.</v>
      </c>
      <c r="CC485" s="52" t="s">
        <v>10</v>
      </c>
      <c r="CW485" s="3">
        <f t="shared" si="75"/>
        <v>0</v>
      </c>
      <c r="CX485" s="3">
        <f>+IF(SUM(CX487:CX496)=0,0,1)</f>
        <v>0</v>
      </c>
      <c r="CZ485" s="3">
        <f t="shared" si="85"/>
        <v>1</v>
      </c>
      <c r="DA485" s="40">
        <f t="shared" si="80"/>
        <v>0</v>
      </c>
      <c r="DZ485" s="10"/>
    </row>
    <row r="486" spans="1:130" ht="12.75" hidden="1" customHeight="1">
      <c r="A486" s="7"/>
      <c r="B486" s="148" t="s">
        <v>140</v>
      </c>
      <c r="C486" s="148"/>
      <c r="D486" s="148"/>
      <c r="E486" s="148"/>
      <c r="F486" s="148"/>
      <c r="G486" s="148"/>
      <c r="H486" s="148"/>
      <c r="I486" s="148"/>
      <c r="J486" s="148"/>
      <c r="K486" s="148"/>
      <c r="L486" s="148"/>
      <c r="M486" s="149" t="s">
        <v>147</v>
      </c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  <c r="AB486" s="150" t="s">
        <v>142</v>
      </c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49" t="s">
        <v>140</v>
      </c>
      <c r="AP486" s="149"/>
      <c r="AQ486" s="149"/>
      <c r="AR486" s="149"/>
      <c r="AS486" s="149"/>
      <c r="AT486" s="149"/>
      <c r="AU486" s="149"/>
      <c r="AV486" s="149"/>
      <c r="AW486" s="149"/>
      <c r="AX486" s="149"/>
      <c r="AY486" s="149"/>
      <c r="AZ486" s="149" t="s">
        <v>148</v>
      </c>
      <c r="BA486" s="149"/>
      <c r="BB486" s="149"/>
      <c r="BC486" s="149"/>
      <c r="BD486" s="149"/>
      <c r="BE486" s="149"/>
      <c r="BF486" s="149"/>
      <c r="BG486" s="149"/>
      <c r="BH486" s="149"/>
      <c r="BI486" s="149"/>
      <c r="BJ486" s="149"/>
      <c r="BK486" s="149"/>
      <c r="BL486" s="149"/>
      <c r="BM486" s="149"/>
      <c r="BN486" s="149"/>
      <c r="BO486" s="162" t="s">
        <v>142</v>
      </c>
      <c r="BP486" s="162"/>
      <c r="BQ486" s="162"/>
      <c r="BR486" s="162"/>
      <c r="BS486" s="162"/>
      <c r="BT486" s="162"/>
      <c r="BU486" s="162"/>
      <c r="BV486" s="162"/>
      <c r="BW486" s="162"/>
      <c r="BX486" s="162"/>
      <c r="BY486" s="162"/>
      <c r="BZ486" s="162"/>
      <c r="CA486" s="8"/>
      <c r="CB486" s="27" t="str">
        <f t="shared" si="84"/>
        <v>Riadok bude skrytý.</v>
      </c>
      <c r="CC486" s="52" t="s">
        <v>10</v>
      </c>
      <c r="CW486" s="3">
        <f t="shared" si="75"/>
        <v>0</v>
      </c>
      <c r="CX486" s="3">
        <f>+IF(SUM(CX487:CX496)=0,0,1)</f>
        <v>0</v>
      </c>
      <c r="CZ486" s="3">
        <f t="shared" si="85"/>
        <v>1</v>
      </c>
      <c r="DA486" s="40">
        <f t="shared" si="80"/>
        <v>0</v>
      </c>
      <c r="DZ486" s="10"/>
    </row>
    <row r="487" spans="1:130" ht="12.75" hidden="1" customHeight="1">
      <c r="A487" s="7"/>
      <c r="B487" s="163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65" t="str">
        <f t="shared" ref="AB487:AB496" si="86">IF(B487="","",ROUND(B487*M487,2))</f>
        <v/>
      </c>
      <c r="AC487" s="165"/>
      <c r="AD487" s="165"/>
      <c r="AE487" s="165"/>
      <c r="AF487" s="165"/>
      <c r="AG487" s="165"/>
      <c r="AH487" s="165"/>
      <c r="AI487" s="165"/>
      <c r="AJ487" s="165"/>
      <c r="AK487" s="165"/>
      <c r="AL487" s="165"/>
      <c r="AM487" s="165"/>
      <c r="AN487" s="165"/>
      <c r="AO487" s="166"/>
      <c r="AP487" s="166"/>
      <c r="AQ487" s="166"/>
      <c r="AR487" s="166"/>
      <c r="AS487" s="166"/>
      <c r="AT487" s="166"/>
      <c r="AU487" s="166"/>
      <c r="AV487" s="166"/>
      <c r="AW487" s="166"/>
      <c r="AX487" s="166"/>
      <c r="AY487" s="166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67" t="str">
        <f t="shared" ref="BO487:BO496" si="87">IF(AO487="","",ROUND(AO487*AZ487,2))</f>
        <v/>
      </c>
      <c r="BP487" s="167"/>
      <c r="BQ487" s="167"/>
      <c r="BR487" s="167"/>
      <c r="BS487" s="167"/>
      <c r="BT487" s="167"/>
      <c r="BU487" s="167"/>
      <c r="BV487" s="167"/>
      <c r="BW487" s="167"/>
      <c r="BX487" s="167"/>
      <c r="BY487" s="167"/>
      <c r="BZ487" s="167"/>
      <c r="CA487" s="37"/>
      <c r="CB487" s="27" t="str">
        <f t="shared" si="84"/>
        <v>Riadok bude skrytý.</v>
      </c>
      <c r="CC487" s="52" t="s">
        <v>10</v>
      </c>
      <c r="CW487" s="3">
        <f t="shared" si="75"/>
        <v>0</v>
      </c>
      <c r="CX487" s="3">
        <f>+IF(B487="",IF(M487="",IF(AO487="",IF(AZ487="",0,1),1),1),1)</f>
        <v>0</v>
      </c>
      <c r="CZ487" s="3">
        <f t="shared" si="85"/>
        <v>1</v>
      </c>
      <c r="DA487" s="40">
        <f t="shared" si="80"/>
        <v>0</v>
      </c>
      <c r="DZ487" s="10"/>
    </row>
    <row r="488" spans="1:130" ht="12.75" hidden="1" customHeight="1">
      <c r="A488" s="7"/>
      <c r="B488" s="163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65" t="str">
        <f t="shared" si="86"/>
        <v/>
      </c>
      <c r="AC488" s="165"/>
      <c r="AD488" s="165"/>
      <c r="AE488" s="165"/>
      <c r="AF488" s="165"/>
      <c r="AG488" s="165"/>
      <c r="AH488" s="165"/>
      <c r="AI488" s="165"/>
      <c r="AJ488" s="165"/>
      <c r="AK488" s="165"/>
      <c r="AL488" s="165"/>
      <c r="AM488" s="165"/>
      <c r="AN488" s="165"/>
      <c r="AO488" s="166"/>
      <c r="AP488" s="166"/>
      <c r="AQ488" s="166"/>
      <c r="AR488" s="166"/>
      <c r="AS488" s="166"/>
      <c r="AT488" s="166"/>
      <c r="AU488" s="166"/>
      <c r="AV488" s="166"/>
      <c r="AW488" s="166"/>
      <c r="AX488" s="166"/>
      <c r="AY488" s="166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67" t="str">
        <f t="shared" si="87"/>
        <v/>
      </c>
      <c r="BP488" s="167"/>
      <c r="BQ488" s="167"/>
      <c r="BR488" s="167"/>
      <c r="BS488" s="167"/>
      <c r="BT488" s="167"/>
      <c r="BU488" s="167"/>
      <c r="BV488" s="167"/>
      <c r="BW488" s="167"/>
      <c r="BX488" s="167"/>
      <c r="BY488" s="167"/>
      <c r="BZ488" s="167"/>
      <c r="CA488" s="37"/>
      <c r="CB488" s="27" t="str">
        <f t="shared" si="84"/>
        <v>Riadok bude skrytý.</v>
      </c>
      <c r="CC488" s="52" t="s">
        <v>10</v>
      </c>
      <c r="CW488" s="3">
        <f t="shared" si="75"/>
        <v>0</v>
      </c>
      <c r="CX488" s="3">
        <f t="shared" ref="CX488:CX495" si="88">+IF(B488="",IF(M488="",IF(AO488="",IF(AZ488="",0,1),1),1),1)</f>
        <v>0</v>
      </c>
      <c r="CZ488" s="3">
        <f t="shared" si="85"/>
        <v>1</v>
      </c>
      <c r="DA488" s="40">
        <f t="shared" si="80"/>
        <v>0</v>
      </c>
      <c r="DZ488" s="10"/>
    </row>
    <row r="489" spans="1:130" ht="12.75" hidden="1" customHeight="1">
      <c r="A489" s="7"/>
      <c r="B489" s="163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65" t="str">
        <f t="shared" si="86"/>
        <v/>
      </c>
      <c r="AC489" s="165"/>
      <c r="AD489" s="165"/>
      <c r="AE489" s="165"/>
      <c r="AF489" s="165"/>
      <c r="AG489" s="165"/>
      <c r="AH489" s="165"/>
      <c r="AI489" s="165"/>
      <c r="AJ489" s="165"/>
      <c r="AK489" s="165"/>
      <c r="AL489" s="165"/>
      <c r="AM489" s="165"/>
      <c r="AN489" s="165"/>
      <c r="AO489" s="166"/>
      <c r="AP489" s="166"/>
      <c r="AQ489" s="166"/>
      <c r="AR489" s="166"/>
      <c r="AS489" s="166"/>
      <c r="AT489" s="166"/>
      <c r="AU489" s="166"/>
      <c r="AV489" s="166"/>
      <c r="AW489" s="166"/>
      <c r="AX489" s="166"/>
      <c r="AY489" s="166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67" t="str">
        <f t="shared" si="87"/>
        <v/>
      </c>
      <c r="BP489" s="167"/>
      <c r="BQ489" s="167"/>
      <c r="BR489" s="167"/>
      <c r="BS489" s="167"/>
      <c r="BT489" s="167"/>
      <c r="BU489" s="167"/>
      <c r="BV489" s="167"/>
      <c r="BW489" s="167"/>
      <c r="BX489" s="167"/>
      <c r="BY489" s="167"/>
      <c r="BZ489" s="167"/>
      <c r="CA489" s="37"/>
      <c r="CB489" s="27" t="str">
        <f t="shared" si="84"/>
        <v>Riadok bude skrytý.</v>
      </c>
      <c r="CC489" s="52" t="s">
        <v>10</v>
      </c>
      <c r="CW489" s="3">
        <f t="shared" si="75"/>
        <v>0</v>
      </c>
      <c r="CX489" s="3">
        <f t="shared" si="88"/>
        <v>0</v>
      </c>
      <c r="CZ489" s="3">
        <f t="shared" si="85"/>
        <v>1</v>
      </c>
      <c r="DA489" s="40">
        <f t="shared" si="80"/>
        <v>0</v>
      </c>
      <c r="DZ489" s="10"/>
    </row>
    <row r="490" spans="1:130" ht="12.75" hidden="1" customHeight="1">
      <c r="A490" s="7"/>
      <c r="B490" s="163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65" t="str">
        <f t="shared" si="86"/>
        <v/>
      </c>
      <c r="AC490" s="165"/>
      <c r="AD490" s="165"/>
      <c r="AE490" s="165"/>
      <c r="AF490" s="165"/>
      <c r="AG490" s="165"/>
      <c r="AH490" s="165"/>
      <c r="AI490" s="165"/>
      <c r="AJ490" s="165"/>
      <c r="AK490" s="165"/>
      <c r="AL490" s="165"/>
      <c r="AM490" s="165"/>
      <c r="AN490" s="165"/>
      <c r="AO490" s="166"/>
      <c r="AP490" s="166"/>
      <c r="AQ490" s="166"/>
      <c r="AR490" s="166"/>
      <c r="AS490" s="166"/>
      <c r="AT490" s="166"/>
      <c r="AU490" s="166"/>
      <c r="AV490" s="166"/>
      <c r="AW490" s="166"/>
      <c r="AX490" s="166"/>
      <c r="AY490" s="166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67" t="str">
        <f t="shared" si="87"/>
        <v/>
      </c>
      <c r="BP490" s="167"/>
      <c r="BQ490" s="167"/>
      <c r="BR490" s="167"/>
      <c r="BS490" s="167"/>
      <c r="BT490" s="167"/>
      <c r="BU490" s="167"/>
      <c r="BV490" s="167"/>
      <c r="BW490" s="167"/>
      <c r="BX490" s="167"/>
      <c r="BY490" s="167"/>
      <c r="BZ490" s="167"/>
      <c r="CA490" s="37"/>
      <c r="CB490" s="27" t="str">
        <f t="shared" si="84"/>
        <v>Riadok bude skrytý.</v>
      </c>
      <c r="CC490" s="52" t="s">
        <v>10</v>
      </c>
      <c r="CW490" s="3">
        <f t="shared" si="75"/>
        <v>0</v>
      </c>
      <c r="CX490" s="3">
        <f t="shared" si="88"/>
        <v>0</v>
      </c>
      <c r="CZ490" s="3">
        <f t="shared" si="85"/>
        <v>1</v>
      </c>
      <c r="DA490" s="40">
        <f t="shared" si="80"/>
        <v>0</v>
      </c>
      <c r="DZ490" s="10"/>
    </row>
    <row r="491" spans="1:130" ht="12.75" hidden="1" customHeight="1">
      <c r="A491" s="7"/>
      <c r="B491" s="163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65" t="str">
        <f t="shared" si="86"/>
        <v/>
      </c>
      <c r="AC491" s="165"/>
      <c r="AD491" s="165"/>
      <c r="AE491" s="165"/>
      <c r="AF491" s="165"/>
      <c r="AG491" s="165"/>
      <c r="AH491" s="165"/>
      <c r="AI491" s="165"/>
      <c r="AJ491" s="165"/>
      <c r="AK491" s="165"/>
      <c r="AL491" s="165"/>
      <c r="AM491" s="165"/>
      <c r="AN491" s="165"/>
      <c r="AO491" s="166"/>
      <c r="AP491" s="166"/>
      <c r="AQ491" s="166"/>
      <c r="AR491" s="166"/>
      <c r="AS491" s="166"/>
      <c r="AT491" s="166"/>
      <c r="AU491" s="166"/>
      <c r="AV491" s="166"/>
      <c r="AW491" s="166"/>
      <c r="AX491" s="166"/>
      <c r="AY491" s="166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67" t="str">
        <f t="shared" si="87"/>
        <v/>
      </c>
      <c r="BP491" s="167"/>
      <c r="BQ491" s="167"/>
      <c r="BR491" s="167"/>
      <c r="BS491" s="167"/>
      <c r="BT491" s="167"/>
      <c r="BU491" s="167"/>
      <c r="BV491" s="167"/>
      <c r="BW491" s="167"/>
      <c r="BX491" s="167"/>
      <c r="BY491" s="167"/>
      <c r="BZ491" s="167"/>
      <c r="CA491" s="37"/>
      <c r="CB491" s="27" t="str">
        <f t="shared" si="84"/>
        <v>Riadok bude skrytý.</v>
      </c>
      <c r="CC491" s="52" t="s">
        <v>10</v>
      </c>
      <c r="CW491" s="3">
        <f t="shared" si="75"/>
        <v>0</v>
      </c>
      <c r="CX491" s="3">
        <f t="shared" si="88"/>
        <v>0</v>
      </c>
      <c r="CZ491" s="3">
        <f t="shared" si="85"/>
        <v>1</v>
      </c>
      <c r="DA491" s="40">
        <f t="shared" si="80"/>
        <v>0</v>
      </c>
      <c r="DZ491" s="10"/>
    </row>
    <row r="492" spans="1:130" ht="12.75" hidden="1" customHeight="1">
      <c r="A492" s="7"/>
      <c r="B492" s="163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65" t="str">
        <f t="shared" si="86"/>
        <v/>
      </c>
      <c r="AC492" s="165"/>
      <c r="AD492" s="165"/>
      <c r="AE492" s="165"/>
      <c r="AF492" s="165"/>
      <c r="AG492" s="165"/>
      <c r="AH492" s="165"/>
      <c r="AI492" s="165"/>
      <c r="AJ492" s="165"/>
      <c r="AK492" s="165"/>
      <c r="AL492" s="165"/>
      <c r="AM492" s="165"/>
      <c r="AN492" s="165"/>
      <c r="AO492" s="166"/>
      <c r="AP492" s="166"/>
      <c r="AQ492" s="166"/>
      <c r="AR492" s="166"/>
      <c r="AS492" s="166"/>
      <c r="AT492" s="166"/>
      <c r="AU492" s="166"/>
      <c r="AV492" s="166"/>
      <c r="AW492" s="166"/>
      <c r="AX492" s="166"/>
      <c r="AY492" s="166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67" t="str">
        <f t="shared" si="87"/>
        <v/>
      </c>
      <c r="BP492" s="167"/>
      <c r="BQ492" s="167"/>
      <c r="BR492" s="167"/>
      <c r="BS492" s="167"/>
      <c r="BT492" s="167"/>
      <c r="BU492" s="167"/>
      <c r="BV492" s="167"/>
      <c r="BW492" s="167"/>
      <c r="BX492" s="167"/>
      <c r="BY492" s="167"/>
      <c r="BZ492" s="167"/>
      <c r="CA492" s="37"/>
      <c r="CB492" s="27" t="str">
        <f t="shared" si="84"/>
        <v>Riadok bude skrytý.</v>
      </c>
      <c r="CC492" s="52" t="s">
        <v>10</v>
      </c>
      <c r="CW492" s="3">
        <f t="shared" si="75"/>
        <v>0</v>
      </c>
      <c r="CX492" s="3">
        <f t="shared" si="88"/>
        <v>0</v>
      </c>
      <c r="CZ492" s="3">
        <f t="shared" si="85"/>
        <v>1</v>
      </c>
      <c r="DA492" s="40">
        <f t="shared" si="80"/>
        <v>0</v>
      </c>
      <c r="DZ492" s="10"/>
    </row>
    <row r="493" spans="1:130" ht="12.75" hidden="1" customHeight="1">
      <c r="A493" s="7"/>
      <c r="B493" s="163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65" t="str">
        <f t="shared" si="86"/>
        <v/>
      </c>
      <c r="AC493" s="165"/>
      <c r="AD493" s="165"/>
      <c r="AE493" s="165"/>
      <c r="AF493" s="165"/>
      <c r="AG493" s="165"/>
      <c r="AH493" s="165"/>
      <c r="AI493" s="165"/>
      <c r="AJ493" s="165"/>
      <c r="AK493" s="165"/>
      <c r="AL493" s="165"/>
      <c r="AM493" s="165"/>
      <c r="AN493" s="165"/>
      <c r="AO493" s="166"/>
      <c r="AP493" s="166"/>
      <c r="AQ493" s="166"/>
      <c r="AR493" s="166"/>
      <c r="AS493" s="166"/>
      <c r="AT493" s="166"/>
      <c r="AU493" s="166"/>
      <c r="AV493" s="166"/>
      <c r="AW493" s="166"/>
      <c r="AX493" s="166"/>
      <c r="AY493" s="166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67" t="str">
        <f t="shared" si="87"/>
        <v/>
      </c>
      <c r="BP493" s="167"/>
      <c r="BQ493" s="167"/>
      <c r="BR493" s="167"/>
      <c r="BS493" s="167"/>
      <c r="BT493" s="167"/>
      <c r="BU493" s="167"/>
      <c r="BV493" s="167"/>
      <c r="BW493" s="167"/>
      <c r="BX493" s="167"/>
      <c r="BY493" s="167"/>
      <c r="BZ493" s="167"/>
      <c r="CA493" s="37"/>
      <c r="CB493" s="27" t="str">
        <f t="shared" si="84"/>
        <v>Riadok bude skrytý.</v>
      </c>
      <c r="CC493" s="52" t="s">
        <v>10</v>
      </c>
      <c r="CW493" s="3">
        <f t="shared" si="75"/>
        <v>0</v>
      </c>
      <c r="CX493" s="3">
        <f t="shared" si="88"/>
        <v>0</v>
      </c>
      <c r="CZ493" s="3">
        <f t="shared" si="85"/>
        <v>1</v>
      </c>
      <c r="DA493" s="40">
        <f t="shared" si="80"/>
        <v>0</v>
      </c>
      <c r="DZ493" s="10"/>
    </row>
    <row r="494" spans="1:130" ht="12.75" hidden="1" customHeight="1">
      <c r="A494" s="7"/>
      <c r="B494" s="163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65" t="str">
        <f t="shared" si="86"/>
        <v/>
      </c>
      <c r="AC494" s="165"/>
      <c r="AD494" s="165"/>
      <c r="AE494" s="165"/>
      <c r="AF494" s="165"/>
      <c r="AG494" s="165"/>
      <c r="AH494" s="165"/>
      <c r="AI494" s="165"/>
      <c r="AJ494" s="165"/>
      <c r="AK494" s="165"/>
      <c r="AL494" s="165"/>
      <c r="AM494" s="165"/>
      <c r="AN494" s="165"/>
      <c r="AO494" s="166"/>
      <c r="AP494" s="166"/>
      <c r="AQ494" s="166"/>
      <c r="AR494" s="166"/>
      <c r="AS494" s="166"/>
      <c r="AT494" s="166"/>
      <c r="AU494" s="166"/>
      <c r="AV494" s="166"/>
      <c r="AW494" s="166"/>
      <c r="AX494" s="166"/>
      <c r="AY494" s="166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67" t="str">
        <f t="shared" si="87"/>
        <v/>
      </c>
      <c r="BP494" s="167"/>
      <c r="BQ494" s="167"/>
      <c r="BR494" s="167"/>
      <c r="BS494" s="167"/>
      <c r="BT494" s="167"/>
      <c r="BU494" s="167"/>
      <c r="BV494" s="167"/>
      <c r="BW494" s="167"/>
      <c r="BX494" s="167"/>
      <c r="BY494" s="167"/>
      <c r="BZ494" s="167"/>
      <c r="CA494" s="37"/>
      <c r="CB494" s="27" t="str">
        <f t="shared" si="84"/>
        <v>Riadok bude skrytý.</v>
      </c>
      <c r="CC494" s="52" t="s">
        <v>10</v>
      </c>
      <c r="CW494" s="3">
        <f t="shared" si="75"/>
        <v>0</v>
      </c>
      <c r="CX494" s="3">
        <f t="shared" si="88"/>
        <v>0</v>
      </c>
      <c r="CZ494" s="3">
        <f t="shared" si="85"/>
        <v>1</v>
      </c>
      <c r="DA494" s="40">
        <f t="shared" si="80"/>
        <v>0</v>
      </c>
      <c r="DZ494" s="10"/>
    </row>
    <row r="495" spans="1:130" hidden="1">
      <c r="A495" s="7"/>
      <c r="B495" s="163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65" t="str">
        <f t="shared" si="86"/>
        <v/>
      </c>
      <c r="AC495" s="165"/>
      <c r="AD495" s="165"/>
      <c r="AE495" s="165"/>
      <c r="AF495" s="165"/>
      <c r="AG495" s="165"/>
      <c r="AH495" s="165"/>
      <c r="AI495" s="165"/>
      <c r="AJ495" s="165"/>
      <c r="AK495" s="165"/>
      <c r="AL495" s="165"/>
      <c r="AM495" s="165"/>
      <c r="AN495" s="165"/>
      <c r="AO495" s="166"/>
      <c r="AP495" s="166"/>
      <c r="AQ495" s="166"/>
      <c r="AR495" s="166"/>
      <c r="AS495" s="166"/>
      <c r="AT495" s="166"/>
      <c r="AU495" s="166"/>
      <c r="AV495" s="166"/>
      <c r="AW495" s="166"/>
      <c r="AX495" s="166"/>
      <c r="AY495" s="166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67" t="str">
        <f t="shared" si="87"/>
        <v/>
      </c>
      <c r="BP495" s="167"/>
      <c r="BQ495" s="167"/>
      <c r="BR495" s="167"/>
      <c r="BS495" s="167"/>
      <c r="BT495" s="167"/>
      <c r="BU495" s="167"/>
      <c r="BV495" s="167"/>
      <c r="BW495" s="167"/>
      <c r="BX495" s="167"/>
      <c r="BY495" s="167"/>
      <c r="BZ495" s="167"/>
      <c r="CA495" s="37"/>
      <c r="CB495" s="27" t="str">
        <f t="shared" si="84"/>
        <v>Riadok bude skrytý.</v>
      </c>
      <c r="CC495" s="52" t="s">
        <v>10</v>
      </c>
      <c r="CW495" s="3">
        <f t="shared" si="75"/>
        <v>0</v>
      </c>
      <c r="CX495" s="3">
        <f t="shared" si="88"/>
        <v>0</v>
      </c>
      <c r="CZ495" s="3">
        <f>IF(CC495="",1,IF(CC495="Chcem skryť riadok.",0,1))</f>
        <v>1</v>
      </c>
      <c r="DA495" s="40">
        <f t="shared" si="80"/>
        <v>0</v>
      </c>
      <c r="DZ495" s="10"/>
    </row>
    <row r="496" spans="1:130" hidden="1">
      <c r="A496" s="7"/>
      <c r="B496" s="168"/>
      <c r="C496" s="168"/>
      <c r="D496" s="168"/>
      <c r="E496" s="168"/>
      <c r="F496" s="168"/>
      <c r="G496" s="168"/>
      <c r="H496" s="168"/>
      <c r="I496" s="168"/>
      <c r="J496" s="168"/>
      <c r="K496" s="168"/>
      <c r="L496" s="168"/>
      <c r="M496" s="169"/>
      <c r="N496" s="169"/>
      <c r="O496" s="169"/>
      <c r="P496" s="169"/>
      <c r="Q496" s="169"/>
      <c r="R496" s="169"/>
      <c r="S496" s="169"/>
      <c r="T496" s="169"/>
      <c r="U496" s="169"/>
      <c r="V496" s="169"/>
      <c r="W496" s="169"/>
      <c r="X496" s="169"/>
      <c r="Y496" s="169"/>
      <c r="Z496" s="169"/>
      <c r="AA496" s="169"/>
      <c r="AB496" s="170" t="str">
        <f t="shared" si="86"/>
        <v/>
      </c>
      <c r="AC496" s="170"/>
      <c r="AD496" s="170"/>
      <c r="AE496" s="170"/>
      <c r="AF496" s="170"/>
      <c r="AG496" s="170"/>
      <c r="AH496" s="170"/>
      <c r="AI496" s="170"/>
      <c r="AJ496" s="170"/>
      <c r="AK496" s="170"/>
      <c r="AL496" s="170"/>
      <c r="AM496" s="170"/>
      <c r="AN496" s="170"/>
      <c r="AO496" s="171"/>
      <c r="AP496" s="171"/>
      <c r="AQ496" s="171"/>
      <c r="AR496" s="171"/>
      <c r="AS496" s="171"/>
      <c r="AT496" s="171"/>
      <c r="AU496" s="171"/>
      <c r="AV496" s="171"/>
      <c r="AW496" s="171"/>
      <c r="AX496" s="171"/>
      <c r="AY496" s="171"/>
      <c r="AZ496" s="169"/>
      <c r="BA496" s="169"/>
      <c r="BB496" s="169"/>
      <c r="BC496" s="169"/>
      <c r="BD496" s="169"/>
      <c r="BE496" s="169"/>
      <c r="BF496" s="169"/>
      <c r="BG496" s="169"/>
      <c r="BH496" s="169"/>
      <c r="BI496" s="169"/>
      <c r="BJ496" s="169"/>
      <c r="BK496" s="169"/>
      <c r="BL496" s="169"/>
      <c r="BM496" s="169"/>
      <c r="BN496" s="169"/>
      <c r="BO496" s="172" t="str">
        <f t="shared" si="87"/>
        <v/>
      </c>
      <c r="BP496" s="172"/>
      <c r="BQ496" s="172"/>
      <c r="BR496" s="172"/>
      <c r="BS496" s="172"/>
      <c r="BT496" s="172"/>
      <c r="BU496" s="172"/>
      <c r="BV496" s="172"/>
      <c r="BW496" s="172"/>
      <c r="BX496" s="172"/>
      <c r="BY496" s="172"/>
      <c r="BZ496" s="172"/>
      <c r="CA496" s="37"/>
      <c r="CB496" s="27" t="str">
        <f t="shared" si="84"/>
        <v>Riadok bude skrytý.</v>
      </c>
      <c r="CC496" s="52" t="s">
        <v>10</v>
      </c>
      <c r="CW496" s="3">
        <f t="shared" si="75"/>
        <v>0</v>
      </c>
      <c r="CX496" s="3">
        <f>+IF(SUM(CX487:CX495)=0,0,1)</f>
        <v>0</v>
      </c>
      <c r="CZ496" s="3">
        <f t="shared" si="85"/>
        <v>1</v>
      </c>
      <c r="DA496" s="40">
        <f t="shared" si="80"/>
        <v>0</v>
      </c>
      <c r="DZ496" s="10"/>
    </row>
    <row r="497" spans="1:130" hidden="1">
      <c r="A497" s="7"/>
      <c r="B497" s="147" t="s">
        <v>149</v>
      </c>
      <c r="C497" s="147"/>
      <c r="D497" s="147"/>
      <c r="E497" s="147"/>
      <c r="F497" s="147"/>
      <c r="G497" s="147"/>
      <c r="H497" s="147"/>
      <c r="I497" s="147"/>
      <c r="J497" s="147"/>
      <c r="K497" s="147"/>
      <c r="L497" s="147"/>
      <c r="M497" s="147"/>
      <c r="N497" s="147"/>
      <c r="O497" s="147"/>
      <c r="P497" s="147"/>
      <c r="Q497" s="147"/>
      <c r="R497" s="147"/>
      <c r="S497" s="147"/>
      <c r="T497" s="147"/>
      <c r="U497" s="147"/>
      <c r="V497" s="147"/>
      <c r="W497" s="147"/>
      <c r="X497" s="147"/>
      <c r="Y497" s="147"/>
      <c r="Z497" s="147"/>
      <c r="AA497" s="147"/>
      <c r="AB497" s="147"/>
      <c r="AC497" s="147"/>
      <c r="AD497" s="147"/>
      <c r="AE497" s="147"/>
      <c r="AF497" s="147"/>
      <c r="AG497" s="147"/>
      <c r="AH497" s="147"/>
      <c r="AI497" s="147"/>
      <c r="AJ497" s="147"/>
      <c r="AK497" s="147"/>
      <c r="AL497" s="147"/>
      <c r="AM497" s="147"/>
      <c r="AN497" s="147"/>
      <c r="AO497" s="147"/>
      <c r="AP497" s="147"/>
      <c r="AQ497" s="147"/>
      <c r="AR497" s="147"/>
      <c r="AS497" s="147"/>
      <c r="AT497" s="147"/>
      <c r="AU497" s="147"/>
      <c r="AV497" s="147"/>
      <c r="AW497" s="147"/>
      <c r="AX497" s="147"/>
      <c r="AY497" s="147"/>
      <c r="AZ497" s="147"/>
      <c r="BA497" s="147"/>
      <c r="BB497" s="147"/>
      <c r="BC497" s="147"/>
      <c r="BD497" s="147"/>
      <c r="BE497" s="147"/>
      <c r="BF497" s="147"/>
      <c r="BG497" s="147"/>
      <c r="BH497" s="147"/>
      <c r="BI497" s="147"/>
      <c r="BJ497" s="147"/>
      <c r="BK497" s="147"/>
      <c r="BL497" s="147"/>
      <c r="BM497" s="147"/>
      <c r="BN497" s="147"/>
      <c r="BO497" s="147"/>
      <c r="BP497" s="147"/>
      <c r="BQ497" s="147"/>
      <c r="BR497" s="147"/>
      <c r="BS497" s="147"/>
      <c r="BT497" s="147"/>
      <c r="BU497" s="147"/>
      <c r="BV497" s="147"/>
      <c r="BW497" s="147"/>
      <c r="BX497" s="147"/>
      <c r="BY497" s="147"/>
      <c r="BZ497" s="147"/>
      <c r="CA497" s="12" t="s">
        <v>4</v>
      </c>
      <c r="CB497" s="27" t="str">
        <f t="shared" si="84"/>
        <v>Riadok bude skrytý.</v>
      </c>
      <c r="CC497" s="52" t="s">
        <v>10</v>
      </c>
      <c r="CF497" s="39"/>
      <c r="CW497" s="3">
        <f t="shared" si="75"/>
        <v>0</v>
      </c>
      <c r="CX497" s="3">
        <f>+IF(SUM(CX499:CX508)=0,0,1)</f>
        <v>0</v>
      </c>
      <c r="CZ497" s="3">
        <f t="shared" si="85"/>
        <v>1</v>
      </c>
      <c r="DA497" s="40">
        <f t="shared" si="80"/>
        <v>0</v>
      </c>
      <c r="DZ497" s="10"/>
    </row>
    <row r="498" spans="1:130" hidden="1">
      <c r="A498" s="7"/>
      <c r="B498" s="173" t="s">
        <v>140</v>
      </c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  <c r="M498" s="174" t="s">
        <v>141</v>
      </c>
      <c r="N498" s="174"/>
      <c r="O498" s="174"/>
      <c r="P498" s="174"/>
      <c r="Q498" s="174"/>
      <c r="R498" s="174"/>
      <c r="S498" s="174"/>
      <c r="T498" s="174"/>
      <c r="U498" s="174"/>
      <c r="V498" s="174"/>
      <c r="W498" s="174"/>
      <c r="X498" s="175" t="s">
        <v>150</v>
      </c>
      <c r="Y498" s="175"/>
      <c r="Z498" s="175"/>
      <c r="AA498" s="175"/>
      <c r="AB498" s="175"/>
      <c r="AC498" s="175"/>
      <c r="AD498" s="175"/>
      <c r="AE498" s="175"/>
      <c r="AF498" s="175"/>
      <c r="AG498" s="175"/>
      <c r="AH498" s="175"/>
      <c r="AI498" s="175"/>
      <c r="AJ498" s="175"/>
      <c r="AK498" s="150" t="s">
        <v>142</v>
      </c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 t="s">
        <v>143</v>
      </c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  <c r="BI498" s="150"/>
      <c r="BJ498" s="150"/>
      <c r="BK498" s="150"/>
      <c r="BL498" s="150"/>
      <c r="BM498" s="150"/>
      <c r="BN498" s="150"/>
      <c r="BO498" s="151" t="s">
        <v>144</v>
      </c>
      <c r="BP498" s="151"/>
      <c r="BQ498" s="151"/>
      <c r="BR498" s="151"/>
      <c r="BS498" s="151"/>
      <c r="BT498" s="151"/>
      <c r="BU498" s="151"/>
      <c r="BV498" s="151"/>
      <c r="BW498" s="151"/>
      <c r="BX498" s="151"/>
      <c r="BY498" s="151"/>
      <c r="BZ498" s="151"/>
      <c r="CA498" s="8"/>
      <c r="CB498" s="27" t="str">
        <f t="shared" si="84"/>
        <v>Riadok bude skrytý.</v>
      </c>
      <c r="CC498" s="52" t="s">
        <v>10</v>
      </c>
      <c r="CW498" s="3">
        <f t="shared" si="75"/>
        <v>0</v>
      </c>
      <c r="CX498" s="3">
        <f>+IF(SUM(CX499:CX508)=0,0,1)</f>
        <v>0</v>
      </c>
      <c r="CZ498" s="3">
        <f t="shared" si="85"/>
        <v>1</v>
      </c>
      <c r="DA498" s="40">
        <f t="shared" si="80"/>
        <v>0</v>
      </c>
      <c r="DZ498" s="10"/>
    </row>
    <row r="499" spans="1:130" hidden="1">
      <c r="A499" s="7"/>
      <c r="B499" s="163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76"/>
      <c r="Y499" s="176"/>
      <c r="Z499" s="176"/>
      <c r="AA499" s="176"/>
      <c r="AB499" s="176"/>
      <c r="AC499" s="176"/>
      <c r="AD499" s="176"/>
      <c r="AE499" s="176"/>
      <c r="AF499" s="176"/>
      <c r="AG499" s="176"/>
      <c r="AH499" s="176"/>
      <c r="AI499" s="176"/>
      <c r="AJ499" s="176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55"/>
      <c r="AX499" s="155"/>
      <c r="AY499" s="155"/>
      <c r="AZ499" s="155"/>
      <c r="BA499" s="155"/>
      <c r="BB499" s="155"/>
      <c r="BC499" s="155"/>
      <c r="BD499" s="155"/>
      <c r="BE499" s="155"/>
      <c r="BF499" s="155"/>
      <c r="BG499" s="155"/>
      <c r="BH499" s="155"/>
      <c r="BI499" s="155"/>
      <c r="BJ499" s="155"/>
      <c r="BK499" s="155"/>
      <c r="BL499" s="155"/>
      <c r="BM499" s="155"/>
      <c r="BN499" s="155"/>
      <c r="BO499" s="156" t="str">
        <f t="shared" ref="BO499:BO508" si="90">+IF(AK499="","",IF(AW499="","",IF(ROUND(AK499/AW499,4)&gt;1,"chyba",ROUND(AK499/AW499,4))))</f>
        <v/>
      </c>
      <c r="BP499" s="156"/>
      <c r="BQ499" s="156"/>
      <c r="BR499" s="156"/>
      <c r="BS499" s="156"/>
      <c r="BT499" s="156"/>
      <c r="BU499" s="156"/>
      <c r="BV499" s="156"/>
      <c r="BW499" s="156"/>
      <c r="BX499" s="156"/>
      <c r="BY499" s="156"/>
      <c r="BZ499" s="156"/>
      <c r="CA499" s="54"/>
      <c r="CB499" s="27" t="str">
        <f t="shared" si="84"/>
        <v>Riadok bude skrytý.</v>
      </c>
      <c r="CC499" s="52" t="s">
        <v>10</v>
      </c>
      <c r="CW499" s="3">
        <f t="shared" si="75"/>
        <v>0</v>
      </c>
      <c r="CX499" s="3">
        <f>+IF(B499="",IF(M499="",IF(X499="",IF(AW499="",0,1),1),1),1)</f>
        <v>0</v>
      </c>
      <c r="CZ499" s="3">
        <f t="shared" si="85"/>
        <v>1</v>
      </c>
      <c r="DA499" s="40">
        <f t="shared" ref="DA499:DA508" si="91">+IF(CW499*CX499=0,0,IF(CZ499=0,0,1))</f>
        <v>0</v>
      </c>
      <c r="DZ499" s="10"/>
    </row>
    <row r="500" spans="1:130" hidden="1">
      <c r="A500" s="7"/>
      <c r="B500" s="163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76"/>
      <c r="Y500" s="176"/>
      <c r="Z500" s="176"/>
      <c r="AA500" s="176"/>
      <c r="AB500" s="176"/>
      <c r="AC500" s="176"/>
      <c r="AD500" s="176"/>
      <c r="AE500" s="176"/>
      <c r="AF500" s="176"/>
      <c r="AG500" s="176"/>
      <c r="AH500" s="176"/>
      <c r="AI500" s="176"/>
      <c r="AJ500" s="176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55"/>
      <c r="AX500" s="155"/>
      <c r="AY500" s="155"/>
      <c r="AZ500" s="155"/>
      <c r="BA500" s="155"/>
      <c r="BB500" s="155"/>
      <c r="BC500" s="155"/>
      <c r="BD500" s="155"/>
      <c r="BE500" s="155"/>
      <c r="BF500" s="155"/>
      <c r="BG500" s="155"/>
      <c r="BH500" s="155"/>
      <c r="BI500" s="155"/>
      <c r="BJ500" s="155"/>
      <c r="BK500" s="155"/>
      <c r="BL500" s="155"/>
      <c r="BM500" s="155"/>
      <c r="BN500" s="155"/>
      <c r="BO500" s="156" t="str">
        <f t="shared" si="90"/>
        <v/>
      </c>
      <c r="BP500" s="156"/>
      <c r="BQ500" s="156"/>
      <c r="BR500" s="156"/>
      <c r="BS500" s="156"/>
      <c r="BT500" s="156"/>
      <c r="BU500" s="156"/>
      <c r="BV500" s="156"/>
      <c r="BW500" s="156"/>
      <c r="BX500" s="156"/>
      <c r="BY500" s="156"/>
      <c r="BZ500" s="156"/>
      <c r="CA500" s="54"/>
      <c r="CB500" s="27" t="str">
        <f t="shared" si="84"/>
        <v>Riadok bude skrytý.</v>
      </c>
      <c r="CC500" s="52" t="s">
        <v>10</v>
      </c>
      <c r="CW500" s="3">
        <f t="shared" si="75"/>
        <v>0</v>
      </c>
      <c r="CX500" s="3">
        <f t="shared" ref="CX500:CX507" si="92">+IF(B500="",IF(M500="",IF(X500="",IF(AW500="",0,1),1),1),1)</f>
        <v>0</v>
      </c>
      <c r="CZ500" s="3">
        <f t="shared" si="85"/>
        <v>1</v>
      </c>
      <c r="DA500" s="40">
        <f t="shared" si="91"/>
        <v>0</v>
      </c>
      <c r="DZ500" s="10"/>
    </row>
    <row r="501" spans="1:130" hidden="1">
      <c r="A501" s="7"/>
      <c r="B501" s="163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76"/>
      <c r="Y501" s="176"/>
      <c r="Z501" s="176"/>
      <c r="AA501" s="176"/>
      <c r="AB501" s="176"/>
      <c r="AC501" s="176"/>
      <c r="AD501" s="176"/>
      <c r="AE501" s="176"/>
      <c r="AF501" s="176"/>
      <c r="AG501" s="176"/>
      <c r="AH501" s="176"/>
      <c r="AI501" s="176"/>
      <c r="AJ501" s="176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55"/>
      <c r="AX501" s="155"/>
      <c r="AY501" s="155"/>
      <c r="AZ501" s="155"/>
      <c r="BA501" s="155"/>
      <c r="BB501" s="155"/>
      <c r="BC501" s="155"/>
      <c r="BD501" s="155"/>
      <c r="BE501" s="155"/>
      <c r="BF501" s="155"/>
      <c r="BG501" s="155"/>
      <c r="BH501" s="155"/>
      <c r="BI501" s="155"/>
      <c r="BJ501" s="155"/>
      <c r="BK501" s="155"/>
      <c r="BL501" s="155"/>
      <c r="BM501" s="155"/>
      <c r="BN501" s="155"/>
      <c r="BO501" s="156" t="str">
        <f t="shared" si="90"/>
        <v/>
      </c>
      <c r="BP501" s="156"/>
      <c r="BQ501" s="156"/>
      <c r="BR501" s="156"/>
      <c r="BS501" s="156"/>
      <c r="BT501" s="156"/>
      <c r="BU501" s="156"/>
      <c r="BV501" s="156"/>
      <c r="BW501" s="156"/>
      <c r="BX501" s="156"/>
      <c r="BY501" s="156"/>
      <c r="BZ501" s="156"/>
      <c r="CA501" s="54"/>
      <c r="CB501" s="27" t="str">
        <f t="shared" si="84"/>
        <v>Riadok bude skrytý.</v>
      </c>
      <c r="CC501" s="52" t="s">
        <v>10</v>
      </c>
      <c r="CW501" s="3">
        <f t="shared" si="75"/>
        <v>0</v>
      </c>
      <c r="CX501" s="3">
        <f t="shared" si="92"/>
        <v>0</v>
      </c>
      <c r="CZ501" s="3">
        <f t="shared" si="85"/>
        <v>1</v>
      </c>
      <c r="DA501" s="40">
        <f t="shared" si="91"/>
        <v>0</v>
      </c>
      <c r="DZ501" s="10"/>
    </row>
    <row r="502" spans="1:130" hidden="1">
      <c r="A502" s="7"/>
      <c r="B502" s="163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76"/>
      <c r="Y502" s="176"/>
      <c r="Z502" s="176"/>
      <c r="AA502" s="176"/>
      <c r="AB502" s="176"/>
      <c r="AC502" s="176"/>
      <c r="AD502" s="176"/>
      <c r="AE502" s="176"/>
      <c r="AF502" s="176"/>
      <c r="AG502" s="176"/>
      <c r="AH502" s="176"/>
      <c r="AI502" s="176"/>
      <c r="AJ502" s="176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55"/>
      <c r="AX502" s="155"/>
      <c r="AY502" s="155"/>
      <c r="AZ502" s="155"/>
      <c r="BA502" s="155"/>
      <c r="BB502" s="155"/>
      <c r="BC502" s="155"/>
      <c r="BD502" s="155"/>
      <c r="BE502" s="155"/>
      <c r="BF502" s="155"/>
      <c r="BG502" s="155"/>
      <c r="BH502" s="155"/>
      <c r="BI502" s="155"/>
      <c r="BJ502" s="155"/>
      <c r="BK502" s="155"/>
      <c r="BL502" s="155"/>
      <c r="BM502" s="155"/>
      <c r="BN502" s="155"/>
      <c r="BO502" s="156" t="str">
        <f t="shared" si="90"/>
        <v/>
      </c>
      <c r="BP502" s="156"/>
      <c r="BQ502" s="156"/>
      <c r="BR502" s="156"/>
      <c r="BS502" s="156"/>
      <c r="BT502" s="156"/>
      <c r="BU502" s="156"/>
      <c r="BV502" s="156"/>
      <c r="BW502" s="156"/>
      <c r="BX502" s="156"/>
      <c r="BY502" s="156"/>
      <c r="BZ502" s="156"/>
      <c r="CA502" s="54"/>
      <c r="CB502" s="27" t="str">
        <f t="shared" si="84"/>
        <v>Riadok bude skrytý.</v>
      </c>
      <c r="CC502" s="52" t="s">
        <v>10</v>
      </c>
      <c r="CW502" s="3">
        <f t="shared" ref="CW502:CW508" si="93">+IF($J$436="neeviduje",0,1)</f>
        <v>0</v>
      </c>
      <c r="CX502" s="3">
        <f t="shared" si="92"/>
        <v>0</v>
      </c>
      <c r="CZ502" s="3">
        <f t="shared" si="85"/>
        <v>1</v>
      </c>
      <c r="DA502" s="40">
        <f t="shared" si="91"/>
        <v>0</v>
      </c>
      <c r="DZ502" s="10"/>
    </row>
    <row r="503" spans="1:130" hidden="1">
      <c r="A503" s="7"/>
      <c r="B503" s="163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76"/>
      <c r="Y503" s="176"/>
      <c r="Z503" s="176"/>
      <c r="AA503" s="176"/>
      <c r="AB503" s="176"/>
      <c r="AC503" s="176"/>
      <c r="AD503" s="176"/>
      <c r="AE503" s="176"/>
      <c r="AF503" s="176"/>
      <c r="AG503" s="176"/>
      <c r="AH503" s="176"/>
      <c r="AI503" s="176"/>
      <c r="AJ503" s="176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55"/>
      <c r="AX503" s="155"/>
      <c r="AY503" s="155"/>
      <c r="AZ503" s="155"/>
      <c r="BA503" s="155"/>
      <c r="BB503" s="155"/>
      <c r="BC503" s="155"/>
      <c r="BD503" s="155"/>
      <c r="BE503" s="155"/>
      <c r="BF503" s="155"/>
      <c r="BG503" s="155"/>
      <c r="BH503" s="155"/>
      <c r="BI503" s="155"/>
      <c r="BJ503" s="155"/>
      <c r="BK503" s="155"/>
      <c r="BL503" s="155"/>
      <c r="BM503" s="155"/>
      <c r="BN503" s="155"/>
      <c r="BO503" s="156" t="str">
        <f t="shared" si="90"/>
        <v/>
      </c>
      <c r="BP503" s="156"/>
      <c r="BQ503" s="156"/>
      <c r="BR503" s="156"/>
      <c r="BS503" s="156"/>
      <c r="BT503" s="156"/>
      <c r="BU503" s="156"/>
      <c r="BV503" s="156"/>
      <c r="BW503" s="156"/>
      <c r="BX503" s="156"/>
      <c r="BY503" s="156"/>
      <c r="BZ503" s="156"/>
      <c r="CA503" s="54"/>
      <c r="CB503" s="27" t="str">
        <f t="shared" si="84"/>
        <v>Riadok bude skrytý.</v>
      </c>
      <c r="CC503" s="52" t="s">
        <v>10</v>
      </c>
      <c r="CW503" s="3">
        <f t="shared" si="93"/>
        <v>0</v>
      </c>
      <c r="CX503" s="3">
        <f t="shared" si="92"/>
        <v>0</v>
      </c>
      <c r="CZ503" s="3">
        <f t="shared" si="85"/>
        <v>1</v>
      </c>
      <c r="DA503" s="40">
        <f t="shared" si="91"/>
        <v>0</v>
      </c>
      <c r="DZ503" s="10"/>
    </row>
    <row r="504" spans="1:130" hidden="1">
      <c r="A504" s="7"/>
      <c r="B504" s="163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76"/>
      <c r="Y504" s="176"/>
      <c r="Z504" s="176"/>
      <c r="AA504" s="176"/>
      <c r="AB504" s="176"/>
      <c r="AC504" s="176"/>
      <c r="AD504" s="176"/>
      <c r="AE504" s="176"/>
      <c r="AF504" s="176"/>
      <c r="AG504" s="176"/>
      <c r="AH504" s="176"/>
      <c r="AI504" s="176"/>
      <c r="AJ504" s="176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55"/>
      <c r="AX504" s="155"/>
      <c r="AY504" s="155"/>
      <c r="AZ504" s="155"/>
      <c r="BA504" s="155"/>
      <c r="BB504" s="155"/>
      <c r="BC504" s="155"/>
      <c r="BD504" s="155"/>
      <c r="BE504" s="155"/>
      <c r="BF504" s="155"/>
      <c r="BG504" s="155"/>
      <c r="BH504" s="155"/>
      <c r="BI504" s="155"/>
      <c r="BJ504" s="155"/>
      <c r="BK504" s="155"/>
      <c r="BL504" s="155"/>
      <c r="BM504" s="155"/>
      <c r="BN504" s="155"/>
      <c r="BO504" s="156" t="str">
        <f t="shared" si="90"/>
        <v/>
      </c>
      <c r="BP504" s="156"/>
      <c r="BQ504" s="156"/>
      <c r="BR504" s="156"/>
      <c r="BS504" s="156"/>
      <c r="BT504" s="156"/>
      <c r="BU504" s="156"/>
      <c r="BV504" s="156"/>
      <c r="BW504" s="156"/>
      <c r="BX504" s="156"/>
      <c r="BY504" s="156"/>
      <c r="BZ504" s="156"/>
      <c r="CA504" s="54"/>
      <c r="CB504" s="27" t="str">
        <f t="shared" si="84"/>
        <v>Riadok bude skrytý.</v>
      </c>
      <c r="CC504" s="52" t="s">
        <v>10</v>
      </c>
      <c r="CW504" s="3">
        <f t="shared" si="93"/>
        <v>0</v>
      </c>
      <c r="CX504" s="3">
        <f t="shared" si="92"/>
        <v>0</v>
      </c>
      <c r="CZ504" s="3">
        <f t="shared" si="85"/>
        <v>1</v>
      </c>
      <c r="DA504" s="40">
        <f t="shared" si="91"/>
        <v>0</v>
      </c>
      <c r="DZ504" s="10"/>
    </row>
    <row r="505" spans="1:130" hidden="1">
      <c r="A505" s="7"/>
      <c r="B505" s="163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76"/>
      <c r="Y505" s="176"/>
      <c r="Z505" s="176"/>
      <c r="AA505" s="176"/>
      <c r="AB505" s="176"/>
      <c r="AC505" s="176"/>
      <c r="AD505" s="176"/>
      <c r="AE505" s="176"/>
      <c r="AF505" s="176"/>
      <c r="AG505" s="176"/>
      <c r="AH505" s="176"/>
      <c r="AI505" s="176"/>
      <c r="AJ505" s="176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55"/>
      <c r="AX505" s="155"/>
      <c r="AY505" s="155"/>
      <c r="AZ505" s="155"/>
      <c r="BA505" s="155"/>
      <c r="BB505" s="155"/>
      <c r="BC505" s="155"/>
      <c r="BD505" s="155"/>
      <c r="BE505" s="155"/>
      <c r="BF505" s="155"/>
      <c r="BG505" s="155"/>
      <c r="BH505" s="155"/>
      <c r="BI505" s="155"/>
      <c r="BJ505" s="155"/>
      <c r="BK505" s="155"/>
      <c r="BL505" s="155"/>
      <c r="BM505" s="155"/>
      <c r="BN505" s="155"/>
      <c r="BO505" s="156" t="str">
        <f t="shared" si="90"/>
        <v/>
      </c>
      <c r="BP505" s="156"/>
      <c r="BQ505" s="156"/>
      <c r="BR505" s="156"/>
      <c r="BS505" s="156"/>
      <c r="BT505" s="156"/>
      <c r="BU505" s="156"/>
      <c r="BV505" s="156"/>
      <c r="BW505" s="156"/>
      <c r="BX505" s="156"/>
      <c r="BY505" s="156"/>
      <c r="BZ505" s="156"/>
      <c r="CA505" s="54"/>
      <c r="CB505" s="27" t="str">
        <f t="shared" si="84"/>
        <v>Riadok bude skrytý.</v>
      </c>
      <c r="CC505" s="52" t="s">
        <v>10</v>
      </c>
      <c r="CW505" s="3">
        <f t="shared" si="93"/>
        <v>0</v>
      </c>
      <c r="CX505" s="3">
        <f t="shared" si="92"/>
        <v>0</v>
      </c>
      <c r="CZ505" s="3">
        <f t="shared" si="85"/>
        <v>1</v>
      </c>
      <c r="DA505" s="40">
        <f t="shared" si="91"/>
        <v>0</v>
      </c>
      <c r="DZ505" s="10"/>
    </row>
    <row r="506" spans="1:130" hidden="1">
      <c r="A506" s="7"/>
      <c r="B506" s="163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76"/>
      <c r="Y506" s="176"/>
      <c r="Z506" s="176"/>
      <c r="AA506" s="176"/>
      <c r="AB506" s="176"/>
      <c r="AC506" s="176"/>
      <c r="AD506" s="176"/>
      <c r="AE506" s="176"/>
      <c r="AF506" s="176"/>
      <c r="AG506" s="176"/>
      <c r="AH506" s="176"/>
      <c r="AI506" s="176"/>
      <c r="AJ506" s="176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55"/>
      <c r="AX506" s="155"/>
      <c r="AY506" s="155"/>
      <c r="AZ506" s="155"/>
      <c r="BA506" s="155"/>
      <c r="BB506" s="155"/>
      <c r="BC506" s="155"/>
      <c r="BD506" s="155"/>
      <c r="BE506" s="155"/>
      <c r="BF506" s="155"/>
      <c r="BG506" s="155"/>
      <c r="BH506" s="155"/>
      <c r="BI506" s="155"/>
      <c r="BJ506" s="155"/>
      <c r="BK506" s="155"/>
      <c r="BL506" s="155"/>
      <c r="BM506" s="155"/>
      <c r="BN506" s="155"/>
      <c r="BO506" s="156" t="str">
        <f t="shared" si="90"/>
        <v/>
      </c>
      <c r="BP506" s="156"/>
      <c r="BQ506" s="156"/>
      <c r="BR506" s="156"/>
      <c r="BS506" s="156"/>
      <c r="BT506" s="156"/>
      <c r="BU506" s="156"/>
      <c r="BV506" s="156"/>
      <c r="BW506" s="156"/>
      <c r="BX506" s="156"/>
      <c r="BY506" s="156"/>
      <c r="BZ506" s="156"/>
      <c r="CA506" s="54"/>
      <c r="CB506" s="27" t="str">
        <f t="shared" si="84"/>
        <v>Riadok bude skrytý.</v>
      </c>
      <c r="CC506" s="52" t="s">
        <v>10</v>
      </c>
      <c r="CW506" s="3">
        <f t="shared" si="93"/>
        <v>0</v>
      </c>
      <c r="CX506" s="3">
        <f t="shared" si="92"/>
        <v>0</v>
      </c>
      <c r="CZ506" s="3">
        <f t="shared" si="85"/>
        <v>1</v>
      </c>
      <c r="DA506" s="40">
        <f t="shared" si="91"/>
        <v>0</v>
      </c>
      <c r="DZ506" s="10"/>
    </row>
    <row r="507" spans="1:130" hidden="1">
      <c r="A507" s="7"/>
      <c r="B507" s="163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76"/>
      <c r="Y507" s="176"/>
      <c r="Z507" s="176"/>
      <c r="AA507" s="176"/>
      <c r="AB507" s="176"/>
      <c r="AC507" s="176"/>
      <c r="AD507" s="176"/>
      <c r="AE507" s="176"/>
      <c r="AF507" s="176"/>
      <c r="AG507" s="176"/>
      <c r="AH507" s="176"/>
      <c r="AI507" s="176"/>
      <c r="AJ507" s="176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55"/>
      <c r="AX507" s="155"/>
      <c r="AY507" s="155"/>
      <c r="AZ507" s="155"/>
      <c r="BA507" s="155"/>
      <c r="BB507" s="155"/>
      <c r="BC507" s="155"/>
      <c r="BD507" s="155"/>
      <c r="BE507" s="155"/>
      <c r="BF507" s="155"/>
      <c r="BG507" s="155"/>
      <c r="BH507" s="155"/>
      <c r="BI507" s="155"/>
      <c r="BJ507" s="155"/>
      <c r="BK507" s="155"/>
      <c r="BL507" s="155"/>
      <c r="BM507" s="155"/>
      <c r="BN507" s="155"/>
      <c r="BO507" s="156" t="str">
        <f t="shared" si="90"/>
        <v/>
      </c>
      <c r="BP507" s="156"/>
      <c r="BQ507" s="156"/>
      <c r="BR507" s="156"/>
      <c r="BS507" s="156"/>
      <c r="BT507" s="156"/>
      <c r="BU507" s="156"/>
      <c r="BV507" s="156"/>
      <c r="BW507" s="156"/>
      <c r="BX507" s="156"/>
      <c r="BY507" s="156"/>
      <c r="BZ507" s="156"/>
      <c r="CA507" s="54"/>
      <c r="CB507" s="27" t="str">
        <f t="shared" si="84"/>
        <v>Riadok bude skrytý.</v>
      </c>
      <c r="CC507" s="52" t="s">
        <v>10</v>
      </c>
      <c r="CW507" s="3">
        <f t="shared" si="93"/>
        <v>0</v>
      </c>
      <c r="CX507" s="3">
        <f t="shared" si="92"/>
        <v>0</v>
      </c>
      <c r="CZ507" s="3">
        <f t="shared" si="85"/>
        <v>1</v>
      </c>
      <c r="DA507" s="40">
        <f t="shared" si="91"/>
        <v>0</v>
      </c>
      <c r="DZ507" s="10"/>
    </row>
    <row r="508" spans="1:130" hidden="1">
      <c r="A508" s="7"/>
      <c r="B508" s="168"/>
      <c r="C508" s="168"/>
      <c r="D508" s="168"/>
      <c r="E508" s="168"/>
      <c r="F508" s="168"/>
      <c r="G508" s="168"/>
      <c r="H508" s="168"/>
      <c r="I508" s="168"/>
      <c r="J508" s="168"/>
      <c r="K508" s="168"/>
      <c r="L508" s="168"/>
      <c r="M508" s="169"/>
      <c r="N508" s="169"/>
      <c r="O508" s="169"/>
      <c r="P508" s="169"/>
      <c r="Q508" s="169"/>
      <c r="R508" s="169"/>
      <c r="S508" s="169"/>
      <c r="T508" s="169"/>
      <c r="U508" s="169"/>
      <c r="V508" s="169"/>
      <c r="W508" s="169"/>
      <c r="X508" s="177"/>
      <c r="Y508" s="177"/>
      <c r="Z508" s="177"/>
      <c r="AA508" s="177"/>
      <c r="AB508" s="177"/>
      <c r="AC508" s="177"/>
      <c r="AD508" s="177"/>
      <c r="AE508" s="177"/>
      <c r="AF508" s="177"/>
      <c r="AG508" s="177"/>
      <c r="AH508" s="177"/>
      <c r="AI508" s="177"/>
      <c r="AJ508" s="177"/>
      <c r="AK508" s="170" t="str">
        <f t="shared" si="89"/>
        <v/>
      </c>
      <c r="AL508" s="170"/>
      <c r="AM508" s="170"/>
      <c r="AN508" s="170"/>
      <c r="AO508" s="170"/>
      <c r="AP508" s="170"/>
      <c r="AQ508" s="170"/>
      <c r="AR508" s="170"/>
      <c r="AS508" s="170"/>
      <c r="AT508" s="170"/>
      <c r="AU508" s="170"/>
      <c r="AV508" s="170"/>
      <c r="AW508" s="160"/>
      <c r="AX508" s="160"/>
      <c r="AY508" s="160"/>
      <c r="AZ508" s="160"/>
      <c r="BA508" s="160"/>
      <c r="BB508" s="160"/>
      <c r="BC508" s="160"/>
      <c r="BD508" s="160"/>
      <c r="BE508" s="160"/>
      <c r="BF508" s="160"/>
      <c r="BG508" s="160"/>
      <c r="BH508" s="160"/>
      <c r="BI508" s="160"/>
      <c r="BJ508" s="160"/>
      <c r="BK508" s="160"/>
      <c r="BL508" s="160"/>
      <c r="BM508" s="160"/>
      <c r="BN508" s="160"/>
      <c r="BO508" s="161" t="str">
        <f t="shared" si="90"/>
        <v/>
      </c>
      <c r="BP508" s="161"/>
      <c r="BQ508" s="161"/>
      <c r="BR508" s="161"/>
      <c r="BS508" s="161"/>
      <c r="BT508" s="161"/>
      <c r="BU508" s="161"/>
      <c r="BV508" s="161"/>
      <c r="BW508" s="161"/>
      <c r="BX508" s="161"/>
      <c r="BY508" s="161"/>
      <c r="BZ508" s="161"/>
      <c r="CA508" s="54"/>
      <c r="CB508" s="27" t="str">
        <f t="shared" si="84"/>
        <v>Riadok bude skrytý.</v>
      </c>
      <c r="CC508" s="52" t="s">
        <v>10</v>
      </c>
      <c r="CW508" s="3">
        <f t="shared" si="93"/>
        <v>0</v>
      </c>
      <c r="CX508" s="3">
        <f>+IF(SUM(CX499:CX507)=0,0,1)</f>
        <v>0</v>
      </c>
      <c r="CZ508" s="3">
        <f t="shared" si="85"/>
        <v>1</v>
      </c>
      <c r="DA508" s="40">
        <f t="shared" si="91"/>
        <v>0</v>
      </c>
      <c r="DZ508" s="10"/>
    </row>
    <row r="509" spans="1:130">
      <c r="A509" s="7"/>
      <c r="CA509" s="54"/>
      <c r="CB509" s="27" t="str">
        <f t="shared" si="84"/>
        <v>Riadok bude skrytý.</v>
      </c>
      <c r="CC509" s="52" t="s">
        <v>10</v>
      </c>
      <c r="CW509" s="3">
        <f>+IF(CW512+CW551+CW572+CW594=0,0,1)</f>
        <v>0</v>
      </c>
      <c r="CZ509" s="3">
        <f t="shared" si="85"/>
        <v>1</v>
      </c>
      <c r="DA509" s="3">
        <f>+IF(CW509+CX509+CY509=0,0,IF(CZ509=0,0,1))</f>
        <v>0</v>
      </c>
      <c r="DZ509" s="10"/>
    </row>
    <row r="510" spans="1:130">
      <c r="A510" s="7"/>
      <c r="B510" s="30" t="s">
        <v>151</v>
      </c>
      <c r="C510" s="34"/>
      <c r="D510" s="34"/>
      <c r="E510" s="34"/>
      <c r="F510" s="34"/>
      <c r="CA510" s="37" t="s">
        <v>4</v>
      </c>
      <c r="CB510" s="27" t="str">
        <f t="shared" si="84"/>
        <v>Riadok bude skrytý.</v>
      </c>
      <c r="CC510" s="52" t="s">
        <v>10</v>
      </c>
      <c r="CW510" s="3">
        <f>+IF(CW512+CW551+CW572+CW594=0,0,1)</f>
        <v>0</v>
      </c>
      <c r="CZ510" s="3">
        <f t="shared" si="85"/>
        <v>1</v>
      </c>
      <c r="DA510" s="3">
        <f>+IF(CW510+CX510+CY510=0,0,IF(CZ510=0,0,1))</f>
        <v>0</v>
      </c>
      <c r="DZ510" s="10"/>
    </row>
    <row r="511" spans="1:130">
      <c r="A511" s="7"/>
      <c r="CA511" s="8"/>
      <c r="CB511" s="27" t="str">
        <f t="shared" si="84"/>
        <v>Riadok bude skrytý.</v>
      </c>
      <c r="CC511" s="52" t="s">
        <v>10</v>
      </c>
      <c r="CW511" s="3">
        <f>+IF(CW512+CW551+CW572+CW594=0,0,1)</f>
        <v>0</v>
      </c>
      <c r="CZ511" s="3">
        <f t="shared" si="85"/>
        <v>1</v>
      </c>
      <c r="DA511" s="3">
        <f>+IF(CW511+CX511+CY511=0,0,IF(CZ511=0,0,1))</f>
        <v>0</v>
      </c>
      <c r="DZ511" s="10"/>
    </row>
    <row r="512" spans="1:130">
      <c r="A512" s="7"/>
      <c r="B512" s="34" t="s">
        <v>112</v>
      </c>
      <c r="C512" s="34"/>
      <c r="D512" s="34"/>
      <c r="E512" s="34"/>
      <c r="F512" s="34"/>
      <c r="G512" s="34"/>
      <c r="H512" s="34"/>
      <c r="I512" s="34"/>
      <c r="J512" s="90" t="s">
        <v>137</v>
      </c>
      <c r="K512" s="90"/>
      <c r="L512" s="90"/>
      <c r="M512" s="90"/>
      <c r="N512" s="90"/>
      <c r="O512" s="90"/>
      <c r="P512" s="90"/>
      <c r="Q512" s="90"/>
      <c r="R512" s="1" t="s">
        <v>152</v>
      </c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CA512" s="37"/>
      <c r="CB512" s="27" t="str">
        <f t="shared" si="84"/>
        <v>Riadok bude skrytý.</v>
      </c>
      <c r="CC512" s="52" t="s">
        <v>10</v>
      </c>
      <c r="CF512" s="39"/>
      <c r="CW512" s="3">
        <f>+IF($J$512="neeviduje",0,1)</f>
        <v>0</v>
      </c>
      <c r="CZ512" s="3">
        <f t="shared" si="85"/>
        <v>1</v>
      </c>
      <c r="DA512" s="3">
        <f>+IF(CW512+CX512+CY512=0,0,IF(CZ512=0,0,1))</f>
        <v>0</v>
      </c>
      <c r="DZ512" s="10"/>
    </row>
    <row r="513" spans="1:130">
      <c r="A513" s="7"/>
      <c r="B513" s="1" t="str">
        <f>+IF(J512="neeviduje","","K finančným povinnostiam, ktoré sa neuvádzajú v súvahe Spoločnosť uvádza:")</f>
        <v/>
      </c>
      <c r="CA513" s="37"/>
      <c r="CB513" s="27" t="str">
        <f t="shared" si="84"/>
        <v>Riadok bude skrytý.</v>
      </c>
      <c r="CC513" s="52" t="s">
        <v>10</v>
      </c>
      <c r="CW513" s="3">
        <f>+IF($J$512="neeviduje",0,1)</f>
        <v>0</v>
      </c>
      <c r="CX513" s="3">
        <f>+IF(SUM(CX514:CX533)=0,0,1)</f>
        <v>0</v>
      </c>
      <c r="CZ513" s="3">
        <f t="shared" si="85"/>
        <v>1</v>
      </c>
      <c r="DA513" s="40">
        <f>+IF(CW513*CX513=0,0,IF(CZ513=0,0,1))</f>
        <v>0</v>
      </c>
      <c r="DZ513" s="10"/>
    </row>
    <row r="514" spans="1:130" hidden="1">
      <c r="A514" s="7"/>
      <c r="B514" s="70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/>
      <c r="BD514" s="70"/>
      <c r="BE514" s="70"/>
      <c r="BF514" s="70"/>
      <c r="BG514" s="70"/>
      <c r="BH514" s="70"/>
      <c r="BI514" s="70"/>
      <c r="BJ514" s="70"/>
      <c r="BK514" s="70"/>
      <c r="BL514" s="70"/>
      <c r="BM514" s="70"/>
      <c r="BN514" s="70"/>
      <c r="BO514" s="70"/>
      <c r="BP514" s="70"/>
      <c r="BQ514" s="70"/>
      <c r="BR514" s="70"/>
      <c r="BS514" s="70"/>
      <c r="BT514" s="70"/>
      <c r="BU514" s="70"/>
      <c r="BV514" s="70"/>
      <c r="BW514" s="70"/>
      <c r="BX514" s="70"/>
      <c r="BY514" s="70"/>
      <c r="BZ514" s="70"/>
      <c r="CA514" s="37"/>
      <c r="CB514" s="27" t="str">
        <f t="shared" si="84"/>
        <v>Riadok bude skrytý.</v>
      </c>
      <c r="CC514" s="52" t="s">
        <v>10</v>
      </c>
      <c r="CW514" s="3">
        <f>+IF($J$512="neeviduje",0,1)</f>
        <v>0</v>
      </c>
      <c r="CX514" s="3">
        <f>+IF(B514="",0,1)</f>
        <v>0</v>
      </c>
      <c r="CZ514" s="3">
        <f t="shared" si="85"/>
        <v>1</v>
      </c>
      <c r="DA514" s="40">
        <f>+IF(CW514*CX514=0,0,IF(CZ514=0,0,1))</f>
        <v>0</v>
      </c>
      <c r="DZ514" s="10"/>
    </row>
    <row r="515" spans="1:130" hidden="1">
      <c r="A515" s="7"/>
      <c r="B515" s="70"/>
      <c r="C515" s="70"/>
      <c r="D515" s="70"/>
      <c r="E515" s="70"/>
      <c r="F515" s="70"/>
      <c r="G515" s="70"/>
      <c r="H515" s="70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  <c r="AC515" s="70"/>
      <c r="AD515" s="70"/>
      <c r="AE515" s="70"/>
      <c r="AF515" s="70"/>
      <c r="AG515" s="70"/>
      <c r="AH515" s="70"/>
      <c r="AI515" s="70"/>
      <c r="AJ515" s="70"/>
      <c r="AK515" s="70"/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  <c r="BI515" s="70"/>
      <c r="BJ515" s="70"/>
      <c r="BK515" s="70"/>
      <c r="BL515" s="70"/>
      <c r="BM515" s="70"/>
      <c r="BN515" s="70"/>
      <c r="BO515" s="70"/>
      <c r="BP515" s="70"/>
      <c r="BQ515" s="70"/>
      <c r="BR515" s="70"/>
      <c r="BS515" s="70"/>
      <c r="BT515" s="70"/>
      <c r="BU515" s="70"/>
      <c r="BV515" s="70"/>
      <c r="BW515" s="70"/>
      <c r="BX515" s="70"/>
      <c r="BY515" s="70"/>
      <c r="BZ515" s="70"/>
      <c r="CA515" s="37"/>
      <c r="CB515" s="27" t="str">
        <f t="shared" si="84"/>
        <v>Riadok bude skrytý.</v>
      </c>
      <c r="CC515" s="52" t="s">
        <v>10</v>
      </c>
      <c r="CW515" s="3">
        <f t="shared" ref="CW515:CW550" si="94">+IF($J$512="neeviduje",0,1)</f>
        <v>0</v>
      </c>
      <c r="CX515" s="3">
        <f t="shared" ref="CX515:CX533" si="95">+IF(B515="",0,1)</f>
        <v>0</v>
      </c>
      <c r="CZ515" s="3">
        <f t="shared" si="85"/>
        <v>1</v>
      </c>
      <c r="DA515" s="40">
        <f>+IF(CW515*CX515=0,0,IF(CZ515=0,0,1))</f>
        <v>0</v>
      </c>
      <c r="DZ515" s="10"/>
    </row>
    <row r="516" spans="1:130" hidden="1">
      <c r="A516" s="7"/>
      <c r="B516" s="70"/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/>
      <c r="BN516" s="70"/>
      <c r="BO516" s="70"/>
      <c r="BP516" s="70"/>
      <c r="BQ516" s="70"/>
      <c r="BR516" s="70"/>
      <c r="BS516" s="70"/>
      <c r="BT516" s="70"/>
      <c r="BU516" s="70"/>
      <c r="BV516" s="70"/>
      <c r="BW516" s="70"/>
      <c r="BX516" s="70"/>
      <c r="BY516" s="70"/>
      <c r="BZ516" s="70"/>
      <c r="CA516" s="37"/>
      <c r="CB516" s="27" t="str">
        <f t="shared" si="84"/>
        <v>Riadok bude skrytý.</v>
      </c>
      <c r="CC516" s="52" t="s">
        <v>10</v>
      </c>
      <c r="CW516" s="3">
        <f t="shared" si="94"/>
        <v>0</v>
      </c>
      <c r="CX516" s="3">
        <f t="shared" si="95"/>
        <v>0</v>
      </c>
      <c r="CZ516" s="3">
        <f t="shared" ref="CZ516:CZ537" si="96">IF(CC516="",1,IF(CC516="Chcem skryť riadok.",0,1))</f>
        <v>1</v>
      </c>
      <c r="DA516" s="40">
        <f t="shared" ref="DA516:DA549" si="97">+IF(CW516*CX516=0,0,IF(CZ516=0,0,1))</f>
        <v>0</v>
      </c>
      <c r="DZ516" s="10"/>
    </row>
    <row r="517" spans="1:130" hidden="1">
      <c r="A517" s="7"/>
      <c r="B517" s="70"/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  <c r="AC517" s="70"/>
      <c r="AD517" s="70"/>
      <c r="AE517" s="70"/>
      <c r="AF517" s="70"/>
      <c r="AG517" s="70"/>
      <c r="AH517" s="70"/>
      <c r="AI517" s="70"/>
      <c r="AJ517" s="70"/>
      <c r="AK517" s="70"/>
      <c r="AL517" s="70"/>
      <c r="AM517" s="70"/>
      <c r="AN517" s="70"/>
      <c r="AO517" s="70"/>
      <c r="AP517" s="70"/>
      <c r="AQ517" s="70"/>
      <c r="AR517" s="70"/>
      <c r="AS517" s="70"/>
      <c r="AT517" s="70"/>
      <c r="AU517" s="70"/>
      <c r="AV517" s="70"/>
      <c r="AW517" s="70"/>
      <c r="AX517" s="70"/>
      <c r="AY517" s="70"/>
      <c r="AZ517" s="70"/>
      <c r="BA517" s="70"/>
      <c r="BB517" s="70"/>
      <c r="BC517" s="70"/>
      <c r="BD517" s="70"/>
      <c r="BE517" s="70"/>
      <c r="BF517" s="70"/>
      <c r="BG517" s="70"/>
      <c r="BH517" s="70"/>
      <c r="BI517" s="70"/>
      <c r="BJ517" s="70"/>
      <c r="BK517" s="70"/>
      <c r="BL517" s="70"/>
      <c r="BM517" s="70"/>
      <c r="BN517" s="70"/>
      <c r="BO517" s="70"/>
      <c r="BP517" s="70"/>
      <c r="BQ517" s="70"/>
      <c r="BR517" s="70"/>
      <c r="BS517" s="70"/>
      <c r="BT517" s="70"/>
      <c r="BU517" s="70"/>
      <c r="BV517" s="70"/>
      <c r="BW517" s="70"/>
      <c r="BX517" s="70"/>
      <c r="BY517" s="70"/>
      <c r="BZ517" s="70"/>
      <c r="CA517" s="37"/>
      <c r="CB517" s="27" t="str">
        <f t="shared" si="84"/>
        <v>Riadok bude skrytý.</v>
      </c>
      <c r="CC517" s="52" t="s">
        <v>10</v>
      </c>
      <c r="CW517" s="3">
        <f t="shared" si="94"/>
        <v>0</v>
      </c>
      <c r="CX517" s="3">
        <f t="shared" si="95"/>
        <v>0</v>
      </c>
      <c r="CZ517" s="3">
        <f t="shared" si="96"/>
        <v>1</v>
      </c>
      <c r="DA517" s="40">
        <f t="shared" si="97"/>
        <v>0</v>
      </c>
      <c r="DZ517" s="10"/>
    </row>
    <row r="518" spans="1:130" hidden="1">
      <c r="A518" s="7"/>
      <c r="B518" s="70"/>
      <c r="C518" s="70"/>
      <c r="D518" s="70"/>
      <c r="E518" s="70"/>
      <c r="F518" s="70"/>
      <c r="G518" s="70"/>
      <c r="H518" s="70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  <c r="AP518" s="70"/>
      <c r="AQ518" s="70"/>
      <c r="AR518" s="70"/>
      <c r="AS518" s="70"/>
      <c r="AT518" s="70"/>
      <c r="AU518" s="70"/>
      <c r="AV518" s="70"/>
      <c r="AW518" s="70"/>
      <c r="AX518" s="70"/>
      <c r="AY518" s="70"/>
      <c r="AZ518" s="70"/>
      <c r="BA518" s="70"/>
      <c r="BB518" s="70"/>
      <c r="BC518" s="70"/>
      <c r="BD518" s="70"/>
      <c r="BE518" s="70"/>
      <c r="BF518" s="70"/>
      <c r="BG518" s="70"/>
      <c r="BH518" s="70"/>
      <c r="BI518" s="70"/>
      <c r="BJ518" s="70"/>
      <c r="BK518" s="70"/>
      <c r="BL518" s="70"/>
      <c r="BM518" s="70"/>
      <c r="BN518" s="70"/>
      <c r="BO518" s="70"/>
      <c r="BP518" s="70"/>
      <c r="BQ518" s="70"/>
      <c r="BR518" s="70"/>
      <c r="BS518" s="70"/>
      <c r="BT518" s="70"/>
      <c r="BU518" s="70"/>
      <c r="BV518" s="70"/>
      <c r="BW518" s="70"/>
      <c r="BX518" s="70"/>
      <c r="BY518" s="70"/>
      <c r="BZ518" s="70"/>
      <c r="CA518" s="37"/>
      <c r="CB518" s="27" t="str">
        <f t="shared" si="84"/>
        <v>Riadok bude skrytý.</v>
      </c>
      <c r="CC518" s="52" t="s">
        <v>10</v>
      </c>
      <c r="CW518" s="3">
        <f t="shared" si="94"/>
        <v>0</v>
      </c>
      <c r="CX518" s="3">
        <f t="shared" si="95"/>
        <v>0</v>
      </c>
      <c r="CZ518" s="3">
        <f t="shared" si="96"/>
        <v>1</v>
      </c>
      <c r="DA518" s="40">
        <f t="shared" si="97"/>
        <v>0</v>
      </c>
      <c r="DZ518" s="10"/>
    </row>
    <row r="519" spans="1:130" hidden="1">
      <c r="A519" s="7"/>
      <c r="B519" s="70"/>
      <c r="C519" s="70"/>
      <c r="D519" s="70"/>
      <c r="E519" s="70"/>
      <c r="F519" s="70"/>
      <c r="G519" s="70"/>
      <c r="H519" s="70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  <c r="AF519" s="70"/>
      <c r="AG519" s="70"/>
      <c r="AH519" s="70"/>
      <c r="AI519" s="70"/>
      <c r="AJ519" s="70"/>
      <c r="AK519" s="70"/>
      <c r="AL519" s="70"/>
      <c r="AM519" s="70"/>
      <c r="AN519" s="70"/>
      <c r="AO519" s="70"/>
      <c r="AP519" s="70"/>
      <c r="AQ519" s="70"/>
      <c r="AR519" s="70"/>
      <c r="AS519" s="70"/>
      <c r="AT519" s="70"/>
      <c r="AU519" s="70"/>
      <c r="AV519" s="70"/>
      <c r="AW519" s="70"/>
      <c r="AX519" s="70"/>
      <c r="AY519" s="70"/>
      <c r="AZ519" s="70"/>
      <c r="BA519" s="70"/>
      <c r="BB519" s="70"/>
      <c r="BC519" s="70"/>
      <c r="BD519" s="70"/>
      <c r="BE519" s="70"/>
      <c r="BF519" s="70"/>
      <c r="BG519" s="70"/>
      <c r="BH519" s="70"/>
      <c r="BI519" s="70"/>
      <c r="BJ519" s="70"/>
      <c r="BK519" s="70"/>
      <c r="BL519" s="70"/>
      <c r="BM519" s="70"/>
      <c r="BN519" s="70"/>
      <c r="BO519" s="70"/>
      <c r="BP519" s="70"/>
      <c r="BQ519" s="70"/>
      <c r="BR519" s="70"/>
      <c r="BS519" s="70"/>
      <c r="BT519" s="70"/>
      <c r="BU519" s="70"/>
      <c r="BV519" s="70"/>
      <c r="BW519" s="70"/>
      <c r="BX519" s="70"/>
      <c r="BY519" s="70"/>
      <c r="BZ519" s="70"/>
      <c r="CA519" s="37"/>
      <c r="CB519" s="27" t="str">
        <f t="shared" si="84"/>
        <v>Riadok bude skrytý.</v>
      </c>
      <c r="CC519" s="52" t="s">
        <v>10</v>
      </c>
      <c r="CW519" s="3">
        <f t="shared" si="94"/>
        <v>0</v>
      </c>
      <c r="CX519" s="3">
        <f t="shared" si="95"/>
        <v>0</v>
      </c>
      <c r="CZ519" s="3">
        <f t="shared" si="96"/>
        <v>1</v>
      </c>
      <c r="DA519" s="40">
        <f t="shared" si="97"/>
        <v>0</v>
      </c>
      <c r="DZ519" s="10"/>
    </row>
    <row r="520" spans="1:130" hidden="1">
      <c r="A520" s="7"/>
      <c r="B520" s="70"/>
      <c r="C520" s="70"/>
      <c r="D520" s="70"/>
      <c r="E520" s="70"/>
      <c r="F520" s="70"/>
      <c r="G520" s="70"/>
      <c r="H520" s="70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  <c r="AF520" s="70"/>
      <c r="AG520" s="70"/>
      <c r="AH520" s="70"/>
      <c r="AI520" s="70"/>
      <c r="AJ520" s="70"/>
      <c r="AK520" s="70"/>
      <c r="AL520" s="70"/>
      <c r="AM520" s="70"/>
      <c r="AN520" s="70"/>
      <c r="AO520" s="70"/>
      <c r="AP520" s="70"/>
      <c r="AQ520" s="70"/>
      <c r="AR520" s="70"/>
      <c r="AS520" s="70"/>
      <c r="AT520" s="70"/>
      <c r="AU520" s="70"/>
      <c r="AV520" s="70"/>
      <c r="AW520" s="70"/>
      <c r="AX520" s="70"/>
      <c r="AY520" s="70"/>
      <c r="AZ520" s="70"/>
      <c r="BA520" s="70"/>
      <c r="BB520" s="70"/>
      <c r="BC520" s="70"/>
      <c r="BD520" s="70"/>
      <c r="BE520" s="70"/>
      <c r="BF520" s="70"/>
      <c r="BG520" s="70"/>
      <c r="BH520" s="70"/>
      <c r="BI520" s="70"/>
      <c r="BJ520" s="70"/>
      <c r="BK520" s="70"/>
      <c r="BL520" s="70"/>
      <c r="BM520" s="70"/>
      <c r="BN520" s="70"/>
      <c r="BO520" s="70"/>
      <c r="BP520" s="70"/>
      <c r="BQ520" s="70"/>
      <c r="BR520" s="70"/>
      <c r="BS520" s="70"/>
      <c r="BT520" s="70"/>
      <c r="BU520" s="70"/>
      <c r="BV520" s="70"/>
      <c r="BW520" s="70"/>
      <c r="BX520" s="70"/>
      <c r="BY520" s="70"/>
      <c r="BZ520" s="70"/>
      <c r="CA520" s="37"/>
      <c r="CB520" s="27" t="str">
        <f t="shared" si="84"/>
        <v>Riadok bude skrytý.</v>
      </c>
      <c r="CC520" s="52" t="s">
        <v>10</v>
      </c>
      <c r="CW520" s="3">
        <f t="shared" si="94"/>
        <v>0</v>
      </c>
      <c r="CX520" s="3">
        <f t="shared" si="95"/>
        <v>0</v>
      </c>
      <c r="CZ520" s="3">
        <f t="shared" si="96"/>
        <v>1</v>
      </c>
      <c r="DA520" s="40">
        <f t="shared" si="97"/>
        <v>0</v>
      </c>
      <c r="DZ520" s="10"/>
    </row>
    <row r="521" spans="1:130" hidden="1">
      <c r="A521" s="7"/>
      <c r="B521" s="70"/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/>
      <c r="AG521" s="70"/>
      <c r="AH521" s="70"/>
      <c r="AI521" s="70"/>
      <c r="AJ521" s="70"/>
      <c r="AK521" s="70"/>
      <c r="AL521" s="70"/>
      <c r="AM521" s="70"/>
      <c r="AN521" s="70"/>
      <c r="AO521" s="70"/>
      <c r="AP521" s="70"/>
      <c r="AQ521" s="70"/>
      <c r="AR521" s="70"/>
      <c r="AS521" s="70"/>
      <c r="AT521" s="70"/>
      <c r="AU521" s="70"/>
      <c r="AV521" s="70"/>
      <c r="AW521" s="70"/>
      <c r="AX521" s="70"/>
      <c r="AY521" s="70"/>
      <c r="AZ521" s="70"/>
      <c r="BA521" s="70"/>
      <c r="BB521" s="70"/>
      <c r="BC521" s="70"/>
      <c r="BD521" s="70"/>
      <c r="BE521" s="70"/>
      <c r="BF521" s="70"/>
      <c r="BG521" s="70"/>
      <c r="BH521" s="70"/>
      <c r="BI521" s="70"/>
      <c r="BJ521" s="70"/>
      <c r="BK521" s="70"/>
      <c r="BL521" s="70"/>
      <c r="BM521" s="70"/>
      <c r="BN521" s="70"/>
      <c r="BO521" s="70"/>
      <c r="BP521" s="70"/>
      <c r="BQ521" s="70"/>
      <c r="BR521" s="70"/>
      <c r="BS521" s="70"/>
      <c r="BT521" s="70"/>
      <c r="BU521" s="70"/>
      <c r="BV521" s="70"/>
      <c r="BW521" s="70"/>
      <c r="BX521" s="70"/>
      <c r="BY521" s="70"/>
      <c r="BZ521" s="70"/>
      <c r="CA521" s="37"/>
      <c r="CB521" s="27" t="str">
        <f t="shared" si="84"/>
        <v>Riadok bude skrytý.</v>
      </c>
      <c r="CC521" s="52" t="s">
        <v>10</v>
      </c>
      <c r="CW521" s="3">
        <f t="shared" si="94"/>
        <v>0</v>
      </c>
      <c r="CX521" s="3">
        <f t="shared" si="95"/>
        <v>0</v>
      </c>
      <c r="CZ521" s="3">
        <f t="shared" si="96"/>
        <v>1</v>
      </c>
      <c r="DA521" s="40">
        <f t="shared" si="97"/>
        <v>0</v>
      </c>
      <c r="DZ521" s="10"/>
    </row>
    <row r="522" spans="1:130" hidden="1">
      <c r="A522" s="7"/>
      <c r="B522" s="70"/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  <c r="AC522" s="70"/>
      <c r="AD522" s="70"/>
      <c r="AE522" s="70"/>
      <c r="AF522" s="70"/>
      <c r="AG522" s="70"/>
      <c r="AH522" s="70"/>
      <c r="AI522" s="70"/>
      <c r="AJ522" s="70"/>
      <c r="AK522" s="70"/>
      <c r="AL522" s="70"/>
      <c r="AM522" s="70"/>
      <c r="AN522" s="70"/>
      <c r="AO522" s="70"/>
      <c r="AP522" s="70"/>
      <c r="AQ522" s="70"/>
      <c r="AR522" s="70"/>
      <c r="AS522" s="70"/>
      <c r="AT522" s="70"/>
      <c r="AU522" s="70"/>
      <c r="AV522" s="70"/>
      <c r="AW522" s="70"/>
      <c r="AX522" s="70"/>
      <c r="AY522" s="70"/>
      <c r="AZ522" s="70"/>
      <c r="BA522" s="70"/>
      <c r="BB522" s="70"/>
      <c r="BC522" s="70"/>
      <c r="BD522" s="70"/>
      <c r="BE522" s="70"/>
      <c r="BF522" s="70"/>
      <c r="BG522" s="70"/>
      <c r="BH522" s="70"/>
      <c r="BI522" s="70"/>
      <c r="BJ522" s="70"/>
      <c r="BK522" s="70"/>
      <c r="BL522" s="70"/>
      <c r="BM522" s="70"/>
      <c r="BN522" s="70"/>
      <c r="BO522" s="70"/>
      <c r="BP522" s="70"/>
      <c r="BQ522" s="70"/>
      <c r="BR522" s="70"/>
      <c r="BS522" s="70"/>
      <c r="BT522" s="70"/>
      <c r="BU522" s="70"/>
      <c r="BV522" s="70"/>
      <c r="BW522" s="70"/>
      <c r="BX522" s="70"/>
      <c r="BY522" s="70"/>
      <c r="BZ522" s="70"/>
      <c r="CA522" s="37"/>
      <c r="CB522" s="27" t="str">
        <f t="shared" si="84"/>
        <v>Riadok bude skrytý.</v>
      </c>
      <c r="CC522" s="52" t="s">
        <v>10</v>
      </c>
      <c r="CW522" s="3">
        <f t="shared" si="94"/>
        <v>0</v>
      </c>
      <c r="CX522" s="3">
        <f t="shared" si="95"/>
        <v>0</v>
      </c>
      <c r="CZ522" s="3">
        <f t="shared" si="96"/>
        <v>1</v>
      </c>
      <c r="DA522" s="40">
        <f t="shared" si="97"/>
        <v>0</v>
      </c>
      <c r="DZ522" s="10"/>
    </row>
    <row r="523" spans="1:130" hidden="1">
      <c r="A523" s="7"/>
      <c r="B523" s="70"/>
      <c r="C523" s="70"/>
      <c r="D523" s="70"/>
      <c r="E523" s="70"/>
      <c r="F523" s="70"/>
      <c r="G523" s="70"/>
      <c r="H523" s="70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  <c r="AM523" s="70"/>
      <c r="AN523" s="70"/>
      <c r="AO523" s="70"/>
      <c r="AP523" s="70"/>
      <c r="AQ523" s="70"/>
      <c r="AR523" s="70"/>
      <c r="AS523" s="70"/>
      <c r="AT523" s="70"/>
      <c r="AU523" s="70"/>
      <c r="AV523" s="70"/>
      <c r="AW523" s="70"/>
      <c r="AX523" s="70"/>
      <c r="AY523" s="70"/>
      <c r="AZ523" s="70"/>
      <c r="BA523" s="70"/>
      <c r="BB523" s="70"/>
      <c r="BC523" s="70"/>
      <c r="BD523" s="70"/>
      <c r="BE523" s="70"/>
      <c r="BF523" s="70"/>
      <c r="BG523" s="70"/>
      <c r="BH523" s="70"/>
      <c r="BI523" s="70"/>
      <c r="BJ523" s="70"/>
      <c r="BK523" s="70"/>
      <c r="BL523" s="70"/>
      <c r="BM523" s="70"/>
      <c r="BN523" s="70"/>
      <c r="BO523" s="70"/>
      <c r="BP523" s="70"/>
      <c r="BQ523" s="70"/>
      <c r="BR523" s="70"/>
      <c r="BS523" s="70"/>
      <c r="BT523" s="70"/>
      <c r="BU523" s="70"/>
      <c r="BV523" s="70"/>
      <c r="BW523" s="70"/>
      <c r="BX523" s="70"/>
      <c r="BY523" s="70"/>
      <c r="BZ523" s="70"/>
      <c r="CA523" s="37"/>
      <c r="CB523" s="27" t="str">
        <f t="shared" si="84"/>
        <v>Riadok bude skrytý.</v>
      </c>
      <c r="CC523" s="52" t="s">
        <v>10</v>
      </c>
      <c r="CW523" s="3">
        <f t="shared" si="94"/>
        <v>0</v>
      </c>
      <c r="CX523" s="3">
        <f t="shared" si="95"/>
        <v>0</v>
      </c>
      <c r="CZ523" s="3">
        <f t="shared" si="96"/>
        <v>1</v>
      </c>
      <c r="DA523" s="40">
        <f t="shared" si="97"/>
        <v>0</v>
      </c>
      <c r="DZ523" s="10"/>
    </row>
    <row r="524" spans="1:130" hidden="1">
      <c r="A524" s="7"/>
      <c r="B524" s="70"/>
      <c r="C524" s="70"/>
      <c r="D524" s="70"/>
      <c r="E524" s="70"/>
      <c r="F524" s="70"/>
      <c r="G524" s="70"/>
      <c r="H524" s="70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  <c r="AQ524" s="70"/>
      <c r="AR524" s="70"/>
      <c r="AS524" s="70"/>
      <c r="AT524" s="70"/>
      <c r="AU524" s="70"/>
      <c r="AV524" s="70"/>
      <c r="AW524" s="70"/>
      <c r="AX524" s="70"/>
      <c r="AY524" s="70"/>
      <c r="AZ524" s="70"/>
      <c r="BA524" s="70"/>
      <c r="BB524" s="70"/>
      <c r="BC524" s="70"/>
      <c r="BD524" s="70"/>
      <c r="BE524" s="70"/>
      <c r="BF524" s="70"/>
      <c r="BG524" s="70"/>
      <c r="BH524" s="70"/>
      <c r="BI524" s="70"/>
      <c r="BJ524" s="70"/>
      <c r="BK524" s="70"/>
      <c r="BL524" s="70"/>
      <c r="BM524" s="70"/>
      <c r="BN524" s="70"/>
      <c r="BO524" s="70"/>
      <c r="BP524" s="70"/>
      <c r="BQ524" s="70"/>
      <c r="BR524" s="70"/>
      <c r="BS524" s="70"/>
      <c r="BT524" s="70"/>
      <c r="BU524" s="70"/>
      <c r="BV524" s="70"/>
      <c r="BW524" s="70"/>
      <c r="BX524" s="70"/>
      <c r="BY524" s="70"/>
      <c r="BZ524" s="70"/>
      <c r="CA524" s="37"/>
      <c r="CB524" s="27" t="str">
        <f t="shared" si="84"/>
        <v>Riadok bude skrytý.</v>
      </c>
      <c r="CC524" s="52" t="s">
        <v>10</v>
      </c>
      <c r="CW524" s="3">
        <f t="shared" si="94"/>
        <v>0</v>
      </c>
      <c r="CX524" s="3">
        <f t="shared" si="95"/>
        <v>0</v>
      </c>
      <c r="CZ524" s="3">
        <f t="shared" si="96"/>
        <v>1</v>
      </c>
      <c r="DA524" s="40">
        <f t="shared" si="97"/>
        <v>0</v>
      </c>
      <c r="DZ524" s="10"/>
    </row>
    <row r="525" spans="1:130" hidden="1">
      <c r="A525" s="7"/>
      <c r="B525" s="70"/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/>
      <c r="AN525" s="70"/>
      <c r="AO525" s="70"/>
      <c r="AP525" s="70"/>
      <c r="AQ525" s="70"/>
      <c r="AR525" s="70"/>
      <c r="AS525" s="70"/>
      <c r="AT525" s="70"/>
      <c r="AU525" s="70"/>
      <c r="AV525" s="70"/>
      <c r="AW525" s="70"/>
      <c r="AX525" s="70"/>
      <c r="AY525" s="70"/>
      <c r="AZ525" s="70"/>
      <c r="BA525" s="70"/>
      <c r="BB525" s="70"/>
      <c r="BC525" s="70"/>
      <c r="BD525" s="70"/>
      <c r="BE525" s="70"/>
      <c r="BF525" s="70"/>
      <c r="BG525" s="70"/>
      <c r="BH525" s="70"/>
      <c r="BI525" s="70"/>
      <c r="BJ525" s="70"/>
      <c r="BK525" s="70"/>
      <c r="BL525" s="70"/>
      <c r="BM525" s="70"/>
      <c r="BN525" s="70"/>
      <c r="BO525" s="70"/>
      <c r="BP525" s="70"/>
      <c r="BQ525" s="70"/>
      <c r="BR525" s="70"/>
      <c r="BS525" s="70"/>
      <c r="BT525" s="70"/>
      <c r="BU525" s="70"/>
      <c r="BV525" s="70"/>
      <c r="BW525" s="70"/>
      <c r="BX525" s="70"/>
      <c r="BY525" s="70"/>
      <c r="BZ525" s="70"/>
      <c r="CA525" s="8"/>
      <c r="CB525" s="27" t="str">
        <f t="shared" si="84"/>
        <v>Riadok bude skrytý.</v>
      </c>
      <c r="CC525" s="52" t="s">
        <v>10</v>
      </c>
      <c r="CW525" s="3">
        <f t="shared" si="94"/>
        <v>0</v>
      </c>
      <c r="CX525" s="3">
        <f t="shared" si="95"/>
        <v>0</v>
      </c>
      <c r="CZ525" s="3">
        <f t="shared" si="96"/>
        <v>1</v>
      </c>
      <c r="DA525" s="40">
        <f t="shared" si="97"/>
        <v>0</v>
      </c>
      <c r="DZ525" s="10"/>
    </row>
    <row r="526" spans="1:130" hidden="1">
      <c r="A526" s="7"/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  <c r="BI526" s="70"/>
      <c r="BJ526" s="70"/>
      <c r="BK526" s="70"/>
      <c r="BL526" s="70"/>
      <c r="BM526" s="70"/>
      <c r="BN526" s="70"/>
      <c r="BO526" s="70"/>
      <c r="BP526" s="70"/>
      <c r="BQ526" s="70"/>
      <c r="BR526" s="70"/>
      <c r="BS526" s="70"/>
      <c r="BT526" s="70"/>
      <c r="BU526" s="70"/>
      <c r="BV526" s="70"/>
      <c r="BW526" s="70"/>
      <c r="BX526" s="70"/>
      <c r="BY526" s="70"/>
      <c r="BZ526" s="70"/>
      <c r="CA526" s="12"/>
      <c r="CB526" s="27" t="str">
        <f t="shared" si="84"/>
        <v>Riadok bude skrytý.</v>
      </c>
      <c r="CC526" s="52" t="s">
        <v>10</v>
      </c>
      <c r="CF526" s="39"/>
      <c r="CW526" s="3">
        <f t="shared" si="94"/>
        <v>0</v>
      </c>
      <c r="CX526" s="3">
        <f t="shared" si="95"/>
        <v>0</v>
      </c>
      <c r="CZ526" s="3">
        <f t="shared" si="96"/>
        <v>1</v>
      </c>
      <c r="DA526" s="40">
        <f t="shared" si="97"/>
        <v>0</v>
      </c>
      <c r="DZ526" s="10"/>
    </row>
    <row r="527" spans="1:130" hidden="1">
      <c r="A527" s="7"/>
      <c r="B527" s="70"/>
      <c r="C527" s="70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/>
      <c r="AL527" s="70"/>
      <c r="AM527" s="70"/>
      <c r="AN527" s="70"/>
      <c r="AO527" s="70"/>
      <c r="AP527" s="70"/>
      <c r="AQ527" s="70"/>
      <c r="AR527" s="70"/>
      <c r="AS527" s="70"/>
      <c r="AT527" s="70"/>
      <c r="AU527" s="70"/>
      <c r="AV527" s="70"/>
      <c r="AW527" s="70"/>
      <c r="AX527" s="70"/>
      <c r="AY527" s="70"/>
      <c r="AZ527" s="70"/>
      <c r="BA527" s="70"/>
      <c r="BB527" s="70"/>
      <c r="BC527" s="70"/>
      <c r="BD527" s="70"/>
      <c r="BE527" s="70"/>
      <c r="BF527" s="70"/>
      <c r="BG527" s="70"/>
      <c r="BH527" s="70"/>
      <c r="BI527" s="70"/>
      <c r="BJ527" s="70"/>
      <c r="BK527" s="70"/>
      <c r="BL527" s="70"/>
      <c r="BM527" s="70"/>
      <c r="BN527" s="70"/>
      <c r="BO527" s="70"/>
      <c r="BP527" s="70"/>
      <c r="BQ527" s="70"/>
      <c r="BR527" s="70"/>
      <c r="BS527" s="70"/>
      <c r="BT527" s="70"/>
      <c r="BU527" s="70"/>
      <c r="BV527" s="70"/>
      <c r="BW527" s="70"/>
      <c r="BX527" s="70"/>
      <c r="BY527" s="70"/>
      <c r="BZ527" s="70"/>
      <c r="CA527" s="37"/>
      <c r="CB527" s="27" t="str">
        <f t="shared" si="84"/>
        <v>Riadok bude skrytý.</v>
      </c>
      <c r="CC527" s="52" t="s">
        <v>10</v>
      </c>
      <c r="CW527" s="3">
        <f t="shared" si="94"/>
        <v>0</v>
      </c>
      <c r="CX527" s="3">
        <f t="shared" si="95"/>
        <v>0</v>
      </c>
      <c r="CZ527" s="3">
        <f t="shared" si="96"/>
        <v>1</v>
      </c>
      <c r="DA527" s="40">
        <f t="shared" si="97"/>
        <v>0</v>
      </c>
      <c r="DZ527" s="10"/>
    </row>
    <row r="528" spans="1:130" hidden="1">
      <c r="A528" s="7"/>
      <c r="B528" s="70"/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  <c r="AM528" s="70"/>
      <c r="AN528" s="70"/>
      <c r="AO528" s="70"/>
      <c r="AP528" s="70"/>
      <c r="AQ528" s="70"/>
      <c r="AR528" s="70"/>
      <c r="AS528" s="70"/>
      <c r="AT528" s="70"/>
      <c r="AU528" s="70"/>
      <c r="AV528" s="70"/>
      <c r="AW528" s="70"/>
      <c r="AX528" s="70"/>
      <c r="AY528" s="70"/>
      <c r="AZ528" s="70"/>
      <c r="BA528" s="70"/>
      <c r="BB528" s="70"/>
      <c r="BC528" s="70"/>
      <c r="BD528" s="70"/>
      <c r="BE528" s="70"/>
      <c r="BF528" s="70"/>
      <c r="BG528" s="70"/>
      <c r="BH528" s="70"/>
      <c r="BI528" s="70"/>
      <c r="BJ528" s="70"/>
      <c r="BK528" s="70"/>
      <c r="BL528" s="70"/>
      <c r="BM528" s="70"/>
      <c r="BN528" s="70"/>
      <c r="BO528" s="70"/>
      <c r="BP528" s="70"/>
      <c r="BQ528" s="70"/>
      <c r="BR528" s="70"/>
      <c r="BS528" s="70"/>
      <c r="BT528" s="70"/>
      <c r="BU528" s="70"/>
      <c r="BV528" s="70"/>
      <c r="BW528" s="70"/>
      <c r="BX528" s="70"/>
      <c r="BY528" s="70"/>
      <c r="BZ528" s="70"/>
      <c r="CA528" s="37"/>
      <c r="CB528" s="27" t="str">
        <f t="shared" si="84"/>
        <v>Riadok bude skrytý.</v>
      </c>
      <c r="CC528" s="52" t="s">
        <v>10</v>
      </c>
      <c r="CW528" s="3">
        <f t="shared" si="94"/>
        <v>0</v>
      </c>
      <c r="CX528" s="3">
        <f t="shared" si="95"/>
        <v>0</v>
      </c>
      <c r="CZ528" s="3">
        <f t="shared" si="96"/>
        <v>1</v>
      </c>
      <c r="DA528" s="40">
        <f t="shared" si="97"/>
        <v>0</v>
      </c>
      <c r="DZ528" s="10"/>
    </row>
    <row r="529" spans="1:130" hidden="1">
      <c r="A529" s="7"/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  <c r="BE529" s="70"/>
      <c r="BF529" s="70"/>
      <c r="BG529" s="70"/>
      <c r="BH529" s="70"/>
      <c r="BI529" s="70"/>
      <c r="BJ529" s="70"/>
      <c r="BK529" s="70"/>
      <c r="BL529" s="70"/>
      <c r="BM529" s="70"/>
      <c r="BN529" s="70"/>
      <c r="BO529" s="70"/>
      <c r="BP529" s="70"/>
      <c r="BQ529" s="70"/>
      <c r="BR529" s="70"/>
      <c r="BS529" s="70"/>
      <c r="BT529" s="70"/>
      <c r="BU529" s="70"/>
      <c r="BV529" s="70"/>
      <c r="BW529" s="70"/>
      <c r="BX529" s="70"/>
      <c r="BY529" s="70"/>
      <c r="BZ529" s="70"/>
      <c r="CA529" s="37"/>
      <c r="CB529" s="27" t="str">
        <f t="shared" si="84"/>
        <v>Riadok bude skrytý.</v>
      </c>
      <c r="CC529" s="52" t="s">
        <v>10</v>
      </c>
      <c r="CW529" s="3">
        <f t="shared" si="94"/>
        <v>0</v>
      </c>
      <c r="CX529" s="3">
        <f t="shared" si="95"/>
        <v>0</v>
      </c>
      <c r="CZ529" s="3">
        <f t="shared" si="96"/>
        <v>1</v>
      </c>
      <c r="DA529" s="40">
        <f t="shared" si="97"/>
        <v>0</v>
      </c>
      <c r="DZ529" s="10"/>
    </row>
    <row r="530" spans="1:130" hidden="1">
      <c r="A530" s="7"/>
      <c r="B530" s="70"/>
      <c r="C530" s="70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/>
      <c r="AT530" s="70"/>
      <c r="AU530" s="70"/>
      <c r="AV530" s="70"/>
      <c r="AW530" s="70"/>
      <c r="AX530" s="70"/>
      <c r="AY530" s="70"/>
      <c r="AZ530" s="70"/>
      <c r="BA530" s="70"/>
      <c r="BB530" s="70"/>
      <c r="BC530" s="70"/>
      <c r="BD530" s="70"/>
      <c r="BE530" s="70"/>
      <c r="BF530" s="70"/>
      <c r="BG530" s="70"/>
      <c r="BH530" s="70"/>
      <c r="BI530" s="70"/>
      <c r="BJ530" s="70"/>
      <c r="BK530" s="70"/>
      <c r="BL530" s="70"/>
      <c r="BM530" s="70"/>
      <c r="BN530" s="70"/>
      <c r="BO530" s="70"/>
      <c r="BP530" s="70"/>
      <c r="BQ530" s="70"/>
      <c r="BR530" s="70"/>
      <c r="BS530" s="70"/>
      <c r="BT530" s="70"/>
      <c r="BU530" s="70"/>
      <c r="BV530" s="70"/>
      <c r="BW530" s="70"/>
      <c r="BX530" s="70"/>
      <c r="BY530" s="70"/>
      <c r="BZ530" s="70"/>
      <c r="CA530" s="37"/>
      <c r="CB530" s="27" t="str">
        <f t="shared" si="84"/>
        <v>Riadok bude skrytý.</v>
      </c>
      <c r="CC530" s="52" t="s">
        <v>10</v>
      </c>
      <c r="CW530" s="3">
        <f t="shared" si="94"/>
        <v>0</v>
      </c>
      <c r="CX530" s="3">
        <f t="shared" si="95"/>
        <v>0</v>
      </c>
      <c r="CZ530" s="3">
        <f t="shared" si="96"/>
        <v>1</v>
      </c>
      <c r="DA530" s="40">
        <f t="shared" si="97"/>
        <v>0</v>
      </c>
      <c r="DZ530" s="10"/>
    </row>
    <row r="531" spans="1:130" hidden="1">
      <c r="A531" s="7"/>
      <c r="B531" s="70"/>
      <c r="C531" s="70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/>
      <c r="AL531" s="70"/>
      <c r="AM531" s="70"/>
      <c r="AN531" s="70"/>
      <c r="AO531" s="70"/>
      <c r="AP531" s="70"/>
      <c r="AQ531" s="70"/>
      <c r="AR531" s="70"/>
      <c r="AS531" s="70"/>
      <c r="AT531" s="70"/>
      <c r="AU531" s="70"/>
      <c r="AV531" s="70"/>
      <c r="AW531" s="70"/>
      <c r="AX531" s="70"/>
      <c r="AY531" s="70"/>
      <c r="AZ531" s="70"/>
      <c r="BA531" s="70"/>
      <c r="BB531" s="70"/>
      <c r="BC531" s="70"/>
      <c r="BD531" s="70"/>
      <c r="BE531" s="70"/>
      <c r="BF531" s="70"/>
      <c r="BG531" s="70"/>
      <c r="BH531" s="70"/>
      <c r="BI531" s="70"/>
      <c r="BJ531" s="70"/>
      <c r="BK531" s="70"/>
      <c r="BL531" s="70"/>
      <c r="BM531" s="70"/>
      <c r="BN531" s="70"/>
      <c r="BO531" s="70"/>
      <c r="BP531" s="70"/>
      <c r="BQ531" s="70"/>
      <c r="BR531" s="70"/>
      <c r="BS531" s="70"/>
      <c r="BT531" s="70"/>
      <c r="BU531" s="70"/>
      <c r="BV531" s="70"/>
      <c r="BW531" s="70"/>
      <c r="BX531" s="70"/>
      <c r="BY531" s="70"/>
      <c r="BZ531" s="70"/>
      <c r="CA531" s="37"/>
      <c r="CB531" s="27" t="str">
        <f t="shared" si="84"/>
        <v>Riadok bude skrytý.</v>
      </c>
      <c r="CC531" s="52" t="s">
        <v>10</v>
      </c>
      <c r="CW531" s="3">
        <f t="shared" si="94"/>
        <v>0</v>
      </c>
      <c r="CX531" s="3">
        <f t="shared" si="95"/>
        <v>0</v>
      </c>
      <c r="CZ531" s="3">
        <f t="shared" si="96"/>
        <v>1</v>
      </c>
      <c r="DA531" s="40">
        <f t="shared" si="97"/>
        <v>0</v>
      </c>
      <c r="DZ531" s="10"/>
    </row>
    <row r="532" spans="1:130" hidden="1">
      <c r="A532" s="7"/>
      <c r="B532" s="70"/>
      <c r="C532" s="70"/>
      <c r="D532" s="70"/>
      <c r="E532" s="70"/>
      <c r="F532" s="70"/>
      <c r="G532" s="70"/>
      <c r="H532" s="70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/>
      <c r="AH532" s="70"/>
      <c r="AI532" s="70"/>
      <c r="AJ532" s="70"/>
      <c r="AK532" s="70"/>
      <c r="AL532" s="70"/>
      <c r="AM532" s="70"/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/>
      <c r="AZ532" s="70"/>
      <c r="BA532" s="70"/>
      <c r="BB532" s="70"/>
      <c r="BC532" s="70"/>
      <c r="BD532" s="70"/>
      <c r="BE532" s="70"/>
      <c r="BF532" s="70"/>
      <c r="BG532" s="70"/>
      <c r="BH532" s="70"/>
      <c r="BI532" s="70"/>
      <c r="BJ532" s="70"/>
      <c r="BK532" s="70"/>
      <c r="BL532" s="70"/>
      <c r="BM532" s="70"/>
      <c r="BN532" s="70"/>
      <c r="BO532" s="70"/>
      <c r="BP532" s="70"/>
      <c r="BQ532" s="70"/>
      <c r="BR532" s="70"/>
      <c r="BS532" s="70"/>
      <c r="BT532" s="70"/>
      <c r="BU532" s="70"/>
      <c r="BV532" s="70"/>
      <c r="BW532" s="70"/>
      <c r="BX532" s="70"/>
      <c r="BY532" s="70"/>
      <c r="BZ532" s="70"/>
      <c r="CA532" s="37"/>
      <c r="CB532" s="27" t="str">
        <f t="shared" si="84"/>
        <v>Riadok bude skrytý.</v>
      </c>
      <c r="CC532" s="52" t="s">
        <v>10</v>
      </c>
      <c r="CW532" s="3">
        <f t="shared" si="94"/>
        <v>0</v>
      </c>
      <c r="CX532" s="3">
        <f t="shared" si="95"/>
        <v>0</v>
      </c>
      <c r="CZ532" s="3">
        <f t="shared" si="96"/>
        <v>1</v>
      </c>
      <c r="DA532" s="40">
        <f t="shared" si="97"/>
        <v>0</v>
      </c>
      <c r="DZ532" s="10"/>
    </row>
    <row r="533" spans="1:130" hidden="1">
      <c r="A533" s="7"/>
      <c r="B533" s="70"/>
      <c r="C533" s="70"/>
      <c r="D533" s="70"/>
      <c r="E533" s="70"/>
      <c r="F533" s="70"/>
      <c r="G533" s="70"/>
      <c r="H533" s="70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  <c r="BD533" s="70"/>
      <c r="BE533" s="70"/>
      <c r="BF533" s="70"/>
      <c r="BG533" s="70"/>
      <c r="BH533" s="70"/>
      <c r="BI533" s="70"/>
      <c r="BJ533" s="70"/>
      <c r="BK533" s="70"/>
      <c r="BL533" s="70"/>
      <c r="BM533" s="70"/>
      <c r="BN533" s="70"/>
      <c r="BO533" s="70"/>
      <c r="BP533" s="70"/>
      <c r="BQ533" s="70"/>
      <c r="BR533" s="70"/>
      <c r="BS533" s="70"/>
      <c r="BT533" s="70"/>
      <c r="BU533" s="70"/>
      <c r="BV533" s="70"/>
      <c r="BW533" s="70"/>
      <c r="BX533" s="70"/>
      <c r="BY533" s="70"/>
      <c r="BZ533" s="70"/>
      <c r="CA533" s="37"/>
      <c r="CB533" s="27" t="str">
        <f t="shared" si="84"/>
        <v>Riadok bude skrytý.</v>
      </c>
      <c r="CC533" s="52" t="s">
        <v>10</v>
      </c>
      <c r="CW533" s="3">
        <f t="shared" si="94"/>
        <v>0</v>
      </c>
      <c r="CX533" s="3">
        <f t="shared" si="95"/>
        <v>0</v>
      </c>
      <c r="CZ533" s="3">
        <f t="shared" si="96"/>
        <v>1</v>
      </c>
      <c r="DA533" s="40">
        <f t="shared" si="97"/>
        <v>0</v>
      </c>
      <c r="DZ533" s="10"/>
    </row>
    <row r="534" spans="1:130">
      <c r="A534" s="7"/>
      <c r="CA534" s="37"/>
      <c r="CB534" s="27" t="str">
        <f t="shared" ref="CB534:CB549" si="98">+IF(DA534=0,"Riadok bude skrytý.","Riadok bude vidieť.")</f>
        <v>Riadok bude skrytý.</v>
      </c>
      <c r="CC534" s="52" t="s">
        <v>10</v>
      </c>
      <c r="CW534" s="3">
        <f t="shared" si="94"/>
        <v>0</v>
      </c>
      <c r="CX534" s="3">
        <f>+IF(SUM(CX540:CX549)=0,0,1)</f>
        <v>0</v>
      </c>
      <c r="CZ534" s="3">
        <f t="shared" si="96"/>
        <v>1</v>
      </c>
      <c r="DA534" s="40">
        <f t="shared" si="97"/>
        <v>0</v>
      </c>
      <c r="DZ534" s="10"/>
    </row>
    <row r="535" spans="1:130" hidden="1">
      <c r="A535" s="7"/>
      <c r="B535" s="1" t="s">
        <v>153</v>
      </c>
      <c r="CA535" s="12" t="s">
        <v>4</v>
      </c>
      <c r="CB535" s="27" t="str">
        <f t="shared" si="98"/>
        <v>Riadok bude skrytý.</v>
      </c>
      <c r="CC535" s="52" t="s">
        <v>10</v>
      </c>
      <c r="CW535" s="3">
        <f t="shared" si="94"/>
        <v>0</v>
      </c>
      <c r="CX535" s="3">
        <f>+IF(SUM(CX540:CX549)=0,0,1)</f>
        <v>0</v>
      </c>
      <c r="CZ535" s="3">
        <f t="shared" si="96"/>
        <v>1</v>
      </c>
      <c r="DA535" s="40">
        <f t="shared" si="97"/>
        <v>0</v>
      </c>
      <c r="DZ535" s="10"/>
    </row>
    <row r="536" spans="1:130" hidden="1">
      <c r="A536" s="7"/>
      <c r="B536" s="1" t="s">
        <v>154</v>
      </c>
      <c r="CA536" s="37"/>
      <c r="CB536" s="27" t="str">
        <f t="shared" si="98"/>
        <v>Riadok bude skrytý.</v>
      </c>
      <c r="CC536" s="52" t="s">
        <v>10</v>
      </c>
      <c r="CW536" s="3">
        <f t="shared" si="94"/>
        <v>0</v>
      </c>
      <c r="CX536" s="3">
        <f>+IF(SUM(CX540:CX549)=0,0,1)</f>
        <v>0</v>
      </c>
      <c r="CZ536" s="3">
        <f t="shared" si="96"/>
        <v>1</v>
      </c>
      <c r="DA536" s="40">
        <f t="shared" si="97"/>
        <v>0</v>
      </c>
      <c r="DZ536" s="10"/>
    </row>
    <row r="537" spans="1:130" hidden="1">
      <c r="A537" s="7"/>
      <c r="CA537" s="37"/>
      <c r="CB537" s="27" t="str">
        <f t="shared" si="98"/>
        <v>Riadok bude skrytý.</v>
      </c>
      <c r="CC537" s="52" t="s">
        <v>10</v>
      </c>
      <c r="CW537" s="3">
        <f t="shared" si="94"/>
        <v>0</v>
      </c>
      <c r="CX537" s="3">
        <f>+IF(SUM(CX540:CX549)=0,0,1)</f>
        <v>0</v>
      </c>
      <c r="CZ537" s="3">
        <f t="shared" si="96"/>
        <v>1</v>
      </c>
      <c r="DA537" s="40">
        <f t="shared" si="97"/>
        <v>0</v>
      </c>
      <c r="DZ537" s="10"/>
    </row>
    <row r="538" spans="1:130" ht="12.75" hidden="1" customHeight="1">
      <c r="A538" s="7"/>
      <c r="B538" s="178" t="s">
        <v>155</v>
      </c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  <c r="AC538" s="178"/>
      <c r="AD538" s="178"/>
      <c r="AE538" s="178"/>
      <c r="AF538" s="178"/>
      <c r="AG538" s="178"/>
      <c r="AH538" s="178"/>
      <c r="AI538" s="178"/>
      <c r="AJ538" s="178"/>
      <c r="AK538" s="178"/>
      <c r="AL538" s="178"/>
      <c r="AM538" s="178"/>
      <c r="AN538" s="178"/>
      <c r="AO538" s="178"/>
      <c r="AP538" s="178"/>
      <c r="AQ538" s="178"/>
      <c r="AR538" s="179" t="s">
        <v>156</v>
      </c>
      <c r="AS538" s="179"/>
      <c r="AT538" s="179"/>
      <c r="AU538" s="179"/>
      <c r="AV538" s="179"/>
      <c r="AW538" s="179"/>
      <c r="AX538" s="179"/>
      <c r="AY538" s="179"/>
      <c r="AZ538" s="179"/>
      <c r="BA538" s="179"/>
      <c r="BB538" s="179"/>
      <c r="BC538" s="179"/>
      <c r="BD538" s="179"/>
      <c r="BE538" s="179"/>
      <c r="BF538" s="179"/>
      <c r="BG538" s="179"/>
      <c r="BH538" s="179"/>
      <c r="BI538" s="179"/>
      <c r="BJ538" s="179"/>
      <c r="BK538" s="179"/>
      <c r="BL538" s="179"/>
      <c r="BM538" s="179"/>
      <c r="BN538" s="179"/>
      <c r="BO538" s="179"/>
      <c r="BP538" s="179"/>
      <c r="BQ538" s="179"/>
      <c r="BR538" s="179"/>
      <c r="BS538" s="179"/>
      <c r="BT538" s="179"/>
      <c r="BU538" s="179"/>
      <c r="BV538" s="179"/>
      <c r="BW538" s="179"/>
      <c r="BX538" s="179"/>
      <c r="BY538" s="179"/>
      <c r="BZ538" s="179"/>
      <c r="CA538" s="12" t="s">
        <v>4</v>
      </c>
      <c r="CB538" s="27" t="str">
        <f t="shared" si="98"/>
        <v>Riadok bude skrytý.</v>
      </c>
      <c r="CC538" s="52" t="s">
        <v>10</v>
      </c>
      <c r="CW538" s="3">
        <f t="shared" si="94"/>
        <v>0</v>
      </c>
      <c r="CX538" s="3">
        <f>+IF(SUM(CX540:CX549)=0,0,1)</f>
        <v>0</v>
      </c>
      <c r="CZ538" s="3">
        <f t="shared" ref="CZ538:CZ549" si="99">IF(CC538="",1,IF(CC538="Chcem skryť riadok.",0,1))</f>
        <v>1</v>
      </c>
      <c r="DA538" s="40">
        <f t="shared" si="97"/>
        <v>0</v>
      </c>
      <c r="DZ538" s="10"/>
    </row>
    <row r="539" spans="1:130" hidden="1">
      <c r="A539" s="7"/>
      <c r="B539" s="178"/>
      <c r="C539" s="178"/>
      <c r="D539" s="178"/>
      <c r="E539" s="178"/>
      <c r="F539" s="178"/>
      <c r="G539" s="178"/>
      <c r="H539" s="178"/>
      <c r="I539" s="178"/>
      <c r="J539" s="17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  <c r="AC539" s="178"/>
      <c r="AD539" s="178"/>
      <c r="AE539" s="178"/>
      <c r="AF539" s="178"/>
      <c r="AG539" s="178"/>
      <c r="AH539" s="178"/>
      <c r="AI539" s="178"/>
      <c r="AJ539" s="178"/>
      <c r="AK539" s="178"/>
      <c r="AL539" s="178"/>
      <c r="AM539" s="178"/>
      <c r="AN539" s="178"/>
      <c r="AO539" s="178"/>
      <c r="AP539" s="178"/>
      <c r="AQ539" s="178"/>
      <c r="AR539" s="179"/>
      <c r="AS539" s="179"/>
      <c r="AT539" s="179"/>
      <c r="AU539" s="179"/>
      <c r="AV539" s="179"/>
      <c r="AW539" s="179"/>
      <c r="AX539" s="179"/>
      <c r="AY539" s="179"/>
      <c r="AZ539" s="179"/>
      <c r="BA539" s="179"/>
      <c r="BB539" s="179"/>
      <c r="BC539" s="179"/>
      <c r="BD539" s="179"/>
      <c r="BE539" s="179"/>
      <c r="BF539" s="179"/>
      <c r="BG539" s="179"/>
      <c r="BH539" s="179"/>
      <c r="BI539" s="179"/>
      <c r="BJ539" s="179"/>
      <c r="BK539" s="179"/>
      <c r="BL539" s="179"/>
      <c r="BM539" s="179"/>
      <c r="BN539" s="179"/>
      <c r="BO539" s="179"/>
      <c r="BP539" s="179"/>
      <c r="BQ539" s="179"/>
      <c r="BR539" s="179"/>
      <c r="BS539" s="179"/>
      <c r="BT539" s="179"/>
      <c r="BU539" s="179"/>
      <c r="BV539" s="179"/>
      <c r="BW539" s="179"/>
      <c r="BX539" s="179"/>
      <c r="BY539" s="179"/>
      <c r="BZ539" s="179"/>
      <c r="CA539" s="8"/>
      <c r="CB539" s="27" t="str">
        <f t="shared" si="98"/>
        <v>Riadok bude skrytý.</v>
      </c>
      <c r="CC539" s="52" t="s">
        <v>10</v>
      </c>
      <c r="CW539" s="3">
        <f t="shared" si="94"/>
        <v>0</v>
      </c>
      <c r="CX539" s="3">
        <f>+IF(SUM(CX540:CX549)=0,0,1)</f>
        <v>0</v>
      </c>
      <c r="CZ539" s="3">
        <f t="shared" si="99"/>
        <v>1</v>
      </c>
      <c r="DA539" s="40">
        <f t="shared" si="97"/>
        <v>0</v>
      </c>
      <c r="DZ539" s="10"/>
    </row>
    <row r="540" spans="1:130" ht="12.75" hidden="1" customHeight="1">
      <c r="A540" s="7"/>
      <c r="B540" s="180" t="s">
        <v>157</v>
      </c>
      <c r="C540" s="180"/>
      <c r="D540" s="180"/>
      <c r="E540" s="180"/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  <c r="R540" s="180"/>
      <c r="S540" s="180"/>
      <c r="T540" s="180"/>
      <c r="U540" s="180"/>
      <c r="V540" s="180"/>
      <c r="W540" s="180"/>
      <c r="X540" s="180"/>
      <c r="Y540" s="180"/>
      <c r="Z540" s="180"/>
      <c r="AA540" s="180"/>
      <c r="AB540" s="180"/>
      <c r="AC540" s="180"/>
      <c r="AD540" s="180"/>
      <c r="AE540" s="180"/>
      <c r="AF540" s="180"/>
      <c r="AG540" s="180"/>
      <c r="AH540" s="180"/>
      <c r="AI540" s="180"/>
      <c r="AJ540" s="180"/>
      <c r="AK540" s="180"/>
      <c r="AL540" s="180"/>
      <c r="AM540" s="180"/>
      <c r="AN540" s="180"/>
      <c r="AO540" s="180"/>
      <c r="AP540" s="180"/>
      <c r="AQ540" s="180"/>
      <c r="AR540" s="131"/>
      <c r="AS540" s="131"/>
      <c r="AT540" s="131"/>
      <c r="AU540" s="131"/>
      <c r="AV540" s="131"/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1"/>
      <c r="BP540" s="131"/>
      <c r="BQ540" s="131"/>
      <c r="BR540" s="131"/>
      <c r="BS540" s="131"/>
      <c r="BT540" s="131"/>
      <c r="BU540" s="131"/>
      <c r="BV540" s="131"/>
      <c r="BW540" s="131"/>
      <c r="BX540" s="131"/>
      <c r="BY540" s="131"/>
      <c r="BZ540" s="131"/>
      <c r="CA540" s="12"/>
      <c r="CB540" s="27" t="str">
        <f t="shared" si="98"/>
        <v>Riadok bude skrytý.</v>
      </c>
      <c r="CC540" s="52" t="s">
        <v>10</v>
      </c>
      <c r="CF540" s="39"/>
      <c r="CW540" s="3">
        <f t="shared" si="94"/>
        <v>0</v>
      </c>
      <c r="CX540" s="3">
        <f>+IF(AR540="",0,1)</f>
        <v>0</v>
      </c>
      <c r="CZ540" s="3">
        <f t="shared" si="99"/>
        <v>1</v>
      </c>
      <c r="DA540" s="40">
        <f t="shared" si="97"/>
        <v>0</v>
      </c>
      <c r="DZ540" s="10"/>
    </row>
    <row r="541" spans="1:130" ht="12.75" hidden="1" customHeight="1">
      <c r="A541" s="7"/>
      <c r="B541" s="181" t="s">
        <v>158</v>
      </c>
      <c r="C541" s="181"/>
      <c r="D541" s="181"/>
      <c r="E541" s="181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81"/>
      <c r="Z541" s="181"/>
      <c r="AA541" s="181"/>
      <c r="AB541" s="181"/>
      <c r="AC541" s="181"/>
      <c r="AD541" s="181"/>
      <c r="AE541" s="181"/>
      <c r="AF541" s="181"/>
      <c r="AG541" s="181"/>
      <c r="AH541" s="181"/>
      <c r="AI541" s="181"/>
      <c r="AJ541" s="181"/>
      <c r="AK541" s="181"/>
      <c r="AL541" s="181"/>
      <c r="AM541" s="181"/>
      <c r="AN541" s="181"/>
      <c r="AO541" s="181"/>
      <c r="AP541" s="181"/>
      <c r="AQ541" s="181"/>
      <c r="AR541" s="182"/>
      <c r="AS541" s="182"/>
      <c r="AT541" s="182"/>
      <c r="AU541" s="182"/>
      <c r="AV541" s="182"/>
      <c r="AW541" s="182"/>
      <c r="AX541" s="182"/>
      <c r="AY541" s="182"/>
      <c r="AZ541" s="182"/>
      <c r="BA541" s="182"/>
      <c r="BB541" s="182"/>
      <c r="BC541" s="182"/>
      <c r="BD541" s="182"/>
      <c r="BE541" s="182"/>
      <c r="BF541" s="182"/>
      <c r="BG541" s="182"/>
      <c r="BH541" s="182"/>
      <c r="BI541" s="182"/>
      <c r="BJ541" s="182"/>
      <c r="BK541" s="182"/>
      <c r="BL541" s="182"/>
      <c r="BM541" s="182"/>
      <c r="BN541" s="182"/>
      <c r="BO541" s="182"/>
      <c r="BP541" s="182"/>
      <c r="BQ541" s="182"/>
      <c r="BR541" s="182"/>
      <c r="BS541" s="182"/>
      <c r="BT541" s="182"/>
      <c r="BU541" s="182"/>
      <c r="BV541" s="182"/>
      <c r="BW541" s="182"/>
      <c r="BX541" s="182"/>
      <c r="BY541" s="182"/>
      <c r="BZ541" s="182"/>
      <c r="CA541" s="37"/>
      <c r="CB541" s="27" t="str">
        <f t="shared" si="98"/>
        <v>Riadok bude skrytý.</v>
      </c>
      <c r="CC541" s="52" t="s">
        <v>10</v>
      </c>
      <c r="CW541" s="3">
        <f t="shared" si="94"/>
        <v>0</v>
      </c>
      <c r="CX541" s="3">
        <f>+IF(AR541="",0,1)</f>
        <v>0</v>
      </c>
      <c r="CZ541" s="3">
        <f>IF(CC541="",1,IF(CC541="Chcem skryť riadok.",0,1))</f>
        <v>1</v>
      </c>
      <c r="DA541" s="40">
        <f t="shared" si="97"/>
        <v>0</v>
      </c>
      <c r="DZ541" s="10"/>
    </row>
    <row r="542" spans="1:130" ht="12.75" hidden="1" customHeight="1">
      <c r="A542" s="7"/>
      <c r="B542" s="181" t="s">
        <v>159</v>
      </c>
      <c r="C542" s="181"/>
      <c r="D542" s="181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1"/>
      <c r="T542" s="181"/>
      <c r="U542" s="181"/>
      <c r="V542" s="181"/>
      <c r="W542" s="181"/>
      <c r="X542" s="181"/>
      <c r="Y542" s="181"/>
      <c r="Z542" s="181"/>
      <c r="AA542" s="181"/>
      <c r="AB542" s="181"/>
      <c r="AC542" s="181"/>
      <c r="AD542" s="181"/>
      <c r="AE542" s="181"/>
      <c r="AF542" s="181"/>
      <c r="AG542" s="181"/>
      <c r="AH542" s="181"/>
      <c r="AI542" s="181"/>
      <c r="AJ542" s="181"/>
      <c r="AK542" s="181"/>
      <c r="AL542" s="181"/>
      <c r="AM542" s="181"/>
      <c r="AN542" s="181"/>
      <c r="AO542" s="181"/>
      <c r="AP542" s="181"/>
      <c r="AQ542" s="181"/>
      <c r="AR542" s="182"/>
      <c r="AS542" s="182"/>
      <c r="AT542" s="182"/>
      <c r="AU542" s="182"/>
      <c r="AV542" s="182"/>
      <c r="AW542" s="182"/>
      <c r="AX542" s="182"/>
      <c r="AY542" s="182"/>
      <c r="AZ542" s="182"/>
      <c r="BA542" s="182"/>
      <c r="BB542" s="182"/>
      <c r="BC542" s="182"/>
      <c r="BD542" s="182"/>
      <c r="BE542" s="182"/>
      <c r="BF542" s="182"/>
      <c r="BG542" s="182"/>
      <c r="BH542" s="182"/>
      <c r="BI542" s="182"/>
      <c r="BJ542" s="182"/>
      <c r="BK542" s="182"/>
      <c r="BL542" s="182"/>
      <c r="BM542" s="182"/>
      <c r="BN542" s="182"/>
      <c r="BO542" s="182"/>
      <c r="BP542" s="182"/>
      <c r="BQ542" s="182"/>
      <c r="BR542" s="182"/>
      <c r="BS542" s="182"/>
      <c r="BT542" s="182"/>
      <c r="BU542" s="182"/>
      <c r="BV542" s="182"/>
      <c r="BW542" s="182"/>
      <c r="BX542" s="182"/>
      <c r="BY542" s="182"/>
      <c r="BZ542" s="182"/>
      <c r="CA542" s="37"/>
      <c r="CB542" s="27" t="str">
        <f t="shared" si="98"/>
        <v>Riadok bude skrytý.</v>
      </c>
      <c r="CC542" s="52" t="s">
        <v>10</v>
      </c>
      <c r="CW542" s="3">
        <f t="shared" si="94"/>
        <v>0</v>
      </c>
      <c r="CX542" s="3">
        <f>+IF(AR542="",0,1)</f>
        <v>0</v>
      </c>
      <c r="CZ542" s="3">
        <f>IF(CC542="",1,IF(CC542="Chcem skryť riadok.",0,1))</f>
        <v>1</v>
      </c>
      <c r="DA542" s="40">
        <f t="shared" si="97"/>
        <v>0</v>
      </c>
      <c r="DZ542" s="10"/>
    </row>
    <row r="543" spans="1:130" ht="12.75" hidden="1" customHeight="1">
      <c r="A543" s="7"/>
      <c r="B543" s="181" t="s">
        <v>160</v>
      </c>
      <c r="C543" s="181"/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  <c r="AA543" s="181"/>
      <c r="AB543" s="181"/>
      <c r="AC543" s="181"/>
      <c r="AD543" s="181"/>
      <c r="AE543" s="181"/>
      <c r="AF543" s="181"/>
      <c r="AG543" s="181"/>
      <c r="AH543" s="181"/>
      <c r="AI543" s="181"/>
      <c r="AJ543" s="181"/>
      <c r="AK543" s="181"/>
      <c r="AL543" s="181"/>
      <c r="AM543" s="181"/>
      <c r="AN543" s="181"/>
      <c r="AO543" s="181"/>
      <c r="AP543" s="181"/>
      <c r="AQ543" s="181"/>
      <c r="AR543" s="182"/>
      <c r="AS543" s="182"/>
      <c r="AT543" s="182"/>
      <c r="AU543" s="182"/>
      <c r="AV543" s="182"/>
      <c r="AW543" s="182"/>
      <c r="AX543" s="182"/>
      <c r="AY543" s="182"/>
      <c r="AZ543" s="182"/>
      <c r="BA543" s="182"/>
      <c r="BB543" s="182"/>
      <c r="BC543" s="182"/>
      <c r="BD543" s="182"/>
      <c r="BE543" s="182"/>
      <c r="BF543" s="182"/>
      <c r="BG543" s="182"/>
      <c r="BH543" s="182"/>
      <c r="BI543" s="182"/>
      <c r="BJ543" s="182"/>
      <c r="BK543" s="182"/>
      <c r="BL543" s="182"/>
      <c r="BM543" s="182"/>
      <c r="BN543" s="182"/>
      <c r="BO543" s="182"/>
      <c r="BP543" s="182"/>
      <c r="BQ543" s="182"/>
      <c r="BR543" s="182"/>
      <c r="BS543" s="182"/>
      <c r="BT543" s="182"/>
      <c r="BU543" s="182"/>
      <c r="BV543" s="182"/>
      <c r="BW543" s="182"/>
      <c r="BX543" s="182"/>
      <c r="BY543" s="182"/>
      <c r="BZ543" s="182"/>
      <c r="CA543" s="37"/>
      <c r="CB543" s="27" t="str">
        <f t="shared" si="98"/>
        <v>Riadok bude skrytý.</v>
      </c>
      <c r="CC543" s="52" t="s">
        <v>10</v>
      </c>
      <c r="CW543" s="3">
        <f t="shared" si="94"/>
        <v>0</v>
      </c>
      <c r="CX543" s="3">
        <f>+IF(AR543="",0,1)</f>
        <v>0</v>
      </c>
      <c r="CZ543" s="3">
        <f>IF(CC543="",1,IF(CC543="Chcem skryť riadok.",0,1))</f>
        <v>1</v>
      </c>
      <c r="DA543" s="40">
        <f t="shared" si="97"/>
        <v>0</v>
      </c>
      <c r="DZ543" s="10"/>
    </row>
    <row r="544" spans="1:130" hidden="1">
      <c r="A544" s="7"/>
      <c r="B544" s="116"/>
      <c r="C544" s="116"/>
      <c r="D544" s="116"/>
      <c r="E544" s="116"/>
      <c r="F544" s="116"/>
      <c r="G544" s="116"/>
      <c r="H544" s="116"/>
      <c r="I544" s="116"/>
      <c r="J544" s="116"/>
      <c r="K544" s="116"/>
      <c r="L544" s="116"/>
      <c r="M544" s="116"/>
      <c r="N544" s="116"/>
      <c r="O544" s="116"/>
      <c r="P544" s="116"/>
      <c r="Q544" s="116"/>
      <c r="R544" s="116"/>
      <c r="S544" s="116"/>
      <c r="T544" s="116"/>
      <c r="U544" s="116"/>
      <c r="V544" s="116"/>
      <c r="W544" s="116"/>
      <c r="X544" s="116"/>
      <c r="Y544" s="116"/>
      <c r="Z544" s="116"/>
      <c r="AA544" s="116"/>
      <c r="AB544" s="116"/>
      <c r="AC544" s="116"/>
      <c r="AD544" s="116"/>
      <c r="AE544" s="116"/>
      <c r="AF544" s="116"/>
      <c r="AG544" s="116"/>
      <c r="AH544" s="116"/>
      <c r="AI544" s="116"/>
      <c r="AJ544" s="116"/>
      <c r="AK544" s="116"/>
      <c r="AL544" s="116"/>
      <c r="AM544" s="116"/>
      <c r="AN544" s="116"/>
      <c r="AO544" s="116"/>
      <c r="AP544" s="116"/>
      <c r="AQ544" s="116"/>
      <c r="AR544" s="182"/>
      <c r="AS544" s="182"/>
      <c r="AT544" s="182"/>
      <c r="AU544" s="182"/>
      <c r="AV544" s="182"/>
      <c r="AW544" s="182"/>
      <c r="AX544" s="182"/>
      <c r="AY544" s="182"/>
      <c r="AZ544" s="182"/>
      <c r="BA544" s="182"/>
      <c r="BB544" s="182"/>
      <c r="BC544" s="182"/>
      <c r="BD544" s="182"/>
      <c r="BE544" s="182"/>
      <c r="BF544" s="182"/>
      <c r="BG544" s="182"/>
      <c r="BH544" s="182"/>
      <c r="BI544" s="182"/>
      <c r="BJ544" s="182"/>
      <c r="BK544" s="182"/>
      <c r="BL544" s="182"/>
      <c r="BM544" s="182"/>
      <c r="BN544" s="182"/>
      <c r="BO544" s="182"/>
      <c r="BP544" s="182"/>
      <c r="BQ544" s="182"/>
      <c r="BR544" s="182"/>
      <c r="BS544" s="182"/>
      <c r="BT544" s="182"/>
      <c r="BU544" s="182"/>
      <c r="BV544" s="182"/>
      <c r="BW544" s="182"/>
      <c r="BX544" s="182"/>
      <c r="BY544" s="182"/>
      <c r="BZ544" s="182"/>
      <c r="CA544" s="37"/>
      <c r="CB544" s="27" t="str">
        <f t="shared" si="98"/>
        <v>Riadok bude skrytý.</v>
      </c>
      <c r="CC544" s="52" t="s">
        <v>10</v>
      </c>
      <c r="CW544" s="3">
        <f t="shared" si="94"/>
        <v>0</v>
      </c>
      <c r="CX544" s="3">
        <f>+IF(B544="",IF(AR544="",0,1),1)</f>
        <v>0</v>
      </c>
      <c r="CZ544" s="3">
        <f t="shared" si="99"/>
        <v>1</v>
      </c>
      <c r="DA544" s="40">
        <f t="shared" si="97"/>
        <v>0</v>
      </c>
      <c r="DZ544" s="10"/>
    </row>
    <row r="545" spans="1:130" hidden="1">
      <c r="A545" s="7"/>
      <c r="B545" s="116"/>
      <c r="C545" s="116"/>
      <c r="D545" s="116"/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6"/>
      <c r="T545" s="116"/>
      <c r="U545" s="116"/>
      <c r="V545" s="116"/>
      <c r="W545" s="116"/>
      <c r="X545" s="116"/>
      <c r="Y545" s="116"/>
      <c r="Z545" s="116"/>
      <c r="AA545" s="116"/>
      <c r="AB545" s="116"/>
      <c r="AC545" s="116"/>
      <c r="AD545" s="116"/>
      <c r="AE545" s="116"/>
      <c r="AF545" s="116"/>
      <c r="AG545" s="116"/>
      <c r="AH545" s="116"/>
      <c r="AI545" s="116"/>
      <c r="AJ545" s="116"/>
      <c r="AK545" s="116"/>
      <c r="AL545" s="116"/>
      <c r="AM545" s="116"/>
      <c r="AN545" s="116"/>
      <c r="AO545" s="116"/>
      <c r="AP545" s="116"/>
      <c r="AQ545" s="116"/>
      <c r="AR545" s="182"/>
      <c r="AS545" s="182"/>
      <c r="AT545" s="182"/>
      <c r="AU545" s="182"/>
      <c r="AV545" s="182"/>
      <c r="AW545" s="182"/>
      <c r="AX545" s="182"/>
      <c r="AY545" s="182"/>
      <c r="AZ545" s="182"/>
      <c r="BA545" s="182"/>
      <c r="BB545" s="182"/>
      <c r="BC545" s="182"/>
      <c r="BD545" s="182"/>
      <c r="BE545" s="182"/>
      <c r="BF545" s="182"/>
      <c r="BG545" s="182"/>
      <c r="BH545" s="182"/>
      <c r="BI545" s="182"/>
      <c r="BJ545" s="182"/>
      <c r="BK545" s="182"/>
      <c r="BL545" s="182"/>
      <c r="BM545" s="182"/>
      <c r="BN545" s="182"/>
      <c r="BO545" s="182"/>
      <c r="BP545" s="182"/>
      <c r="BQ545" s="182"/>
      <c r="BR545" s="182"/>
      <c r="BS545" s="182"/>
      <c r="BT545" s="182"/>
      <c r="BU545" s="182"/>
      <c r="BV545" s="182"/>
      <c r="BW545" s="182"/>
      <c r="BX545" s="182"/>
      <c r="BY545" s="182"/>
      <c r="BZ545" s="182"/>
      <c r="CA545" s="37"/>
      <c r="CB545" s="27" t="str">
        <f t="shared" si="98"/>
        <v>Riadok bude skrytý.</v>
      </c>
      <c r="CC545" s="52" t="s">
        <v>10</v>
      </c>
      <c r="CW545" s="3">
        <f t="shared" si="94"/>
        <v>0</v>
      </c>
      <c r="CX545" s="3">
        <f>+IF(B545="",IF(AR545="",0,1),1)</f>
        <v>0</v>
      </c>
      <c r="CZ545" s="3">
        <f t="shared" si="99"/>
        <v>1</v>
      </c>
      <c r="DA545" s="40">
        <f t="shared" si="97"/>
        <v>0</v>
      </c>
      <c r="DZ545" s="10"/>
    </row>
    <row r="546" spans="1:130" hidden="1">
      <c r="A546" s="7"/>
      <c r="B546" s="116"/>
      <c r="C546" s="116"/>
      <c r="D546" s="116"/>
      <c r="E546" s="116"/>
      <c r="F546" s="116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6"/>
      <c r="T546" s="116"/>
      <c r="U546" s="116"/>
      <c r="V546" s="116"/>
      <c r="W546" s="116"/>
      <c r="X546" s="116"/>
      <c r="Y546" s="116"/>
      <c r="Z546" s="116"/>
      <c r="AA546" s="116"/>
      <c r="AB546" s="116"/>
      <c r="AC546" s="116"/>
      <c r="AD546" s="116"/>
      <c r="AE546" s="116"/>
      <c r="AF546" s="116"/>
      <c r="AG546" s="116"/>
      <c r="AH546" s="116"/>
      <c r="AI546" s="116"/>
      <c r="AJ546" s="116"/>
      <c r="AK546" s="116"/>
      <c r="AL546" s="116"/>
      <c r="AM546" s="116"/>
      <c r="AN546" s="116"/>
      <c r="AO546" s="116"/>
      <c r="AP546" s="116"/>
      <c r="AQ546" s="116"/>
      <c r="AR546" s="182"/>
      <c r="AS546" s="182"/>
      <c r="AT546" s="182"/>
      <c r="AU546" s="182"/>
      <c r="AV546" s="182"/>
      <c r="AW546" s="182"/>
      <c r="AX546" s="182"/>
      <c r="AY546" s="182"/>
      <c r="AZ546" s="182"/>
      <c r="BA546" s="182"/>
      <c r="BB546" s="182"/>
      <c r="BC546" s="182"/>
      <c r="BD546" s="182"/>
      <c r="BE546" s="182"/>
      <c r="BF546" s="182"/>
      <c r="BG546" s="182"/>
      <c r="BH546" s="182"/>
      <c r="BI546" s="182"/>
      <c r="BJ546" s="182"/>
      <c r="BK546" s="182"/>
      <c r="BL546" s="182"/>
      <c r="BM546" s="182"/>
      <c r="BN546" s="182"/>
      <c r="BO546" s="182"/>
      <c r="BP546" s="182"/>
      <c r="BQ546" s="182"/>
      <c r="BR546" s="182"/>
      <c r="BS546" s="182"/>
      <c r="BT546" s="182"/>
      <c r="BU546" s="182"/>
      <c r="BV546" s="182"/>
      <c r="BW546" s="182"/>
      <c r="BX546" s="182"/>
      <c r="BY546" s="182"/>
      <c r="BZ546" s="182"/>
      <c r="CA546" s="37"/>
      <c r="CB546" s="27" t="str">
        <f t="shared" si="98"/>
        <v>Riadok bude skrytý.</v>
      </c>
      <c r="CC546" s="52" t="s">
        <v>10</v>
      </c>
      <c r="CW546" s="3">
        <f t="shared" si="94"/>
        <v>0</v>
      </c>
      <c r="CX546" s="3">
        <f>+IF(B546="",IF(AR546="",0,1),1)</f>
        <v>0</v>
      </c>
      <c r="CZ546" s="3">
        <f t="shared" si="99"/>
        <v>1</v>
      </c>
      <c r="DA546" s="40">
        <f t="shared" si="97"/>
        <v>0</v>
      </c>
      <c r="DZ546" s="10"/>
    </row>
    <row r="547" spans="1:130" hidden="1">
      <c r="A547" s="7"/>
      <c r="B547" s="116"/>
      <c r="C547" s="116"/>
      <c r="D547" s="116"/>
      <c r="E547" s="116"/>
      <c r="F547" s="116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6"/>
      <c r="T547" s="116"/>
      <c r="U547" s="116"/>
      <c r="V547" s="116"/>
      <c r="W547" s="116"/>
      <c r="X547" s="116"/>
      <c r="Y547" s="116"/>
      <c r="Z547" s="116"/>
      <c r="AA547" s="116"/>
      <c r="AB547" s="116"/>
      <c r="AC547" s="116"/>
      <c r="AD547" s="116"/>
      <c r="AE547" s="116"/>
      <c r="AF547" s="116"/>
      <c r="AG547" s="116"/>
      <c r="AH547" s="116"/>
      <c r="AI547" s="116"/>
      <c r="AJ547" s="116"/>
      <c r="AK547" s="116"/>
      <c r="AL547" s="116"/>
      <c r="AM547" s="116"/>
      <c r="AN547" s="116"/>
      <c r="AO547" s="116"/>
      <c r="AP547" s="116"/>
      <c r="AQ547" s="116"/>
      <c r="AR547" s="182"/>
      <c r="AS547" s="182"/>
      <c r="AT547" s="182"/>
      <c r="AU547" s="182"/>
      <c r="AV547" s="182"/>
      <c r="AW547" s="182"/>
      <c r="AX547" s="182"/>
      <c r="AY547" s="182"/>
      <c r="AZ547" s="182"/>
      <c r="BA547" s="182"/>
      <c r="BB547" s="182"/>
      <c r="BC547" s="182"/>
      <c r="BD547" s="182"/>
      <c r="BE547" s="182"/>
      <c r="BF547" s="182"/>
      <c r="BG547" s="182"/>
      <c r="BH547" s="182"/>
      <c r="BI547" s="182"/>
      <c r="BJ547" s="182"/>
      <c r="BK547" s="182"/>
      <c r="BL547" s="182"/>
      <c r="BM547" s="182"/>
      <c r="BN547" s="182"/>
      <c r="BO547" s="182"/>
      <c r="BP547" s="182"/>
      <c r="BQ547" s="182"/>
      <c r="BR547" s="182"/>
      <c r="BS547" s="182"/>
      <c r="BT547" s="182"/>
      <c r="BU547" s="182"/>
      <c r="BV547" s="182"/>
      <c r="BW547" s="182"/>
      <c r="BX547" s="182"/>
      <c r="BY547" s="182"/>
      <c r="BZ547" s="182"/>
      <c r="CA547" s="37"/>
      <c r="CB547" s="27" t="str">
        <f t="shared" si="98"/>
        <v>Riadok bude skrytý.</v>
      </c>
      <c r="CC547" s="52" t="s">
        <v>10</v>
      </c>
      <c r="CW547" s="3">
        <f t="shared" si="94"/>
        <v>0</v>
      </c>
      <c r="CX547" s="3">
        <f>+IF(B547="",IF(AR547="",0,1),1)</f>
        <v>0</v>
      </c>
      <c r="CZ547" s="3">
        <f t="shared" si="99"/>
        <v>1</v>
      </c>
      <c r="DA547" s="40">
        <f t="shared" si="97"/>
        <v>0</v>
      </c>
      <c r="DZ547" s="10"/>
    </row>
    <row r="548" spans="1:130" hidden="1">
      <c r="A548" s="7"/>
      <c r="B548" s="116"/>
      <c r="C548" s="116"/>
      <c r="D548" s="116"/>
      <c r="E548" s="116"/>
      <c r="F548" s="116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  <c r="Q548" s="116"/>
      <c r="R548" s="116"/>
      <c r="S548" s="116"/>
      <c r="T548" s="116"/>
      <c r="U548" s="116"/>
      <c r="V548" s="116"/>
      <c r="W548" s="116"/>
      <c r="X548" s="116"/>
      <c r="Y548" s="116"/>
      <c r="Z548" s="116"/>
      <c r="AA548" s="116"/>
      <c r="AB548" s="116"/>
      <c r="AC548" s="116"/>
      <c r="AD548" s="116"/>
      <c r="AE548" s="116"/>
      <c r="AF548" s="116"/>
      <c r="AG548" s="116"/>
      <c r="AH548" s="116"/>
      <c r="AI548" s="116"/>
      <c r="AJ548" s="116"/>
      <c r="AK548" s="116"/>
      <c r="AL548" s="116"/>
      <c r="AM548" s="116"/>
      <c r="AN548" s="116"/>
      <c r="AO548" s="116"/>
      <c r="AP548" s="116"/>
      <c r="AQ548" s="116"/>
      <c r="AR548" s="182"/>
      <c r="AS548" s="182"/>
      <c r="AT548" s="182"/>
      <c r="AU548" s="182"/>
      <c r="AV548" s="182"/>
      <c r="AW548" s="182"/>
      <c r="AX548" s="182"/>
      <c r="AY548" s="182"/>
      <c r="AZ548" s="182"/>
      <c r="BA548" s="182"/>
      <c r="BB548" s="182"/>
      <c r="BC548" s="182"/>
      <c r="BD548" s="182"/>
      <c r="BE548" s="182"/>
      <c r="BF548" s="182"/>
      <c r="BG548" s="182"/>
      <c r="BH548" s="182"/>
      <c r="BI548" s="182"/>
      <c r="BJ548" s="182"/>
      <c r="BK548" s="182"/>
      <c r="BL548" s="182"/>
      <c r="BM548" s="182"/>
      <c r="BN548" s="182"/>
      <c r="BO548" s="182"/>
      <c r="BP548" s="182"/>
      <c r="BQ548" s="182"/>
      <c r="BR548" s="182"/>
      <c r="BS548" s="182"/>
      <c r="BT548" s="182"/>
      <c r="BU548" s="182"/>
      <c r="BV548" s="182"/>
      <c r="BW548" s="182"/>
      <c r="BX548" s="182"/>
      <c r="BY548" s="182"/>
      <c r="BZ548" s="182"/>
      <c r="CA548" s="37"/>
      <c r="CB548" s="27" t="str">
        <f t="shared" si="98"/>
        <v>Riadok bude skrytý.</v>
      </c>
      <c r="CC548" s="52" t="s">
        <v>10</v>
      </c>
      <c r="CW548" s="3">
        <f t="shared" si="94"/>
        <v>0</v>
      </c>
      <c r="CX548" s="3">
        <f>+IF(B548="",IF(AR548="",0,1),1)</f>
        <v>0</v>
      </c>
      <c r="CZ548" s="3">
        <f t="shared" si="99"/>
        <v>1</v>
      </c>
      <c r="DA548" s="40">
        <f t="shared" si="97"/>
        <v>0</v>
      </c>
      <c r="DZ548" s="10"/>
    </row>
    <row r="549" spans="1:130" hidden="1">
      <c r="A549" s="7"/>
      <c r="B549" s="117"/>
      <c r="C549" s="117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7"/>
      <c r="AR549" s="134"/>
      <c r="AS549" s="134"/>
      <c r="AT549" s="134"/>
      <c r="AU549" s="134"/>
      <c r="AV549" s="134"/>
      <c r="AW549" s="134"/>
      <c r="AX549" s="134"/>
      <c r="AY549" s="134"/>
      <c r="AZ549" s="134"/>
      <c r="BA549" s="134"/>
      <c r="BB549" s="134"/>
      <c r="BC549" s="134"/>
      <c r="BD549" s="134"/>
      <c r="BE549" s="134"/>
      <c r="BF549" s="134"/>
      <c r="BG549" s="134"/>
      <c r="BH549" s="134"/>
      <c r="BI549" s="134"/>
      <c r="BJ549" s="134"/>
      <c r="BK549" s="134"/>
      <c r="BL549" s="134"/>
      <c r="BM549" s="134"/>
      <c r="BN549" s="134"/>
      <c r="BO549" s="134"/>
      <c r="BP549" s="134"/>
      <c r="BQ549" s="134"/>
      <c r="BR549" s="134"/>
      <c r="BS549" s="134"/>
      <c r="BT549" s="134"/>
      <c r="BU549" s="134"/>
      <c r="BV549" s="134"/>
      <c r="BW549" s="134"/>
      <c r="BX549" s="134"/>
      <c r="BY549" s="134"/>
      <c r="BZ549" s="134"/>
      <c r="CA549" s="8"/>
      <c r="CB549" s="27" t="str">
        <f t="shared" si="98"/>
        <v>Riadok bude skrytý.</v>
      </c>
      <c r="CC549" s="52" t="s">
        <v>10</v>
      </c>
      <c r="CW549" s="3">
        <f t="shared" si="94"/>
        <v>0</v>
      </c>
      <c r="CX549" s="3">
        <f>+IF(SUM(CX540:CX548)=0,0,1)</f>
        <v>0</v>
      </c>
      <c r="CZ549" s="3">
        <f t="shared" si="99"/>
        <v>1</v>
      </c>
      <c r="DA549" s="40">
        <f t="shared" si="97"/>
        <v>0</v>
      </c>
      <c r="DZ549" s="10"/>
    </row>
    <row r="550" spans="1:130">
      <c r="A550" s="7"/>
      <c r="CA550" s="8"/>
      <c r="CB550" s="27" t="str">
        <f t="shared" ref="CB550:CB593" si="100">+IF(DA550=0,"Riadok bude skrytý.","Riadok bude vidieť.")</f>
        <v>Riadok bude skrytý.</v>
      </c>
      <c r="CC550" s="52" t="s">
        <v>10</v>
      </c>
      <c r="CW550" s="3">
        <f t="shared" si="94"/>
        <v>0</v>
      </c>
      <c r="CZ550" s="3">
        <f t="shared" ref="CZ550:CZ573" si="101">IF(CC550="",1,IF(CC550="Chcem skryť riadok.",0,1))</f>
        <v>1</v>
      </c>
      <c r="DA550" s="40">
        <f t="shared" ref="DA550:DA561" si="102">+IF(CW550*CX550=0,0,IF(CZ550=0,0,1))</f>
        <v>0</v>
      </c>
      <c r="DZ550" s="10"/>
    </row>
    <row r="551" spans="1:130">
      <c r="A551" s="7"/>
      <c r="B551" s="1" t="s">
        <v>112</v>
      </c>
      <c r="J551" s="90" t="s">
        <v>137</v>
      </c>
      <c r="K551" s="90"/>
      <c r="L551" s="90"/>
      <c r="M551" s="90"/>
      <c r="N551" s="90"/>
      <c r="O551" s="90"/>
      <c r="P551" s="90"/>
      <c r="Q551" s="90"/>
      <c r="R551" s="90"/>
      <c r="S551" s="1" t="s">
        <v>161</v>
      </c>
      <c r="T551" s="53"/>
      <c r="CA551" s="12" t="s">
        <v>4</v>
      </c>
      <c r="CB551" s="27" t="str">
        <f t="shared" si="100"/>
        <v>Riadok bude skrytý.</v>
      </c>
      <c r="CC551" s="52" t="s">
        <v>10</v>
      </c>
      <c r="CD551" s="60"/>
      <c r="CF551" s="39"/>
      <c r="CW551" s="3">
        <f>+IF($J$551="neeviduje",0,1)</f>
        <v>0</v>
      </c>
      <c r="CZ551" s="3">
        <f t="shared" si="101"/>
        <v>1</v>
      </c>
      <c r="DA551" s="3">
        <f>+IF(CW551+CX551+CY551=0,0,IF(CZ551=0,0,1))</f>
        <v>0</v>
      </c>
      <c r="DZ551" s="10"/>
    </row>
    <row r="552" spans="1:130">
      <c r="A552" s="7"/>
      <c r="B552" s="1" t="str">
        <f>+IF(J551="eviduje","Prehľad podmienených záväzkov za bežné účtovné obdobie je uvedený v tabuľke:","")</f>
        <v/>
      </c>
      <c r="CA552" s="37"/>
      <c r="CB552" s="27" t="str">
        <f t="shared" si="100"/>
        <v>Riadok bude skrytý.</v>
      </c>
      <c r="CC552" s="52" t="s">
        <v>10</v>
      </c>
      <c r="CW552" s="3">
        <f t="shared" ref="CW552:CW571" si="103">+IF($J$551="neeviduje",0,1)</f>
        <v>0</v>
      </c>
      <c r="CX552" s="3">
        <f>+IF(SUM(CX556:CX570)=0,0,1)</f>
        <v>0</v>
      </c>
      <c r="CZ552" s="3">
        <f t="shared" si="101"/>
        <v>1</v>
      </c>
      <c r="DA552" s="40">
        <f t="shared" si="102"/>
        <v>0</v>
      </c>
      <c r="DZ552" s="10"/>
    </row>
    <row r="553" spans="1:130">
      <c r="A553" s="7"/>
      <c r="CA553" s="37"/>
      <c r="CB553" s="27" t="str">
        <f t="shared" si="100"/>
        <v>Riadok bude skrytý.</v>
      </c>
      <c r="CC553" s="52" t="s">
        <v>10</v>
      </c>
      <c r="CW553" s="3">
        <f t="shared" si="103"/>
        <v>0</v>
      </c>
      <c r="CX553" s="3">
        <f>+IF(SUM(CX556:CX570)=0,0,1)</f>
        <v>0</v>
      </c>
      <c r="CZ553" s="3">
        <f t="shared" si="101"/>
        <v>1</v>
      </c>
      <c r="DA553" s="40">
        <f t="shared" si="102"/>
        <v>0</v>
      </c>
      <c r="DZ553" s="10"/>
    </row>
    <row r="554" spans="1:130" hidden="1">
      <c r="A554" s="7"/>
      <c r="B554" s="183" t="s">
        <v>162</v>
      </c>
      <c r="C554" s="183"/>
      <c r="D554" s="183"/>
      <c r="E554" s="183"/>
      <c r="F554" s="183"/>
      <c r="G554" s="183"/>
      <c r="H554" s="183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  <c r="AA554" s="183"/>
      <c r="AB554" s="183"/>
      <c r="AC554" s="183"/>
      <c r="AD554" s="183"/>
      <c r="AE554" s="183"/>
      <c r="AF554" s="183"/>
      <c r="AG554" s="184" t="s">
        <v>163</v>
      </c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84"/>
      <c r="AT554" s="184"/>
      <c r="AU554" s="184"/>
      <c r="AV554" s="184"/>
      <c r="AW554" s="184"/>
      <c r="AX554" s="184"/>
      <c r="AY554" s="184"/>
      <c r="AZ554" s="184"/>
      <c r="BA554" s="184"/>
      <c r="BB554" s="184"/>
      <c r="BC554" s="184"/>
      <c r="BD554" s="184"/>
      <c r="BE554" s="184"/>
      <c r="BF554" s="184"/>
      <c r="BG554" s="184"/>
      <c r="BH554" s="184"/>
      <c r="BI554" s="184"/>
      <c r="BJ554" s="184"/>
      <c r="BK554" s="184"/>
      <c r="BL554" s="184"/>
      <c r="BM554" s="184"/>
      <c r="BN554" s="184"/>
      <c r="BO554" s="184"/>
      <c r="BP554" s="184"/>
      <c r="BQ554" s="184"/>
      <c r="BR554" s="184"/>
      <c r="BS554" s="184"/>
      <c r="BT554" s="184"/>
      <c r="BU554" s="184"/>
      <c r="BV554" s="184"/>
      <c r="BW554" s="184"/>
      <c r="BX554" s="184"/>
      <c r="BY554" s="184"/>
      <c r="BZ554" s="184"/>
      <c r="CA554" s="12" t="s">
        <v>4</v>
      </c>
      <c r="CB554" s="27" t="str">
        <f t="shared" si="100"/>
        <v>Riadok bude skrytý.</v>
      </c>
      <c r="CC554" s="52" t="s">
        <v>10</v>
      </c>
      <c r="CW554" s="3">
        <f t="shared" si="103"/>
        <v>0</v>
      </c>
      <c r="CX554" s="3">
        <f>+IF(SUM(CX556:CX570)=0,0,1)</f>
        <v>0</v>
      </c>
      <c r="CZ554" s="3">
        <f t="shared" si="101"/>
        <v>1</v>
      </c>
      <c r="DA554" s="40">
        <f t="shared" si="102"/>
        <v>0</v>
      </c>
      <c r="DZ554" s="10"/>
    </row>
    <row r="555" spans="1:130" ht="12.75" hidden="1" customHeight="1">
      <c r="A555" s="7"/>
      <c r="B555" s="183"/>
      <c r="C555" s="183"/>
      <c r="D555" s="183"/>
      <c r="E555" s="183"/>
      <c r="F555" s="183"/>
      <c r="G555" s="183"/>
      <c r="H555" s="183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  <c r="AB555" s="183"/>
      <c r="AC555" s="183"/>
      <c r="AD555" s="183"/>
      <c r="AE555" s="183"/>
      <c r="AF555" s="183"/>
      <c r="AG555" s="185" t="s">
        <v>164</v>
      </c>
      <c r="AH555" s="185"/>
      <c r="AI555" s="185"/>
      <c r="AJ555" s="185"/>
      <c r="AK555" s="185"/>
      <c r="AL555" s="185"/>
      <c r="AM555" s="185"/>
      <c r="AN555" s="185"/>
      <c r="AO555" s="185"/>
      <c r="AP555" s="185"/>
      <c r="AQ555" s="185"/>
      <c r="AR555" s="185"/>
      <c r="AS555" s="185"/>
      <c r="AT555" s="185"/>
      <c r="AU555" s="186" t="s">
        <v>165</v>
      </c>
      <c r="AV555" s="186"/>
      <c r="AW555" s="186"/>
      <c r="AX555" s="186"/>
      <c r="AY555" s="186"/>
      <c r="AZ555" s="186"/>
      <c r="BA555" s="186"/>
      <c r="BB555" s="186"/>
      <c r="BC555" s="186"/>
      <c r="BD555" s="186"/>
      <c r="BE555" s="186"/>
      <c r="BF555" s="186"/>
      <c r="BG555" s="186"/>
      <c r="BH555" s="186"/>
      <c r="BI555" s="186"/>
      <c r="BJ555" s="186"/>
      <c r="BK555" s="187" t="s">
        <v>166</v>
      </c>
      <c r="BL555" s="187"/>
      <c r="BM555" s="187"/>
      <c r="BN555" s="187"/>
      <c r="BO555" s="187"/>
      <c r="BP555" s="187"/>
      <c r="BQ555" s="187"/>
      <c r="BR555" s="187"/>
      <c r="BS555" s="187"/>
      <c r="BT555" s="187"/>
      <c r="BU555" s="187"/>
      <c r="BV555" s="187"/>
      <c r="BW555" s="187"/>
      <c r="BX555" s="187"/>
      <c r="BY555" s="187"/>
      <c r="BZ555" s="187"/>
      <c r="CA555" s="37"/>
      <c r="CB555" s="27" t="str">
        <f t="shared" si="100"/>
        <v>Riadok bude skrytý.</v>
      </c>
      <c r="CC555" s="52" t="s">
        <v>10</v>
      </c>
      <c r="CW555" s="3">
        <f t="shared" si="103"/>
        <v>0</v>
      </c>
      <c r="CX555" s="3">
        <f>+IF(SUM(CX556:CX570)=0,0,1)</f>
        <v>0</v>
      </c>
      <c r="CZ555" s="3">
        <f t="shared" si="101"/>
        <v>1</v>
      </c>
      <c r="DA555" s="40">
        <f t="shared" si="102"/>
        <v>0</v>
      </c>
      <c r="DZ555" s="10"/>
    </row>
    <row r="556" spans="1:130" hidden="1">
      <c r="A556" s="7"/>
      <c r="B556" s="188" t="s">
        <v>167</v>
      </c>
      <c r="C556" s="188"/>
      <c r="D556" s="188"/>
      <c r="E556" s="188"/>
      <c r="F556" s="188"/>
      <c r="G556" s="188"/>
      <c r="H556" s="188"/>
      <c r="I556" s="188"/>
      <c r="J556" s="188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89"/>
      <c r="AT556" s="189"/>
      <c r="AU556" s="190"/>
      <c r="AV556" s="190"/>
      <c r="AW556" s="190"/>
      <c r="AX556" s="190"/>
      <c r="AY556" s="190"/>
      <c r="AZ556" s="190"/>
      <c r="BA556" s="190"/>
      <c r="BB556" s="190"/>
      <c r="BC556" s="190"/>
      <c r="BD556" s="190"/>
      <c r="BE556" s="190"/>
      <c r="BF556" s="190"/>
      <c r="BG556" s="190"/>
      <c r="BH556" s="190"/>
      <c r="BI556" s="190"/>
      <c r="BJ556" s="190"/>
      <c r="BK556" s="191"/>
      <c r="BL556" s="191"/>
      <c r="BM556" s="191"/>
      <c r="BN556" s="191"/>
      <c r="BO556" s="191"/>
      <c r="BP556" s="191"/>
      <c r="BQ556" s="191"/>
      <c r="BR556" s="191"/>
      <c r="BS556" s="191"/>
      <c r="BT556" s="191"/>
      <c r="BU556" s="191"/>
      <c r="BV556" s="191"/>
      <c r="BW556" s="191"/>
      <c r="BX556" s="191"/>
      <c r="BY556" s="191"/>
      <c r="BZ556" s="191"/>
      <c r="CA556" s="37"/>
      <c r="CB556" s="27" t="str">
        <f t="shared" si="100"/>
        <v>Riadok bude skrytý.</v>
      </c>
      <c r="CC556" s="52" t="s">
        <v>10</v>
      </c>
      <c r="CW556" s="3">
        <f t="shared" si="103"/>
        <v>0</v>
      </c>
      <c r="CX556" s="3">
        <f>+IF(AG556="",IF(AU556="",IF(BK556="",0,1),1),1)</f>
        <v>0</v>
      </c>
      <c r="CZ556" s="3">
        <f t="shared" si="101"/>
        <v>1</v>
      </c>
      <c r="DA556" s="40">
        <f t="shared" si="102"/>
        <v>0</v>
      </c>
      <c r="DZ556" s="10"/>
    </row>
    <row r="557" spans="1:130" hidden="1">
      <c r="A557" s="7"/>
      <c r="B557" s="192" t="s">
        <v>168</v>
      </c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  <c r="X557" s="192"/>
      <c r="Y557" s="192"/>
      <c r="Z557" s="192"/>
      <c r="AA557" s="192"/>
      <c r="AB557" s="192"/>
      <c r="AC557" s="192"/>
      <c r="AD557" s="192"/>
      <c r="AE557" s="192"/>
      <c r="AF557" s="192"/>
      <c r="AG557" s="193"/>
      <c r="AH557" s="193"/>
      <c r="AI557" s="193"/>
      <c r="AJ557" s="193"/>
      <c r="AK557" s="193"/>
      <c r="AL557" s="193"/>
      <c r="AM557" s="193"/>
      <c r="AN557" s="193"/>
      <c r="AO557" s="193"/>
      <c r="AP557" s="193"/>
      <c r="AQ557" s="193"/>
      <c r="AR557" s="193"/>
      <c r="AS557" s="193"/>
      <c r="AT557" s="193"/>
      <c r="AU557" s="194"/>
      <c r="AV557" s="194"/>
      <c r="AW557" s="194"/>
      <c r="AX557" s="194"/>
      <c r="AY557" s="194"/>
      <c r="AZ557" s="194"/>
      <c r="BA557" s="194"/>
      <c r="BB557" s="194"/>
      <c r="BC557" s="194"/>
      <c r="BD557" s="194"/>
      <c r="BE557" s="194"/>
      <c r="BF557" s="194"/>
      <c r="BG557" s="194"/>
      <c r="BH557" s="194"/>
      <c r="BI557" s="194"/>
      <c r="BJ557" s="194"/>
      <c r="BK557" s="195"/>
      <c r="BL557" s="195"/>
      <c r="BM557" s="195"/>
      <c r="BN557" s="195"/>
      <c r="BO557" s="195"/>
      <c r="BP557" s="195"/>
      <c r="BQ557" s="195"/>
      <c r="BR557" s="195"/>
      <c r="BS557" s="195"/>
      <c r="BT557" s="195"/>
      <c r="BU557" s="195"/>
      <c r="BV557" s="195"/>
      <c r="BW557" s="195"/>
      <c r="BX557" s="195"/>
      <c r="BY557" s="195"/>
      <c r="BZ557" s="195"/>
      <c r="CA557" s="37"/>
      <c r="CB557" s="27" t="str">
        <f t="shared" si="100"/>
        <v>Riadok bude skrytý.</v>
      </c>
      <c r="CC557" s="52" t="s">
        <v>10</v>
      </c>
      <c r="CW557" s="3">
        <f t="shared" si="103"/>
        <v>0</v>
      </c>
      <c r="CX557" s="3">
        <f>+IF(AG557="",IF(AU557="",IF(BK557="",0,1),1),1)</f>
        <v>0</v>
      </c>
      <c r="CZ557" s="3">
        <f t="shared" si="101"/>
        <v>1</v>
      </c>
      <c r="DA557" s="40">
        <f t="shared" si="102"/>
        <v>0</v>
      </c>
      <c r="DZ557" s="10"/>
    </row>
    <row r="558" spans="1:130" hidden="1">
      <c r="A558" s="7"/>
      <c r="B558" s="192" t="s">
        <v>169</v>
      </c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  <c r="V558" s="192"/>
      <c r="W558" s="192"/>
      <c r="X558" s="192"/>
      <c r="Y558" s="192"/>
      <c r="Z558" s="192"/>
      <c r="AA558" s="192"/>
      <c r="AB558" s="192"/>
      <c r="AC558" s="192"/>
      <c r="AD558" s="192"/>
      <c r="AE558" s="192"/>
      <c r="AF558" s="192"/>
      <c r="AG558" s="193"/>
      <c r="AH558" s="193"/>
      <c r="AI558" s="193"/>
      <c r="AJ558" s="193"/>
      <c r="AK558" s="193"/>
      <c r="AL558" s="193"/>
      <c r="AM558" s="193"/>
      <c r="AN558" s="193"/>
      <c r="AO558" s="193"/>
      <c r="AP558" s="193"/>
      <c r="AQ558" s="193"/>
      <c r="AR558" s="193"/>
      <c r="AS558" s="193"/>
      <c r="AT558" s="193"/>
      <c r="AU558" s="194"/>
      <c r="AV558" s="194"/>
      <c r="AW558" s="194"/>
      <c r="AX558" s="194"/>
      <c r="AY558" s="194"/>
      <c r="AZ558" s="194"/>
      <c r="BA558" s="194"/>
      <c r="BB558" s="194"/>
      <c r="BC558" s="194"/>
      <c r="BD558" s="194"/>
      <c r="BE558" s="194"/>
      <c r="BF558" s="194"/>
      <c r="BG558" s="194"/>
      <c r="BH558" s="194"/>
      <c r="BI558" s="194"/>
      <c r="BJ558" s="194"/>
      <c r="BK558" s="195"/>
      <c r="BL558" s="195"/>
      <c r="BM558" s="195"/>
      <c r="BN558" s="195"/>
      <c r="BO558" s="195"/>
      <c r="BP558" s="195"/>
      <c r="BQ558" s="195"/>
      <c r="BR558" s="195"/>
      <c r="BS558" s="195"/>
      <c r="BT558" s="195"/>
      <c r="BU558" s="195"/>
      <c r="BV558" s="195"/>
      <c r="BW558" s="195"/>
      <c r="BX558" s="195"/>
      <c r="BY558" s="195"/>
      <c r="BZ558" s="195"/>
      <c r="CA558" s="37"/>
      <c r="CB558" s="27" t="str">
        <f t="shared" si="100"/>
        <v>Riadok bude skrytý.</v>
      </c>
      <c r="CC558" s="52" t="s">
        <v>10</v>
      </c>
      <c r="CW558" s="3">
        <f t="shared" si="103"/>
        <v>0</v>
      </c>
      <c r="CX558" s="3">
        <f>+IF(AG558="",IF(AU558="",IF(BK558="",0,1),1),1)</f>
        <v>0</v>
      </c>
      <c r="CZ558" s="3">
        <f t="shared" si="101"/>
        <v>1</v>
      </c>
      <c r="DA558" s="40">
        <f t="shared" si="102"/>
        <v>0</v>
      </c>
      <c r="DZ558" s="10"/>
    </row>
    <row r="559" spans="1:130" hidden="1">
      <c r="A559" s="7"/>
      <c r="B559" s="192" t="s">
        <v>170</v>
      </c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  <c r="X559" s="192"/>
      <c r="Y559" s="192"/>
      <c r="Z559" s="192"/>
      <c r="AA559" s="192"/>
      <c r="AB559" s="192"/>
      <c r="AC559" s="192"/>
      <c r="AD559" s="192"/>
      <c r="AE559" s="192"/>
      <c r="AF559" s="192"/>
      <c r="AG559" s="193"/>
      <c r="AH559" s="193"/>
      <c r="AI559" s="193"/>
      <c r="AJ559" s="193"/>
      <c r="AK559" s="193"/>
      <c r="AL559" s="193"/>
      <c r="AM559" s="193"/>
      <c r="AN559" s="193"/>
      <c r="AO559" s="193"/>
      <c r="AP559" s="193"/>
      <c r="AQ559" s="193"/>
      <c r="AR559" s="193"/>
      <c r="AS559" s="193"/>
      <c r="AT559" s="193"/>
      <c r="AU559" s="194"/>
      <c r="AV559" s="194"/>
      <c r="AW559" s="194"/>
      <c r="AX559" s="194"/>
      <c r="AY559" s="194"/>
      <c r="AZ559" s="194"/>
      <c r="BA559" s="194"/>
      <c r="BB559" s="194"/>
      <c r="BC559" s="194"/>
      <c r="BD559" s="194"/>
      <c r="BE559" s="194"/>
      <c r="BF559" s="194"/>
      <c r="BG559" s="194"/>
      <c r="BH559" s="194"/>
      <c r="BI559" s="194"/>
      <c r="BJ559" s="194"/>
      <c r="BK559" s="195"/>
      <c r="BL559" s="195"/>
      <c r="BM559" s="195"/>
      <c r="BN559" s="195"/>
      <c r="BO559" s="195"/>
      <c r="BP559" s="195"/>
      <c r="BQ559" s="195"/>
      <c r="BR559" s="195"/>
      <c r="BS559" s="195"/>
      <c r="BT559" s="195"/>
      <c r="BU559" s="195"/>
      <c r="BV559" s="195"/>
      <c r="BW559" s="195"/>
      <c r="BX559" s="195"/>
      <c r="BY559" s="195"/>
      <c r="BZ559" s="195"/>
      <c r="CA559" s="37"/>
      <c r="CB559" s="27" t="str">
        <f t="shared" si="100"/>
        <v>Riadok bude skrytý.</v>
      </c>
      <c r="CC559" s="52" t="s">
        <v>10</v>
      </c>
      <c r="CW559" s="3">
        <f t="shared" si="103"/>
        <v>0</v>
      </c>
      <c r="CX559" s="3">
        <f>+IF(AG559="",IF(AU559="",IF(BK559="",0,1),1),1)</f>
        <v>0</v>
      </c>
      <c r="CZ559" s="3">
        <f t="shared" si="101"/>
        <v>1</v>
      </c>
      <c r="DA559" s="40">
        <f t="shared" si="102"/>
        <v>0</v>
      </c>
      <c r="DZ559" s="10"/>
    </row>
    <row r="560" spans="1:130" hidden="1">
      <c r="A560" s="7"/>
      <c r="B560" s="192" t="s">
        <v>171</v>
      </c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  <c r="W560" s="192"/>
      <c r="X560" s="192"/>
      <c r="Y560" s="192"/>
      <c r="Z560" s="192"/>
      <c r="AA560" s="192"/>
      <c r="AB560" s="192"/>
      <c r="AC560" s="192"/>
      <c r="AD560" s="192"/>
      <c r="AE560" s="192"/>
      <c r="AF560" s="192"/>
      <c r="AG560" s="193"/>
      <c r="AH560" s="193"/>
      <c r="AI560" s="193"/>
      <c r="AJ560" s="193"/>
      <c r="AK560" s="193"/>
      <c r="AL560" s="193"/>
      <c r="AM560" s="193"/>
      <c r="AN560" s="193"/>
      <c r="AO560" s="193"/>
      <c r="AP560" s="193"/>
      <c r="AQ560" s="193"/>
      <c r="AR560" s="193"/>
      <c r="AS560" s="193"/>
      <c r="AT560" s="193"/>
      <c r="AU560" s="194"/>
      <c r="AV560" s="194"/>
      <c r="AW560" s="194"/>
      <c r="AX560" s="194"/>
      <c r="AY560" s="194"/>
      <c r="AZ560" s="194"/>
      <c r="BA560" s="194"/>
      <c r="BB560" s="194"/>
      <c r="BC560" s="194"/>
      <c r="BD560" s="194"/>
      <c r="BE560" s="194"/>
      <c r="BF560" s="194"/>
      <c r="BG560" s="194"/>
      <c r="BH560" s="194"/>
      <c r="BI560" s="194"/>
      <c r="BJ560" s="194"/>
      <c r="BK560" s="195"/>
      <c r="BL560" s="195"/>
      <c r="BM560" s="195"/>
      <c r="BN560" s="195"/>
      <c r="BO560" s="195"/>
      <c r="BP560" s="195"/>
      <c r="BQ560" s="195"/>
      <c r="BR560" s="195"/>
      <c r="BS560" s="195"/>
      <c r="BT560" s="195"/>
      <c r="BU560" s="195"/>
      <c r="BV560" s="195"/>
      <c r="BW560" s="195"/>
      <c r="BX560" s="195"/>
      <c r="BY560" s="195"/>
      <c r="BZ560" s="195"/>
      <c r="CA560" s="37"/>
      <c r="CB560" s="27" t="str">
        <f t="shared" si="100"/>
        <v>Riadok bude skrytý.</v>
      </c>
      <c r="CC560" s="52" t="s">
        <v>10</v>
      </c>
      <c r="CW560" s="3">
        <f t="shared" si="103"/>
        <v>0</v>
      </c>
      <c r="CX560" s="3">
        <f>+IF(AG560="",IF(AU560="",IF(BK560="",0,1),1),1)</f>
        <v>0</v>
      </c>
      <c r="CZ560" s="3">
        <f t="shared" si="101"/>
        <v>1</v>
      </c>
      <c r="DA560" s="40">
        <f t="shared" si="102"/>
        <v>0</v>
      </c>
      <c r="DZ560" s="10"/>
    </row>
    <row r="561" spans="1:130" hidden="1">
      <c r="A561" s="7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  <c r="AC561" s="80"/>
      <c r="AD561" s="80"/>
      <c r="AE561" s="80"/>
      <c r="AF561" s="80"/>
      <c r="AG561" s="193"/>
      <c r="AH561" s="193"/>
      <c r="AI561" s="193"/>
      <c r="AJ561" s="193"/>
      <c r="AK561" s="193"/>
      <c r="AL561" s="193"/>
      <c r="AM561" s="193"/>
      <c r="AN561" s="193"/>
      <c r="AO561" s="193"/>
      <c r="AP561" s="193"/>
      <c r="AQ561" s="193"/>
      <c r="AR561" s="193"/>
      <c r="AS561" s="193"/>
      <c r="AT561" s="193"/>
      <c r="AU561" s="194"/>
      <c r="AV561" s="194"/>
      <c r="AW561" s="194"/>
      <c r="AX561" s="194"/>
      <c r="AY561" s="194"/>
      <c r="AZ561" s="194"/>
      <c r="BA561" s="194"/>
      <c r="BB561" s="194"/>
      <c r="BC561" s="194"/>
      <c r="BD561" s="194"/>
      <c r="BE561" s="194"/>
      <c r="BF561" s="194"/>
      <c r="BG561" s="194"/>
      <c r="BH561" s="194"/>
      <c r="BI561" s="194"/>
      <c r="BJ561" s="194"/>
      <c r="BK561" s="195"/>
      <c r="BL561" s="195"/>
      <c r="BM561" s="195"/>
      <c r="BN561" s="195"/>
      <c r="BO561" s="195"/>
      <c r="BP561" s="195"/>
      <c r="BQ561" s="195"/>
      <c r="BR561" s="195"/>
      <c r="BS561" s="195"/>
      <c r="BT561" s="195"/>
      <c r="BU561" s="195"/>
      <c r="BV561" s="195"/>
      <c r="BW561" s="195"/>
      <c r="BX561" s="195"/>
      <c r="BY561" s="195"/>
      <c r="BZ561" s="195"/>
      <c r="CA561" s="37"/>
      <c r="CB561" s="27" t="str">
        <f t="shared" si="100"/>
        <v>Riadok bude skrytý.</v>
      </c>
      <c r="CC561" s="52" t="s">
        <v>10</v>
      </c>
      <c r="CW561" s="3">
        <f t="shared" si="103"/>
        <v>0</v>
      </c>
      <c r="CX561" s="3">
        <f>+IF(B561="",IF(AG561="",IF(AU561="",IF(BK561="",0,1),1),1),1)</f>
        <v>0</v>
      </c>
      <c r="CZ561" s="3">
        <f t="shared" si="101"/>
        <v>1</v>
      </c>
      <c r="DA561" s="40">
        <f t="shared" si="102"/>
        <v>0</v>
      </c>
      <c r="DZ561" s="10"/>
    </row>
    <row r="562" spans="1:130" hidden="1">
      <c r="A562" s="7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  <c r="AC562" s="80"/>
      <c r="AD562" s="80"/>
      <c r="AE562" s="80"/>
      <c r="AF562" s="80"/>
      <c r="AG562" s="193"/>
      <c r="AH562" s="193"/>
      <c r="AI562" s="193"/>
      <c r="AJ562" s="193"/>
      <c r="AK562" s="193"/>
      <c r="AL562" s="193"/>
      <c r="AM562" s="193"/>
      <c r="AN562" s="193"/>
      <c r="AO562" s="193"/>
      <c r="AP562" s="193"/>
      <c r="AQ562" s="193"/>
      <c r="AR562" s="193"/>
      <c r="AS562" s="193"/>
      <c r="AT562" s="193"/>
      <c r="AU562" s="194"/>
      <c r="AV562" s="194"/>
      <c r="AW562" s="194"/>
      <c r="AX562" s="194"/>
      <c r="AY562" s="194"/>
      <c r="AZ562" s="194"/>
      <c r="BA562" s="194"/>
      <c r="BB562" s="194"/>
      <c r="BC562" s="194"/>
      <c r="BD562" s="194"/>
      <c r="BE562" s="194"/>
      <c r="BF562" s="194"/>
      <c r="BG562" s="194"/>
      <c r="BH562" s="194"/>
      <c r="BI562" s="194"/>
      <c r="BJ562" s="194"/>
      <c r="BK562" s="195"/>
      <c r="BL562" s="195"/>
      <c r="BM562" s="195"/>
      <c r="BN562" s="195"/>
      <c r="BO562" s="195"/>
      <c r="BP562" s="195"/>
      <c r="BQ562" s="195"/>
      <c r="BR562" s="195"/>
      <c r="BS562" s="195"/>
      <c r="BT562" s="195"/>
      <c r="BU562" s="195"/>
      <c r="BV562" s="195"/>
      <c r="BW562" s="195"/>
      <c r="BX562" s="195"/>
      <c r="BY562" s="195"/>
      <c r="BZ562" s="195"/>
      <c r="CA562" s="37"/>
      <c r="CB562" s="27" t="str">
        <f t="shared" si="100"/>
        <v>Riadok bude skrytý.</v>
      </c>
      <c r="CC562" s="52" t="s">
        <v>10</v>
      </c>
      <c r="CW562" s="3">
        <f t="shared" si="103"/>
        <v>0</v>
      </c>
      <c r="CX562" s="3">
        <f t="shared" ref="CX562:CX569" si="104">+IF(B562="",IF(AG562="",IF(AU562="",IF(BK562="",0,1),1),1),1)</f>
        <v>0</v>
      </c>
      <c r="CZ562" s="3">
        <f t="shared" ref="CZ562:CZ571" si="105">IF(CC562="",1,IF(CC562="Chcem skryť riadok.",0,1))</f>
        <v>1</v>
      </c>
      <c r="DA562" s="40">
        <f t="shared" ref="DA562:DA592" si="106">+IF(CW562*CX562=0,0,IF(CZ562=0,0,1))</f>
        <v>0</v>
      </c>
      <c r="DZ562" s="10"/>
    </row>
    <row r="563" spans="1:130" hidden="1">
      <c r="A563" s="7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  <c r="AC563" s="80"/>
      <c r="AD563" s="80"/>
      <c r="AE563" s="80"/>
      <c r="AF563" s="80"/>
      <c r="AG563" s="193"/>
      <c r="AH563" s="193"/>
      <c r="AI563" s="193"/>
      <c r="AJ563" s="193"/>
      <c r="AK563" s="193"/>
      <c r="AL563" s="193"/>
      <c r="AM563" s="193"/>
      <c r="AN563" s="193"/>
      <c r="AO563" s="193"/>
      <c r="AP563" s="193"/>
      <c r="AQ563" s="193"/>
      <c r="AR563" s="193"/>
      <c r="AS563" s="193"/>
      <c r="AT563" s="193"/>
      <c r="AU563" s="194"/>
      <c r="AV563" s="194"/>
      <c r="AW563" s="194"/>
      <c r="AX563" s="194"/>
      <c r="AY563" s="194"/>
      <c r="AZ563" s="194"/>
      <c r="BA563" s="194"/>
      <c r="BB563" s="194"/>
      <c r="BC563" s="194"/>
      <c r="BD563" s="194"/>
      <c r="BE563" s="194"/>
      <c r="BF563" s="194"/>
      <c r="BG563" s="194"/>
      <c r="BH563" s="194"/>
      <c r="BI563" s="194"/>
      <c r="BJ563" s="194"/>
      <c r="BK563" s="195"/>
      <c r="BL563" s="195"/>
      <c r="BM563" s="195"/>
      <c r="BN563" s="195"/>
      <c r="BO563" s="195"/>
      <c r="BP563" s="195"/>
      <c r="BQ563" s="195"/>
      <c r="BR563" s="195"/>
      <c r="BS563" s="195"/>
      <c r="BT563" s="195"/>
      <c r="BU563" s="195"/>
      <c r="BV563" s="195"/>
      <c r="BW563" s="195"/>
      <c r="BX563" s="195"/>
      <c r="BY563" s="195"/>
      <c r="BZ563" s="195"/>
      <c r="CA563" s="37"/>
      <c r="CB563" s="27" t="str">
        <f t="shared" si="100"/>
        <v>Riadok bude skrytý.</v>
      </c>
      <c r="CC563" s="52" t="s">
        <v>10</v>
      </c>
      <c r="CW563" s="3">
        <f t="shared" si="103"/>
        <v>0</v>
      </c>
      <c r="CX563" s="3">
        <f t="shared" si="104"/>
        <v>0</v>
      </c>
      <c r="CZ563" s="3">
        <f t="shared" si="105"/>
        <v>1</v>
      </c>
      <c r="DA563" s="40">
        <f t="shared" si="106"/>
        <v>0</v>
      </c>
      <c r="DZ563" s="10"/>
    </row>
    <row r="564" spans="1:130" hidden="1">
      <c r="A564" s="7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  <c r="AC564" s="80"/>
      <c r="AD564" s="80"/>
      <c r="AE564" s="80"/>
      <c r="AF564" s="80"/>
      <c r="AG564" s="193"/>
      <c r="AH564" s="193"/>
      <c r="AI564" s="193"/>
      <c r="AJ564" s="193"/>
      <c r="AK564" s="193"/>
      <c r="AL564" s="193"/>
      <c r="AM564" s="193"/>
      <c r="AN564" s="193"/>
      <c r="AO564" s="193"/>
      <c r="AP564" s="193"/>
      <c r="AQ564" s="193"/>
      <c r="AR564" s="193"/>
      <c r="AS564" s="193"/>
      <c r="AT564" s="193"/>
      <c r="AU564" s="194"/>
      <c r="AV564" s="194"/>
      <c r="AW564" s="194"/>
      <c r="AX564" s="194"/>
      <c r="AY564" s="194"/>
      <c r="AZ564" s="194"/>
      <c r="BA564" s="194"/>
      <c r="BB564" s="194"/>
      <c r="BC564" s="194"/>
      <c r="BD564" s="194"/>
      <c r="BE564" s="194"/>
      <c r="BF564" s="194"/>
      <c r="BG564" s="194"/>
      <c r="BH564" s="194"/>
      <c r="BI564" s="194"/>
      <c r="BJ564" s="194"/>
      <c r="BK564" s="195"/>
      <c r="BL564" s="195"/>
      <c r="BM564" s="195"/>
      <c r="BN564" s="195"/>
      <c r="BO564" s="195"/>
      <c r="BP564" s="195"/>
      <c r="BQ564" s="195"/>
      <c r="BR564" s="195"/>
      <c r="BS564" s="195"/>
      <c r="BT564" s="195"/>
      <c r="BU564" s="195"/>
      <c r="BV564" s="195"/>
      <c r="BW564" s="195"/>
      <c r="BX564" s="195"/>
      <c r="BY564" s="195"/>
      <c r="BZ564" s="195"/>
      <c r="CA564" s="37"/>
      <c r="CB564" s="27" t="str">
        <f t="shared" si="100"/>
        <v>Riadok bude skrytý.</v>
      </c>
      <c r="CC564" s="52" t="s">
        <v>10</v>
      </c>
      <c r="CD564" s="33"/>
      <c r="CW564" s="3">
        <f t="shared" si="103"/>
        <v>0</v>
      </c>
      <c r="CX564" s="3">
        <f t="shared" si="104"/>
        <v>0</v>
      </c>
      <c r="CZ564" s="3">
        <f t="shared" si="105"/>
        <v>1</v>
      </c>
      <c r="DA564" s="40">
        <f t="shared" si="106"/>
        <v>0</v>
      </c>
      <c r="DZ564" s="10"/>
    </row>
    <row r="565" spans="1:130" hidden="1">
      <c r="A565" s="7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  <c r="AC565" s="80"/>
      <c r="AD565" s="80"/>
      <c r="AE565" s="80"/>
      <c r="AF565" s="80"/>
      <c r="AG565" s="193"/>
      <c r="AH565" s="193"/>
      <c r="AI565" s="193"/>
      <c r="AJ565" s="193"/>
      <c r="AK565" s="193"/>
      <c r="AL565" s="193"/>
      <c r="AM565" s="193"/>
      <c r="AN565" s="193"/>
      <c r="AO565" s="193"/>
      <c r="AP565" s="193"/>
      <c r="AQ565" s="193"/>
      <c r="AR565" s="193"/>
      <c r="AS565" s="193"/>
      <c r="AT565" s="193"/>
      <c r="AU565" s="194"/>
      <c r="AV565" s="194"/>
      <c r="AW565" s="194"/>
      <c r="AX565" s="194"/>
      <c r="AY565" s="194"/>
      <c r="AZ565" s="194"/>
      <c r="BA565" s="194"/>
      <c r="BB565" s="194"/>
      <c r="BC565" s="194"/>
      <c r="BD565" s="194"/>
      <c r="BE565" s="194"/>
      <c r="BF565" s="194"/>
      <c r="BG565" s="194"/>
      <c r="BH565" s="194"/>
      <c r="BI565" s="194"/>
      <c r="BJ565" s="194"/>
      <c r="BK565" s="195"/>
      <c r="BL565" s="195"/>
      <c r="BM565" s="195"/>
      <c r="BN565" s="195"/>
      <c r="BO565" s="195"/>
      <c r="BP565" s="195"/>
      <c r="BQ565" s="195"/>
      <c r="BR565" s="195"/>
      <c r="BS565" s="195"/>
      <c r="BT565" s="195"/>
      <c r="BU565" s="195"/>
      <c r="BV565" s="195"/>
      <c r="BW565" s="195"/>
      <c r="BX565" s="195"/>
      <c r="BY565" s="195"/>
      <c r="BZ565" s="195"/>
      <c r="CA565" s="37"/>
      <c r="CB565" s="27" t="str">
        <f t="shared" si="100"/>
        <v>Riadok bude skrytý.</v>
      </c>
      <c r="CC565" s="52" t="s">
        <v>10</v>
      </c>
      <c r="CW565" s="3">
        <f t="shared" si="103"/>
        <v>0</v>
      </c>
      <c r="CX565" s="3">
        <f t="shared" si="104"/>
        <v>0</v>
      </c>
      <c r="CZ565" s="3">
        <f t="shared" si="105"/>
        <v>1</v>
      </c>
      <c r="DA565" s="40">
        <f t="shared" si="106"/>
        <v>0</v>
      </c>
      <c r="DZ565" s="10"/>
    </row>
    <row r="566" spans="1:130" hidden="1">
      <c r="A566" s="7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  <c r="AC566" s="80"/>
      <c r="AD566" s="80"/>
      <c r="AE566" s="80"/>
      <c r="AF566" s="80"/>
      <c r="AG566" s="193"/>
      <c r="AH566" s="193"/>
      <c r="AI566" s="193"/>
      <c r="AJ566" s="193"/>
      <c r="AK566" s="193"/>
      <c r="AL566" s="193"/>
      <c r="AM566" s="193"/>
      <c r="AN566" s="193"/>
      <c r="AO566" s="193"/>
      <c r="AP566" s="193"/>
      <c r="AQ566" s="193"/>
      <c r="AR566" s="193"/>
      <c r="AS566" s="193"/>
      <c r="AT566" s="193"/>
      <c r="AU566" s="194"/>
      <c r="AV566" s="194"/>
      <c r="AW566" s="194"/>
      <c r="AX566" s="194"/>
      <c r="AY566" s="194"/>
      <c r="AZ566" s="194"/>
      <c r="BA566" s="194"/>
      <c r="BB566" s="194"/>
      <c r="BC566" s="194"/>
      <c r="BD566" s="194"/>
      <c r="BE566" s="194"/>
      <c r="BF566" s="194"/>
      <c r="BG566" s="194"/>
      <c r="BH566" s="194"/>
      <c r="BI566" s="194"/>
      <c r="BJ566" s="194"/>
      <c r="BK566" s="195"/>
      <c r="BL566" s="195"/>
      <c r="BM566" s="195"/>
      <c r="BN566" s="195"/>
      <c r="BO566" s="195"/>
      <c r="BP566" s="195"/>
      <c r="BQ566" s="195"/>
      <c r="BR566" s="195"/>
      <c r="BS566" s="195"/>
      <c r="BT566" s="195"/>
      <c r="BU566" s="195"/>
      <c r="BV566" s="195"/>
      <c r="BW566" s="195"/>
      <c r="BX566" s="195"/>
      <c r="BY566" s="195"/>
      <c r="BZ566" s="195"/>
      <c r="CA566" s="37"/>
      <c r="CB566" s="27" t="str">
        <f t="shared" si="100"/>
        <v>Riadok bude skrytý.</v>
      </c>
      <c r="CC566" s="52" t="s">
        <v>10</v>
      </c>
      <c r="CW566" s="3">
        <f t="shared" si="103"/>
        <v>0</v>
      </c>
      <c r="CX566" s="3">
        <f t="shared" si="104"/>
        <v>0</v>
      </c>
      <c r="CZ566" s="3">
        <f t="shared" si="105"/>
        <v>1</v>
      </c>
      <c r="DA566" s="40">
        <f t="shared" si="106"/>
        <v>0</v>
      </c>
      <c r="DZ566" s="10"/>
    </row>
    <row r="567" spans="1:130" hidden="1">
      <c r="A567" s="7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  <c r="AC567" s="80"/>
      <c r="AD567" s="80"/>
      <c r="AE567" s="80"/>
      <c r="AF567" s="80"/>
      <c r="AG567" s="193"/>
      <c r="AH567" s="193"/>
      <c r="AI567" s="193"/>
      <c r="AJ567" s="193"/>
      <c r="AK567" s="193"/>
      <c r="AL567" s="193"/>
      <c r="AM567" s="193"/>
      <c r="AN567" s="193"/>
      <c r="AO567" s="193"/>
      <c r="AP567" s="193"/>
      <c r="AQ567" s="193"/>
      <c r="AR567" s="193"/>
      <c r="AS567" s="193"/>
      <c r="AT567" s="193"/>
      <c r="AU567" s="194"/>
      <c r="AV567" s="194"/>
      <c r="AW567" s="194"/>
      <c r="AX567" s="194"/>
      <c r="AY567" s="194"/>
      <c r="AZ567" s="194"/>
      <c r="BA567" s="194"/>
      <c r="BB567" s="194"/>
      <c r="BC567" s="194"/>
      <c r="BD567" s="194"/>
      <c r="BE567" s="194"/>
      <c r="BF567" s="194"/>
      <c r="BG567" s="194"/>
      <c r="BH567" s="194"/>
      <c r="BI567" s="194"/>
      <c r="BJ567" s="194"/>
      <c r="BK567" s="195"/>
      <c r="BL567" s="195"/>
      <c r="BM567" s="195"/>
      <c r="BN567" s="195"/>
      <c r="BO567" s="195"/>
      <c r="BP567" s="195"/>
      <c r="BQ567" s="195"/>
      <c r="BR567" s="195"/>
      <c r="BS567" s="195"/>
      <c r="BT567" s="195"/>
      <c r="BU567" s="195"/>
      <c r="BV567" s="195"/>
      <c r="BW567" s="195"/>
      <c r="BX567" s="195"/>
      <c r="BY567" s="195"/>
      <c r="BZ567" s="195"/>
      <c r="CA567" s="37"/>
      <c r="CB567" s="27" t="str">
        <f t="shared" si="100"/>
        <v>Riadok bude skrytý.</v>
      </c>
      <c r="CC567" s="52" t="s">
        <v>10</v>
      </c>
      <c r="CW567" s="3">
        <f t="shared" si="103"/>
        <v>0</v>
      </c>
      <c r="CX567" s="3">
        <f t="shared" si="104"/>
        <v>0</v>
      </c>
      <c r="CZ567" s="3">
        <f t="shared" si="105"/>
        <v>1</v>
      </c>
      <c r="DA567" s="40">
        <f t="shared" si="106"/>
        <v>0</v>
      </c>
      <c r="DZ567" s="10"/>
    </row>
    <row r="568" spans="1:130" hidden="1">
      <c r="A568" s="7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  <c r="AC568" s="80"/>
      <c r="AD568" s="80"/>
      <c r="AE568" s="80"/>
      <c r="AF568" s="80"/>
      <c r="AG568" s="193"/>
      <c r="AH568" s="193"/>
      <c r="AI568" s="193"/>
      <c r="AJ568" s="193"/>
      <c r="AK568" s="193"/>
      <c r="AL568" s="193"/>
      <c r="AM568" s="193"/>
      <c r="AN568" s="193"/>
      <c r="AO568" s="193"/>
      <c r="AP568" s="193"/>
      <c r="AQ568" s="193"/>
      <c r="AR568" s="193"/>
      <c r="AS568" s="193"/>
      <c r="AT568" s="193"/>
      <c r="AU568" s="194"/>
      <c r="AV568" s="194"/>
      <c r="AW568" s="194"/>
      <c r="AX568" s="194"/>
      <c r="AY568" s="194"/>
      <c r="AZ568" s="194"/>
      <c r="BA568" s="194"/>
      <c r="BB568" s="194"/>
      <c r="BC568" s="194"/>
      <c r="BD568" s="194"/>
      <c r="BE568" s="194"/>
      <c r="BF568" s="194"/>
      <c r="BG568" s="194"/>
      <c r="BH568" s="194"/>
      <c r="BI568" s="194"/>
      <c r="BJ568" s="194"/>
      <c r="BK568" s="195"/>
      <c r="BL568" s="195"/>
      <c r="BM568" s="195"/>
      <c r="BN568" s="195"/>
      <c r="BO568" s="195"/>
      <c r="BP568" s="195"/>
      <c r="BQ568" s="195"/>
      <c r="BR568" s="195"/>
      <c r="BS568" s="195"/>
      <c r="BT568" s="195"/>
      <c r="BU568" s="195"/>
      <c r="BV568" s="195"/>
      <c r="BW568" s="195"/>
      <c r="BX568" s="195"/>
      <c r="BY568" s="195"/>
      <c r="BZ568" s="195"/>
      <c r="CA568" s="37"/>
      <c r="CB568" s="27" t="str">
        <f t="shared" si="100"/>
        <v>Riadok bude skrytý.</v>
      </c>
      <c r="CC568" s="52" t="s">
        <v>10</v>
      </c>
      <c r="CW568" s="3">
        <f t="shared" si="103"/>
        <v>0</v>
      </c>
      <c r="CX568" s="3">
        <f t="shared" si="104"/>
        <v>0</v>
      </c>
      <c r="CZ568" s="3">
        <f t="shared" si="105"/>
        <v>1</v>
      </c>
      <c r="DA568" s="40">
        <f t="shared" si="106"/>
        <v>0</v>
      </c>
      <c r="DZ568" s="10"/>
    </row>
    <row r="569" spans="1:130" hidden="1">
      <c r="A569" s="7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  <c r="AC569" s="80"/>
      <c r="AD569" s="80"/>
      <c r="AE569" s="80"/>
      <c r="AF569" s="80"/>
      <c r="AG569" s="193"/>
      <c r="AH569" s="193"/>
      <c r="AI569" s="193"/>
      <c r="AJ569" s="193"/>
      <c r="AK569" s="193"/>
      <c r="AL569" s="193"/>
      <c r="AM569" s="193"/>
      <c r="AN569" s="193"/>
      <c r="AO569" s="193"/>
      <c r="AP569" s="193"/>
      <c r="AQ569" s="193"/>
      <c r="AR569" s="193"/>
      <c r="AS569" s="193"/>
      <c r="AT569" s="193"/>
      <c r="AU569" s="194"/>
      <c r="AV569" s="194"/>
      <c r="AW569" s="194"/>
      <c r="AX569" s="194"/>
      <c r="AY569" s="194"/>
      <c r="AZ569" s="194"/>
      <c r="BA569" s="194"/>
      <c r="BB569" s="194"/>
      <c r="BC569" s="194"/>
      <c r="BD569" s="194"/>
      <c r="BE569" s="194"/>
      <c r="BF569" s="194"/>
      <c r="BG569" s="194"/>
      <c r="BH569" s="194"/>
      <c r="BI569" s="194"/>
      <c r="BJ569" s="194"/>
      <c r="BK569" s="195"/>
      <c r="BL569" s="195"/>
      <c r="BM569" s="195"/>
      <c r="BN569" s="195"/>
      <c r="BO569" s="195"/>
      <c r="BP569" s="195"/>
      <c r="BQ569" s="195"/>
      <c r="BR569" s="195"/>
      <c r="BS569" s="195"/>
      <c r="BT569" s="195"/>
      <c r="BU569" s="195"/>
      <c r="BV569" s="195"/>
      <c r="BW569" s="195"/>
      <c r="BX569" s="195"/>
      <c r="BY569" s="195"/>
      <c r="BZ569" s="195"/>
      <c r="CA569" s="37"/>
      <c r="CB569" s="27" t="str">
        <f t="shared" si="100"/>
        <v>Riadok bude skrytý.</v>
      </c>
      <c r="CC569" s="52" t="s">
        <v>10</v>
      </c>
      <c r="CW569" s="3">
        <f t="shared" si="103"/>
        <v>0</v>
      </c>
      <c r="CX569" s="3">
        <f t="shared" si="104"/>
        <v>0</v>
      </c>
      <c r="CZ569" s="3">
        <f t="shared" si="105"/>
        <v>1</v>
      </c>
      <c r="DA569" s="40">
        <f t="shared" si="106"/>
        <v>0</v>
      </c>
      <c r="DZ569" s="10"/>
    </row>
    <row r="570" spans="1:130" hidden="1">
      <c r="A570" s="7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  <c r="AB570" s="79"/>
      <c r="AC570" s="79"/>
      <c r="AD570" s="79"/>
      <c r="AE570" s="79"/>
      <c r="AF570" s="79"/>
      <c r="AG570" s="196"/>
      <c r="AH570" s="196"/>
      <c r="AI570" s="196"/>
      <c r="AJ570" s="196"/>
      <c r="AK570" s="196"/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7"/>
      <c r="AV570" s="197"/>
      <c r="AW570" s="197"/>
      <c r="AX570" s="197"/>
      <c r="AY570" s="197"/>
      <c r="AZ570" s="197"/>
      <c r="BA570" s="197"/>
      <c r="BB570" s="197"/>
      <c r="BC570" s="197"/>
      <c r="BD570" s="197"/>
      <c r="BE570" s="197"/>
      <c r="BF570" s="197"/>
      <c r="BG570" s="197"/>
      <c r="BH570" s="197"/>
      <c r="BI570" s="197"/>
      <c r="BJ570" s="197"/>
      <c r="BK570" s="198"/>
      <c r="BL570" s="198"/>
      <c r="BM570" s="198"/>
      <c r="BN570" s="198"/>
      <c r="BO570" s="198"/>
      <c r="BP570" s="198"/>
      <c r="BQ570" s="198"/>
      <c r="BR570" s="198"/>
      <c r="BS570" s="198"/>
      <c r="BT570" s="198"/>
      <c r="BU570" s="198"/>
      <c r="BV570" s="198"/>
      <c r="BW570" s="198"/>
      <c r="BX570" s="198"/>
      <c r="BY570" s="198"/>
      <c r="BZ570" s="198"/>
      <c r="CA570" s="37"/>
      <c r="CB570" s="27" t="str">
        <f t="shared" si="100"/>
        <v>Riadok bude skrytý.</v>
      </c>
      <c r="CC570" s="52" t="s">
        <v>10</v>
      </c>
      <c r="CW570" s="3">
        <f t="shared" si="103"/>
        <v>0</v>
      </c>
      <c r="CX570" s="3">
        <f>+IF(SUM(CX556:CX569)=0,0,1)</f>
        <v>0</v>
      </c>
      <c r="CZ570" s="3">
        <f t="shared" si="105"/>
        <v>1</v>
      </c>
      <c r="DA570" s="40">
        <f t="shared" si="106"/>
        <v>0</v>
      </c>
      <c r="DZ570" s="10"/>
    </row>
    <row r="571" spans="1:130">
      <c r="A571" s="7"/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  <c r="AE571" s="56"/>
      <c r="AF571" s="56"/>
      <c r="AG571" s="56"/>
      <c r="AH571" s="56"/>
      <c r="AI571" s="56"/>
      <c r="AJ571" s="56"/>
      <c r="AK571" s="56"/>
      <c r="AL571" s="56"/>
      <c r="AM571" s="56"/>
      <c r="AN571" s="56"/>
      <c r="AO571" s="56"/>
      <c r="AP571" s="56"/>
      <c r="AQ571" s="56"/>
      <c r="AR571" s="56"/>
      <c r="AS571" s="56"/>
      <c r="AT571" s="56"/>
      <c r="AU571" s="56"/>
      <c r="AV571" s="56"/>
      <c r="AW571" s="56"/>
      <c r="AX571" s="56"/>
      <c r="AY571" s="56"/>
      <c r="AZ571" s="56"/>
      <c r="BA571" s="56"/>
      <c r="BB571" s="56"/>
      <c r="BC571" s="56"/>
      <c r="BD571" s="56"/>
      <c r="BE571" s="56"/>
      <c r="BF571" s="56"/>
      <c r="BG571" s="56"/>
      <c r="BH571" s="56"/>
      <c r="BI571" s="56"/>
      <c r="BJ571" s="56"/>
      <c r="BK571" s="56"/>
      <c r="BL571" s="56"/>
      <c r="BM571" s="56"/>
      <c r="BN571" s="56"/>
      <c r="BO571" s="56"/>
      <c r="BP571" s="56"/>
      <c r="BQ571" s="56"/>
      <c r="BR571" s="56"/>
      <c r="BS571" s="56"/>
      <c r="BT571" s="56"/>
      <c r="BU571" s="56"/>
      <c r="BV571" s="56"/>
      <c r="BW571" s="56"/>
      <c r="BX571" s="56"/>
      <c r="BY571" s="56"/>
      <c r="BZ571" s="56"/>
      <c r="CA571" s="37"/>
      <c r="CB571" s="27" t="str">
        <f t="shared" si="100"/>
        <v>Riadok bude skrytý.</v>
      </c>
      <c r="CC571" s="52" t="s">
        <v>10</v>
      </c>
      <c r="CW571" s="3">
        <f t="shared" si="103"/>
        <v>0</v>
      </c>
      <c r="CX571" s="3">
        <f>+IF(SUM(CX573:CX592)=0,0,1)</f>
        <v>0</v>
      </c>
      <c r="CZ571" s="3">
        <f t="shared" si="105"/>
        <v>1</v>
      </c>
      <c r="DA571" s="40">
        <f t="shared" si="106"/>
        <v>0</v>
      </c>
      <c r="DZ571" s="10"/>
    </row>
    <row r="572" spans="1:130" hidden="1">
      <c r="A572" s="7"/>
      <c r="B572" s="1" t="s">
        <v>172</v>
      </c>
      <c r="C572" s="42"/>
      <c r="D572" s="42"/>
      <c r="E572" s="42"/>
      <c r="F572" s="42"/>
      <c r="CA572" s="12" t="s">
        <v>4</v>
      </c>
      <c r="CB572" s="27" t="str">
        <f t="shared" si="100"/>
        <v>Riadok bude skrytý.</v>
      </c>
      <c r="CC572" s="52" t="s">
        <v>10</v>
      </c>
      <c r="CW572" s="3">
        <f>+IF(CW551+CW512=0,0,1)</f>
        <v>0</v>
      </c>
      <c r="CX572" s="3">
        <f>+IF(SUM(CX573:CX592)=0,0,1)</f>
        <v>0</v>
      </c>
      <c r="CZ572" s="3">
        <f t="shared" si="101"/>
        <v>1</v>
      </c>
      <c r="DA572" s="40">
        <f t="shared" si="106"/>
        <v>0</v>
      </c>
      <c r="DZ572" s="10"/>
    </row>
    <row r="573" spans="1:130" hidden="1">
      <c r="A573" s="7"/>
      <c r="B573" s="70"/>
      <c r="C573" s="70"/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37"/>
      <c r="CB573" s="27" t="str">
        <f t="shared" si="100"/>
        <v>Riadok bude skrytý.</v>
      </c>
      <c r="CC573" s="52" t="s">
        <v>10</v>
      </c>
      <c r="CW573" s="3">
        <f>+IF(CW551+CW512=0,0,1)</f>
        <v>0</v>
      </c>
      <c r="CX573" s="3">
        <f>+IF(B573="",0,1)</f>
        <v>0</v>
      </c>
      <c r="CZ573" s="3">
        <f t="shared" si="101"/>
        <v>1</v>
      </c>
      <c r="DA573" s="40">
        <f t="shared" si="106"/>
        <v>0</v>
      </c>
      <c r="DZ573" s="10"/>
    </row>
    <row r="574" spans="1:130" hidden="1">
      <c r="A574" s="7"/>
      <c r="B574" s="70"/>
      <c r="C574" s="70"/>
      <c r="D574" s="70"/>
      <c r="E574" s="70"/>
      <c r="F574" s="70"/>
      <c r="G574" s="70"/>
      <c r="H574" s="70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/>
      <c r="BS574" s="70"/>
      <c r="BT574" s="70"/>
      <c r="BU574" s="70"/>
      <c r="BV574" s="70"/>
      <c r="BW574" s="70"/>
      <c r="BX574" s="70"/>
      <c r="BY574" s="70"/>
      <c r="BZ574" s="70"/>
      <c r="CA574" s="37"/>
      <c r="CB574" s="27" t="str">
        <f t="shared" si="100"/>
        <v>Riadok bude skrytý.</v>
      </c>
      <c r="CC574" s="52" t="s">
        <v>10</v>
      </c>
      <c r="CW574" s="3">
        <f>+IF(CW551+CW512=0,0,1)</f>
        <v>0</v>
      </c>
      <c r="CX574" s="3">
        <f t="shared" ref="CX574:CX592" si="107">+IF(B574="",0,1)</f>
        <v>0</v>
      </c>
      <c r="CZ574" s="3">
        <f t="shared" ref="CZ574:CZ592" si="108">IF(CC574="",1,IF(CC574="Chcem skryť riadok.",0,1))</f>
        <v>1</v>
      </c>
      <c r="DA574" s="40">
        <f t="shared" si="106"/>
        <v>0</v>
      </c>
      <c r="DZ574" s="10"/>
    </row>
    <row r="575" spans="1:130" hidden="1">
      <c r="A575" s="7"/>
      <c r="B575" s="70"/>
      <c r="C575" s="70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  <c r="AJ575" s="70"/>
      <c r="AK575" s="70"/>
      <c r="AL575" s="70"/>
      <c r="AM575" s="70"/>
      <c r="AN575" s="70"/>
      <c r="AO575" s="70"/>
      <c r="AP575" s="70"/>
      <c r="AQ575" s="70"/>
      <c r="AR575" s="70"/>
      <c r="AS575" s="70"/>
      <c r="AT575" s="70"/>
      <c r="AU575" s="70"/>
      <c r="AV575" s="70"/>
      <c r="AW575" s="70"/>
      <c r="AX575" s="70"/>
      <c r="AY575" s="70"/>
      <c r="AZ575" s="70"/>
      <c r="BA575" s="70"/>
      <c r="BB575" s="70"/>
      <c r="BC575" s="70"/>
      <c r="BD575" s="70"/>
      <c r="BE575" s="70"/>
      <c r="BF575" s="70"/>
      <c r="BG575" s="70"/>
      <c r="BH575" s="70"/>
      <c r="BI575" s="70"/>
      <c r="BJ575" s="70"/>
      <c r="BK575" s="70"/>
      <c r="BL575" s="70"/>
      <c r="BM575" s="70"/>
      <c r="BN575" s="70"/>
      <c r="BO575" s="70"/>
      <c r="BP575" s="70"/>
      <c r="BQ575" s="70"/>
      <c r="BR575" s="70"/>
      <c r="BS575" s="70"/>
      <c r="BT575" s="70"/>
      <c r="BU575" s="70"/>
      <c r="BV575" s="70"/>
      <c r="BW575" s="70"/>
      <c r="BX575" s="70"/>
      <c r="BY575" s="70"/>
      <c r="BZ575" s="70"/>
      <c r="CA575" s="37"/>
      <c r="CB575" s="27" t="str">
        <f t="shared" si="100"/>
        <v>Riadok bude skrytý.</v>
      </c>
      <c r="CC575" s="52" t="s">
        <v>10</v>
      </c>
      <c r="CW575" s="3">
        <f>+IF(CW551+CW512=0,0,1)</f>
        <v>0</v>
      </c>
      <c r="CX575" s="3">
        <f t="shared" si="107"/>
        <v>0</v>
      </c>
      <c r="CZ575" s="3">
        <f t="shared" si="108"/>
        <v>1</v>
      </c>
      <c r="DA575" s="40">
        <f t="shared" si="106"/>
        <v>0</v>
      </c>
      <c r="DZ575" s="10"/>
    </row>
    <row r="576" spans="1:130" ht="12.75" hidden="1" customHeight="1">
      <c r="A576" s="7"/>
      <c r="B576" s="70"/>
      <c r="C576" s="70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  <c r="AJ576" s="70"/>
      <c r="AK576" s="70"/>
      <c r="AL576" s="70"/>
      <c r="AM576" s="70"/>
      <c r="AN576" s="70"/>
      <c r="AO576" s="70"/>
      <c r="AP576" s="70"/>
      <c r="AQ576" s="70"/>
      <c r="AR576" s="70"/>
      <c r="AS576" s="70"/>
      <c r="AT576" s="70"/>
      <c r="AU576" s="70"/>
      <c r="AV576" s="70"/>
      <c r="AW576" s="70"/>
      <c r="AX576" s="70"/>
      <c r="AY576" s="70"/>
      <c r="AZ576" s="70"/>
      <c r="BA576" s="70"/>
      <c r="BB576" s="70"/>
      <c r="BC576" s="70"/>
      <c r="BD576" s="70"/>
      <c r="BE576" s="70"/>
      <c r="BF576" s="70"/>
      <c r="BG576" s="70"/>
      <c r="BH576" s="70"/>
      <c r="BI576" s="70"/>
      <c r="BJ576" s="70"/>
      <c r="BK576" s="70"/>
      <c r="BL576" s="70"/>
      <c r="BM576" s="70"/>
      <c r="BN576" s="70"/>
      <c r="BO576" s="70"/>
      <c r="BP576" s="70"/>
      <c r="BQ576" s="70"/>
      <c r="BR576" s="70"/>
      <c r="BS576" s="70"/>
      <c r="BT576" s="70"/>
      <c r="BU576" s="70"/>
      <c r="BV576" s="70"/>
      <c r="BW576" s="70"/>
      <c r="BX576" s="70"/>
      <c r="BY576" s="70"/>
      <c r="BZ576" s="70"/>
      <c r="CA576" s="37"/>
      <c r="CB576" s="27" t="str">
        <f t="shared" si="100"/>
        <v>Riadok bude skrytý.</v>
      </c>
      <c r="CC576" s="52" t="s">
        <v>10</v>
      </c>
      <c r="CW576" s="3">
        <f>+IF(CW551+CW512=0,0,1)</f>
        <v>0</v>
      </c>
      <c r="CX576" s="3">
        <f t="shared" si="107"/>
        <v>0</v>
      </c>
      <c r="CZ576" s="3">
        <f t="shared" si="108"/>
        <v>1</v>
      </c>
      <c r="DA576" s="40">
        <f t="shared" si="106"/>
        <v>0</v>
      </c>
      <c r="DZ576" s="10"/>
    </row>
    <row r="577" spans="1:130" ht="12.75" hidden="1" customHeight="1">
      <c r="A577" s="7"/>
      <c r="B577" s="70"/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  <c r="AJ577" s="70"/>
      <c r="AK577" s="70"/>
      <c r="AL577" s="70"/>
      <c r="AM577" s="70"/>
      <c r="AN577" s="70"/>
      <c r="AO577" s="70"/>
      <c r="AP577" s="70"/>
      <c r="AQ577" s="70"/>
      <c r="AR577" s="70"/>
      <c r="AS577" s="70"/>
      <c r="AT577" s="70"/>
      <c r="AU577" s="70"/>
      <c r="AV577" s="70"/>
      <c r="AW577" s="70"/>
      <c r="AX577" s="70"/>
      <c r="AY577" s="70"/>
      <c r="AZ577" s="70"/>
      <c r="BA577" s="70"/>
      <c r="BB577" s="70"/>
      <c r="BC577" s="70"/>
      <c r="BD577" s="70"/>
      <c r="BE577" s="70"/>
      <c r="BF577" s="70"/>
      <c r="BG577" s="70"/>
      <c r="BH577" s="70"/>
      <c r="BI577" s="70"/>
      <c r="BJ577" s="70"/>
      <c r="BK577" s="70"/>
      <c r="BL577" s="70"/>
      <c r="BM577" s="70"/>
      <c r="BN577" s="70"/>
      <c r="BO577" s="70"/>
      <c r="BP577" s="70"/>
      <c r="BQ577" s="70"/>
      <c r="BR577" s="70"/>
      <c r="BS577" s="70"/>
      <c r="BT577" s="70"/>
      <c r="BU577" s="70"/>
      <c r="BV577" s="70"/>
      <c r="BW577" s="70"/>
      <c r="BX577" s="70"/>
      <c r="BY577" s="70"/>
      <c r="BZ577" s="70"/>
      <c r="CA577" s="37"/>
      <c r="CB577" s="27" t="str">
        <f t="shared" si="100"/>
        <v>Riadok bude skrytý.</v>
      </c>
      <c r="CC577" s="52" t="s">
        <v>10</v>
      </c>
      <c r="CW577" s="3">
        <f>+IF(CW551+CW512=0,0,1)</f>
        <v>0</v>
      </c>
      <c r="CX577" s="3">
        <f t="shared" si="107"/>
        <v>0</v>
      </c>
      <c r="CZ577" s="3">
        <f t="shared" si="108"/>
        <v>1</v>
      </c>
      <c r="DA577" s="40">
        <f t="shared" si="106"/>
        <v>0</v>
      </c>
      <c r="DZ577" s="10"/>
    </row>
    <row r="578" spans="1:130" hidden="1">
      <c r="A578" s="7"/>
      <c r="B578" s="70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  <c r="AJ578" s="70"/>
      <c r="AK578" s="70"/>
      <c r="AL578" s="70"/>
      <c r="AM578" s="70"/>
      <c r="AN578" s="70"/>
      <c r="AO578" s="70"/>
      <c r="AP578" s="70"/>
      <c r="AQ578" s="70"/>
      <c r="AR578" s="70"/>
      <c r="AS578" s="70"/>
      <c r="AT578" s="70"/>
      <c r="AU578" s="70"/>
      <c r="AV578" s="70"/>
      <c r="AW578" s="70"/>
      <c r="AX578" s="70"/>
      <c r="AY578" s="70"/>
      <c r="AZ578" s="70"/>
      <c r="BA578" s="70"/>
      <c r="BB578" s="70"/>
      <c r="BC578" s="70"/>
      <c r="BD578" s="70"/>
      <c r="BE578" s="70"/>
      <c r="BF578" s="70"/>
      <c r="BG578" s="70"/>
      <c r="BH578" s="70"/>
      <c r="BI578" s="70"/>
      <c r="BJ578" s="70"/>
      <c r="BK578" s="70"/>
      <c r="BL578" s="70"/>
      <c r="BM578" s="70"/>
      <c r="BN578" s="70"/>
      <c r="BO578" s="70"/>
      <c r="BP578" s="70"/>
      <c r="BQ578" s="70"/>
      <c r="BR578" s="70"/>
      <c r="BS578" s="70"/>
      <c r="BT578" s="70"/>
      <c r="BU578" s="70"/>
      <c r="BV578" s="70"/>
      <c r="BW578" s="70"/>
      <c r="BX578" s="70"/>
      <c r="BY578" s="70"/>
      <c r="BZ578" s="70"/>
      <c r="CA578" s="37"/>
      <c r="CB578" s="27" t="str">
        <f t="shared" si="100"/>
        <v>Riadok bude skrytý.</v>
      </c>
      <c r="CC578" s="52" t="s">
        <v>10</v>
      </c>
      <c r="CW578" s="3">
        <f>+IF(CW551+CW512=0,0,1)</f>
        <v>0</v>
      </c>
      <c r="CX578" s="3">
        <f t="shared" si="107"/>
        <v>0</v>
      </c>
      <c r="CZ578" s="3">
        <f t="shared" si="108"/>
        <v>1</v>
      </c>
      <c r="DA578" s="40">
        <f t="shared" si="106"/>
        <v>0</v>
      </c>
      <c r="DZ578" s="10"/>
    </row>
    <row r="579" spans="1:130" hidden="1">
      <c r="A579" s="7"/>
      <c r="B579" s="70"/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/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/>
      <c r="BB579" s="70"/>
      <c r="BC579" s="70"/>
      <c r="BD579" s="70"/>
      <c r="BE579" s="70"/>
      <c r="BF579" s="70"/>
      <c r="BG579" s="70"/>
      <c r="BH579" s="70"/>
      <c r="BI579" s="70"/>
      <c r="BJ579" s="70"/>
      <c r="BK579" s="70"/>
      <c r="BL579" s="70"/>
      <c r="BM579" s="70"/>
      <c r="BN579" s="70"/>
      <c r="BO579" s="70"/>
      <c r="BP579" s="70"/>
      <c r="BQ579" s="70"/>
      <c r="BR579" s="70"/>
      <c r="BS579" s="70"/>
      <c r="BT579" s="70"/>
      <c r="BU579" s="70"/>
      <c r="BV579" s="70"/>
      <c r="BW579" s="70"/>
      <c r="BX579" s="70"/>
      <c r="BY579" s="70"/>
      <c r="BZ579" s="70"/>
      <c r="CA579" s="12"/>
      <c r="CB579" s="27" t="str">
        <f t="shared" si="100"/>
        <v>Riadok bude skrytý.</v>
      </c>
      <c r="CC579" s="52" t="s">
        <v>10</v>
      </c>
      <c r="CW579" s="3">
        <f>+IF(CW551+CW512=0,0,1)</f>
        <v>0</v>
      </c>
      <c r="CX579" s="3">
        <f t="shared" si="107"/>
        <v>0</v>
      </c>
      <c r="CZ579" s="3">
        <f t="shared" si="108"/>
        <v>1</v>
      </c>
      <c r="DA579" s="40">
        <f t="shared" si="106"/>
        <v>0</v>
      </c>
      <c r="DZ579" s="10"/>
    </row>
    <row r="580" spans="1:130" hidden="1">
      <c r="A580" s="7"/>
      <c r="B580" s="70"/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/>
      <c r="AI580" s="70"/>
      <c r="AJ580" s="70"/>
      <c r="AK580" s="70"/>
      <c r="AL580" s="70"/>
      <c r="AM580" s="70"/>
      <c r="AN580" s="70"/>
      <c r="AO580" s="70"/>
      <c r="AP580" s="70"/>
      <c r="AQ580" s="70"/>
      <c r="AR580" s="70"/>
      <c r="AS580" s="70"/>
      <c r="AT580" s="70"/>
      <c r="AU580" s="70"/>
      <c r="AV580" s="70"/>
      <c r="AW580" s="70"/>
      <c r="AX580" s="70"/>
      <c r="AY580" s="70"/>
      <c r="AZ580" s="70"/>
      <c r="BA580" s="70"/>
      <c r="BB580" s="70"/>
      <c r="BC580" s="70"/>
      <c r="BD580" s="70"/>
      <c r="BE580" s="70"/>
      <c r="BF580" s="70"/>
      <c r="BG580" s="70"/>
      <c r="BH580" s="70"/>
      <c r="BI580" s="70"/>
      <c r="BJ580" s="70"/>
      <c r="BK580" s="70"/>
      <c r="BL580" s="70"/>
      <c r="BM580" s="70"/>
      <c r="BN580" s="70"/>
      <c r="BO580" s="70"/>
      <c r="BP580" s="70"/>
      <c r="BQ580" s="70"/>
      <c r="BR580" s="70"/>
      <c r="BS580" s="70"/>
      <c r="BT580" s="70"/>
      <c r="BU580" s="70"/>
      <c r="BV580" s="70"/>
      <c r="BW580" s="70"/>
      <c r="BX580" s="70"/>
      <c r="BY580" s="70"/>
      <c r="BZ580" s="70"/>
      <c r="CA580" s="8"/>
      <c r="CB580" s="27" t="str">
        <f t="shared" si="100"/>
        <v>Riadok bude skrytý.</v>
      </c>
      <c r="CC580" s="52" t="s">
        <v>10</v>
      </c>
      <c r="CW580" s="3">
        <f>+IF(CW551+CW512=0,0,1)</f>
        <v>0</v>
      </c>
      <c r="CX580" s="3">
        <f t="shared" si="107"/>
        <v>0</v>
      </c>
      <c r="CZ580" s="3">
        <f t="shared" si="108"/>
        <v>1</v>
      </c>
      <c r="DA580" s="40">
        <f t="shared" si="106"/>
        <v>0</v>
      </c>
      <c r="DZ580" s="10"/>
    </row>
    <row r="581" spans="1:130" hidden="1">
      <c r="A581" s="7"/>
      <c r="B581" s="70"/>
      <c r="C581" s="70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  <c r="AM581" s="70"/>
      <c r="AN581" s="70"/>
      <c r="AO581" s="70"/>
      <c r="AP581" s="70"/>
      <c r="AQ581" s="70"/>
      <c r="AR581" s="70"/>
      <c r="AS581" s="70"/>
      <c r="AT581" s="70"/>
      <c r="AU581" s="70"/>
      <c r="AV581" s="70"/>
      <c r="AW581" s="70"/>
      <c r="AX581" s="70"/>
      <c r="AY581" s="70"/>
      <c r="AZ581" s="70"/>
      <c r="BA581" s="70"/>
      <c r="BB581" s="70"/>
      <c r="BC581" s="70"/>
      <c r="BD581" s="70"/>
      <c r="BE581" s="70"/>
      <c r="BF581" s="70"/>
      <c r="BG581" s="70"/>
      <c r="BH581" s="70"/>
      <c r="BI581" s="70"/>
      <c r="BJ581" s="70"/>
      <c r="BK581" s="70"/>
      <c r="BL581" s="70"/>
      <c r="BM581" s="70"/>
      <c r="BN581" s="70"/>
      <c r="BO581" s="70"/>
      <c r="BP581" s="70"/>
      <c r="BQ581" s="70"/>
      <c r="BR581" s="70"/>
      <c r="BS581" s="70"/>
      <c r="BT581" s="70"/>
      <c r="BU581" s="70"/>
      <c r="BV581" s="70"/>
      <c r="BW581" s="70"/>
      <c r="BX581" s="70"/>
      <c r="BY581" s="70"/>
      <c r="BZ581" s="70"/>
      <c r="CA581" s="8"/>
      <c r="CB581" s="27" t="str">
        <f t="shared" si="100"/>
        <v>Riadok bude skrytý.</v>
      </c>
      <c r="CC581" s="52" t="s">
        <v>10</v>
      </c>
      <c r="CF581" s="39"/>
      <c r="CW581" s="3">
        <f>+IF(CW551+CW512=0,0,1)</f>
        <v>0</v>
      </c>
      <c r="CX581" s="3">
        <f t="shared" si="107"/>
        <v>0</v>
      </c>
      <c r="CZ581" s="3">
        <f t="shared" si="108"/>
        <v>1</v>
      </c>
      <c r="DA581" s="40">
        <f t="shared" si="106"/>
        <v>0</v>
      </c>
      <c r="DZ581" s="10"/>
    </row>
    <row r="582" spans="1:130" hidden="1">
      <c r="A582" s="7"/>
      <c r="B582" s="70"/>
      <c r="C582" s="70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  <c r="AM582" s="70"/>
      <c r="AN582" s="70"/>
      <c r="AO582" s="70"/>
      <c r="AP582" s="70"/>
      <c r="AQ582" s="70"/>
      <c r="AR582" s="70"/>
      <c r="AS582" s="70"/>
      <c r="AT582" s="70"/>
      <c r="AU582" s="70"/>
      <c r="AV582" s="70"/>
      <c r="AW582" s="70"/>
      <c r="AX582" s="70"/>
      <c r="AY582" s="70"/>
      <c r="AZ582" s="70"/>
      <c r="BA582" s="70"/>
      <c r="BB582" s="70"/>
      <c r="BC582" s="70"/>
      <c r="BD582" s="70"/>
      <c r="BE582" s="70"/>
      <c r="BF582" s="70"/>
      <c r="BG582" s="70"/>
      <c r="BH582" s="70"/>
      <c r="BI582" s="70"/>
      <c r="BJ582" s="70"/>
      <c r="BK582" s="70"/>
      <c r="BL582" s="70"/>
      <c r="BM582" s="70"/>
      <c r="BN582" s="70"/>
      <c r="BO582" s="70"/>
      <c r="BP582" s="70"/>
      <c r="BQ582" s="70"/>
      <c r="BR582" s="70"/>
      <c r="BS582" s="70"/>
      <c r="BT582" s="70"/>
      <c r="BU582" s="70"/>
      <c r="BV582" s="70"/>
      <c r="BW582" s="70"/>
      <c r="BX582" s="70"/>
      <c r="BY582" s="70"/>
      <c r="BZ582" s="70"/>
      <c r="CA582" s="8"/>
      <c r="CB582" s="27" t="str">
        <f t="shared" si="100"/>
        <v>Riadok bude skrytý.</v>
      </c>
      <c r="CC582" s="52" t="s">
        <v>10</v>
      </c>
      <c r="CW582" s="3">
        <f>+IF(CW551+CW512=0,0,1)</f>
        <v>0</v>
      </c>
      <c r="CX582" s="3">
        <f t="shared" si="107"/>
        <v>0</v>
      </c>
      <c r="CZ582" s="3">
        <f t="shared" si="108"/>
        <v>1</v>
      </c>
      <c r="DA582" s="40">
        <f t="shared" si="106"/>
        <v>0</v>
      </c>
      <c r="DZ582" s="10"/>
    </row>
    <row r="583" spans="1:130" hidden="1">
      <c r="A583" s="7"/>
      <c r="B583" s="70"/>
      <c r="C583" s="70"/>
      <c r="D583" s="70"/>
      <c r="E583" s="70"/>
      <c r="F583" s="70"/>
      <c r="G583" s="70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/>
      <c r="AR583" s="70"/>
      <c r="AS583" s="70"/>
      <c r="AT583" s="70"/>
      <c r="AU583" s="70"/>
      <c r="AV583" s="70"/>
      <c r="AW583" s="70"/>
      <c r="AX583" s="70"/>
      <c r="AY583" s="70"/>
      <c r="AZ583" s="70"/>
      <c r="BA583" s="70"/>
      <c r="BB583" s="70"/>
      <c r="BC583" s="70"/>
      <c r="BD583" s="70"/>
      <c r="BE583" s="70"/>
      <c r="BF583" s="70"/>
      <c r="BG583" s="70"/>
      <c r="BH583" s="70"/>
      <c r="BI583" s="70"/>
      <c r="BJ583" s="70"/>
      <c r="BK583" s="70"/>
      <c r="BL583" s="70"/>
      <c r="BM583" s="70"/>
      <c r="BN583" s="70"/>
      <c r="BO583" s="70"/>
      <c r="BP583" s="70"/>
      <c r="BQ583" s="70"/>
      <c r="BR583" s="70"/>
      <c r="BS583" s="70"/>
      <c r="BT583" s="70"/>
      <c r="BU583" s="70"/>
      <c r="BV583" s="70"/>
      <c r="BW583" s="70"/>
      <c r="BX583" s="70"/>
      <c r="BY583" s="70"/>
      <c r="BZ583" s="70"/>
      <c r="CA583" s="37"/>
      <c r="CB583" s="27" t="str">
        <f t="shared" si="100"/>
        <v>Riadok bude skrytý.</v>
      </c>
      <c r="CC583" s="52" t="s">
        <v>10</v>
      </c>
      <c r="CW583" s="3">
        <f>+IF(CW551+CW512=0,0,1)</f>
        <v>0</v>
      </c>
      <c r="CX583" s="3">
        <f t="shared" si="107"/>
        <v>0</v>
      </c>
      <c r="CZ583" s="3">
        <f t="shared" si="108"/>
        <v>1</v>
      </c>
      <c r="DA583" s="40">
        <f t="shared" si="106"/>
        <v>0</v>
      </c>
      <c r="DZ583" s="10"/>
    </row>
    <row r="584" spans="1:130" hidden="1">
      <c r="A584" s="7"/>
      <c r="B584" s="70"/>
      <c r="C584" s="70"/>
      <c r="D584" s="70"/>
      <c r="E584" s="70"/>
      <c r="F584" s="70"/>
      <c r="G584" s="70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  <c r="AP584" s="70"/>
      <c r="AQ584" s="70"/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  <c r="BD584" s="70"/>
      <c r="BE584" s="70"/>
      <c r="BF584" s="70"/>
      <c r="BG584" s="70"/>
      <c r="BH584" s="70"/>
      <c r="BI584" s="70"/>
      <c r="BJ584" s="70"/>
      <c r="BK584" s="70"/>
      <c r="BL584" s="70"/>
      <c r="BM584" s="70"/>
      <c r="BN584" s="70"/>
      <c r="BO584" s="70"/>
      <c r="BP584" s="70"/>
      <c r="BQ584" s="70"/>
      <c r="BR584" s="70"/>
      <c r="BS584" s="70"/>
      <c r="BT584" s="70"/>
      <c r="BU584" s="70"/>
      <c r="BV584" s="70"/>
      <c r="BW584" s="70"/>
      <c r="BX584" s="70"/>
      <c r="BY584" s="70"/>
      <c r="BZ584" s="70"/>
      <c r="CA584" s="54"/>
      <c r="CB584" s="27" t="str">
        <f t="shared" si="100"/>
        <v>Riadok bude skrytý.</v>
      </c>
      <c r="CC584" s="52" t="s">
        <v>10</v>
      </c>
      <c r="CW584" s="3">
        <f>+IF(CW551+CW512=0,0,1)</f>
        <v>0</v>
      </c>
      <c r="CX584" s="3">
        <f t="shared" si="107"/>
        <v>0</v>
      </c>
      <c r="CZ584" s="3">
        <f t="shared" si="108"/>
        <v>1</v>
      </c>
      <c r="DA584" s="40">
        <f t="shared" si="106"/>
        <v>0</v>
      </c>
      <c r="DZ584" s="10"/>
    </row>
    <row r="585" spans="1:130" hidden="1">
      <c r="A585" s="7"/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70"/>
      <c r="AJ585" s="70"/>
      <c r="AK585" s="70"/>
      <c r="AL585" s="70"/>
      <c r="AM585" s="70"/>
      <c r="AN585" s="70"/>
      <c r="AO585" s="70"/>
      <c r="AP585" s="70"/>
      <c r="AQ585" s="70"/>
      <c r="AR585" s="70"/>
      <c r="AS585" s="70"/>
      <c r="AT585" s="70"/>
      <c r="AU585" s="70"/>
      <c r="AV585" s="70"/>
      <c r="AW585" s="70"/>
      <c r="AX585" s="70"/>
      <c r="AY585" s="70"/>
      <c r="AZ585" s="70"/>
      <c r="BA585" s="70"/>
      <c r="BB585" s="70"/>
      <c r="BC585" s="70"/>
      <c r="BD585" s="70"/>
      <c r="BE585" s="70"/>
      <c r="BF585" s="70"/>
      <c r="BG585" s="70"/>
      <c r="BH585" s="70"/>
      <c r="BI585" s="70"/>
      <c r="BJ585" s="70"/>
      <c r="BK585" s="70"/>
      <c r="BL585" s="70"/>
      <c r="BM585" s="70"/>
      <c r="BN585" s="70"/>
      <c r="BO585" s="70"/>
      <c r="BP585" s="70"/>
      <c r="BQ585" s="70"/>
      <c r="BR585" s="70"/>
      <c r="BS585" s="70"/>
      <c r="BT585" s="70"/>
      <c r="BU585" s="70"/>
      <c r="BV585" s="70"/>
      <c r="BW585" s="70"/>
      <c r="BX585" s="70"/>
      <c r="BY585" s="70"/>
      <c r="BZ585" s="70"/>
      <c r="CA585" s="37"/>
      <c r="CB585" s="27" t="str">
        <f t="shared" si="100"/>
        <v>Riadok bude skrytý.</v>
      </c>
      <c r="CC585" s="52" t="s">
        <v>10</v>
      </c>
      <c r="CW585" s="3">
        <f>+IF(CW551+CW512=0,0,1)</f>
        <v>0</v>
      </c>
      <c r="CX585" s="3">
        <f t="shared" si="107"/>
        <v>0</v>
      </c>
      <c r="CZ585" s="3">
        <f t="shared" si="108"/>
        <v>1</v>
      </c>
      <c r="DA585" s="40">
        <f t="shared" si="106"/>
        <v>0</v>
      </c>
      <c r="DZ585" s="10"/>
    </row>
    <row r="586" spans="1:130" hidden="1">
      <c r="A586" s="7"/>
      <c r="B586" s="70"/>
      <c r="C586" s="70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  <c r="AP586" s="70"/>
      <c r="AQ586" s="70"/>
      <c r="AR586" s="70"/>
      <c r="AS586" s="70"/>
      <c r="AT586" s="70"/>
      <c r="AU586" s="70"/>
      <c r="AV586" s="70"/>
      <c r="AW586" s="70"/>
      <c r="AX586" s="70"/>
      <c r="AY586" s="70"/>
      <c r="AZ586" s="70"/>
      <c r="BA586" s="70"/>
      <c r="BB586" s="70"/>
      <c r="BC586" s="70"/>
      <c r="BD586" s="70"/>
      <c r="BE586" s="70"/>
      <c r="BF586" s="70"/>
      <c r="BG586" s="70"/>
      <c r="BH586" s="70"/>
      <c r="BI586" s="70"/>
      <c r="BJ586" s="70"/>
      <c r="BK586" s="70"/>
      <c r="BL586" s="70"/>
      <c r="BM586" s="70"/>
      <c r="BN586" s="70"/>
      <c r="BO586" s="70"/>
      <c r="BP586" s="70"/>
      <c r="BQ586" s="70"/>
      <c r="BR586" s="70"/>
      <c r="BS586" s="70"/>
      <c r="BT586" s="70"/>
      <c r="BU586" s="70"/>
      <c r="BV586" s="70"/>
      <c r="BW586" s="70"/>
      <c r="BX586" s="70"/>
      <c r="BY586" s="70"/>
      <c r="BZ586" s="70"/>
      <c r="CA586" s="37"/>
      <c r="CB586" s="27" t="str">
        <f t="shared" si="100"/>
        <v>Riadok bude skrytý.</v>
      </c>
      <c r="CC586" s="52" t="s">
        <v>10</v>
      </c>
      <c r="CW586" s="3">
        <f>+IF(CW551+CW512=0,0,1)</f>
        <v>0</v>
      </c>
      <c r="CX586" s="3">
        <f t="shared" si="107"/>
        <v>0</v>
      </c>
      <c r="CZ586" s="3">
        <f t="shared" si="108"/>
        <v>1</v>
      </c>
      <c r="DA586" s="40">
        <f t="shared" si="106"/>
        <v>0</v>
      </c>
      <c r="DZ586" s="10"/>
    </row>
    <row r="587" spans="1:130" hidden="1">
      <c r="A587" s="7"/>
      <c r="B587" s="70"/>
      <c r="C587" s="70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  <c r="AP587" s="70"/>
      <c r="AQ587" s="70"/>
      <c r="AR587" s="70"/>
      <c r="AS587" s="70"/>
      <c r="AT587" s="70"/>
      <c r="AU587" s="70"/>
      <c r="AV587" s="70"/>
      <c r="AW587" s="70"/>
      <c r="AX587" s="70"/>
      <c r="AY587" s="70"/>
      <c r="AZ587" s="70"/>
      <c r="BA587" s="70"/>
      <c r="BB587" s="70"/>
      <c r="BC587" s="70"/>
      <c r="BD587" s="70"/>
      <c r="BE587" s="70"/>
      <c r="BF587" s="70"/>
      <c r="BG587" s="70"/>
      <c r="BH587" s="70"/>
      <c r="BI587" s="70"/>
      <c r="BJ587" s="70"/>
      <c r="BK587" s="70"/>
      <c r="BL587" s="70"/>
      <c r="BM587" s="70"/>
      <c r="BN587" s="70"/>
      <c r="BO587" s="70"/>
      <c r="BP587" s="70"/>
      <c r="BQ587" s="70"/>
      <c r="BR587" s="70"/>
      <c r="BS587" s="70"/>
      <c r="BT587" s="70"/>
      <c r="BU587" s="70"/>
      <c r="BV587" s="70"/>
      <c r="BW587" s="70"/>
      <c r="BX587" s="70"/>
      <c r="BY587" s="70"/>
      <c r="BZ587" s="70"/>
      <c r="CA587" s="54"/>
      <c r="CB587" s="27" t="str">
        <f t="shared" si="100"/>
        <v>Riadok bude skrytý.</v>
      </c>
      <c r="CC587" s="52" t="s">
        <v>10</v>
      </c>
      <c r="CW587" s="3">
        <f>+IF(CW551+CW512=0,0,1)</f>
        <v>0</v>
      </c>
      <c r="CX587" s="3">
        <f t="shared" si="107"/>
        <v>0</v>
      </c>
      <c r="CZ587" s="3">
        <f t="shared" si="108"/>
        <v>1</v>
      </c>
      <c r="DA587" s="40">
        <f t="shared" si="106"/>
        <v>0</v>
      </c>
      <c r="DZ587" s="10"/>
    </row>
    <row r="588" spans="1:130" hidden="1">
      <c r="A588" s="7"/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  <c r="AM588" s="70"/>
      <c r="AN588" s="70"/>
      <c r="AO588" s="70"/>
      <c r="AP588" s="70"/>
      <c r="AQ588" s="70"/>
      <c r="AR588" s="70"/>
      <c r="AS588" s="70"/>
      <c r="AT588" s="70"/>
      <c r="AU588" s="70"/>
      <c r="AV588" s="70"/>
      <c r="AW588" s="70"/>
      <c r="AX588" s="70"/>
      <c r="AY588" s="70"/>
      <c r="AZ588" s="70"/>
      <c r="BA588" s="70"/>
      <c r="BB588" s="70"/>
      <c r="BC588" s="70"/>
      <c r="BD588" s="70"/>
      <c r="BE588" s="70"/>
      <c r="BF588" s="70"/>
      <c r="BG588" s="70"/>
      <c r="BH588" s="70"/>
      <c r="BI588" s="70"/>
      <c r="BJ588" s="70"/>
      <c r="BK588" s="70"/>
      <c r="BL588" s="70"/>
      <c r="BM588" s="70"/>
      <c r="BN588" s="70"/>
      <c r="BO588" s="70"/>
      <c r="BP588" s="70"/>
      <c r="BQ588" s="70"/>
      <c r="BR588" s="70"/>
      <c r="BS588" s="70"/>
      <c r="BT588" s="70"/>
      <c r="BU588" s="70"/>
      <c r="BV588" s="70"/>
      <c r="BW588" s="70"/>
      <c r="BX588" s="70"/>
      <c r="BY588" s="70"/>
      <c r="BZ588" s="70"/>
      <c r="CA588" s="54"/>
      <c r="CB588" s="27" t="str">
        <f t="shared" si="100"/>
        <v>Riadok bude skrytý.</v>
      </c>
      <c r="CC588" s="52" t="s">
        <v>10</v>
      </c>
      <c r="CW588" s="3">
        <f>+IF(CW551+CW512=0,0,1)</f>
        <v>0</v>
      </c>
      <c r="CX588" s="3">
        <f t="shared" si="107"/>
        <v>0</v>
      </c>
      <c r="CZ588" s="3">
        <f t="shared" si="108"/>
        <v>1</v>
      </c>
      <c r="DA588" s="40">
        <f t="shared" si="106"/>
        <v>0</v>
      </c>
      <c r="DZ588" s="10"/>
    </row>
    <row r="589" spans="1:130" hidden="1">
      <c r="A589" s="7"/>
      <c r="B589" s="70"/>
      <c r="C589" s="70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/>
      <c r="AK589" s="70"/>
      <c r="AL589" s="70"/>
      <c r="AM589" s="70"/>
      <c r="AN589" s="70"/>
      <c r="AO589" s="70"/>
      <c r="AP589" s="70"/>
      <c r="AQ589" s="70"/>
      <c r="AR589" s="70"/>
      <c r="AS589" s="70"/>
      <c r="AT589" s="70"/>
      <c r="AU589" s="70"/>
      <c r="AV589" s="70"/>
      <c r="AW589" s="70"/>
      <c r="AX589" s="70"/>
      <c r="AY589" s="70"/>
      <c r="AZ589" s="70"/>
      <c r="BA589" s="70"/>
      <c r="BB589" s="70"/>
      <c r="BC589" s="70"/>
      <c r="BD589" s="70"/>
      <c r="BE589" s="70"/>
      <c r="BF589" s="70"/>
      <c r="BG589" s="70"/>
      <c r="BH589" s="70"/>
      <c r="BI589" s="70"/>
      <c r="BJ589" s="70"/>
      <c r="BK589" s="70"/>
      <c r="BL589" s="70"/>
      <c r="BM589" s="70"/>
      <c r="BN589" s="70"/>
      <c r="BO589" s="70"/>
      <c r="BP589" s="70"/>
      <c r="BQ589" s="70"/>
      <c r="BR589" s="70"/>
      <c r="BS589" s="70"/>
      <c r="BT589" s="70"/>
      <c r="BU589" s="70"/>
      <c r="BV589" s="70"/>
      <c r="BW589" s="70"/>
      <c r="BX589" s="70"/>
      <c r="BY589" s="70"/>
      <c r="BZ589" s="70"/>
      <c r="CA589" s="8"/>
      <c r="CB589" s="27" t="str">
        <f t="shared" si="100"/>
        <v>Riadok bude skrytý.</v>
      </c>
      <c r="CC589" s="52" t="s">
        <v>10</v>
      </c>
      <c r="CW589" s="3">
        <f>+IF(CW551+CW512=0,0,1)</f>
        <v>0</v>
      </c>
      <c r="CX589" s="3">
        <f t="shared" si="107"/>
        <v>0</v>
      </c>
      <c r="CZ589" s="3">
        <f t="shared" si="108"/>
        <v>1</v>
      </c>
      <c r="DA589" s="40">
        <f t="shared" si="106"/>
        <v>0</v>
      </c>
      <c r="DZ589" s="10"/>
    </row>
    <row r="590" spans="1:130" hidden="1">
      <c r="A590" s="7"/>
      <c r="B590" s="70"/>
      <c r="C590" s="70"/>
      <c r="D590" s="70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/>
      <c r="AK590" s="70"/>
      <c r="AL590" s="70"/>
      <c r="AM590" s="70"/>
      <c r="AN590" s="70"/>
      <c r="AO590" s="70"/>
      <c r="AP590" s="70"/>
      <c r="AQ590" s="70"/>
      <c r="AR590" s="70"/>
      <c r="AS590" s="70"/>
      <c r="AT590" s="70"/>
      <c r="AU590" s="70"/>
      <c r="AV590" s="70"/>
      <c r="AW590" s="70"/>
      <c r="AX590" s="70"/>
      <c r="AY590" s="70"/>
      <c r="AZ590" s="70"/>
      <c r="BA590" s="70"/>
      <c r="BB590" s="70"/>
      <c r="BC590" s="70"/>
      <c r="BD590" s="70"/>
      <c r="BE590" s="70"/>
      <c r="BF590" s="70"/>
      <c r="BG590" s="70"/>
      <c r="BH590" s="70"/>
      <c r="BI590" s="70"/>
      <c r="BJ590" s="70"/>
      <c r="BK590" s="70"/>
      <c r="BL590" s="70"/>
      <c r="BM590" s="70"/>
      <c r="BN590" s="70"/>
      <c r="BO590" s="70"/>
      <c r="BP590" s="70"/>
      <c r="BQ590" s="70"/>
      <c r="BR590" s="70"/>
      <c r="BS590" s="70"/>
      <c r="BT590" s="70"/>
      <c r="BU590" s="70"/>
      <c r="BV590" s="70"/>
      <c r="BW590" s="70"/>
      <c r="BX590" s="70"/>
      <c r="BY590" s="70"/>
      <c r="BZ590" s="70"/>
      <c r="CA590" s="12"/>
      <c r="CB590" s="27" t="str">
        <f t="shared" si="100"/>
        <v>Riadok bude skrytý.</v>
      </c>
      <c r="CC590" s="52" t="s">
        <v>10</v>
      </c>
      <c r="CW590" s="3">
        <f>+IF(CW551+CW512=0,0,1)</f>
        <v>0</v>
      </c>
      <c r="CX590" s="3">
        <f t="shared" si="107"/>
        <v>0</v>
      </c>
      <c r="CZ590" s="3">
        <f t="shared" si="108"/>
        <v>1</v>
      </c>
      <c r="DA590" s="40">
        <f t="shared" si="106"/>
        <v>0</v>
      </c>
      <c r="DZ590" s="10"/>
    </row>
    <row r="591" spans="1:130" hidden="1">
      <c r="A591" s="7"/>
      <c r="B591" s="70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  <c r="AM591" s="70"/>
      <c r="AN591" s="70"/>
      <c r="AO591" s="70"/>
      <c r="AP591" s="70"/>
      <c r="AQ591" s="70"/>
      <c r="AR591" s="70"/>
      <c r="AS591" s="70"/>
      <c r="AT591" s="70"/>
      <c r="AU591" s="70"/>
      <c r="AV591" s="70"/>
      <c r="AW591" s="70"/>
      <c r="AX591" s="70"/>
      <c r="AY591" s="70"/>
      <c r="AZ591" s="70"/>
      <c r="BA591" s="70"/>
      <c r="BB591" s="70"/>
      <c r="BC591" s="70"/>
      <c r="BD591" s="70"/>
      <c r="BE591" s="70"/>
      <c r="BF591" s="70"/>
      <c r="BG591" s="70"/>
      <c r="BH591" s="70"/>
      <c r="BI591" s="70"/>
      <c r="BJ591" s="70"/>
      <c r="BK591" s="70"/>
      <c r="BL591" s="70"/>
      <c r="BM591" s="70"/>
      <c r="BN591" s="70"/>
      <c r="BO591" s="70"/>
      <c r="BP591" s="70"/>
      <c r="BQ591" s="70"/>
      <c r="BR591" s="70"/>
      <c r="BS591" s="70"/>
      <c r="BT591" s="70"/>
      <c r="BU591" s="70"/>
      <c r="BV591" s="70"/>
      <c r="BW591" s="70"/>
      <c r="BX591" s="70"/>
      <c r="BY591" s="70"/>
      <c r="BZ591" s="70"/>
      <c r="CA591" s="8"/>
      <c r="CB591" s="27" t="str">
        <f t="shared" si="100"/>
        <v>Riadok bude skrytý.</v>
      </c>
      <c r="CC591" s="52" t="s">
        <v>10</v>
      </c>
      <c r="CW591" s="3">
        <f>+IF(CW551+CW512=0,0,1)</f>
        <v>0</v>
      </c>
      <c r="CX591" s="3">
        <f t="shared" si="107"/>
        <v>0</v>
      </c>
      <c r="CZ591" s="3">
        <f t="shared" si="108"/>
        <v>1</v>
      </c>
      <c r="DA591" s="40">
        <f t="shared" si="106"/>
        <v>0</v>
      </c>
      <c r="DZ591" s="10"/>
    </row>
    <row r="592" spans="1:130" hidden="1">
      <c r="A592" s="7"/>
      <c r="B592" s="70"/>
      <c r="C592" s="70"/>
      <c r="D592" s="70"/>
      <c r="E592" s="70"/>
      <c r="F592" s="70"/>
      <c r="G592" s="70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  <c r="AJ592" s="70"/>
      <c r="AK592" s="70"/>
      <c r="AL592" s="70"/>
      <c r="AM592" s="70"/>
      <c r="AN592" s="70"/>
      <c r="AO592" s="70"/>
      <c r="AP592" s="70"/>
      <c r="AQ592" s="70"/>
      <c r="AR592" s="70"/>
      <c r="AS592" s="70"/>
      <c r="AT592" s="70"/>
      <c r="AU592" s="70"/>
      <c r="AV592" s="70"/>
      <c r="AW592" s="70"/>
      <c r="AX592" s="70"/>
      <c r="AY592" s="70"/>
      <c r="AZ592" s="70"/>
      <c r="BA592" s="70"/>
      <c r="BB592" s="70"/>
      <c r="BC592" s="70"/>
      <c r="BD592" s="70"/>
      <c r="BE592" s="70"/>
      <c r="BF592" s="70"/>
      <c r="BG592" s="70"/>
      <c r="BH592" s="70"/>
      <c r="BI592" s="70"/>
      <c r="BJ592" s="70"/>
      <c r="BK592" s="70"/>
      <c r="BL592" s="70"/>
      <c r="BM592" s="70"/>
      <c r="BN592" s="70"/>
      <c r="BO592" s="70"/>
      <c r="BP592" s="70"/>
      <c r="BQ592" s="70"/>
      <c r="BR592" s="70"/>
      <c r="BS592" s="70"/>
      <c r="BT592" s="70"/>
      <c r="BU592" s="70"/>
      <c r="BV592" s="70"/>
      <c r="BW592" s="70"/>
      <c r="BX592" s="70"/>
      <c r="BY592" s="70"/>
      <c r="BZ592" s="70"/>
      <c r="CA592" s="8"/>
      <c r="CB592" s="27" t="str">
        <f t="shared" si="100"/>
        <v>Riadok bude skrytý.</v>
      </c>
      <c r="CC592" s="52" t="s">
        <v>10</v>
      </c>
      <c r="CF592" s="39"/>
      <c r="CW592" s="3">
        <f>+IF(CW551+CW512=0,0,1)</f>
        <v>0</v>
      </c>
      <c r="CX592" s="3">
        <f t="shared" si="107"/>
        <v>0</v>
      </c>
      <c r="CZ592" s="3">
        <f t="shared" si="108"/>
        <v>1</v>
      </c>
      <c r="DA592" s="40">
        <f t="shared" si="106"/>
        <v>0</v>
      </c>
      <c r="DZ592" s="10"/>
    </row>
    <row r="593" spans="1:130">
      <c r="A593" s="7"/>
      <c r="CA593" s="37"/>
      <c r="CB593" s="27" t="str">
        <f t="shared" si="100"/>
        <v>Riadok bude skrytý.</v>
      </c>
      <c r="CC593" s="52" t="s">
        <v>10</v>
      </c>
      <c r="CW593" s="3">
        <f>+IF($J$551="neeviduje",0,1)</f>
        <v>0</v>
      </c>
      <c r="CZ593" s="3">
        <f>IF(CC593="",1,IF(CC593="Chcem skryť riadok.",0,1))</f>
        <v>1</v>
      </c>
      <c r="DA593" s="3">
        <f>+IF(CW593+CX593+CY593=0,0,IF(CZ593=0,0,1))</f>
        <v>0</v>
      </c>
      <c r="DZ593" s="10"/>
    </row>
    <row r="594" spans="1:130">
      <c r="A594" s="7"/>
      <c r="B594" s="1" t="s">
        <v>119</v>
      </c>
      <c r="J594" s="90" t="s">
        <v>173</v>
      </c>
      <c r="K594" s="90"/>
      <c r="L594" s="90"/>
      <c r="M594" s="90"/>
      <c r="N594" s="90"/>
      <c r="O594" s="90"/>
      <c r="P594" s="90"/>
      <c r="Q594" s="90"/>
      <c r="R594" s="90"/>
      <c r="S594" s="1" t="s">
        <v>174</v>
      </c>
      <c r="T594" s="53"/>
      <c r="CA594" s="12" t="s">
        <v>4</v>
      </c>
      <c r="CB594" s="27" t="str">
        <f t="shared" ref="CB594:CB639" si="109">+IF(DA594=0,"Riadok bude skrytý.","Riadok bude vidieť.")</f>
        <v>Riadok bude skrytý.</v>
      </c>
      <c r="CC594" s="52" t="s">
        <v>10</v>
      </c>
      <c r="CF594" s="39"/>
      <c r="CW594" s="3">
        <f t="shared" ref="CW594:CW615" si="110">+IF($J$594="neposkytla",0,1)</f>
        <v>0</v>
      </c>
      <c r="CZ594" s="3">
        <f t="shared" ref="CZ594:CZ620" si="111">IF(CC594="",1,IF(CC594="Chcem skryť riadok.",0,1))</f>
        <v>1</v>
      </c>
      <c r="DA594" s="3">
        <f>+IF(CW594+CX594+CY594=0,0,IF(CZ594=0,0,1))</f>
        <v>0</v>
      </c>
      <c r="DZ594" s="10"/>
    </row>
    <row r="595" spans="1:130">
      <c r="A595" s="7"/>
      <c r="B595" s="1" t="s">
        <v>175</v>
      </c>
      <c r="CA595" s="37"/>
      <c r="CB595" s="27" t="str">
        <f t="shared" si="109"/>
        <v>Riadok bude skrytý.</v>
      </c>
      <c r="CC595" s="52" t="s">
        <v>10</v>
      </c>
      <c r="CW595" s="3">
        <f t="shared" si="110"/>
        <v>0</v>
      </c>
      <c r="CX595" s="3">
        <f>+IF(SUM(CX596:CX615)=0,0,1)</f>
        <v>0</v>
      </c>
      <c r="CZ595" s="3">
        <f t="shared" si="111"/>
        <v>1</v>
      </c>
      <c r="DA595" s="40">
        <f t="shared" ref="DA595:DA615" si="112">+IF(CW595*CX595=0,0,IF(CZ595=0,0,1))</f>
        <v>0</v>
      </c>
      <c r="DZ595" s="10"/>
    </row>
    <row r="596" spans="1:130">
      <c r="A596" s="7"/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/>
      <c r="AO596" s="70"/>
      <c r="AP596" s="70"/>
      <c r="AQ596" s="70"/>
      <c r="AR596" s="70"/>
      <c r="AS596" s="70"/>
      <c r="AT596" s="70"/>
      <c r="AU596" s="70"/>
      <c r="AV596" s="70"/>
      <c r="AW596" s="70"/>
      <c r="AX596" s="70"/>
      <c r="AY596" s="70"/>
      <c r="AZ596" s="70"/>
      <c r="BA596" s="70"/>
      <c r="BB596" s="70"/>
      <c r="BC596" s="70"/>
      <c r="BD596" s="70"/>
      <c r="BE596" s="70"/>
      <c r="BF596" s="70"/>
      <c r="BG596" s="70"/>
      <c r="BH596" s="70"/>
      <c r="BI596" s="70"/>
      <c r="BJ596" s="70"/>
      <c r="BK596" s="70"/>
      <c r="BL596" s="70"/>
      <c r="BM596" s="70"/>
      <c r="BN596" s="70"/>
      <c r="BO596" s="70"/>
      <c r="BP596" s="70"/>
      <c r="BQ596" s="70"/>
      <c r="BR596" s="70"/>
      <c r="BS596" s="70"/>
      <c r="BT596" s="70"/>
      <c r="BU596" s="70"/>
      <c r="BV596" s="70"/>
      <c r="BW596" s="70"/>
      <c r="BX596" s="70"/>
      <c r="BY596" s="70"/>
      <c r="BZ596" s="70"/>
      <c r="CA596" s="54"/>
      <c r="CB596" s="27" t="str">
        <f t="shared" si="109"/>
        <v>Riadok bude skrytý.</v>
      </c>
      <c r="CC596" s="52" t="s">
        <v>10</v>
      </c>
      <c r="CW596" s="3">
        <f t="shared" si="110"/>
        <v>0</v>
      </c>
      <c r="CX596" s="3">
        <f t="shared" ref="CX596:CX615" si="113">+IF(B596="",0,1)</f>
        <v>0</v>
      </c>
      <c r="CZ596" s="3">
        <f t="shared" si="111"/>
        <v>1</v>
      </c>
      <c r="DA596" s="40">
        <f t="shared" si="112"/>
        <v>0</v>
      </c>
      <c r="DZ596" s="10"/>
    </row>
    <row r="597" spans="1:130" hidden="1">
      <c r="A597" s="7"/>
      <c r="B597" s="70"/>
      <c r="C597" s="70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  <c r="AJ597" s="70"/>
      <c r="AK597" s="70"/>
      <c r="AL597" s="70"/>
      <c r="AM597" s="70"/>
      <c r="AN597" s="70"/>
      <c r="AO597" s="70"/>
      <c r="AP597" s="70"/>
      <c r="AQ597" s="70"/>
      <c r="AR597" s="70"/>
      <c r="AS597" s="70"/>
      <c r="AT597" s="70"/>
      <c r="AU597" s="70"/>
      <c r="AV597" s="70"/>
      <c r="AW597" s="70"/>
      <c r="AX597" s="70"/>
      <c r="AY597" s="70"/>
      <c r="AZ597" s="70"/>
      <c r="BA597" s="70"/>
      <c r="BB597" s="70"/>
      <c r="BC597" s="70"/>
      <c r="BD597" s="70"/>
      <c r="BE597" s="70"/>
      <c r="BF597" s="70"/>
      <c r="BG597" s="70"/>
      <c r="BH597" s="70"/>
      <c r="BI597" s="70"/>
      <c r="BJ597" s="70"/>
      <c r="BK597" s="70"/>
      <c r="BL597" s="70"/>
      <c r="BM597" s="70"/>
      <c r="BN597" s="70"/>
      <c r="BO597" s="70"/>
      <c r="BP597" s="70"/>
      <c r="BQ597" s="70"/>
      <c r="BR597" s="70"/>
      <c r="BS597" s="70"/>
      <c r="BT597" s="70"/>
      <c r="BU597" s="70"/>
      <c r="BV597" s="70"/>
      <c r="BW597" s="70"/>
      <c r="BX597" s="70"/>
      <c r="BY597" s="70"/>
      <c r="BZ597" s="70"/>
      <c r="CA597" s="54"/>
      <c r="CB597" s="27" t="str">
        <f t="shared" si="109"/>
        <v>Riadok bude skrytý.</v>
      </c>
      <c r="CC597" s="52" t="s">
        <v>10</v>
      </c>
      <c r="CW597" s="3">
        <f t="shared" si="110"/>
        <v>0</v>
      </c>
      <c r="CX597" s="3">
        <f t="shared" si="113"/>
        <v>0</v>
      </c>
      <c r="CZ597" s="3">
        <f t="shared" si="111"/>
        <v>1</v>
      </c>
      <c r="DA597" s="40">
        <f t="shared" si="112"/>
        <v>0</v>
      </c>
      <c r="DZ597" s="10"/>
    </row>
    <row r="598" spans="1:130" hidden="1">
      <c r="A598" s="7"/>
      <c r="B598" s="70"/>
      <c r="C598" s="70"/>
      <c r="D598" s="70"/>
      <c r="E598" s="70"/>
      <c r="F598" s="70"/>
      <c r="G598" s="70"/>
      <c r="H598" s="70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/>
      <c r="AJ598" s="70"/>
      <c r="AK598" s="70"/>
      <c r="AL598" s="70"/>
      <c r="AM598" s="70"/>
      <c r="AN598" s="70"/>
      <c r="AO598" s="70"/>
      <c r="AP598" s="70"/>
      <c r="AQ598" s="70"/>
      <c r="AR598" s="70"/>
      <c r="AS598" s="70"/>
      <c r="AT598" s="70"/>
      <c r="AU598" s="70"/>
      <c r="AV598" s="70"/>
      <c r="AW598" s="70"/>
      <c r="AX598" s="70"/>
      <c r="AY598" s="70"/>
      <c r="AZ598" s="70"/>
      <c r="BA598" s="70"/>
      <c r="BB598" s="70"/>
      <c r="BC598" s="70"/>
      <c r="BD598" s="70"/>
      <c r="BE598" s="70"/>
      <c r="BF598" s="70"/>
      <c r="BG598" s="70"/>
      <c r="BH598" s="70"/>
      <c r="BI598" s="70"/>
      <c r="BJ598" s="70"/>
      <c r="BK598" s="70"/>
      <c r="BL598" s="70"/>
      <c r="BM598" s="70"/>
      <c r="BN598" s="70"/>
      <c r="BO598" s="70"/>
      <c r="BP598" s="70"/>
      <c r="BQ598" s="70"/>
      <c r="BR598" s="70"/>
      <c r="BS598" s="70"/>
      <c r="BT598" s="70"/>
      <c r="BU598" s="70"/>
      <c r="BV598" s="70"/>
      <c r="BW598" s="70"/>
      <c r="BX598" s="70"/>
      <c r="BY598" s="70"/>
      <c r="BZ598" s="70"/>
      <c r="CA598" s="54"/>
      <c r="CB598" s="27" t="str">
        <f t="shared" si="109"/>
        <v>Riadok bude skrytý.</v>
      </c>
      <c r="CC598" s="52" t="s">
        <v>10</v>
      </c>
      <c r="CW598" s="3">
        <f t="shared" si="110"/>
        <v>0</v>
      </c>
      <c r="CX598" s="3">
        <f t="shared" si="113"/>
        <v>0</v>
      </c>
      <c r="CZ598" s="3">
        <f t="shared" si="111"/>
        <v>1</v>
      </c>
      <c r="DA598" s="40">
        <f t="shared" si="112"/>
        <v>0</v>
      </c>
      <c r="DZ598" s="10"/>
    </row>
    <row r="599" spans="1:130" hidden="1">
      <c r="A599" s="7"/>
      <c r="B599" s="70"/>
      <c r="C599" s="70"/>
      <c r="D599" s="70"/>
      <c r="E599" s="70"/>
      <c r="F599" s="70"/>
      <c r="G599" s="70"/>
      <c r="H599" s="70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/>
      <c r="AJ599" s="70"/>
      <c r="AK599" s="70"/>
      <c r="AL599" s="70"/>
      <c r="AM599" s="70"/>
      <c r="AN599" s="70"/>
      <c r="AO599" s="70"/>
      <c r="AP599" s="70"/>
      <c r="AQ599" s="70"/>
      <c r="AR599" s="70"/>
      <c r="AS599" s="70"/>
      <c r="AT599" s="70"/>
      <c r="AU599" s="70"/>
      <c r="AV599" s="70"/>
      <c r="AW599" s="70"/>
      <c r="AX599" s="70"/>
      <c r="AY599" s="70"/>
      <c r="AZ599" s="70"/>
      <c r="BA599" s="70"/>
      <c r="BB599" s="70"/>
      <c r="BC599" s="70"/>
      <c r="BD599" s="70"/>
      <c r="BE599" s="70"/>
      <c r="BF599" s="70"/>
      <c r="BG599" s="70"/>
      <c r="BH599" s="70"/>
      <c r="BI599" s="70"/>
      <c r="BJ599" s="70"/>
      <c r="BK599" s="70"/>
      <c r="BL599" s="70"/>
      <c r="BM599" s="70"/>
      <c r="BN599" s="70"/>
      <c r="BO599" s="70"/>
      <c r="BP599" s="70"/>
      <c r="BQ599" s="70"/>
      <c r="BR599" s="70"/>
      <c r="BS599" s="70"/>
      <c r="BT599" s="70"/>
      <c r="BU599" s="70"/>
      <c r="BV599" s="70"/>
      <c r="BW599" s="70"/>
      <c r="BX599" s="70"/>
      <c r="BY599" s="70"/>
      <c r="BZ599" s="70"/>
      <c r="CA599" s="54"/>
      <c r="CB599" s="27" t="str">
        <f t="shared" si="109"/>
        <v>Riadok bude skrytý.</v>
      </c>
      <c r="CC599" s="52" t="s">
        <v>10</v>
      </c>
      <c r="CW599" s="3">
        <f t="shared" si="110"/>
        <v>0</v>
      </c>
      <c r="CX599" s="3">
        <f t="shared" si="113"/>
        <v>0</v>
      </c>
      <c r="CZ599" s="3">
        <f t="shared" si="111"/>
        <v>1</v>
      </c>
      <c r="DA599" s="40">
        <f t="shared" si="112"/>
        <v>0</v>
      </c>
      <c r="DZ599" s="10"/>
    </row>
    <row r="600" spans="1:130" hidden="1">
      <c r="A600" s="7"/>
      <c r="B600" s="70"/>
      <c r="C600" s="70"/>
      <c r="D600" s="70"/>
      <c r="E600" s="70"/>
      <c r="F600" s="70"/>
      <c r="G600" s="70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/>
      <c r="AJ600" s="70"/>
      <c r="AK600" s="70"/>
      <c r="AL600" s="70"/>
      <c r="AM600" s="70"/>
      <c r="AN600" s="70"/>
      <c r="AO600" s="70"/>
      <c r="AP600" s="70"/>
      <c r="AQ600" s="70"/>
      <c r="AR600" s="70"/>
      <c r="AS600" s="70"/>
      <c r="AT600" s="70"/>
      <c r="AU600" s="70"/>
      <c r="AV600" s="70"/>
      <c r="AW600" s="70"/>
      <c r="AX600" s="70"/>
      <c r="AY600" s="70"/>
      <c r="AZ600" s="70"/>
      <c r="BA600" s="70"/>
      <c r="BB600" s="70"/>
      <c r="BC600" s="70"/>
      <c r="BD600" s="70"/>
      <c r="BE600" s="70"/>
      <c r="BF600" s="70"/>
      <c r="BG600" s="70"/>
      <c r="BH600" s="70"/>
      <c r="BI600" s="70"/>
      <c r="BJ600" s="70"/>
      <c r="BK600" s="70"/>
      <c r="BL600" s="70"/>
      <c r="BM600" s="70"/>
      <c r="BN600" s="70"/>
      <c r="BO600" s="70"/>
      <c r="BP600" s="70"/>
      <c r="BQ600" s="70"/>
      <c r="BR600" s="70"/>
      <c r="BS600" s="70"/>
      <c r="BT600" s="70"/>
      <c r="BU600" s="70"/>
      <c r="BV600" s="70"/>
      <c r="BW600" s="70"/>
      <c r="BX600" s="70"/>
      <c r="BY600" s="70"/>
      <c r="BZ600" s="70"/>
      <c r="CA600" s="54"/>
      <c r="CB600" s="27" t="str">
        <f t="shared" si="109"/>
        <v>Riadok bude skrytý.</v>
      </c>
      <c r="CC600" s="52" t="s">
        <v>10</v>
      </c>
      <c r="CW600" s="3">
        <f t="shared" si="110"/>
        <v>0</v>
      </c>
      <c r="CX600" s="3">
        <f t="shared" si="113"/>
        <v>0</v>
      </c>
      <c r="CZ600" s="3">
        <f t="shared" si="111"/>
        <v>1</v>
      </c>
      <c r="DA600" s="40">
        <f t="shared" si="112"/>
        <v>0</v>
      </c>
      <c r="DZ600" s="10"/>
    </row>
    <row r="601" spans="1:130" hidden="1">
      <c r="A601" s="7"/>
      <c r="B601" s="70"/>
      <c r="C601" s="70"/>
      <c r="D601" s="70"/>
      <c r="E601" s="70"/>
      <c r="F601" s="70"/>
      <c r="G601" s="70"/>
      <c r="H601" s="70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  <c r="BD601" s="70"/>
      <c r="BE601" s="70"/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/>
      <c r="CA601" s="54"/>
      <c r="CB601" s="27" t="str">
        <f t="shared" si="109"/>
        <v>Riadok bude skrytý.</v>
      </c>
      <c r="CC601" s="52" t="s">
        <v>10</v>
      </c>
      <c r="CW601" s="3">
        <f t="shared" si="110"/>
        <v>0</v>
      </c>
      <c r="CX601" s="3">
        <f t="shared" si="113"/>
        <v>0</v>
      </c>
      <c r="CZ601" s="3">
        <f t="shared" si="111"/>
        <v>1</v>
      </c>
      <c r="DA601" s="40">
        <f t="shared" si="112"/>
        <v>0</v>
      </c>
      <c r="DZ601" s="10"/>
    </row>
    <row r="602" spans="1:130" hidden="1">
      <c r="A602" s="7"/>
      <c r="B602" s="70"/>
      <c r="C602" s="70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/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  <c r="BD602" s="70"/>
      <c r="BE602" s="70"/>
      <c r="BF602" s="70"/>
      <c r="BG602" s="70"/>
      <c r="BH602" s="70"/>
      <c r="BI602" s="70"/>
      <c r="BJ602" s="70"/>
      <c r="BK602" s="70"/>
      <c r="BL602" s="70"/>
      <c r="BM602" s="70"/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54"/>
      <c r="CB602" s="27" t="str">
        <f t="shared" si="109"/>
        <v>Riadok bude skrytý.</v>
      </c>
      <c r="CC602" s="52" t="s">
        <v>10</v>
      </c>
      <c r="CW602" s="3">
        <f t="shared" si="110"/>
        <v>0</v>
      </c>
      <c r="CX602" s="3">
        <f t="shared" si="113"/>
        <v>0</v>
      </c>
      <c r="CZ602" s="3">
        <f t="shared" si="111"/>
        <v>1</v>
      </c>
      <c r="DA602" s="40">
        <f t="shared" si="112"/>
        <v>0</v>
      </c>
      <c r="DZ602" s="10"/>
    </row>
    <row r="603" spans="1:130" hidden="1">
      <c r="A603" s="7"/>
      <c r="B603" s="70"/>
      <c r="C603" s="70"/>
      <c r="D603" s="70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  <c r="BI603" s="70"/>
      <c r="BJ603" s="70"/>
      <c r="BK603" s="70"/>
      <c r="BL603" s="70"/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54"/>
      <c r="CB603" s="27" t="str">
        <f t="shared" si="109"/>
        <v>Riadok bude skrytý.</v>
      </c>
      <c r="CC603" s="52" t="s">
        <v>10</v>
      </c>
      <c r="CW603" s="3">
        <f t="shared" si="110"/>
        <v>0</v>
      </c>
      <c r="CX603" s="3">
        <f t="shared" si="113"/>
        <v>0</v>
      </c>
      <c r="CZ603" s="3">
        <f t="shared" si="111"/>
        <v>1</v>
      </c>
      <c r="DA603" s="40">
        <f t="shared" si="112"/>
        <v>0</v>
      </c>
      <c r="DZ603" s="10"/>
    </row>
    <row r="604" spans="1:130" hidden="1">
      <c r="A604" s="7"/>
      <c r="B604" s="70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/>
      <c r="AJ604" s="70"/>
      <c r="AK604" s="70"/>
      <c r="AL604" s="70"/>
      <c r="AM604" s="70"/>
      <c r="AN604" s="70"/>
      <c r="AO604" s="70"/>
      <c r="AP604" s="70"/>
      <c r="AQ604" s="70"/>
      <c r="AR604" s="70"/>
      <c r="AS604" s="70"/>
      <c r="AT604" s="70"/>
      <c r="AU604" s="70"/>
      <c r="AV604" s="70"/>
      <c r="AW604" s="70"/>
      <c r="AX604" s="70"/>
      <c r="AY604" s="70"/>
      <c r="AZ604" s="70"/>
      <c r="BA604" s="70"/>
      <c r="BB604" s="70"/>
      <c r="BC604" s="70"/>
      <c r="BD604" s="70"/>
      <c r="BE604" s="70"/>
      <c r="BF604" s="70"/>
      <c r="BG604" s="70"/>
      <c r="BH604" s="70"/>
      <c r="BI604" s="70"/>
      <c r="BJ604" s="70"/>
      <c r="BK604" s="70"/>
      <c r="BL604" s="70"/>
      <c r="BM604" s="70"/>
      <c r="BN604" s="70"/>
      <c r="BO604" s="70"/>
      <c r="BP604" s="70"/>
      <c r="BQ604" s="70"/>
      <c r="BR604" s="70"/>
      <c r="BS604" s="70"/>
      <c r="BT604" s="70"/>
      <c r="BU604" s="70"/>
      <c r="BV604" s="70"/>
      <c r="BW604" s="70"/>
      <c r="BX604" s="70"/>
      <c r="BY604" s="70"/>
      <c r="BZ604" s="70"/>
      <c r="CA604" s="54"/>
      <c r="CB604" s="27" t="str">
        <f t="shared" si="109"/>
        <v>Riadok bude skrytý.</v>
      </c>
      <c r="CC604" s="52" t="s">
        <v>10</v>
      </c>
      <c r="CW604" s="3">
        <f t="shared" si="110"/>
        <v>0</v>
      </c>
      <c r="CX604" s="3">
        <f t="shared" si="113"/>
        <v>0</v>
      </c>
      <c r="CZ604" s="3">
        <f t="shared" si="111"/>
        <v>1</v>
      </c>
      <c r="DA604" s="40">
        <f t="shared" si="112"/>
        <v>0</v>
      </c>
      <c r="DZ604" s="10"/>
    </row>
    <row r="605" spans="1:130" hidden="1">
      <c r="A605" s="7"/>
      <c r="B605" s="70"/>
      <c r="C605" s="70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/>
      <c r="AG605" s="70"/>
      <c r="AH605" s="70"/>
      <c r="AI605" s="70"/>
      <c r="AJ605" s="70"/>
      <c r="AK605" s="70"/>
      <c r="AL605" s="70"/>
      <c r="AM605" s="70"/>
      <c r="AN605" s="70"/>
      <c r="AO605" s="70"/>
      <c r="AP605" s="70"/>
      <c r="AQ605" s="70"/>
      <c r="AR605" s="70"/>
      <c r="AS605" s="70"/>
      <c r="AT605" s="70"/>
      <c r="AU605" s="70"/>
      <c r="AV605" s="70"/>
      <c r="AW605" s="70"/>
      <c r="AX605" s="70"/>
      <c r="AY605" s="70"/>
      <c r="AZ605" s="70"/>
      <c r="BA605" s="70"/>
      <c r="BB605" s="70"/>
      <c r="BC605" s="70"/>
      <c r="BD605" s="70"/>
      <c r="BE605" s="70"/>
      <c r="BF605" s="70"/>
      <c r="BG605" s="70"/>
      <c r="BH605" s="70"/>
      <c r="BI605" s="70"/>
      <c r="BJ605" s="70"/>
      <c r="BK605" s="70"/>
      <c r="BL605" s="70"/>
      <c r="BM605" s="70"/>
      <c r="BN605" s="70"/>
      <c r="BO605" s="70"/>
      <c r="BP605" s="70"/>
      <c r="BQ605" s="70"/>
      <c r="BR605" s="70"/>
      <c r="BS605" s="70"/>
      <c r="BT605" s="70"/>
      <c r="BU605" s="70"/>
      <c r="BV605" s="70"/>
      <c r="BW605" s="70"/>
      <c r="BX605" s="70"/>
      <c r="BY605" s="70"/>
      <c r="BZ605" s="70"/>
      <c r="CA605" s="54"/>
      <c r="CB605" s="27" t="str">
        <f t="shared" si="109"/>
        <v>Riadok bude skrytý.</v>
      </c>
      <c r="CC605" s="52" t="s">
        <v>10</v>
      </c>
      <c r="CW605" s="3">
        <f t="shared" si="110"/>
        <v>0</v>
      </c>
      <c r="CX605" s="3">
        <f t="shared" si="113"/>
        <v>0</v>
      </c>
      <c r="CZ605" s="3">
        <f t="shared" si="111"/>
        <v>1</v>
      </c>
      <c r="DA605" s="40">
        <f t="shared" si="112"/>
        <v>0</v>
      </c>
      <c r="DZ605" s="10"/>
    </row>
    <row r="606" spans="1:130" hidden="1">
      <c r="A606" s="7"/>
      <c r="B606" s="70"/>
      <c r="C606" s="70"/>
      <c r="D606" s="70"/>
      <c r="E606" s="70"/>
      <c r="F606" s="70"/>
      <c r="G606" s="70"/>
      <c r="H606" s="70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/>
      <c r="AN606" s="70"/>
      <c r="AO606" s="70"/>
      <c r="AP606" s="70"/>
      <c r="AQ606" s="70"/>
      <c r="AR606" s="70"/>
      <c r="AS606" s="70"/>
      <c r="AT606" s="70"/>
      <c r="AU606" s="70"/>
      <c r="AV606" s="70"/>
      <c r="AW606" s="70"/>
      <c r="AX606" s="70"/>
      <c r="AY606" s="70"/>
      <c r="AZ606" s="70"/>
      <c r="BA606" s="70"/>
      <c r="BB606" s="70"/>
      <c r="BC606" s="70"/>
      <c r="BD606" s="70"/>
      <c r="BE606" s="70"/>
      <c r="BF606" s="70"/>
      <c r="BG606" s="70"/>
      <c r="BH606" s="70"/>
      <c r="BI606" s="70"/>
      <c r="BJ606" s="70"/>
      <c r="BK606" s="70"/>
      <c r="BL606" s="70"/>
      <c r="BM606" s="70"/>
      <c r="BN606" s="70"/>
      <c r="BO606" s="70"/>
      <c r="BP606" s="70"/>
      <c r="BQ606" s="70"/>
      <c r="BR606" s="70"/>
      <c r="BS606" s="70"/>
      <c r="BT606" s="70"/>
      <c r="BU606" s="70"/>
      <c r="BV606" s="70"/>
      <c r="BW606" s="70"/>
      <c r="BX606" s="70"/>
      <c r="BY606" s="70"/>
      <c r="BZ606" s="70"/>
      <c r="CA606" s="54"/>
      <c r="CB606" s="27" t="str">
        <f t="shared" si="109"/>
        <v>Riadok bude skrytý.</v>
      </c>
      <c r="CC606" s="52" t="s">
        <v>10</v>
      </c>
      <c r="CW606" s="3">
        <f t="shared" si="110"/>
        <v>0</v>
      </c>
      <c r="CX606" s="3">
        <f t="shared" si="113"/>
        <v>0</v>
      </c>
      <c r="CZ606" s="3">
        <f t="shared" si="111"/>
        <v>1</v>
      </c>
      <c r="DA606" s="40">
        <f t="shared" si="112"/>
        <v>0</v>
      </c>
      <c r="DZ606" s="10"/>
    </row>
    <row r="607" spans="1:130" hidden="1">
      <c r="A607" s="7"/>
      <c r="B607" s="70"/>
      <c r="C607" s="70"/>
      <c r="D607" s="70"/>
      <c r="E607" s="70"/>
      <c r="F607" s="70"/>
      <c r="G607" s="70"/>
      <c r="H607" s="70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/>
      <c r="AS607" s="70"/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  <c r="BD607" s="70"/>
      <c r="BE607" s="70"/>
      <c r="BF607" s="70"/>
      <c r="BG607" s="70"/>
      <c r="BH607" s="70"/>
      <c r="BI607" s="70"/>
      <c r="BJ607" s="70"/>
      <c r="BK607" s="70"/>
      <c r="BL607" s="70"/>
      <c r="BM607" s="70"/>
      <c r="BN607" s="70"/>
      <c r="BO607" s="70"/>
      <c r="BP607" s="70"/>
      <c r="BQ607" s="70"/>
      <c r="BR607" s="70"/>
      <c r="BS607" s="70"/>
      <c r="BT607" s="70"/>
      <c r="BU607" s="70"/>
      <c r="BV607" s="70"/>
      <c r="BW607" s="70"/>
      <c r="BX607" s="70"/>
      <c r="BY607" s="70"/>
      <c r="BZ607" s="70"/>
      <c r="CA607" s="54"/>
      <c r="CB607" s="27" t="str">
        <f t="shared" si="109"/>
        <v>Riadok bude skrytý.</v>
      </c>
      <c r="CC607" s="52" t="s">
        <v>10</v>
      </c>
      <c r="CW607" s="3">
        <f t="shared" si="110"/>
        <v>0</v>
      </c>
      <c r="CX607" s="3">
        <f t="shared" si="113"/>
        <v>0</v>
      </c>
      <c r="CZ607" s="3">
        <f t="shared" si="111"/>
        <v>1</v>
      </c>
      <c r="DA607" s="40">
        <f t="shared" si="112"/>
        <v>0</v>
      </c>
      <c r="DZ607" s="10"/>
    </row>
    <row r="608" spans="1:130" hidden="1">
      <c r="A608" s="7"/>
      <c r="B608" s="70"/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/>
      <c r="BB608" s="70"/>
      <c r="BC608" s="70"/>
      <c r="BD608" s="70"/>
      <c r="BE608" s="70"/>
      <c r="BF608" s="70"/>
      <c r="BG608" s="70"/>
      <c r="BH608" s="70"/>
      <c r="BI608" s="70"/>
      <c r="BJ608" s="70"/>
      <c r="BK608" s="70"/>
      <c r="BL608" s="70"/>
      <c r="BM608" s="70"/>
      <c r="BN608" s="70"/>
      <c r="BO608" s="70"/>
      <c r="BP608" s="70"/>
      <c r="BQ608" s="70"/>
      <c r="BR608" s="70"/>
      <c r="BS608" s="70"/>
      <c r="BT608" s="70"/>
      <c r="BU608" s="70"/>
      <c r="BV608" s="70"/>
      <c r="BW608" s="70"/>
      <c r="BX608" s="70"/>
      <c r="BY608" s="70"/>
      <c r="BZ608" s="70"/>
      <c r="CA608" s="54"/>
      <c r="CB608" s="27" t="str">
        <f t="shared" si="109"/>
        <v>Riadok bude skrytý.</v>
      </c>
      <c r="CC608" s="52" t="s">
        <v>10</v>
      </c>
      <c r="CW608" s="3">
        <f t="shared" si="110"/>
        <v>0</v>
      </c>
      <c r="CX608" s="3">
        <f t="shared" si="113"/>
        <v>0</v>
      </c>
      <c r="CZ608" s="3">
        <f t="shared" si="111"/>
        <v>1</v>
      </c>
      <c r="DA608" s="40">
        <f t="shared" si="112"/>
        <v>0</v>
      </c>
      <c r="DZ608" s="10"/>
    </row>
    <row r="609" spans="1:130" hidden="1">
      <c r="A609" s="7"/>
      <c r="B609" s="70"/>
      <c r="C609" s="70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/>
      <c r="AJ609" s="70"/>
      <c r="AK609" s="70"/>
      <c r="AL609" s="70"/>
      <c r="AM609" s="70"/>
      <c r="AN609" s="70"/>
      <c r="AO609" s="70"/>
      <c r="AP609" s="70"/>
      <c r="AQ609" s="70"/>
      <c r="AR609" s="70"/>
      <c r="AS609" s="70"/>
      <c r="AT609" s="70"/>
      <c r="AU609" s="70"/>
      <c r="AV609" s="70"/>
      <c r="AW609" s="70"/>
      <c r="AX609" s="70"/>
      <c r="AY609" s="70"/>
      <c r="AZ609" s="70"/>
      <c r="BA609" s="70"/>
      <c r="BB609" s="70"/>
      <c r="BC609" s="70"/>
      <c r="BD609" s="70"/>
      <c r="BE609" s="70"/>
      <c r="BF609" s="70"/>
      <c r="BG609" s="70"/>
      <c r="BH609" s="70"/>
      <c r="BI609" s="70"/>
      <c r="BJ609" s="70"/>
      <c r="BK609" s="70"/>
      <c r="BL609" s="70"/>
      <c r="BM609" s="70"/>
      <c r="BN609" s="70"/>
      <c r="BO609" s="70"/>
      <c r="BP609" s="70"/>
      <c r="BQ609" s="70"/>
      <c r="BR609" s="70"/>
      <c r="BS609" s="70"/>
      <c r="BT609" s="70"/>
      <c r="BU609" s="70"/>
      <c r="BV609" s="70"/>
      <c r="BW609" s="70"/>
      <c r="BX609" s="70"/>
      <c r="BY609" s="70"/>
      <c r="BZ609" s="70"/>
      <c r="CA609" s="54"/>
      <c r="CB609" s="27" t="str">
        <f t="shared" si="109"/>
        <v>Riadok bude skrytý.</v>
      </c>
      <c r="CC609" s="52" t="s">
        <v>10</v>
      </c>
      <c r="CW609" s="3">
        <f t="shared" si="110"/>
        <v>0</v>
      </c>
      <c r="CX609" s="3">
        <f t="shared" si="113"/>
        <v>0</v>
      </c>
      <c r="CZ609" s="3">
        <f t="shared" si="111"/>
        <v>1</v>
      </c>
      <c r="DA609" s="40">
        <f t="shared" si="112"/>
        <v>0</v>
      </c>
      <c r="DZ609" s="10"/>
    </row>
    <row r="610" spans="1:130" hidden="1">
      <c r="A610" s="7"/>
      <c r="B610" s="70"/>
      <c r="C610" s="70"/>
      <c r="D610" s="70"/>
      <c r="E610" s="70"/>
      <c r="F610" s="70"/>
      <c r="G610" s="70"/>
      <c r="H610" s="70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0"/>
      <c r="AT610" s="70"/>
      <c r="AU610" s="70"/>
      <c r="AV610" s="70"/>
      <c r="AW610" s="70"/>
      <c r="AX610" s="70"/>
      <c r="AY610" s="70"/>
      <c r="AZ610" s="70"/>
      <c r="BA610" s="70"/>
      <c r="BB610" s="70"/>
      <c r="BC610" s="70"/>
      <c r="BD610" s="70"/>
      <c r="BE610" s="70"/>
      <c r="BF610" s="70"/>
      <c r="BG610" s="70"/>
      <c r="BH610" s="70"/>
      <c r="BI610" s="70"/>
      <c r="BJ610" s="70"/>
      <c r="BK610" s="70"/>
      <c r="BL610" s="70"/>
      <c r="BM610" s="70"/>
      <c r="BN610" s="70"/>
      <c r="BO610" s="70"/>
      <c r="BP610" s="70"/>
      <c r="BQ610" s="70"/>
      <c r="BR610" s="70"/>
      <c r="BS610" s="70"/>
      <c r="BT610" s="70"/>
      <c r="BU610" s="70"/>
      <c r="BV610" s="70"/>
      <c r="BW610" s="70"/>
      <c r="BX610" s="70"/>
      <c r="BY610" s="70"/>
      <c r="BZ610" s="70"/>
      <c r="CA610" s="54"/>
      <c r="CB610" s="27" t="str">
        <f t="shared" si="109"/>
        <v>Riadok bude skrytý.</v>
      </c>
      <c r="CC610" s="52" t="s">
        <v>10</v>
      </c>
      <c r="CW610" s="3">
        <f t="shared" si="110"/>
        <v>0</v>
      </c>
      <c r="CX610" s="3">
        <f t="shared" si="113"/>
        <v>0</v>
      </c>
      <c r="CZ610" s="3">
        <f t="shared" si="111"/>
        <v>1</v>
      </c>
      <c r="DA610" s="40">
        <f t="shared" si="112"/>
        <v>0</v>
      </c>
      <c r="DZ610" s="10"/>
    </row>
    <row r="611" spans="1:130" hidden="1">
      <c r="A611" s="7"/>
      <c r="B611" s="70"/>
      <c r="C611" s="70"/>
      <c r="D611" s="70"/>
      <c r="E611" s="70"/>
      <c r="F611" s="70"/>
      <c r="G611" s="70"/>
      <c r="H611" s="70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/>
      <c r="AO611" s="70"/>
      <c r="AP611" s="70"/>
      <c r="AQ611" s="70"/>
      <c r="AR611" s="70"/>
      <c r="AS611" s="70"/>
      <c r="AT611" s="70"/>
      <c r="AU611" s="70"/>
      <c r="AV611" s="70"/>
      <c r="AW611" s="70"/>
      <c r="AX611" s="70"/>
      <c r="AY611" s="70"/>
      <c r="AZ611" s="70"/>
      <c r="BA611" s="70"/>
      <c r="BB611" s="70"/>
      <c r="BC611" s="70"/>
      <c r="BD611" s="70"/>
      <c r="BE611" s="70"/>
      <c r="BF611" s="70"/>
      <c r="BG611" s="70"/>
      <c r="BH611" s="70"/>
      <c r="BI611" s="70"/>
      <c r="BJ611" s="70"/>
      <c r="BK611" s="70"/>
      <c r="BL611" s="70"/>
      <c r="BM611" s="70"/>
      <c r="BN611" s="70"/>
      <c r="BO611" s="70"/>
      <c r="BP611" s="70"/>
      <c r="BQ611" s="70"/>
      <c r="BR611" s="70"/>
      <c r="BS611" s="70"/>
      <c r="BT611" s="70"/>
      <c r="BU611" s="70"/>
      <c r="BV611" s="70"/>
      <c r="BW611" s="70"/>
      <c r="BX611" s="70"/>
      <c r="BY611" s="70"/>
      <c r="BZ611" s="70"/>
      <c r="CA611" s="54"/>
      <c r="CB611" s="27" t="str">
        <f t="shared" si="109"/>
        <v>Riadok bude skrytý.</v>
      </c>
      <c r="CC611" s="52" t="s">
        <v>10</v>
      </c>
      <c r="CW611" s="3">
        <f t="shared" si="110"/>
        <v>0</v>
      </c>
      <c r="CX611" s="3">
        <f t="shared" si="113"/>
        <v>0</v>
      </c>
      <c r="CZ611" s="3">
        <f t="shared" si="111"/>
        <v>1</v>
      </c>
      <c r="DA611" s="40">
        <f t="shared" si="112"/>
        <v>0</v>
      </c>
      <c r="DZ611" s="10"/>
    </row>
    <row r="612" spans="1:130" hidden="1">
      <c r="A612" s="7"/>
      <c r="B612" s="70"/>
      <c r="C612" s="70"/>
      <c r="D612" s="70"/>
      <c r="E612" s="70"/>
      <c r="F612" s="70"/>
      <c r="G612" s="70"/>
      <c r="H612" s="70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  <c r="AF612" s="70"/>
      <c r="AG612" s="70"/>
      <c r="AH612" s="70"/>
      <c r="AI612" s="70"/>
      <c r="AJ612" s="70"/>
      <c r="AK612" s="70"/>
      <c r="AL612" s="70"/>
      <c r="AM612" s="70"/>
      <c r="AN612" s="70"/>
      <c r="AO612" s="70"/>
      <c r="AP612" s="70"/>
      <c r="AQ612" s="70"/>
      <c r="AR612" s="70"/>
      <c r="AS612" s="70"/>
      <c r="AT612" s="70"/>
      <c r="AU612" s="70"/>
      <c r="AV612" s="70"/>
      <c r="AW612" s="70"/>
      <c r="AX612" s="70"/>
      <c r="AY612" s="70"/>
      <c r="AZ612" s="70"/>
      <c r="BA612" s="70"/>
      <c r="BB612" s="70"/>
      <c r="BC612" s="70"/>
      <c r="BD612" s="70"/>
      <c r="BE612" s="70"/>
      <c r="BF612" s="70"/>
      <c r="BG612" s="70"/>
      <c r="BH612" s="70"/>
      <c r="BI612" s="70"/>
      <c r="BJ612" s="70"/>
      <c r="BK612" s="70"/>
      <c r="BL612" s="70"/>
      <c r="BM612" s="70"/>
      <c r="BN612" s="70"/>
      <c r="BO612" s="70"/>
      <c r="BP612" s="70"/>
      <c r="BQ612" s="70"/>
      <c r="BR612" s="70"/>
      <c r="BS612" s="70"/>
      <c r="BT612" s="70"/>
      <c r="BU612" s="70"/>
      <c r="BV612" s="70"/>
      <c r="BW612" s="70"/>
      <c r="BX612" s="70"/>
      <c r="BY612" s="70"/>
      <c r="BZ612" s="70"/>
      <c r="CA612" s="54"/>
      <c r="CB612" s="27" t="str">
        <f t="shared" si="109"/>
        <v>Riadok bude skrytý.</v>
      </c>
      <c r="CC612" s="52" t="s">
        <v>10</v>
      </c>
      <c r="CW612" s="3">
        <f t="shared" si="110"/>
        <v>0</v>
      </c>
      <c r="CX612" s="3">
        <f t="shared" si="113"/>
        <v>0</v>
      </c>
      <c r="CZ612" s="3">
        <f t="shared" si="111"/>
        <v>1</v>
      </c>
      <c r="DA612" s="40">
        <f t="shared" si="112"/>
        <v>0</v>
      </c>
      <c r="DZ612" s="10"/>
    </row>
    <row r="613" spans="1:130" hidden="1">
      <c r="A613" s="7"/>
      <c r="B613" s="70"/>
      <c r="C613" s="70"/>
      <c r="D613" s="70"/>
      <c r="E613" s="70"/>
      <c r="F613" s="70"/>
      <c r="G613" s="70"/>
      <c r="H613" s="70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  <c r="AM613" s="70"/>
      <c r="AN613" s="70"/>
      <c r="AO613" s="70"/>
      <c r="AP613" s="70"/>
      <c r="AQ613" s="70"/>
      <c r="AR613" s="70"/>
      <c r="AS613" s="70"/>
      <c r="AT613" s="70"/>
      <c r="AU613" s="70"/>
      <c r="AV613" s="70"/>
      <c r="AW613" s="70"/>
      <c r="AX613" s="70"/>
      <c r="AY613" s="70"/>
      <c r="AZ613" s="70"/>
      <c r="BA613" s="70"/>
      <c r="BB613" s="70"/>
      <c r="BC613" s="70"/>
      <c r="BD613" s="70"/>
      <c r="BE613" s="70"/>
      <c r="BF613" s="70"/>
      <c r="BG613" s="70"/>
      <c r="BH613" s="70"/>
      <c r="BI613" s="70"/>
      <c r="BJ613" s="70"/>
      <c r="BK613" s="70"/>
      <c r="BL613" s="70"/>
      <c r="BM613" s="70"/>
      <c r="BN613" s="70"/>
      <c r="BO613" s="70"/>
      <c r="BP613" s="70"/>
      <c r="BQ613" s="70"/>
      <c r="BR613" s="70"/>
      <c r="BS613" s="70"/>
      <c r="BT613" s="70"/>
      <c r="BU613" s="70"/>
      <c r="BV613" s="70"/>
      <c r="BW613" s="70"/>
      <c r="BX613" s="70"/>
      <c r="BY613" s="70"/>
      <c r="BZ613" s="70"/>
      <c r="CA613" s="54"/>
      <c r="CB613" s="27" t="str">
        <f t="shared" si="109"/>
        <v>Riadok bude skrytý.</v>
      </c>
      <c r="CC613" s="52" t="s">
        <v>10</v>
      </c>
      <c r="CW613" s="3">
        <f t="shared" si="110"/>
        <v>0</v>
      </c>
      <c r="CX613" s="3">
        <f t="shared" si="113"/>
        <v>0</v>
      </c>
      <c r="CZ613" s="3">
        <f t="shared" si="111"/>
        <v>1</v>
      </c>
      <c r="DA613" s="40">
        <f t="shared" si="112"/>
        <v>0</v>
      </c>
      <c r="DZ613" s="10"/>
    </row>
    <row r="614" spans="1:130" hidden="1">
      <c r="A614" s="7"/>
      <c r="B614" s="70"/>
      <c r="C614" s="70"/>
      <c r="D614" s="70"/>
      <c r="E614" s="70"/>
      <c r="F614" s="70"/>
      <c r="G614" s="70"/>
      <c r="H614" s="70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/>
      <c r="AL614" s="70"/>
      <c r="AM614" s="70"/>
      <c r="AN614" s="70"/>
      <c r="AO614" s="70"/>
      <c r="AP614" s="70"/>
      <c r="AQ614" s="70"/>
      <c r="AR614" s="70"/>
      <c r="AS614" s="70"/>
      <c r="AT614" s="70"/>
      <c r="AU614" s="70"/>
      <c r="AV614" s="70"/>
      <c r="AW614" s="70"/>
      <c r="AX614" s="70"/>
      <c r="AY614" s="70"/>
      <c r="AZ614" s="70"/>
      <c r="BA614" s="70"/>
      <c r="BB614" s="70"/>
      <c r="BC614" s="70"/>
      <c r="BD614" s="70"/>
      <c r="BE614" s="70"/>
      <c r="BF614" s="70"/>
      <c r="BG614" s="70"/>
      <c r="BH614" s="70"/>
      <c r="BI614" s="70"/>
      <c r="BJ614" s="70"/>
      <c r="BK614" s="70"/>
      <c r="BL614" s="70"/>
      <c r="BM614" s="70"/>
      <c r="BN614" s="70"/>
      <c r="BO614" s="70"/>
      <c r="BP614" s="70"/>
      <c r="BQ614" s="70"/>
      <c r="BR614" s="70"/>
      <c r="BS614" s="70"/>
      <c r="BT614" s="70"/>
      <c r="BU614" s="70"/>
      <c r="BV614" s="70"/>
      <c r="BW614" s="70"/>
      <c r="BX614" s="70"/>
      <c r="BY614" s="70"/>
      <c r="BZ614" s="70"/>
      <c r="CA614" s="54"/>
      <c r="CB614" s="27" t="str">
        <f t="shared" si="109"/>
        <v>Riadok bude skrytý.</v>
      </c>
      <c r="CC614" s="52" t="s">
        <v>10</v>
      </c>
      <c r="CW614" s="3">
        <f t="shared" si="110"/>
        <v>0</v>
      </c>
      <c r="CX614" s="3">
        <f t="shared" si="113"/>
        <v>0</v>
      </c>
      <c r="CZ614" s="3">
        <f t="shared" si="111"/>
        <v>1</v>
      </c>
      <c r="DA614" s="40">
        <f t="shared" si="112"/>
        <v>0</v>
      </c>
      <c r="DZ614" s="10"/>
    </row>
    <row r="615" spans="1:130" hidden="1">
      <c r="A615" s="7"/>
      <c r="B615" s="70"/>
      <c r="C615" s="70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  <c r="AF615" s="70"/>
      <c r="AG615" s="70"/>
      <c r="AH615" s="70"/>
      <c r="AI615" s="70"/>
      <c r="AJ615" s="70"/>
      <c r="AK615" s="70"/>
      <c r="AL615" s="70"/>
      <c r="AM615" s="70"/>
      <c r="AN615" s="70"/>
      <c r="AO615" s="70"/>
      <c r="AP615" s="70"/>
      <c r="AQ615" s="70"/>
      <c r="AR615" s="70"/>
      <c r="AS615" s="70"/>
      <c r="AT615" s="70"/>
      <c r="AU615" s="70"/>
      <c r="AV615" s="70"/>
      <c r="AW615" s="70"/>
      <c r="AX615" s="70"/>
      <c r="AY615" s="70"/>
      <c r="AZ615" s="70"/>
      <c r="BA615" s="70"/>
      <c r="BB615" s="70"/>
      <c r="BC615" s="70"/>
      <c r="BD615" s="70"/>
      <c r="BE615" s="70"/>
      <c r="BF615" s="70"/>
      <c r="BG615" s="70"/>
      <c r="BH615" s="70"/>
      <c r="BI615" s="70"/>
      <c r="BJ615" s="70"/>
      <c r="BK615" s="70"/>
      <c r="BL615" s="70"/>
      <c r="BM615" s="70"/>
      <c r="BN615" s="70"/>
      <c r="BO615" s="70"/>
      <c r="BP615" s="70"/>
      <c r="BQ615" s="70"/>
      <c r="BR615" s="70"/>
      <c r="BS615" s="70"/>
      <c r="BT615" s="70"/>
      <c r="BU615" s="70"/>
      <c r="BV615" s="70"/>
      <c r="BW615" s="70"/>
      <c r="BX615" s="70"/>
      <c r="BY615" s="70"/>
      <c r="BZ615" s="70"/>
      <c r="CA615" s="54"/>
      <c r="CB615" s="27" t="str">
        <f t="shared" si="109"/>
        <v>Riadok bude skrytý.</v>
      </c>
      <c r="CC615" s="52" t="s">
        <v>10</v>
      </c>
      <c r="CW615" s="3">
        <f t="shared" si="110"/>
        <v>0</v>
      </c>
      <c r="CX615" s="3">
        <f t="shared" si="113"/>
        <v>0</v>
      </c>
      <c r="CZ615" s="3">
        <f t="shared" si="111"/>
        <v>1</v>
      </c>
      <c r="DA615" s="40">
        <f t="shared" si="112"/>
        <v>0</v>
      </c>
      <c r="DZ615" s="10"/>
    </row>
    <row r="616" spans="1:130" ht="15.6">
      <c r="A616" s="7"/>
      <c r="G616" s="63"/>
      <c r="H616" s="63"/>
      <c r="CA616" s="8"/>
      <c r="CB616" s="27" t="str">
        <f t="shared" si="109"/>
        <v>Riadok bude skrytý.</v>
      </c>
      <c r="CC616" s="52" t="s">
        <v>10</v>
      </c>
      <c r="CW616" s="3">
        <f>+IF($J$619="neposkytla",0,1)</f>
        <v>0</v>
      </c>
      <c r="CZ616" s="3">
        <f>IF(CC616="",1,IF(CC616="Chcem skryť riadok.",0,1))</f>
        <v>1</v>
      </c>
      <c r="DA616" s="3">
        <f>+IF(CW616+CX616+CY616=0,0,IF(CZ616=0,0,1))</f>
        <v>0</v>
      </c>
      <c r="DZ616" s="10"/>
    </row>
    <row r="617" spans="1:130">
      <c r="A617" s="7"/>
      <c r="B617" s="42" t="s">
        <v>176</v>
      </c>
      <c r="CA617" s="12" t="s">
        <v>4</v>
      </c>
      <c r="CB617" s="27" t="str">
        <f t="shared" si="109"/>
        <v>Riadok bude skrytý.</v>
      </c>
      <c r="CC617" s="52" t="s">
        <v>10</v>
      </c>
      <c r="CW617" s="3">
        <f>+IF($J$619="neposkytla",0,1)</f>
        <v>0</v>
      </c>
      <c r="CZ617" s="3">
        <f>IF(CC617="",1,IF(CC617="Chcem skryť riadok.",0,1))</f>
        <v>1</v>
      </c>
      <c r="DA617" s="3">
        <f>+IF(CW617+CX617+CY617=0,0,IF(CZ617=0,0,1))</f>
        <v>0</v>
      </c>
      <c r="DZ617" s="10"/>
    </row>
    <row r="618" spans="1:130">
      <c r="A618" s="7"/>
      <c r="CA618" s="8"/>
      <c r="CB618" s="27" t="str">
        <f t="shared" si="109"/>
        <v>Riadok bude skrytý.</v>
      </c>
      <c r="CC618" s="52" t="s">
        <v>10</v>
      </c>
      <c r="CW618" s="3">
        <f>+IF($J$619="neposkytla",0,1)</f>
        <v>0</v>
      </c>
      <c r="CZ618" s="3">
        <f>IF(CC618="",1,IF(CC618="Chcem skryť riadok.",0,1))</f>
        <v>1</v>
      </c>
      <c r="DA618" s="3">
        <f>+IF(CW618+CX618+CY618=0,0,IF(CZ618=0,0,1))</f>
        <v>0</v>
      </c>
      <c r="DZ618" s="10"/>
    </row>
    <row r="619" spans="1:130" ht="15" customHeight="1">
      <c r="A619" s="7"/>
      <c r="B619" s="1" t="s">
        <v>119</v>
      </c>
      <c r="J619" s="90" t="s">
        <v>173</v>
      </c>
      <c r="K619" s="90"/>
      <c r="L619" s="90"/>
      <c r="M619" s="90"/>
      <c r="N619" s="90"/>
      <c r="O619" s="90"/>
      <c r="P619" s="90"/>
      <c r="Q619" s="90"/>
      <c r="R619" s="90"/>
      <c r="S619" s="1" t="s">
        <v>177</v>
      </c>
      <c r="T619" s="53"/>
      <c r="CA619" s="12" t="s">
        <v>4</v>
      </c>
      <c r="CB619" s="27" t="str">
        <f t="shared" si="109"/>
        <v>Riadok bude skrytý.</v>
      </c>
      <c r="CC619" s="52" t="s">
        <v>10</v>
      </c>
      <c r="CW619" s="3">
        <f>+IF($J$619="neposkytla",0,1)</f>
        <v>0</v>
      </c>
      <c r="CZ619" s="3">
        <f t="shared" si="111"/>
        <v>1</v>
      </c>
      <c r="DA619" s="3">
        <f>+IF(CW619+CX619+CY619=0,0,IF(CZ619=0,0,1))</f>
        <v>0</v>
      </c>
      <c r="DZ619" s="10"/>
    </row>
    <row r="620" spans="1:130" ht="15" customHeight="1">
      <c r="A620" s="7"/>
      <c r="B620" s="1" t="str">
        <f>IF(J619="poskytla","K poskytnutým príjmom a výhodam členom orgánov ÚJ Spoločnosť uvádza:","")</f>
        <v/>
      </c>
      <c r="CA620" s="8"/>
      <c r="CB620" s="27" t="str">
        <f t="shared" si="109"/>
        <v>Riadok bude skrytý.</v>
      </c>
      <c r="CC620" s="52" t="s">
        <v>10</v>
      </c>
      <c r="CW620" s="3">
        <f>+IF($J$619="neposkytla",0,1)</f>
        <v>0</v>
      </c>
      <c r="CX620" s="3">
        <f>+IF(SUM(CX621:CX640)=0,0,1)</f>
        <v>0</v>
      </c>
      <c r="CZ620" s="3">
        <f t="shared" si="111"/>
        <v>1</v>
      </c>
      <c r="DA620" s="40">
        <f t="shared" ref="DA620:DA661" si="114">+IF(CW620*CX620=0,0,IF(CZ620=0,0,1))</f>
        <v>0</v>
      </c>
      <c r="DZ620" s="10"/>
    </row>
    <row r="621" spans="1:130">
      <c r="A621" s="7"/>
      <c r="B621" s="70"/>
      <c r="C621" s="70"/>
      <c r="D621" s="70"/>
      <c r="E621" s="70"/>
      <c r="F621" s="70"/>
      <c r="G621" s="70"/>
      <c r="H621" s="70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  <c r="AJ621" s="70"/>
      <c r="AK621" s="70"/>
      <c r="AL621" s="70"/>
      <c r="AM621" s="70"/>
      <c r="AN621" s="70"/>
      <c r="AO621" s="70"/>
      <c r="AP621" s="70"/>
      <c r="AQ621" s="70"/>
      <c r="AR621" s="70"/>
      <c r="AS621" s="70"/>
      <c r="AT621" s="70"/>
      <c r="AU621" s="70"/>
      <c r="AV621" s="70"/>
      <c r="AW621" s="70"/>
      <c r="AX621" s="70"/>
      <c r="AY621" s="70"/>
      <c r="AZ621" s="70"/>
      <c r="BA621" s="70"/>
      <c r="BB621" s="70"/>
      <c r="BC621" s="70"/>
      <c r="BD621" s="70"/>
      <c r="BE621" s="70"/>
      <c r="BF621" s="70"/>
      <c r="BG621" s="70"/>
      <c r="BH621" s="70"/>
      <c r="BI621" s="70"/>
      <c r="BJ621" s="70"/>
      <c r="BK621" s="70"/>
      <c r="BL621" s="70"/>
      <c r="BM621" s="70"/>
      <c r="BN621" s="70"/>
      <c r="BO621" s="70"/>
      <c r="BP621" s="70"/>
      <c r="BQ621" s="70"/>
      <c r="BR621" s="70"/>
      <c r="BS621" s="70"/>
      <c r="BT621" s="70"/>
      <c r="BU621" s="70"/>
      <c r="BV621" s="70"/>
      <c r="BW621" s="70"/>
      <c r="BX621" s="70"/>
      <c r="BY621" s="70"/>
      <c r="BZ621" s="70"/>
      <c r="CA621" s="8"/>
      <c r="CB621" s="27" t="str">
        <f t="shared" si="109"/>
        <v>Riadok bude skrytý.</v>
      </c>
      <c r="CC621" s="52" t="s">
        <v>10</v>
      </c>
      <c r="CW621" s="3">
        <f t="shared" ref="CW621:CW662" si="115">+IF($J$619="neposkytla",0,1)</f>
        <v>0</v>
      </c>
      <c r="CX621" s="3">
        <f t="shared" ref="CX621:CX640" si="116">+IF(B621="",0,1)</f>
        <v>0</v>
      </c>
      <c r="CZ621" s="3">
        <f t="shared" ref="CZ621:CZ642" si="117">IF(CC621="",1,IF(CC621="Chcem skryť riadok.",0,1))</f>
        <v>1</v>
      </c>
      <c r="DA621" s="40">
        <f t="shared" si="114"/>
        <v>0</v>
      </c>
      <c r="DZ621" s="10"/>
    </row>
    <row r="622" spans="1:130" hidden="1">
      <c r="A622" s="7"/>
      <c r="B622" s="70"/>
      <c r="C622" s="70"/>
      <c r="D622" s="70"/>
      <c r="E622" s="70"/>
      <c r="F622" s="70"/>
      <c r="G622" s="70"/>
      <c r="H622" s="70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  <c r="AC622" s="70"/>
      <c r="AD622" s="70"/>
      <c r="AE622" s="70"/>
      <c r="AF622" s="70"/>
      <c r="AG622" s="70"/>
      <c r="AH622" s="70"/>
      <c r="AI622" s="70"/>
      <c r="AJ622" s="70"/>
      <c r="AK622" s="70"/>
      <c r="AL622" s="70"/>
      <c r="AM622" s="70"/>
      <c r="AN622" s="70"/>
      <c r="AO622" s="70"/>
      <c r="AP622" s="70"/>
      <c r="AQ622" s="70"/>
      <c r="AR622" s="70"/>
      <c r="AS622" s="70"/>
      <c r="AT622" s="70"/>
      <c r="AU622" s="70"/>
      <c r="AV622" s="70"/>
      <c r="AW622" s="70"/>
      <c r="AX622" s="70"/>
      <c r="AY622" s="70"/>
      <c r="AZ622" s="70"/>
      <c r="BA622" s="70"/>
      <c r="BB622" s="70"/>
      <c r="BC622" s="70"/>
      <c r="BD622" s="70"/>
      <c r="BE622" s="70"/>
      <c r="BF622" s="70"/>
      <c r="BG622" s="70"/>
      <c r="BH622" s="70"/>
      <c r="BI622" s="70"/>
      <c r="BJ622" s="70"/>
      <c r="BK622" s="70"/>
      <c r="BL622" s="70"/>
      <c r="BM622" s="70"/>
      <c r="BN622" s="70"/>
      <c r="BO622" s="70"/>
      <c r="BP622" s="70"/>
      <c r="BQ622" s="70"/>
      <c r="BR622" s="70"/>
      <c r="BS622" s="70"/>
      <c r="BT622" s="70"/>
      <c r="BU622" s="70"/>
      <c r="BV622" s="70"/>
      <c r="BW622" s="70"/>
      <c r="BX622" s="70"/>
      <c r="BY622" s="70"/>
      <c r="BZ622" s="70"/>
      <c r="CA622" s="8"/>
      <c r="CB622" s="27" t="str">
        <f t="shared" si="109"/>
        <v>Riadok bude skrytý.</v>
      </c>
      <c r="CC622" s="52" t="s">
        <v>10</v>
      </c>
      <c r="CW622" s="3">
        <f t="shared" si="115"/>
        <v>0</v>
      </c>
      <c r="CX622" s="3">
        <f t="shared" si="116"/>
        <v>0</v>
      </c>
      <c r="CZ622" s="3">
        <f t="shared" si="117"/>
        <v>1</v>
      </c>
      <c r="DA622" s="40">
        <f t="shared" si="114"/>
        <v>0</v>
      </c>
      <c r="DZ622" s="10"/>
    </row>
    <row r="623" spans="1:130" hidden="1">
      <c r="A623" s="7"/>
      <c r="B623" s="70"/>
      <c r="C623" s="70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  <c r="AJ623" s="70"/>
      <c r="AK623" s="70"/>
      <c r="AL623" s="70"/>
      <c r="AM623" s="70"/>
      <c r="AN623" s="70"/>
      <c r="AO623" s="70"/>
      <c r="AP623" s="70"/>
      <c r="AQ623" s="70"/>
      <c r="AR623" s="70"/>
      <c r="AS623" s="70"/>
      <c r="AT623" s="70"/>
      <c r="AU623" s="70"/>
      <c r="AV623" s="70"/>
      <c r="AW623" s="70"/>
      <c r="AX623" s="70"/>
      <c r="AY623" s="70"/>
      <c r="AZ623" s="70"/>
      <c r="BA623" s="70"/>
      <c r="BB623" s="70"/>
      <c r="BC623" s="70"/>
      <c r="BD623" s="70"/>
      <c r="BE623" s="70"/>
      <c r="BF623" s="70"/>
      <c r="BG623" s="70"/>
      <c r="BH623" s="70"/>
      <c r="BI623" s="70"/>
      <c r="BJ623" s="70"/>
      <c r="BK623" s="70"/>
      <c r="BL623" s="70"/>
      <c r="BM623" s="70"/>
      <c r="BN623" s="70"/>
      <c r="BO623" s="70"/>
      <c r="BP623" s="70"/>
      <c r="BQ623" s="70"/>
      <c r="BR623" s="70"/>
      <c r="BS623" s="70"/>
      <c r="BT623" s="70"/>
      <c r="BU623" s="70"/>
      <c r="BV623" s="70"/>
      <c r="BW623" s="70"/>
      <c r="BX623" s="70"/>
      <c r="BY623" s="70"/>
      <c r="BZ623" s="70"/>
      <c r="CA623" s="8"/>
      <c r="CB623" s="27" t="str">
        <f t="shared" si="109"/>
        <v>Riadok bude skrytý.</v>
      </c>
      <c r="CC623" s="52" t="s">
        <v>10</v>
      </c>
      <c r="CW623" s="3">
        <f t="shared" si="115"/>
        <v>0</v>
      </c>
      <c r="CX623" s="3">
        <f t="shared" si="116"/>
        <v>0</v>
      </c>
      <c r="CZ623" s="3">
        <f t="shared" si="117"/>
        <v>1</v>
      </c>
      <c r="DA623" s="40">
        <f t="shared" si="114"/>
        <v>0</v>
      </c>
      <c r="DZ623" s="10"/>
    </row>
    <row r="624" spans="1:130" hidden="1">
      <c r="A624" s="7"/>
      <c r="B624" s="70"/>
      <c r="C624" s="70"/>
      <c r="D624" s="70"/>
      <c r="E624" s="70"/>
      <c r="F624" s="70"/>
      <c r="G624" s="70"/>
      <c r="H624" s="70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70"/>
      <c r="AJ624" s="70"/>
      <c r="AK624" s="70"/>
      <c r="AL624" s="70"/>
      <c r="AM624" s="70"/>
      <c r="AN624" s="70"/>
      <c r="AO624" s="70"/>
      <c r="AP624" s="70"/>
      <c r="AQ624" s="70"/>
      <c r="AR624" s="70"/>
      <c r="AS624" s="70"/>
      <c r="AT624" s="70"/>
      <c r="AU624" s="70"/>
      <c r="AV624" s="70"/>
      <c r="AW624" s="70"/>
      <c r="AX624" s="70"/>
      <c r="AY624" s="70"/>
      <c r="AZ624" s="70"/>
      <c r="BA624" s="70"/>
      <c r="BB624" s="70"/>
      <c r="BC624" s="70"/>
      <c r="BD624" s="70"/>
      <c r="BE624" s="70"/>
      <c r="BF624" s="70"/>
      <c r="BG624" s="70"/>
      <c r="BH624" s="70"/>
      <c r="BI624" s="70"/>
      <c r="BJ624" s="70"/>
      <c r="BK624" s="70"/>
      <c r="BL624" s="70"/>
      <c r="BM624" s="70"/>
      <c r="BN624" s="70"/>
      <c r="BO624" s="70"/>
      <c r="BP624" s="70"/>
      <c r="BQ624" s="70"/>
      <c r="BR624" s="70"/>
      <c r="BS624" s="70"/>
      <c r="BT624" s="70"/>
      <c r="BU624" s="70"/>
      <c r="BV624" s="70"/>
      <c r="BW624" s="70"/>
      <c r="BX624" s="70"/>
      <c r="BY624" s="70"/>
      <c r="BZ624" s="70"/>
      <c r="CA624" s="8"/>
      <c r="CB624" s="27" t="str">
        <f t="shared" si="109"/>
        <v>Riadok bude skrytý.</v>
      </c>
      <c r="CC624" s="52" t="s">
        <v>10</v>
      </c>
      <c r="CW624" s="3">
        <f t="shared" si="115"/>
        <v>0</v>
      </c>
      <c r="CX624" s="3">
        <f t="shared" si="116"/>
        <v>0</v>
      </c>
      <c r="CZ624" s="3">
        <f t="shared" si="117"/>
        <v>1</v>
      </c>
      <c r="DA624" s="40">
        <f t="shared" si="114"/>
        <v>0</v>
      </c>
      <c r="DZ624" s="10"/>
    </row>
    <row r="625" spans="1:130" hidden="1">
      <c r="A625" s="7"/>
      <c r="B625" s="70"/>
      <c r="C625" s="70"/>
      <c r="D625" s="70"/>
      <c r="E625" s="70"/>
      <c r="F625" s="70"/>
      <c r="G625" s="70"/>
      <c r="H625" s="70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  <c r="AF625" s="70"/>
      <c r="AG625" s="70"/>
      <c r="AH625" s="70"/>
      <c r="AI625" s="70"/>
      <c r="AJ625" s="70"/>
      <c r="AK625" s="70"/>
      <c r="AL625" s="70"/>
      <c r="AM625" s="70"/>
      <c r="AN625" s="70"/>
      <c r="AO625" s="70"/>
      <c r="AP625" s="70"/>
      <c r="AQ625" s="70"/>
      <c r="AR625" s="70"/>
      <c r="AS625" s="70"/>
      <c r="AT625" s="70"/>
      <c r="AU625" s="70"/>
      <c r="AV625" s="70"/>
      <c r="AW625" s="70"/>
      <c r="AX625" s="70"/>
      <c r="AY625" s="70"/>
      <c r="AZ625" s="70"/>
      <c r="BA625" s="70"/>
      <c r="BB625" s="70"/>
      <c r="BC625" s="70"/>
      <c r="BD625" s="70"/>
      <c r="BE625" s="70"/>
      <c r="BF625" s="70"/>
      <c r="BG625" s="70"/>
      <c r="BH625" s="70"/>
      <c r="BI625" s="70"/>
      <c r="BJ625" s="70"/>
      <c r="BK625" s="70"/>
      <c r="BL625" s="70"/>
      <c r="BM625" s="70"/>
      <c r="BN625" s="70"/>
      <c r="BO625" s="70"/>
      <c r="BP625" s="70"/>
      <c r="BQ625" s="70"/>
      <c r="BR625" s="70"/>
      <c r="BS625" s="70"/>
      <c r="BT625" s="70"/>
      <c r="BU625" s="70"/>
      <c r="BV625" s="70"/>
      <c r="BW625" s="70"/>
      <c r="BX625" s="70"/>
      <c r="BY625" s="70"/>
      <c r="BZ625" s="70"/>
      <c r="CA625" s="8"/>
      <c r="CB625" s="27" t="str">
        <f t="shared" si="109"/>
        <v>Riadok bude skrytý.</v>
      </c>
      <c r="CC625" s="52" t="s">
        <v>10</v>
      </c>
      <c r="CW625" s="3">
        <f t="shared" si="115"/>
        <v>0</v>
      </c>
      <c r="CX625" s="3">
        <f t="shared" si="116"/>
        <v>0</v>
      </c>
      <c r="CZ625" s="3">
        <f t="shared" si="117"/>
        <v>1</v>
      </c>
      <c r="DA625" s="40">
        <f t="shared" si="114"/>
        <v>0</v>
      </c>
      <c r="DZ625" s="10"/>
    </row>
    <row r="626" spans="1:130" hidden="1">
      <c r="A626" s="7"/>
      <c r="B626" s="70"/>
      <c r="C626" s="70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/>
      <c r="AH626" s="70"/>
      <c r="AI626" s="70"/>
      <c r="AJ626" s="70"/>
      <c r="AK626" s="70"/>
      <c r="AL626" s="70"/>
      <c r="AM626" s="70"/>
      <c r="AN626" s="70"/>
      <c r="AO626" s="70"/>
      <c r="AP626" s="70"/>
      <c r="AQ626" s="70"/>
      <c r="AR626" s="70"/>
      <c r="AS626" s="70"/>
      <c r="AT626" s="70"/>
      <c r="AU626" s="70"/>
      <c r="AV626" s="70"/>
      <c r="AW626" s="70"/>
      <c r="AX626" s="70"/>
      <c r="AY626" s="70"/>
      <c r="AZ626" s="70"/>
      <c r="BA626" s="70"/>
      <c r="BB626" s="70"/>
      <c r="BC626" s="70"/>
      <c r="BD626" s="70"/>
      <c r="BE626" s="70"/>
      <c r="BF626" s="70"/>
      <c r="BG626" s="70"/>
      <c r="BH626" s="70"/>
      <c r="BI626" s="70"/>
      <c r="BJ626" s="70"/>
      <c r="BK626" s="70"/>
      <c r="BL626" s="70"/>
      <c r="BM626" s="70"/>
      <c r="BN626" s="70"/>
      <c r="BO626" s="70"/>
      <c r="BP626" s="70"/>
      <c r="BQ626" s="70"/>
      <c r="BR626" s="70"/>
      <c r="BS626" s="70"/>
      <c r="BT626" s="70"/>
      <c r="BU626" s="70"/>
      <c r="BV626" s="70"/>
      <c r="BW626" s="70"/>
      <c r="BX626" s="70"/>
      <c r="BY626" s="70"/>
      <c r="BZ626" s="70"/>
      <c r="CA626" s="8"/>
      <c r="CB626" s="27" t="str">
        <f t="shared" si="109"/>
        <v>Riadok bude skrytý.</v>
      </c>
      <c r="CC626" s="52" t="s">
        <v>10</v>
      </c>
      <c r="CW626" s="3">
        <f t="shared" si="115"/>
        <v>0</v>
      </c>
      <c r="CX626" s="3">
        <f t="shared" si="116"/>
        <v>0</v>
      </c>
      <c r="CZ626" s="3">
        <f t="shared" si="117"/>
        <v>1</v>
      </c>
      <c r="DA626" s="40">
        <f t="shared" si="114"/>
        <v>0</v>
      </c>
      <c r="DZ626" s="10"/>
    </row>
    <row r="627" spans="1:130" hidden="1">
      <c r="A627" s="7"/>
      <c r="B627" s="70"/>
      <c r="C627" s="70"/>
      <c r="D627" s="70"/>
      <c r="E627" s="70"/>
      <c r="F627" s="70"/>
      <c r="G627" s="70"/>
      <c r="H627" s="70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/>
      <c r="AH627" s="70"/>
      <c r="AI627" s="70"/>
      <c r="AJ627" s="70"/>
      <c r="AK627" s="70"/>
      <c r="AL627" s="70"/>
      <c r="AM627" s="70"/>
      <c r="AN627" s="70"/>
      <c r="AO627" s="70"/>
      <c r="AP627" s="70"/>
      <c r="AQ627" s="70"/>
      <c r="AR627" s="70"/>
      <c r="AS627" s="70"/>
      <c r="AT627" s="70"/>
      <c r="AU627" s="70"/>
      <c r="AV627" s="70"/>
      <c r="AW627" s="70"/>
      <c r="AX627" s="70"/>
      <c r="AY627" s="70"/>
      <c r="AZ627" s="70"/>
      <c r="BA627" s="70"/>
      <c r="BB627" s="70"/>
      <c r="BC627" s="70"/>
      <c r="BD627" s="70"/>
      <c r="BE627" s="70"/>
      <c r="BF627" s="70"/>
      <c r="BG627" s="70"/>
      <c r="BH627" s="70"/>
      <c r="BI627" s="70"/>
      <c r="BJ627" s="70"/>
      <c r="BK627" s="70"/>
      <c r="BL627" s="70"/>
      <c r="BM627" s="70"/>
      <c r="BN627" s="70"/>
      <c r="BO627" s="70"/>
      <c r="BP627" s="70"/>
      <c r="BQ627" s="70"/>
      <c r="BR627" s="70"/>
      <c r="BS627" s="70"/>
      <c r="BT627" s="70"/>
      <c r="BU627" s="70"/>
      <c r="BV627" s="70"/>
      <c r="BW627" s="70"/>
      <c r="BX627" s="70"/>
      <c r="BY627" s="70"/>
      <c r="BZ627" s="70"/>
      <c r="CA627" s="8"/>
      <c r="CB627" s="27" t="str">
        <f t="shared" si="109"/>
        <v>Riadok bude skrytý.</v>
      </c>
      <c r="CC627" s="52" t="s">
        <v>10</v>
      </c>
      <c r="CW627" s="3">
        <f t="shared" si="115"/>
        <v>0</v>
      </c>
      <c r="CX627" s="3">
        <f t="shared" si="116"/>
        <v>0</v>
      </c>
      <c r="CZ627" s="3">
        <f t="shared" si="117"/>
        <v>1</v>
      </c>
      <c r="DA627" s="40">
        <f t="shared" si="114"/>
        <v>0</v>
      </c>
      <c r="DZ627" s="10"/>
    </row>
    <row r="628" spans="1:130" hidden="1">
      <c r="A628" s="7"/>
      <c r="B628" s="70"/>
      <c r="C628" s="70"/>
      <c r="D628" s="70"/>
      <c r="E628" s="70"/>
      <c r="F628" s="70"/>
      <c r="G628" s="70"/>
      <c r="H628" s="70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/>
      <c r="AI628" s="70"/>
      <c r="AJ628" s="70"/>
      <c r="AK628" s="70"/>
      <c r="AL628" s="70"/>
      <c r="AM628" s="70"/>
      <c r="AN628" s="70"/>
      <c r="AO628" s="70"/>
      <c r="AP628" s="70"/>
      <c r="AQ628" s="70"/>
      <c r="AR628" s="70"/>
      <c r="AS628" s="70"/>
      <c r="AT628" s="70"/>
      <c r="AU628" s="70"/>
      <c r="AV628" s="70"/>
      <c r="AW628" s="70"/>
      <c r="AX628" s="70"/>
      <c r="AY628" s="70"/>
      <c r="AZ628" s="70"/>
      <c r="BA628" s="70"/>
      <c r="BB628" s="70"/>
      <c r="BC628" s="70"/>
      <c r="BD628" s="70"/>
      <c r="BE628" s="70"/>
      <c r="BF628" s="70"/>
      <c r="BG628" s="70"/>
      <c r="BH628" s="70"/>
      <c r="BI628" s="70"/>
      <c r="BJ628" s="70"/>
      <c r="BK628" s="70"/>
      <c r="BL628" s="70"/>
      <c r="BM628" s="70"/>
      <c r="BN628" s="70"/>
      <c r="BO628" s="70"/>
      <c r="BP628" s="70"/>
      <c r="BQ628" s="70"/>
      <c r="BR628" s="70"/>
      <c r="BS628" s="70"/>
      <c r="BT628" s="70"/>
      <c r="BU628" s="70"/>
      <c r="BV628" s="70"/>
      <c r="BW628" s="70"/>
      <c r="BX628" s="70"/>
      <c r="BY628" s="70"/>
      <c r="BZ628" s="70"/>
      <c r="CA628" s="8"/>
      <c r="CB628" s="27" t="str">
        <f t="shared" si="109"/>
        <v>Riadok bude skrytý.</v>
      </c>
      <c r="CC628" s="52" t="s">
        <v>10</v>
      </c>
      <c r="CW628" s="3">
        <f t="shared" si="115"/>
        <v>0</v>
      </c>
      <c r="CX628" s="3">
        <f t="shared" si="116"/>
        <v>0</v>
      </c>
      <c r="CZ628" s="3">
        <f t="shared" si="117"/>
        <v>1</v>
      </c>
      <c r="DA628" s="40">
        <f t="shared" si="114"/>
        <v>0</v>
      </c>
      <c r="DZ628" s="10"/>
    </row>
    <row r="629" spans="1:130" hidden="1">
      <c r="A629" s="7"/>
      <c r="B629" s="70"/>
      <c r="C629" s="70"/>
      <c r="D629" s="70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  <c r="AJ629" s="70"/>
      <c r="AK629" s="70"/>
      <c r="AL629" s="70"/>
      <c r="AM629" s="70"/>
      <c r="AN629" s="70"/>
      <c r="AO629" s="70"/>
      <c r="AP629" s="70"/>
      <c r="AQ629" s="70"/>
      <c r="AR629" s="70"/>
      <c r="AS629" s="70"/>
      <c r="AT629" s="70"/>
      <c r="AU629" s="70"/>
      <c r="AV629" s="70"/>
      <c r="AW629" s="70"/>
      <c r="AX629" s="70"/>
      <c r="AY629" s="70"/>
      <c r="AZ629" s="70"/>
      <c r="BA629" s="70"/>
      <c r="BB629" s="70"/>
      <c r="BC629" s="70"/>
      <c r="BD629" s="70"/>
      <c r="BE629" s="70"/>
      <c r="BF629" s="70"/>
      <c r="BG629" s="70"/>
      <c r="BH629" s="70"/>
      <c r="BI629" s="70"/>
      <c r="BJ629" s="70"/>
      <c r="BK629" s="70"/>
      <c r="BL629" s="70"/>
      <c r="BM629" s="70"/>
      <c r="BN629" s="70"/>
      <c r="BO629" s="70"/>
      <c r="BP629" s="70"/>
      <c r="BQ629" s="70"/>
      <c r="BR629" s="70"/>
      <c r="BS629" s="70"/>
      <c r="BT629" s="70"/>
      <c r="BU629" s="70"/>
      <c r="BV629" s="70"/>
      <c r="BW629" s="70"/>
      <c r="BX629" s="70"/>
      <c r="BY629" s="70"/>
      <c r="BZ629" s="70"/>
      <c r="CA629" s="8"/>
      <c r="CB629" s="27" t="str">
        <f t="shared" si="109"/>
        <v>Riadok bude skrytý.</v>
      </c>
      <c r="CC629" s="52" t="s">
        <v>10</v>
      </c>
      <c r="CW629" s="3">
        <f t="shared" si="115"/>
        <v>0</v>
      </c>
      <c r="CX629" s="3">
        <f t="shared" si="116"/>
        <v>0</v>
      </c>
      <c r="CZ629" s="3">
        <f t="shared" si="117"/>
        <v>1</v>
      </c>
      <c r="DA629" s="40">
        <f t="shared" si="114"/>
        <v>0</v>
      </c>
      <c r="DZ629" s="10"/>
    </row>
    <row r="630" spans="1:130" hidden="1">
      <c r="A630" s="7"/>
      <c r="B630" s="70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  <c r="AF630" s="70"/>
      <c r="AG630" s="70"/>
      <c r="AH630" s="70"/>
      <c r="AI630" s="70"/>
      <c r="AJ630" s="70"/>
      <c r="AK630" s="70"/>
      <c r="AL630" s="70"/>
      <c r="AM630" s="70"/>
      <c r="AN630" s="70"/>
      <c r="AO630" s="70"/>
      <c r="AP630" s="70"/>
      <c r="AQ630" s="70"/>
      <c r="AR630" s="70"/>
      <c r="AS630" s="70"/>
      <c r="AT630" s="70"/>
      <c r="AU630" s="70"/>
      <c r="AV630" s="70"/>
      <c r="AW630" s="70"/>
      <c r="AX630" s="70"/>
      <c r="AY630" s="70"/>
      <c r="AZ630" s="70"/>
      <c r="BA630" s="70"/>
      <c r="BB630" s="70"/>
      <c r="BC630" s="70"/>
      <c r="BD630" s="70"/>
      <c r="BE630" s="70"/>
      <c r="BF630" s="70"/>
      <c r="BG630" s="70"/>
      <c r="BH630" s="70"/>
      <c r="BI630" s="70"/>
      <c r="BJ630" s="70"/>
      <c r="BK630" s="70"/>
      <c r="BL630" s="70"/>
      <c r="BM630" s="70"/>
      <c r="BN630" s="70"/>
      <c r="BO630" s="70"/>
      <c r="BP630" s="70"/>
      <c r="BQ630" s="70"/>
      <c r="BR630" s="70"/>
      <c r="BS630" s="70"/>
      <c r="BT630" s="70"/>
      <c r="BU630" s="70"/>
      <c r="BV630" s="70"/>
      <c r="BW630" s="70"/>
      <c r="BX630" s="70"/>
      <c r="BY630" s="70"/>
      <c r="BZ630" s="70"/>
      <c r="CA630" s="8"/>
      <c r="CB630" s="27" t="str">
        <f t="shared" si="109"/>
        <v>Riadok bude skrytý.</v>
      </c>
      <c r="CC630" s="52" t="s">
        <v>10</v>
      </c>
      <c r="CW630" s="3">
        <f t="shared" si="115"/>
        <v>0</v>
      </c>
      <c r="CX630" s="3">
        <f t="shared" si="116"/>
        <v>0</v>
      </c>
      <c r="CZ630" s="3">
        <f t="shared" si="117"/>
        <v>1</v>
      </c>
      <c r="DA630" s="40">
        <f t="shared" si="114"/>
        <v>0</v>
      </c>
      <c r="DZ630" s="10"/>
    </row>
    <row r="631" spans="1:130" hidden="1">
      <c r="A631" s="7"/>
      <c r="B631" s="70"/>
      <c r="C631" s="70"/>
      <c r="D631" s="70"/>
      <c r="E631" s="70"/>
      <c r="F631" s="70"/>
      <c r="G631" s="70"/>
      <c r="H631" s="70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  <c r="AC631" s="70"/>
      <c r="AD631" s="70"/>
      <c r="AE631" s="70"/>
      <c r="AF631" s="70"/>
      <c r="AG631" s="70"/>
      <c r="AH631" s="70"/>
      <c r="AI631" s="70"/>
      <c r="AJ631" s="70"/>
      <c r="AK631" s="70"/>
      <c r="AL631" s="70"/>
      <c r="AM631" s="70"/>
      <c r="AN631" s="70"/>
      <c r="AO631" s="70"/>
      <c r="AP631" s="70"/>
      <c r="AQ631" s="70"/>
      <c r="AR631" s="70"/>
      <c r="AS631" s="70"/>
      <c r="AT631" s="70"/>
      <c r="AU631" s="70"/>
      <c r="AV631" s="70"/>
      <c r="AW631" s="70"/>
      <c r="AX631" s="70"/>
      <c r="AY631" s="70"/>
      <c r="AZ631" s="70"/>
      <c r="BA631" s="70"/>
      <c r="BB631" s="70"/>
      <c r="BC631" s="70"/>
      <c r="BD631" s="70"/>
      <c r="BE631" s="70"/>
      <c r="BF631" s="70"/>
      <c r="BG631" s="70"/>
      <c r="BH631" s="70"/>
      <c r="BI631" s="70"/>
      <c r="BJ631" s="70"/>
      <c r="BK631" s="70"/>
      <c r="BL631" s="70"/>
      <c r="BM631" s="70"/>
      <c r="BN631" s="70"/>
      <c r="BO631" s="70"/>
      <c r="BP631" s="70"/>
      <c r="BQ631" s="70"/>
      <c r="BR631" s="70"/>
      <c r="BS631" s="70"/>
      <c r="BT631" s="70"/>
      <c r="BU631" s="70"/>
      <c r="BV631" s="70"/>
      <c r="BW631" s="70"/>
      <c r="BX631" s="70"/>
      <c r="BY631" s="70"/>
      <c r="BZ631" s="70"/>
      <c r="CA631" s="8"/>
      <c r="CB631" s="27" t="str">
        <f t="shared" si="109"/>
        <v>Riadok bude skrytý.</v>
      </c>
      <c r="CC631" s="52" t="s">
        <v>10</v>
      </c>
      <c r="CW631" s="3">
        <f t="shared" si="115"/>
        <v>0</v>
      </c>
      <c r="CX631" s="3">
        <f t="shared" si="116"/>
        <v>0</v>
      </c>
      <c r="CZ631" s="3">
        <f t="shared" si="117"/>
        <v>1</v>
      </c>
      <c r="DA631" s="40">
        <f t="shared" si="114"/>
        <v>0</v>
      </c>
      <c r="DZ631" s="10"/>
    </row>
    <row r="632" spans="1:130" hidden="1">
      <c r="A632" s="7"/>
      <c r="B632" s="70"/>
      <c r="C632" s="70"/>
      <c r="D632" s="70"/>
      <c r="E632" s="70"/>
      <c r="F632" s="70"/>
      <c r="G632" s="70"/>
      <c r="H632" s="70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  <c r="AF632" s="70"/>
      <c r="AG632" s="70"/>
      <c r="AH632" s="70"/>
      <c r="AI632" s="70"/>
      <c r="AJ632" s="70"/>
      <c r="AK632" s="70"/>
      <c r="AL632" s="70"/>
      <c r="AM632" s="70"/>
      <c r="AN632" s="70"/>
      <c r="AO632" s="70"/>
      <c r="AP632" s="70"/>
      <c r="AQ632" s="70"/>
      <c r="AR632" s="70"/>
      <c r="AS632" s="70"/>
      <c r="AT632" s="70"/>
      <c r="AU632" s="70"/>
      <c r="AV632" s="70"/>
      <c r="AW632" s="70"/>
      <c r="AX632" s="70"/>
      <c r="AY632" s="70"/>
      <c r="AZ632" s="70"/>
      <c r="BA632" s="70"/>
      <c r="BB632" s="70"/>
      <c r="BC632" s="70"/>
      <c r="BD632" s="70"/>
      <c r="BE632" s="70"/>
      <c r="BF632" s="70"/>
      <c r="BG632" s="70"/>
      <c r="BH632" s="70"/>
      <c r="BI632" s="70"/>
      <c r="BJ632" s="70"/>
      <c r="BK632" s="70"/>
      <c r="BL632" s="70"/>
      <c r="BM632" s="70"/>
      <c r="BN632" s="70"/>
      <c r="BO632" s="70"/>
      <c r="BP632" s="70"/>
      <c r="BQ632" s="70"/>
      <c r="BR632" s="70"/>
      <c r="BS632" s="70"/>
      <c r="BT632" s="70"/>
      <c r="BU632" s="70"/>
      <c r="BV632" s="70"/>
      <c r="BW632" s="70"/>
      <c r="BX632" s="70"/>
      <c r="BY632" s="70"/>
      <c r="BZ632" s="70"/>
      <c r="CA632" s="8"/>
      <c r="CB632" s="27" t="str">
        <f t="shared" si="109"/>
        <v>Riadok bude skrytý.</v>
      </c>
      <c r="CC632" s="52" t="s">
        <v>10</v>
      </c>
      <c r="CW632" s="3">
        <f t="shared" si="115"/>
        <v>0</v>
      </c>
      <c r="CX632" s="3">
        <f t="shared" si="116"/>
        <v>0</v>
      </c>
      <c r="CZ632" s="3">
        <f t="shared" si="117"/>
        <v>1</v>
      </c>
      <c r="DA632" s="40">
        <f t="shared" si="114"/>
        <v>0</v>
      </c>
      <c r="DZ632" s="10"/>
    </row>
    <row r="633" spans="1:130" hidden="1">
      <c r="A633" s="7"/>
      <c r="B633" s="70"/>
      <c r="C633" s="70"/>
      <c r="D633" s="70"/>
      <c r="E633" s="70"/>
      <c r="F633" s="70"/>
      <c r="G633" s="70"/>
      <c r="H633" s="70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  <c r="AC633" s="70"/>
      <c r="AD633" s="70"/>
      <c r="AE633" s="70"/>
      <c r="AF633" s="70"/>
      <c r="AG633" s="70"/>
      <c r="AH633" s="70"/>
      <c r="AI633" s="70"/>
      <c r="AJ633" s="70"/>
      <c r="AK633" s="70"/>
      <c r="AL633" s="70"/>
      <c r="AM633" s="70"/>
      <c r="AN633" s="70"/>
      <c r="AO633" s="70"/>
      <c r="AP633" s="70"/>
      <c r="AQ633" s="70"/>
      <c r="AR633" s="70"/>
      <c r="AS633" s="70"/>
      <c r="AT633" s="70"/>
      <c r="AU633" s="70"/>
      <c r="AV633" s="70"/>
      <c r="AW633" s="70"/>
      <c r="AX633" s="70"/>
      <c r="AY633" s="70"/>
      <c r="AZ633" s="70"/>
      <c r="BA633" s="70"/>
      <c r="BB633" s="70"/>
      <c r="BC633" s="70"/>
      <c r="BD633" s="70"/>
      <c r="BE633" s="70"/>
      <c r="BF633" s="70"/>
      <c r="BG633" s="70"/>
      <c r="BH633" s="70"/>
      <c r="BI633" s="70"/>
      <c r="BJ633" s="70"/>
      <c r="BK633" s="70"/>
      <c r="BL633" s="70"/>
      <c r="BM633" s="70"/>
      <c r="BN633" s="70"/>
      <c r="BO633" s="70"/>
      <c r="BP633" s="70"/>
      <c r="BQ633" s="70"/>
      <c r="BR633" s="70"/>
      <c r="BS633" s="70"/>
      <c r="BT633" s="70"/>
      <c r="BU633" s="70"/>
      <c r="BV633" s="70"/>
      <c r="BW633" s="70"/>
      <c r="BX633" s="70"/>
      <c r="BY633" s="70"/>
      <c r="BZ633" s="70"/>
      <c r="CA633" s="8"/>
      <c r="CB633" s="27" t="str">
        <f t="shared" si="109"/>
        <v>Riadok bude skrytý.</v>
      </c>
      <c r="CC633" s="52" t="s">
        <v>10</v>
      </c>
      <c r="CW633" s="3">
        <f t="shared" si="115"/>
        <v>0</v>
      </c>
      <c r="CX633" s="3">
        <f t="shared" si="116"/>
        <v>0</v>
      </c>
      <c r="CZ633" s="3">
        <f t="shared" si="117"/>
        <v>1</v>
      </c>
      <c r="DA633" s="40">
        <f t="shared" si="114"/>
        <v>0</v>
      </c>
      <c r="DZ633" s="10"/>
    </row>
    <row r="634" spans="1:130" hidden="1">
      <c r="A634" s="7"/>
      <c r="B634" s="70"/>
      <c r="C634" s="70"/>
      <c r="D634" s="70"/>
      <c r="E634" s="70"/>
      <c r="F634" s="70"/>
      <c r="G634" s="70"/>
      <c r="H634" s="70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  <c r="AF634" s="70"/>
      <c r="AG634" s="70"/>
      <c r="AH634" s="70"/>
      <c r="AI634" s="70"/>
      <c r="AJ634" s="70"/>
      <c r="AK634" s="70"/>
      <c r="AL634" s="70"/>
      <c r="AM634" s="70"/>
      <c r="AN634" s="70"/>
      <c r="AO634" s="70"/>
      <c r="AP634" s="70"/>
      <c r="AQ634" s="70"/>
      <c r="AR634" s="70"/>
      <c r="AS634" s="70"/>
      <c r="AT634" s="70"/>
      <c r="AU634" s="70"/>
      <c r="AV634" s="70"/>
      <c r="AW634" s="70"/>
      <c r="AX634" s="70"/>
      <c r="AY634" s="70"/>
      <c r="AZ634" s="70"/>
      <c r="BA634" s="70"/>
      <c r="BB634" s="70"/>
      <c r="BC634" s="70"/>
      <c r="BD634" s="70"/>
      <c r="BE634" s="70"/>
      <c r="BF634" s="70"/>
      <c r="BG634" s="70"/>
      <c r="BH634" s="70"/>
      <c r="BI634" s="70"/>
      <c r="BJ634" s="70"/>
      <c r="BK634" s="70"/>
      <c r="BL634" s="70"/>
      <c r="BM634" s="70"/>
      <c r="BN634" s="70"/>
      <c r="BO634" s="70"/>
      <c r="BP634" s="70"/>
      <c r="BQ634" s="70"/>
      <c r="BR634" s="70"/>
      <c r="BS634" s="70"/>
      <c r="BT634" s="70"/>
      <c r="BU634" s="70"/>
      <c r="BV634" s="70"/>
      <c r="BW634" s="70"/>
      <c r="BX634" s="70"/>
      <c r="BY634" s="70"/>
      <c r="BZ634" s="70"/>
      <c r="CA634" s="8"/>
      <c r="CB634" s="27" t="str">
        <f t="shared" si="109"/>
        <v>Riadok bude skrytý.</v>
      </c>
      <c r="CC634" s="52" t="s">
        <v>10</v>
      </c>
      <c r="CW634" s="3">
        <f t="shared" si="115"/>
        <v>0</v>
      </c>
      <c r="CX634" s="3">
        <f t="shared" si="116"/>
        <v>0</v>
      </c>
      <c r="CZ634" s="3">
        <f t="shared" si="117"/>
        <v>1</v>
      </c>
      <c r="DA634" s="40">
        <f t="shared" si="114"/>
        <v>0</v>
      </c>
      <c r="DZ634" s="10"/>
    </row>
    <row r="635" spans="1:130" hidden="1">
      <c r="A635" s="7"/>
      <c r="B635" s="70"/>
      <c r="C635" s="70"/>
      <c r="D635" s="70"/>
      <c r="E635" s="70"/>
      <c r="F635" s="70"/>
      <c r="G635" s="70"/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/>
      <c r="AD635" s="70"/>
      <c r="AE635" s="70"/>
      <c r="AF635" s="70"/>
      <c r="AG635" s="70"/>
      <c r="AH635" s="70"/>
      <c r="AI635" s="70"/>
      <c r="AJ635" s="70"/>
      <c r="AK635" s="70"/>
      <c r="AL635" s="70"/>
      <c r="AM635" s="70"/>
      <c r="AN635" s="70"/>
      <c r="AO635" s="70"/>
      <c r="AP635" s="70"/>
      <c r="AQ635" s="70"/>
      <c r="AR635" s="70"/>
      <c r="AS635" s="70"/>
      <c r="AT635" s="70"/>
      <c r="AU635" s="70"/>
      <c r="AV635" s="70"/>
      <c r="AW635" s="70"/>
      <c r="AX635" s="70"/>
      <c r="AY635" s="70"/>
      <c r="AZ635" s="70"/>
      <c r="BA635" s="70"/>
      <c r="BB635" s="70"/>
      <c r="BC635" s="70"/>
      <c r="BD635" s="70"/>
      <c r="BE635" s="70"/>
      <c r="BF635" s="70"/>
      <c r="BG635" s="70"/>
      <c r="BH635" s="70"/>
      <c r="BI635" s="70"/>
      <c r="BJ635" s="70"/>
      <c r="BK635" s="70"/>
      <c r="BL635" s="70"/>
      <c r="BM635" s="70"/>
      <c r="BN635" s="70"/>
      <c r="BO635" s="70"/>
      <c r="BP635" s="70"/>
      <c r="BQ635" s="70"/>
      <c r="BR635" s="70"/>
      <c r="BS635" s="70"/>
      <c r="BT635" s="70"/>
      <c r="BU635" s="70"/>
      <c r="BV635" s="70"/>
      <c r="BW635" s="70"/>
      <c r="BX635" s="70"/>
      <c r="BY635" s="70"/>
      <c r="BZ635" s="70"/>
      <c r="CA635" s="8"/>
      <c r="CB635" s="27" t="str">
        <f t="shared" si="109"/>
        <v>Riadok bude skrytý.</v>
      </c>
      <c r="CC635" s="52" t="s">
        <v>10</v>
      </c>
      <c r="CW635" s="3">
        <f t="shared" si="115"/>
        <v>0</v>
      </c>
      <c r="CX635" s="3">
        <f t="shared" si="116"/>
        <v>0</v>
      </c>
      <c r="CZ635" s="3">
        <f t="shared" si="117"/>
        <v>1</v>
      </c>
      <c r="DA635" s="40">
        <f t="shared" si="114"/>
        <v>0</v>
      </c>
      <c r="DZ635" s="10"/>
    </row>
    <row r="636" spans="1:130" hidden="1">
      <c r="A636" s="7"/>
      <c r="B636" s="70"/>
      <c r="C636" s="70"/>
      <c r="D636" s="70"/>
      <c r="E636" s="70"/>
      <c r="F636" s="70"/>
      <c r="G636" s="70"/>
      <c r="H636" s="70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  <c r="AC636" s="70"/>
      <c r="AD636" s="70"/>
      <c r="AE636" s="70"/>
      <c r="AF636" s="70"/>
      <c r="AG636" s="70"/>
      <c r="AH636" s="70"/>
      <c r="AI636" s="70"/>
      <c r="AJ636" s="70"/>
      <c r="AK636" s="70"/>
      <c r="AL636" s="70"/>
      <c r="AM636" s="70"/>
      <c r="AN636" s="70"/>
      <c r="AO636" s="70"/>
      <c r="AP636" s="70"/>
      <c r="AQ636" s="70"/>
      <c r="AR636" s="70"/>
      <c r="AS636" s="70"/>
      <c r="AT636" s="70"/>
      <c r="AU636" s="70"/>
      <c r="AV636" s="70"/>
      <c r="AW636" s="70"/>
      <c r="AX636" s="70"/>
      <c r="AY636" s="70"/>
      <c r="AZ636" s="70"/>
      <c r="BA636" s="70"/>
      <c r="BB636" s="70"/>
      <c r="BC636" s="70"/>
      <c r="BD636" s="70"/>
      <c r="BE636" s="70"/>
      <c r="BF636" s="70"/>
      <c r="BG636" s="70"/>
      <c r="BH636" s="70"/>
      <c r="BI636" s="70"/>
      <c r="BJ636" s="70"/>
      <c r="BK636" s="70"/>
      <c r="BL636" s="70"/>
      <c r="BM636" s="70"/>
      <c r="BN636" s="70"/>
      <c r="BO636" s="70"/>
      <c r="BP636" s="70"/>
      <c r="BQ636" s="70"/>
      <c r="BR636" s="70"/>
      <c r="BS636" s="70"/>
      <c r="BT636" s="70"/>
      <c r="BU636" s="70"/>
      <c r="BV636" s="70"/>
      <c r="BW636" s="70"/>
      <c r="BX636" s="70"/>
      <c r="BY636" s="70"/>
      <c r="BZ636" s="70"/>
      <c r="CA636" s="8"/>
      <c r="CB636" s="27" t="str">
        <f t="shared" si="109"/>
        <v>Riadok bude skrytý.</v>
      </c>
      <c r="CC636" s="52" t="s">
        <v>10</v>
      </c>
      <c r="CW636" s="3">
        <f t="shared" si="115"/>
        <v>0</v>
      </c>
      <c r="CX636" s="3">
        <f t="shared" si="116"/>
        <v>0</v>
      </c>
      <c r="CZ636" s="3">
        <f t="shared" si="117"/>
        <v>1</v>
      </c>
      <c r="DA636" s="40">
        <f t="shared" si="114"/>
        <v>0</v>
      </c>
      <c r="DZ636" s="10"/>
    </row>
    <row r="637" spans="1:130" hidden="1">
      <c r="A637" s="7"/>
      <c r="B637" s="70"/>
      <c r="C637" s="70"/>
      <c r="D637" s="70"/>
      <c r="E637" s="70"/>
      <c r="F637" s="70"/>
      <c r="G637" s="70"/>
      <c r="H637" s="70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  <c r="AC637" s="70"/>
      <c r="AD637" s="70"/>
      <c r="AE637" s="70"/>
      <c r="AF637" s="70"/>
      <c r="AG637" s="70"/>
      <c r="AH637" s="70"/>
      <c r="AI637" s="70"/>
      <c r="AJ637" s="70"/>
      <c r="AK637" s="70"/>
      <c r="AL637" s="70"/>
      <c r="AM637" s="70"/>
      <c r="AN637" s="70"/>
      <c r="AO637" s="70"/>
      <c r="AP637" s="70"/>
      <c r="AQ637" s="70"/>
      <c r="AR637" s="70"/>
      <c r="AS637" s="70"/>
      <c r="AT637" s="70"/>
      <c r="AU637" s="70"/>
      <c r="AV637" s="70"/>
      <c r="AW637" s="70"/>
      <c r="AX637" s="70"/>
      <c r="AY637" s="70"/>
      <c r="AZ637" s="70"/>
      <c r="BA637" s="70"/>
      <c r="BB637" s="70"/>
      <c r="BC637" s="70"/>
      <c r="BD637" s="70"/>
      <c r="BE637" s="70"/>
      <c r="BF637" s="70"/>
      <c r="BG637" s="70"/>
      <c r="BH637" s="70"/>
      <c r="BI637" s="70"/>
      <c r="BJ637" s="70"/>
      <c r="BK637" s="70"/>
      <c r="BL637" s="70"/>
      <c r="BM637" s="70"/>
      <c r="BN637" s="70"/>
      <c r="BO637" s="70"/>
      <c r="BP637" s="70"/>
      <c r="BQ637" s="70"/>
      <c r="BR637" s="70"/>
      <c r="BS637" s="70"/>
      <c r="BT637" s="70"/>
      <c r="BU637" s="70"/>
      <c r="BV637" s="70"/>
      <c r="BW637" s="70"/>
      <c r="BX637" s="70"/>
      <c r="BY637" s="70"/>
      <c r="BZ637" s="70"/>
      <c r="CA637" s="8"/>
      <c r="CB637" s="27" t="str">
        <f t="shared" si="109"/>
        <v>Riadok bude skrytý.</v>
      </c>
      <c r="CC637" s="52" t="s">
        <v>10</v>
      </c>
      <c r="CW637" s="3">
        <f t="shared" si="115"/>
        <v>0</v>
      </c>
      <c r="CX637" s="3">
        <f t="shared" si="116"/>
        <v>0</v>
      </c>
      <c r="CZ637" s="3">
        <f t="shared" si="117"/>
        <v>1</v>
      </c>
      <c r="DA637" s="40">
        <f t="shared" si="114"/>
        <v>0</v>
      </c>
      <c r="DZ637" s="10"/>
    </row>
    <row r="638" spans="1:130" hidden="1">
      <c r="A638" s="7"/>
      <c r="B638" s="70"/>
      <c r="C638" s="70"/>
      <c r="D638" s="70"/>
      <c r="E638" s="70"/>
      <c r="F638" s="70"/>
      <c r="G638" s="70"/>
      <c r="H638" s="70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  <c r="AC638" s="70"/>
      <c r="AD638" s="70"/>
      <c r="AE638" s="70"/>
      <c r="AF638" s="70"/>
      <c r="AG638" s="70"/>
      <c r="AH638" s="70"/>
      <c r="AI638" s="70"/>
      <c r="AJ638" s="70"/>
      <c r="AK638" s="70"/>
      <c r="AL638" s="70"/>
      <c r="AM638" s="70"/>
      <c r="AN638" s="70"/>
      <c r="AO638" s="70"/>
      <c r="AP638" s="70"/>
      <c r="AQ638" s="70"/>
      <c r="AR638" s="70"/>
      <c r="AS638" s="70"/>
      <c r="AT638" s="70"/>
      <c r="AU638" s="70"/>
      <c r="AV638" s="70"/>
      <c r="AW638" s="70"/>
      <c r="AX638" s="70"/>
      <c r="AY638" s="70"/>
      <c r="AZ638" s="70"/>
      <c r="BA638" s="70"/>
      <c r="BB638" s="70"/>
      <c r="BC638" s="70"/>
      <c r="BD638" s="70"/>
      <c r="BE638" s="70"/>
      <c r="BF638" s="70"/>
      <c r="BG638" s="70"/>
      <c r="BH638" s="70"/>
      <c r="BI638" s="70"/>
      <c r="BJ638" s="70"/>
      <c r="BK638" s="70"/>
      <c r="BL638" s="70"/>
      <c r="BM638" s="70"/>
      <c r="BN638" s="70"/>
      <c r="BO638" s="70"/>
      <c r="BP638" s="70"/>
      <c r="BQ638" s="70"/>
      <c r="BR638" s="70"/>
      <c r="BS638" s="70"/>
      <c r="BT638" s="70"/>
      <c r="BU638" s="70"/>
      <c r="BV638" s="70"/>
      <c r="BW638" s="70"/>
      <c r="BX638" s="70"/>
      <c r="BY638" s="70"/>
      <c r="BZ638" s="70"/>
      <c r="CA638" s="8"/>
      <c r="CB638" s="27" t="str">
        <f t="shared" si="109"/>
        <v>Riadok bude skrytý.</v>
      </c>
      <c r="CC638" s="52" t="s">
        <v>10</v>
      </c>
      <c r="CW638" s="3">
        <f t="shared" si="115"/>
        <v>0</v>
      </c>
      <c r="CX638" s="3">
        <f t="shared" si="116"/>
        <v>0</v>
      </c>
      <c r="CZ638" s="3">
        <f t="shared" si="117"/>
        <v>1</v>
      </c>
      <c r="DA638" s="40">
        <f t="shared" si="114"/>
        <v>0</v>
      </c>
      <c r="DZ638" s="10"/>
    </row>
    <row r="639" spans="1:130" hidden="1">
      <c r="A639" s="7"/>
      <c r="B639" s="70"/>
      <c r="C639" s="70"/>
      <c r="D639" s="70"/>
      <c r="E639" s="70"/>
      <c r="F639" s="70"/>
      <c r="G639" s="70"/>
      <c r="H639" s="70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  <c r="AB639" s="70"/>
      <c r="AC639" s="70"/>
      <c r="AD639" s="70"/>
      <c r="AE639" s="70"/>
      <c r="AF639" s="70"/>
      <c r="AG639" s="70"/>
      <c r="AH639" s="70"/>
      <c r="AI639" s="70"/>
      <c r="AJ639" s="70"/>
      <c r="AK639" s="70"/>
      <c r="AL639" s="70"/>
      <c r="AM639" s="70"/>
      <c r="AN639" s="70"/>
      <c r="AO639" s="70"/>
      <c r="AP639" s="70"/>
      <c r="AQ639" s="70"/>
      <c r="AR639" s="70"/>
      <c r="AS639" s="70"/>
      <c r="AT639" s="70"/>
      <c r="AU639" s="70"/>
      <c r="AV639" s="70"/>
      <c r="AW639" s="70"/>
      <c r="AX639" s="70"/>
      <c r="AY639" s="70"/>
      <c r="AZ639" s="70"/>
      <c r="BA639" s="70"/>
      <c r="BB639" s="70"/>
      <c r="BC639" s="70"/>
      <c r="BD639" s="70"/>
      <c r="BE639" s="70"/>
      <c r="BF639" s="70"/>
      <c r="BG639" s="70"/>
      <c r="BH639" s="70"/>
      <c r="BI639" s="70"/>
      <c r="BJ639" s="70"/>
      <c r="BK639" s="70"/>
      <c r="BL639" s="70"/>
      <c r="BM639" s="70"/>
      <c r="BN639" s="70"/>
      <c r="BO639" s="70"/>
      <c r="BP639" s="70"/>
      <c r="BQ639" s="70"/>
      <c r="BR639" s="70"/>
      <c r="BS639" s="70"/>
      <c r="BT639" s="70"/>
      <c r="BU639" s="70"/>
      <c r="BV639" s="70"/>
      <c r="BW639" s="70"/>
      <c r="BX639" s="70"/>
      <c r="BY639" s="70"/>
      <c r="BZ639" s="70"/>
      <c r="CA639" s="12"/>
      <c r="CB639" s="27" t="str">
        <f t="shared" si="109"/>
        <v>Riadok bude skrytý.</v>
      </c>
      <c r="CC639" s="52" t="s">
        <v>10</v>
      </c>
      <c r="CW639" s="3">
        <f t="shared" si="115"/>
        <v>0</v>
      </c>
      <c r="CX639" s="3">
        <f t="shared" si="116"/>
        <v>0</v>
      </c>
      <c r="CZ639" s="3">
        <f t="shared" si="117"/>
        <v>1</v>
      </c>
      <c r="DA639" s="40">
        <f t="shared" si="114"/>
        <v>0</v>
      </c>
      <c r="DZ639" s="10"/>
    </row>
    <row r="640" spans="1:130" hidden="1">
      <c r="A640" s="7"/>
      <c r="B640" s="70"/>
      <c r="C640" s="70"/>
      <c r="D640" s="70"/>
      <c r="E640" s="70"/>
      <c r="F640" s="70"/>
      <c r="G640" s="70"/>
      <c r="H640" s="70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  <c r="AC640" s="70"/>
      <c r="AD640" s="70"/>
      <c r="AE640" s="70"/>
      <c r="AF640" s="70"/>
      <c r="AG640" s="70"/>
      <c r="AH640" s="70"/>
      <c r="AI640" s="70"/>
      <c r="AJ640" s="70"/>
      <c r="AK640" s="70"/>
      <c r="AL640" s="70"/>
      <c r="AM640" s="70"/>
      <c r="AN640" s="70"/>
      <c r="AO640" s="70"/>
      <c r="AP640" s="70"/>
      <c r="AQ640" s="70"/>
      <c r="AR640" s="70"/>
      <c r="AS640" s="70"/>
      <c r="AT640" s="70"/>
      <c r="AU640" s="70"/>
      <c r="AV640" s="70"/>
      <c r="AW640" s="70"/>
      <c r="AX640" s="70"/>
      <c r="AY640" s="70"/>
      <c r="AZ640" s="70"/>
      <c r="BA640" s="70"/>
      <c r="BB640" s="70"/>
      <c r="BC640" s="70"/>
      <c r="BD640" s="70"/>
      <c r="BE640" s="70"/>
      <c r="BF640" s="70"/>
      <c r="BG640" s="70"/>
      <c r="BH640" s="70"/>
      <c r="BI640" s="70"/>
      <c r="BJ640" s="70"/>
      <c r="BK640" s="70"/>
      <c r="BL640" s="70"/>
      <c r="BM640" s="70"/>
      <c r="BN640" s="70"/>
      <c r="BO640" s="70"/>
      <c r="BP640" s="70"/>
      <c r="BQ640" s="70"/>
      <c r="BR640" s="70"/>
      <c r="BS640" s="70"/>
      <c r="BT640" s="70"/>
      <c r="BU640" s="70"/>
      <c r="BV640" s="70"/>
      <c r="BW640" s="70"/>
      <c r="BX640" s="70"/>
      <c r="BY640" s="70"/>
      <c r="BZ640" s="70"/>
      <c r="CA640" s="8"/>
      <c r="CB640" s="27" t="str">
        <f t="shared" ref="CB640:CB662" si="118">+IF(DA640=0,"Riadok bude skrytý.","Riadok bude vidieť.")</f>
        <v>Riadok bude skrytý.</v>
      </c>
      <c r="CC640" s="52" t="s">
        <v>10</v>
      </c>
      <c r="CW640" s="3">
        <f t="shared" si="115"/>
        <v>0</v>
      </c>
      <c r="CX640" s="3">
        <f t="shared" si="116"/>
        <v>0</v>
      </c>
      <c r="CZ640" s="3">
        <f t="shared" si="117"/>
        <v>1</v>
      </c>
      <c r="DA640" s="40">
        <f t="shared" si="114"/>
        <v>0</v>
      </c>
      <c r="DZ640" s="10"/>
    </row>
    <row r="641" spans="1:130">
      <c r="A641" s="7"/>
      <c r="CA641" s="8"/>
      <c r="CB641" s="27" t="str">
        <f t="shared" si="118"/>
        <v>Riadok bude skrytý.</v>
      </c>
      <c r="CC641" s="52" t="s">
        <v>10</v>
      </c>
      <c r="CF641" s="39"/>
      <c r="CW641" s="3">
        <f t="shared" si="115"/>
        <v>0</v>
      </c>
      <c r="CX641" s="3">
        <f>+IF(CX647+CX652+CX653+CX654+CX656+CX657+CX658+CX659+CX660+CX661=0,0,1)</f>
        <v>0</v>
      </c>
      <c r="CZ641" s="3">
        <f t="shared" si="117"/>
        <v>1</v>
      </c>
      <c r="DA641" s="40">
        <f t="shared" si="114"/>
        <v>0</v>
      </c>
      <c r="DZ641" s="10"/>
    </row>
    <row r="642" spans="1:130" hidden="1">
      <c r="A642" s="7"/>
      <c r="B642" s="1" t="s">
        <v>178</v>
      </c>
      <c r="CA642" s="12" t="s">
        <v>4</v>
      </c>
      <c r="CB642" s="27" t="str">
        <f t="shared" si="118"/>
        <v>Riadok bude skrytý.</v>
      </c>
      <c r="CC642" s="52" t="s">
        <v>10</v>
      </c>
      <c r="CW642" s="3">
        <f t="shared" si="115"/>
        <v>0</v>
      </c>
      <c r="CX642" s="3">
        <f>+IF(CX647+CX652+CX653+CX654+CX656+CX657+CX658+CX659+CX660+CX661=0,0,1)</f>
        <v>0</v>
      </c>
      <c r="CZ642" s="3">
        <f t="shared" si="117"/>
        <v>1</v>
      </c>
      <c r="DA642" s="40">
        <f t="shared" si="114"/>
        <v>0</v>
      </c>
      <c r="DZ642" s="10"/>
    </row>
    <row r="643" spans="1:130" hidden="1">
      <c r="A643" s="7"/>
      <c r="CA643" s="54"/>
      <c r="CB643" s="27" t="str">
        <f t="shared" si="118"/>
        <v>Riadok bude skrytý.</v>
      </c>
      <c r="CC643" s="52" t="s">
        <v>10</v>
      </c>
      <c r="CW643" s="3">
        <f t="shared" si="115"/>
        <v>0</v>
      </c>
      <c r="CX643" s="3">
        <f>+IF(CX647+CX652+CX653+CX654+CX656+CX657+CX658+CX659+CX660+CX661=0,0,1)</f>
        <v>0</v>
      </c>
      <c r="CZ643" s="3">
        <f t="shared" ref="CZ643:CZ662" si="119">IF(CC643="",1,IF(CC643="Chcem skryť riadok.",0,1))</f>
        <v>1</v>
      </c>
      <c r="DA643" s="40">
        <f t="shared" si="114"/>
        <v>0</v>
      </c>
      <c r="DZ643" s="10"/>
    </row>
    <row r="644" spans="1:130" ht="12.75" hidden="1" customHeight="1">
      <c r="A644" s="7"/>
      <c r="B644" s="183" t="s">
        <v>179</v>
      </c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  <c r="AB644" s="183"/>
      <c r="AC644" s="183"/>
      <c r="AD644" s="183"/>
      <c r="AE644" s="183"/>
      <c r="AF644" s="183"/>
      <c r="AG644" s="183"/>
      <c r="AH644" s="183"/>
      <c r="AI644" s="183"/>
      <c r="AJ644" s="183"/>
      <c r="AK644" s="199" t="s">
        <v>180</v>
      </c>
      <c r="AL644" s="199"/>
      <c r="AM644" s="199"/>
      <c r="AN644" s="199"/>
      <c r="AO644" s="199"/>
      <c r="AP644" s="199"/>
      <c r="AQ644" s="199"/>
      <c r="AR644" s="199"/>
      <c r="AS644" s="199"/>
      <c r="AT644" s="199"/>
      <c r="AU644" s="199"/>
      <c r="AV644" s="199"/>
      <c r="AW644" s="199"/>
      <c r="AX644" s="199"/>
      <c r="AY644" s="199"/>
      <c r="AZ644" s="199"/>
      <c r="BA644" s="199"/>
      <c r="BB644" s="199"/>
      <c r="BC644" s="199"/>
      <c r="BD644" s="199"/>
      <c r="BE644" s="199"/>
      <c r="BF644" s="199"/>
      <c r="BG644" s="199"/>
      <c r="BH644" s="199"/>
      <c r="BI644" s="199"/>
      <c r="BJ644" s="199"/>
      <c r="BK644" s="199"/>
      <c r="BL644" s="199"/>
      <c r="BM644" s="199"/>
      <c r="BN644" s="199"/>
      <c r="BO644" s="199"/>
      <c r="BP644" s="199"/>
      <c r="BQ644" s="199"/>
      <c r="BR644" s="199"/>
      <c r="BS644" s="199"/>
      <c r="BT644" s="199"/>
      <c r="BU644" s="199"/>
      <c r="BV644" s="199"/>
      <c r="BW644" s="199"/>
      <c r="BX644" s="199"/>
      <c r="BY644" s="199"/>
      <c r="BZ644" s="199"/>
      <c r="CA644" s="54"/>
      <c r="CB644" s="27" t="str">
        <f t="shared" si="118"/>
        <v>Riadok bude skrytý.</v>
      </c>
      <c r="CC644" s="52" t="s">
        <v>10</v>
      </c>
      <c r="CW644" s="3">
        <f t="shared" si="115"/>
        <v>0</v>
      </c>
      <c r="CX644" s="3">
        <f>+IF(CX647+CX652+CX653+CX654+CX656+CX657+CX658+CX659+CX660+CX661=0,0,1)</f>
        <v>0</v>
      </c>
      <c r="CZ644" s="3">
        <f t="shared" si="119"/>
        <v>1</v>
      </c>
      <c r="DA644" s="40">
        <f t="shared" si="114"/>
        <v>0</v>
      </c>
      <c r="DZ644" s="10"/>
    </row>
    <row r="645" spans="1:130" ht="12.75" hidden="1" customHeight="1">
      <c r="A645" s="7"/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  <c r="AB645" s="183"/>
      <c r="AC645" s="183"/>
      <c r="AD645" s="183"/>
      <c r="AE645" s="183"/>
      <c r="AF645" s="183"/>
      <c r="AG645" s="183"/>
      <c r="AH645" s="183"/>
      <c r="AI645" s="183"/>
      <c r="AJ645" s="183"/>
      <c r="AK645" s="103" t="s">
        <v>181</v>
      </c>
      <c r="AL645" s="103"/>
      <c r="AM645" s="103"/>
      <c r="AN645" s="103"/>
      <c r="AO645" s="103"/>
      <c r="AP645" s="103"/>
      <c r="AQ645" s="103"/>
      <c r="AR645" s="103"/>
      <c r="AS645" s="103"/>
      <c r="AT645" s="103"/>
      <c r="AU645" s="103"/>
      <c r="AV645" s="103"/>
      <c r="AW645" s="103"/>
      <c r="AX645" s="103"/>
      <c r="AY645" s="103" t="s">
        <v>182</v>
      </c>
      <c r="AZ645" s="103"/>
      <c r="BA645" s="103"/>
      <c r="BB645" s="103"/>
      <c r="BC645" s="103"/>
      <c r="BD645" s="103"/>
      <c r="BE645" s="103"/>
      <c r="BF645" s="103"/>
      <c r="BG645" s="103"/>
      <c r="BH645" s="103"/>
      <c r="BI645" s="103"/>
      <c r="BJ645" s="103"/>
      <c r="BK645" s="103"/>
      <c r="BL645" s="103"/>
      <c r="BM645" s="103" t="s">
        <v>183</v>
      </c>
      <c r="BN645" s="103"/>
      <c r="BO645" s="103"/>
      <c r="BP645" s="103"/>
      <c r="BQ645" s="103"/>
      <c r="BR645" s="103"/>
      <c r="BS645" s="103"/>
      <c r="BT645" s="103"/>
      <c r="BU645" s="103"/>
      <c r="BV645" s="103"/>
      <c r="BW645" s="103"/>
      <c r="BX645" s="103"/>
      <c r="BY645" s="103"/>
      <c r="BZ645" s="103"/>
      <c r="CA645" s="54"/>
      <c r="CB645" s="27" t="str">
        <f t="shared" si="118"/>
        <v>Riadok bude skrytý.</v>
      </c>
      <c r="CC645" s="52" t="s">
        <v>10</v>
      </c>
      <c r="CW645" s="3">
        <f t="shared" si="115"/>
        <v>0</v>
      </c>
      <c r="CX645" s="3">
        <f>+IF(CX647+CX652+CX653+CX654+CX656+CX657+CX658+CX659+CX660+CX661=0,0,1)</f>
        <v>0</v>
      </c>
      <c r="CZ645" s="3">
        <f t="shared" si="119"/>
        <v>1</v>
      </c>
      <c r="DA645" s="40">
        <f t="shared" si="114"/>
        <v>0</v>
      </c>
      <c r="DZ645" s="10"/>
    </row>
    <row r="646" spans="1:130" hidden="1">
      <c r="A646" s="7"/>
      <c r="B646" s="183"/>
      <c r="C646" s="183"/>
      <c r="D646" s="183"/>
      <c r="E646" s="183"/>
      <c r="F646" s="183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  <c r="AB646" s="183"/>
      <c r="AC646" s="183"/>
      <c r="AD646" s="183"/>
      <c r="AE646" s="183"/>
      <c r="AF646" s="183"/>
      <c r="AG646" s="183"/>
      <c r="AH646" s="183"/>
      <c r="AI646" s="183"/>
      <c r="AJ646" s="183"/>
      <c r="AK646" s="200">
        <f>AJ38</f>
        <v>2020</v>
      </c>
      <c r="AL646" s="200"/>
      <c r="AM646" s="200"/>
      <c r="AN646" s="200"/>
      <c r="AO646" s="200"/>
      <c r="AP646" s="200"/>
      <c r="AQ646" s="200"/>
      <c r="AR646" s="200"/>
      <c r="AS646" s="200"/>
      <c r="AT646" s="200"/>
      <c r="AU646" s="200"/>
      <c r="AV646" s="200"/>
      <c r="AW646" s="200"/>
      <c r="AX646" s="200"/>
      <c r="AY646" s="200"/>
      <c r="AZ646" s="200"/>
      <c r="BA646" s="200"/>
      <c r="BB646" s="200"/>
      <c r="BC646" s="200"/>
      <c r="BD646" s="200"/>
      <c r="BE646" s="200"/>
      <c r="BF646" s="200"/>
      <c r="BG646" s="200"/>
      <c r="BH646" s="200"/>
      <c r="BI646" s="200"/>
      <c r="BJ646" s="200"/>
      <c r="BK646" s="200"/>
      <c r="BL646" s="200"/>
      <c r="BM646" s="200"/>
      <c r="BN646" s="200"/>
      <c r="BO646" s="200"/>
      <c r="BP646" s="200"/>
      <c r="BQ646" s="200"/>
      <c r="BR646" s="200"/>
      <c r="BS646" s="200"/>
      <c r="BT646" s="200"/>
      <c r="BU646" s="200"/>
      <c r="BV646" s="200"/>
      <c r="BW646" s="200"/>
      <c r="BX646" s="200"/>
      <c r="BY646" s="200"/>
      <c r="BZ646" s="200"/>
      <c r="CA646" s="54"/>
      <c r="CB646" s="27" t="str">
        <f t="shared" si="118"/>
        <v>Riadok bude skrytý.</v>
      </c>
      <c r="CC646" s="52" t="s">
        <v>10</v>
      </c>
      <c r="CW646" s="3">
        <f t="shared" si="115"/>
        <v>0</v>
      </c>
      <c r="CX646" s="3">
        <f>+IF(CX647+CX652+CX653+CX654+CX656+CX657+CX658+CX659+CX660+CX661=0,0,1)</f>
        <v>0</v>
      </c>
      <c r="CZ646" s="3">
        <f t="shared" si="119"/>
        <v>1</v>
      </c>
      <c r="DA646" s="40">
        <f t="shared" si="114"/>
        <v>0</v>
      </c>
      <c r="DZ646" s="10"/>
    </row>
    <row r="647" spans="1:130" ht="12.75" hidden="1" customHeight="1">
      <c r="A647" s="7"/>
      <c r="B647" s="201" t="s">
        <v>184</v>
      </c>
      <c r="C647" s="201"/>
      <c r="D647" s="201"/>
      <c r="E647" s="201"/>
      <c r="F647" s="201"/>
      <c r="G647" s="201"/>
      <c r="H647" s="201"/>
      <c r="I647" s="201"/>
      <c r="J647" s="201"/>
      <c r="K647" s="201"/>
      <c r="L647" s="201"/>
      <c r="M647" s="201"/>
      <c r="N647" s="201"/>
      <c r="O647" s="201"/>
      <c r="P647" s="201"/>
      <c r="Q647" s="201"/>
      <c r="R647" s="201"/>
      <c r="S647" s="201"/>
      <c r="T647" s="201"/>
      <c r="U647" s="201"/>
      <c r="V647" s="201"/>
      <c r="W647" s="201"/>
      <c r="X647" s="201"/>
      <c r="Y647" s="201"/>
      <c r="Z647" s="201"/>
      <c r="AA647" s="201"/>
      <c r="AB647" s="201"/>
      <c r="AC647" s="201"/>
      <c r="AD647" s="201"/>
      <c r="AE647" s="201"/>
      <c r="AF647" s="201"/>
      <c r="AG647" s="201"/>
      <c r="AH647" s="201"/>
      <c r="AI647" s="201"/>
      <c r="AJ647" s="201"/>
      <c r="AK647" s="202"/>
      <c r="AL647" s="202"/>
      <c r="AM647" s="202"/>
      <c r="AN647" s="202"/>
      <c r="AO647" s="202"/>
      <c r="AP647" s="202"/>
      <c r="AQ647" s="202"/>
      <c r="AR647" s="202"/>
      <c r="AS647" s="202"/>
      <c r="AT647" s="202"/>
      <c r="AU647" s="202"/>
      <c r="AV647" s="202"/>
      <c r="AW647" s="202"/>
      <c r="AX647" s="202"/>
      <c r="AY647" s="203"/>
      <c r="AZ647" s="203"/>
      <c r="BA647" s="203"/>
      <c r="BB647" s="203"/>
      <c r="BC647" s="203"/>
      <c r="BD647" s="203"/>
      <c r="BE647" s="203"/>
      <c r="BF647" s="203"/>
      <c r="BG647" s="203"/>
      <c r="BH647" s="203"/>
      <c r="BI647" s="203"/>
      <c r="BJ647" s="203"/>
      <c r="BK647" s="203"/>
      <c r="BL647" s="203"/>
      <c r="BM647" s="204"/>
      <c r="BN647" s="204"/>
      <c r="BO647" s="204"/>
      <c r="BP647" s="204"/>
      <c r="BQ647" s="204"/>
      <c r="BR647" s="204"/>
      <c r="BS647" s="204"/>
      <c r="BT647" s="204"/>
      <c r="BU647" s="204"/>
      <c r="BV647" s="204"/>
      <c r="BW647" s="204"/>
      <c r="BX647" s="204"/>
      <c r="BY647" s="204"/>
      <c r="BZ647" s="204"/>
      <c r="CA647" s="54"/>
      <c r="CB647" s="27" t="str">
        <f t="shared" si="118"/>
        <v>Riadok bude skrytý.</v>
      </c>
      <c r="CC647" s="52" t="s">
        <v>10</v>
      </c>
      <c r="CW647" s="3">
        <f t="shared" si="115"/>
        <v>0</v>
      </c>
      <c r="CX647" s="3">
        <f>+IF(AK647="",IF(AY647="",IF(BM647="",0,1),1),1)</f>
        <v>0</v>
      </c>
      <c r="CZ647" s="3">
        <f t="shared" si="119"/>
        <v>1</v>
      </c>
      <c r="DA647" s="40">
        <f t="shared" si="114"/>
        <v>0</v>
      </c>
      <c r="DZ647" s="10"/>
    </row>
    <row r="648" spans="1:130" ht="12.75" hidden="1" customHeight="1">
      <c r="A648" s="7"/>
      <c r="B648" s="205" t="s">
        <v>185</v>
      </c>
      <c r="C648" s="205"/>
      <c r="D648" s="205"/>
      <c r="E648" s="205"/>
      <c r="F648" s="205"/>
      <c r="G648" s="205"/>
      <c r="H648" s="205"/>
      <c r="I648" s="205"/>
      <c r="J648" s="205"/>
      <c r="K648" s="205"/>
      <c r="L648" s="205"/>
      <c r="M648" s="205"/>
      <c r="N648" s="205"/>
      <c r="O648" s="205"/>
      <c r="P648" s="205"/>
      <c r="Q648" s="205"/>
      <c r="R648" s="205"/>
      <c r="S648" s="205"/>
      <c r="T648" s="205"/>
      <c r="U648" s="205"/>
      <c r="V648" s="205"/>
      <c r="W648" s="205"/>
      <c r="X648" s="205"/>
      <c r="Y648" s="205"/>
      <c r="Z648" s="205"/>
      <c r="AA648" s="205"/>
      <c r="AB648" s="205"/>
      <c r="AC648" s="205"/>
      <c r="AD648" s="205"/>
      <c r="AE648" s="205"/>
      <c r="AF648" s="205"/>
      <c r="AG648" s="205"/>
      <c r="AH648" s="205"/>
      <c r="AI648" s="205"/>
      <c r="AJ648" s="205"/>
      <c r="AK648" s="206"/>
      <c r="AL648" s="206"/>
      <c r="AM648" s="206"/>
      <c r="AN648" s="206"/>
      <c r="AO648" s="206"/>
      <c r="AP648" s="206"/>
      <c r="AQ648" s="206"/>
      <c r="AR648" s="206"/>
      <c r="AS648" s="206"/>
      <c r="AT648" s="206"/>
      <c r="AU648" s="206"/>
      <c r="AV648" s="206"/>
      <c r="AW648" s="206"/>
      <c r="AX648" s="206"/>
      <c r="AY648" s="206"/>
      <c r="AZ648" s="206"/>
      <c r="BA648" s="206"/>
      <c r="BB648" s="206"/>
      <c r="BC648" s="206"/>
      <c r="BD648" s="206"/>
      <c r="BE648" s="206"/>
      <c r="BF648" s="206"/>
      <c r="BG648" s="206"/>
      <c r="BH648" s="206"/>
      <c r="BI648" s="206"/>
      <c r="BJ648" s="206"/>
      <c r="BK648" s="206"/>
      <c r="BL648" s="206"/>
      <c r="BM648" s="206"/>
      <c r="BN648" s="206"/>
      <c r="BO648" s="206"/>
      <c r="BP648" s="206"/>
      <c r="BQ648" s="206"/>
      <c r="BR648" s="206"/>
      <c r="BS648" s="206"/>
      <c r="BT648" s="206"/>
      <c r="BU648" s="206"/>
      <c r="BV648" s="206"/>
      <c r="BW648" s="206"/>
      <c r="BX648" s="206"/>
      <c r="BY648" s="206"/>
      <c r="BZ648" s="206"/>
      <c r="CA648" s="54"/>
      <c r="CB648" s="27" t="str">
        <f t="shared" si="118"/>
        <v>Riadok bude skrytý.</v>
      </c>
      <c r="CC648" s="52" t="s">
        <v>10</v>
      </c>
      <c r="CW648" s="3">
        <f t="shared" si="115"/>
        <v>0</v>
      </c>
      <c r="CX648" s="3">
        <f>+IF(CX647+CX652+CX653+CX654+CX656+CX657+CX658+CX659+CX660+CX661=0,0,1)</f>
        <v>0</v>
      </c>
      <c r="CZ648" s="3">
        <f t="shared" si="119"/>
        <v>1</v>
      </c>
      <c r="DA648" s="40">
        <f t="shared" si="114"/>
        <v>0</v>
      </c>
      <c r="DZ648" s="10"/>
    </row>
    <row r="649" spans="1:130" hidden="1">
      <c r="A649" s="7"/>
      <c r="B649" s="205"/>
      <c r="C649" s="205"/>
      <c r="D649" s="205"/>
      <c r="E649" s="205"/>
      <c r="F649" s="205"/>
      <c r="G649" s="205"/>
      <c r="H649" s="205"/>
      <c r="I649" s="205"/>
      <c r="J649" s="205"/>
      <c r="K649" s="205"/>
      <c r="L649" s="205"/>
      <c r="M649" s="205"/>
      <c r="N649" s="205"/>
      <c r="O649" s="205"/>
      <c r="P649" s="205"/>
      <c r="Q649" s="205"/>
      <c r="R649" s="205"/>
      <c r="S649" s="205"/>
      <c r="T649" s="205"/>
      <c r="U649" s="205"/>
      <c r="V649" s="205"/>
      <c r="W649" s="205"/>
      <c r="X649" s="205"/>
      <c r="Y649" s="205"/>
      <c r="Z649" s="205"/>
      <c r="AA649" s="205"/>
      <c r="AB649" s="205"/>
      <c r="AC649" s="205"/>
      <c r="AD649" s="205"/>
      <c r="AE649" s="205"/>
      <c r="AF649" s="205"/>
      <c r="AG649" s="205"/>
      <c r="AH649" s="205"/>
      <c r="AI649" s="205"/>
      <c r="AJ649" s="205"/>
      <c r="AK649" s="206"/>
      <c r="AL649" s="206"/>
      <c r="AM649" s="206"/>
      <c r="AN649" s="206"/>
      <c r="AO649" s="206"/>
      <c r="AP649" s="206"/>
      <c r="AQ649" s="206"/>
      <c r="AR649" s="206"/>
      <c r="AS649" s="206"/>
      <c r="AT649" s="206"/>
      <c r="AU649" s="206"/>
      <c r="AV649" s="206"/>
      <c r="AW649" s="206"/>
      <c r="AX649" s="206"/>
      <c r="AY649" s="206"/>
      <c r="AZ649" s="206"/>
      <c r="BA649" s="206"/>
      <c r="BB649" s="206"/>
      <c r="BC649" s="206"/>
      <c r="BD649" s="206"/>
      <c r="BE649" s="206"/>
      <c r="BF649" s="206"/>
      <c r="BG649" s="206"/>
      <c r="BH649" s="206"/>
      <c r="BI649" s="206"/>
      <c r="BJ649" s="206"/>
      <c r="BK649" s="206"/>
      <c r="BL649" s="206"/>
      <c r="BM649" s="206"/>
      <c r="BN649" s="206"/>
      <c r="BO649" s="206"/>
      <c r="BP649" s="206"/>
      <c r="BQ649" s="206"/>
      <c r="BR649" s="206"/>
      <c r="BS649" s="206"/>
      <c r="BT649" s="206"/>
      <c r="BU649" s="206"/>
      <c r="BV649" s="206"/>
      <c r="BW649" s="206"/>
      <c r="BX649" s="206"/>
      <c r="BY649" s="206"/>
      <c r="BZ649" s="206"/>
      <c r="CA649" s="54"/>
      <c r="CB649" s="27" t="str">
        <f t="shared" si="118"/>
        <v>Riadok bude skrytý.</v>
      </c>
      <c r="CC649" s="52" t="s">
        <v>10</v>
      </c>
      <c r="CD649" s="64"/>
      <c r="CE649" s="33"/>
      <c r="CW649" s="3">
        <f t="shared" si="115"/>
        <v>0</v>
      </c>
      <c r="CX649" s="3">
        <f>+IF(CX647+CX652+CX653+CX654+CX656+CX657+CX658+CX659+CX660+CX661=0,0,1)</f>
        <v>0</v>
      </c>
      <c r="CZ649" s="3">
        <f t="shared" si="119"/>
        <v>1</v>
      </c>
      <c r="DA649" s="40">
        <f t="shared" si="114"/>
        <v>0</v>
      </c>
      <c r="DZ649" s="10"/>
    </row>
    <row r="650" spans="1:130" hidden="1">
      <c r="A650" s="7"/>
      <c r="B650" s="205"/>
      <c r="C650" s="205"/>
      <c r="D650" s="205"/>
      <c r="E650" s="205"/>
      <c r="F650" s="205"/>
      <c r="G650" s="205"/>
      <c r="H650" s="205"/>
      <c r="I650" s="205"/>
      <c r="J650" s="205"/>
      <c r="K650" s="205"/>
      <c r="L650" s="205"/>
      <c r="M650" s="205"/>
      <c r="N650" s="205"/>
      <c r="O650" s="205"/>
      <c r="P650" s="205"/>
      <c r="Q650" s="205"/>
      <c r="R650" s="205"/>
      <c r="S650" s="205"/>
      <c r="T650" s="205"/>
      <c r="U650" s="205"/>
      <c r="V650" s="205"/>
      <c r="W650" s="205"/>
      <c r="X650" s="205"/>
      <c r="Y650" s="205"/>
      <c r="Z650" s="205"/>
      <c r="AA650" s="205"/>
      <c r="AB650" s="205"/>
      <c r="AC650" s="205"/>
      <c r="AD650" s="205"/>
      <c r="AE650" s="205"/>
      <c r="AF650" s="205"/>
      <c r="AG650" s="205"/>
      <c r="AH650" s="205"/>
      <c r="AI650" s="205"/>
      <c r="AJ650" s="205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07"/>
      <c r="BN650" s="207"/>
      <c r="BO650" s="207"/>
      <c r="BP650" s="207"/>
      <c r="BQ650" s="207"/>
      <c r="BR650" s="207"/>
      <c r="BS650" s="207"/>
      <c r="BT650" s="207"/>
      <c r="BU650" s="207"/>
      <c r="BV650" s="207"/>
      <c r="BW650" s="207"/>
      <c r="BX650" s="207"/>
      <c r="BY650" s="207"/>
      <c r="BZ650" s="207"/>
      <c r="CA650" s="54"/>
      <c r="CB650" s="27" t="str">
        <f t="shared" si="118"/>
        <v>Riadok bude skrytý.</v>
      </c>
      <c r="CC650" s="52" t="s">
        <v>10</v>
      </c>
      <c r="CD650" s="64"/>
      <c r="CE650" s="33"/>
      <c r="CW650" s="3">
        <f t="shared" si="115"/>
        <v>0</v>
      </c>
      <c r="CX650" s="3">
        <f>+IF(CX647+CX652+CX653+CX654+CX656+CX657+CX658+CX659+CX660+CX661=0,0,1)</f>
        <v>0</v>
      </c>
      <c r="CZ650" s="3">
        <f t="shared" si="119"/>
        <v>1</v>
      </c>
      <c r="DA650" s="40">
        <f t="shared" si="114"/>
        <v>0</v>
      </c>
      <c r="DZ650" s="10"/>
    </row>
    <row r="651" spans="1:130" ht="12.75" hidden="1" customHeight="1">
      <c r="A651" s="7"/>
      <c r="B651" s="208" t="s">
        <v>186</v>
      </c>
      <c r="C651" s="208"/>
      <c r="D651" s="208"/>
      <c r="E651" s="208"/>
      <c r="F651" s="208"/>
      <c r="G651" s="208"/>
      <c r="H651" s="208"/>
      <c r="I651" s="208"/>
      <c r="J651" s="208"/>
      <c r="K651" s="208"/>
      <c r="L651" s="208"/>
      <c r="M651" s="208"/>
      <c r="N651" s="208"/>
      <c r="O651" s="208"/>
      <c r="P651" s="208"/>
      <c r="Q651" s="208"/>
      <c r="R651" s="208"/>
      <c r="S651" s="208"/>
      <c r="T651" s="208"/>
      <c r="U651" s="208"/>
      <c r="V651" s="208"/>
      <c r="W651" s="208"/>
      <c r="X651" s="208"/>
      <c r="Y651" s="208"/>
      <c r="Z651" s="208"/>
      <c r="AA651" s="209" t="s">
        <v>187</v>
      </c>
      <c r="AB651" s="209"/>
      <c r="AC651" s="209"/>
      <c r="AD651" s="209"/>
      <c r="AE651" s="209"/>
      <c r="AF651" s="209"/>
      <c r="AG651" s="209"/>
      <c r="AH651" s="209"/>
      <c r="AI651" s="209"/>
      <c r="AJ651" s="209"/>
      <c r="AK651" s="210">
        <f>+SUM(AK652:AX654)</f>
        <v>0</v>
      </c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>
        <f>+SUM(AY652:BL654)</f>
        <v>0</v>
      </c>
      <c r="AZ651" s="210"/>
      <c r="BA651" s="210"/>
      <c r="BB651" s="210"/>
      <c r="BC651" s="210"/>
      <c r="BD651" s="210"/>
      <c r="BE651" s="210"/>
      <c r="BF651" s="210"/>
      <c r="BG651" s="210"/>
      <c r="BH651" s="210"/>
      <c r="BI651" s="210"/>
      <c r="BJ651" s="210"/>
      <c r="BK651" s="210"/>
      <c r="BL651" s="210"/>
      <c r="BM651" s="211">
        <f>+SUM(BM652:BZ654)</f>
        <v>0</v>
      </c>
      <c r="BN651" s="211"/>
      <c r="BO651" s="211"/>
      <c r="BP651" s="211"/>
      <c r="BQ651" s="211"/>
      <c r="BR651" s="211"/>
      <c r="BS651" s="211"/>
      <c r="BT651" s="211"/>
      <c r="BU651" s="211"/>
      <c r="BV651" s="211"/>
      <c r="BW651" s="211"/>
      <c r="BX651" s="211"/>
      <c r="BY651" s="211"/>
      <c r="BZ651" s="211"/>
      <c r="CA651" s="54"/>
      <c r="CB651" s="27" t="str">
        <f t="shared" si="118"/>
        <v>Riadok bude skrytý.</v>
      </c>
      <c r="CC651" s="52" t="s">
        <v>10</v>
      </c>
      <c r="CD651" s="64"/>
      <c r="CE651" s="33"/>
      <c r="CW651" s="3">
        <f t="shared" si="115"/>
        <v>0</v>
      </c>
      <c r="CX651" s="3">
        <f>+IF(CX652+CX653+CX654+CX656+CX657+CX658+CX659+CX660+CX661=0,0,1)</f>
        <v>0</v>
      </c>
      <c r="CZ651" s="3">
        <f t="shared" si="119"/>
        <v>1</v>
      </c>
      <c r="DA651" s="40">
        <f t="shared" si="114"/>
        <v>0</v>
      </c>
      <c r="DZ651" s="10"/>
    </row>
    <row r="652" spans="1:130" ht="12.75" hidden="1" customHeight="1">
      <c r="A652" s="7"/>
      <c r="B652" s="212" t="s">
        <v>188</v>
      </c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194"/>
      <c r="AZ652" s="194"/>
      <c r="BA652" s="194"/>
      <c r="BB652" s="194"/>
      <c r="BC652" s="194"/>
      <c r="BD652" s="194"/>
      <c r="BE652" s="194"/>
      <c r="BF652" s="194"/>
      <c r="BG652" s="194"/>
      <c r="BH652" s="194"/>
      <c r="BI652" s="194"/>
      <c r="BJ652" s="194"/>
      <c r="BK652" s="194"/>
      <c r="BL652" s="194"/>
      <c r="BM652" s="214"/>
      <c r="BN652" s="214"/>
      <c r="BO652" s="214"/>
      <c r="BP652" s="214"/>
      <c r="BQ652" s="214"/>
      <c r="BR652" s="214"/>
      <c r="BS652" s="214"/>
      <c r="BT652" s="214"/>
      <c r="BU652" s="214"/>
      <c r="BV652" s="214"/>
      <c r="BW652" s="214"/>
      <c r="BX652" s="214"/>
      <c r="BY652" s="214"/>
      <c r="BZ652" s="214"/>
      <c r="CA652" s="54"/>
      <c r="CB652" s="27" t="str">
        <f t="shared" si="118"/>
        <v>Riadok bude skrytý.</v>
      </c>
      <c r="CC652" s="52" t="s">
        <v>10</v>
      </c>
      <c r="CD652" s="64"/>
      <c r="CE652" s="33"/>
      <c r="CW652" s="3">
        <f t="shared" si="115"/>
        <v>0</v>
      </c>
      <c r="CX652" s="3">
        <f>+IF(AK652="",IF(AY652="",IF(BM652="",0,1),1),1)</f>
        <v>0</v>
      </c>
      <c r="CZ652" s="3">
        <f t="shared" si="119"/>
        <v>1</v>
      </c>
      <c r="DA652" s="40">
        <f t="shared" si="114"/>
        <v>0</v>
      </c>
      <c r="DZ652" s="10"/>
    </row>
    <row r="653" spans="1:130" ht="12.75" hidden="1" customHeight="1">
      <c r="A653" s="7"/>
      <c r="B653" s="212" t="s">
        <v>189</v>
      </c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213"/>
      <c r="AL653" s="213"/>
      <c r="AM653" s="213"/>
      <c r="AN653" s="213"/>
      <c r="AO653" s="213"/>
      <c r="AP653" s="213"/>
      <c r="AQ653" s="213"/>
      <c r="AR653" s="213"/>
      <c r="AS653" s="213"/>
      <c r="AT653" s="213"/>
      <c r="AU653" s="213"/>
      <c r="AV653" s="213"/>
      <c r="AW653" s="213"/>
      <c r="AX653" s="213"/>
      <c r="AY653" s="194"/>
      <c r="AZ653" s="194"/>
      <c r="BA653" s="194"/>
      <c r="BB653" s="194"/>
      <c r="BC653" s="194"/>
      <c r="BD653" s="194"/>
      <c r="BE653" s="194"/>
      <c r="BF653" s="194"/>
      <c r="BG653" s="194"/>
      <c r="BH653" s="194"/>
      <c r="BI653" s="194"/>
      <c r="BJ653" s="194"/>
      <c r="BK653" s="194"/>
      <c r="BL653" s="194"/>
      <c r="BM653" s="214"/>
      <c r="BN653" s="214"/>
      <c r="BO653" s="214"/>
      <c r="BP653" s="214"/>
      <c r="BQ653" s="214"/>
      <c r="BR653" s="214"/>
      <c r="BS653" s="214"/>
      <c r="BT653" s="214"/>
      <c r="BU653" s="214"/>
      <c r="BV653" s="214"/>
      <c r="BW653" s="214"/>
      <c r="BX653" s="214"/>
      <c r="BY653" s="214"/>
      <c r="BZ653" s="214"/>
      <c r="CA653" s="54"/>
      <c r="CB653" s="27" t="str">
        <f t="shared" si="118"/>
        <v>Riadok bude skrytý.</v>
      </c>
      <c r="CC653" s="52" t="s">
        <v>10</v>
      </c>
      <c r="CD653" s="64"/>
      <c r="CE653" s="33"/>
      <c r="CW653" s="3">
        <f t="shared" si="115"/>
        <v>0</v>
      </c>
      <c r="CX653" s="3">
        <f>+IF(AK653="",IF(AY653="",IF(BM653="",0,1),1),1)</f>
        <v>0</v>
      </c>
      <c r="CZ653" s="3">
        <f t="shared" si="119"/>
        <v>1</v>
      </c>
      <c r="DA653" s="40">
        <f t="shared" si="114"/>
        <v>0</v>
      </c>
      <c r="DZ653" s="10"/>
    </row>
    <row r="654" spans="1:130" ht="12.75" hidden="1" customHeight="1">
      <c r="A654" s="7"/>
      <c r="B654" s="212" t="s">
        <v>190</v>
      </c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  <c r="AH654" s="212"/>
      <c r="AI654" s="212"/>
      <c r="AJ654" s="212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194"/>
      <c r="AZ654" s="194"/>
      <c r="BA654" s="194"/>
      <c r="BB654" s="194"/>
      <c r="BC654" s="194"/>
      <c r="BD654" s="194"/>
      <c r="BE654" s="194"/>
      <c r="BF654" s="194"/>
      <c r="BG654" s="194"/>
      <c r="BH654" s="194"/>
      <c r="BI654" s="194"/>
      <c r="BJ654" s="194"/>
      <c r="BK654" s="194"/>
      <c r="BL654" s="194"/>
      <c r="BM654" s="214"/>
      <c r="BN654" s="214"/>
      <c r="BO654" s="214"/>
      <c r="BP654" s="214"/>
      <c r="BQ654" s="214"/>
      <c r="BR654" s="214"/>
      <c r="BS654" s="214"/>
      <c r="BT654" s="214"/>
      <c r="BU654" s="214"/>
      <c r="BV654" s="214"/>
      <c r="BW654" s="214"/>
      <c r="BX654" s="214"/>
      <c r="BY654" s="214"/>
      <c r="BZ654" s="214"/>
      <c r="CA654" s="54"/>
      <c r="CB654" s="27" t="str">
        <f t="shared" si="118"/>
        <v>Riadok bude skrytý.</v>
      </c>
      <c r="CC654" s="52" t="s">
        <v>10</v>
      </c>
      <c r="CD654" s="64"/>
      <c r="CE654" s="33"/>
      <c r="CW654" s="3">
        <f t="shared" si="115"/>
        <v>0</v>
      </c>
      <c r="CX654" s="3">
        <f>+IF(AK654="",IF(AY654="",IF(BM654="",0,1),1),1)</f>
        <v>0</v>
      </c>
      <c r="CZ654" s="3">
        <f t="shared" si="119"/>
        <v>1</v>
      </c>
      <c r="DA654" s="40">
        <f t="shared" si="114"/>
        <v>0</v>
      </c>
      <c r="DZ654" s="10"/>
    </row>
    <row r="655" spans="1:130" ht="12.75" hidden="1" customHeight="1">
      <c r="A655" s="7"/>
      <c r="B655" s="215" t="s">
        <v>191</v>
      </c>
      <c r="C655" s="215"/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6"/>
      <c r="AL655" s="216"/>
      <c r="AM655" s="216"/>
      <c r="AN655" s="216"/>
      <c r="AO655" s="216"/>
      <c r="AP655" s="216"/>
      <c r="AQ655" s="216"/>
      <c r="AR655" s="216"/>
      <c r="AS655" s="216"/>
      <c r="AT655" s="216"/>
      <c r="AU655" s="216"/>
      <c r="AV655" s="216"/>
      <c r="AW655" s="216"/>
      <c r="AX655" s="216"/>
      <c r="AY655" s="216"/>
      <c r="AZ655" s="216"/>
      <c r="BA655" s="216"/>
      <c r="BB655" s="216"/>
      <c r="BC655" s="216"/>
      <c r="BD655" s="216"/>
      <c r="BE655" s="216"/>
      <c r="BF655" s="216"/>
      <c r="BG655" s="216"/>
      <c r="BH655" s="216"/>
      <c r="BI655" s="216"/>
      <c r="BJ655" s="216"/>
      <c r="BK655" s="216"/>
      <c r="BL655" s="216"/>
      <c r="BM655" s="216"/>
      <c r="BN655" s="216"/>
      <c r="BO655" s="216"/>
      <c r="BP655" s="216"/>
      <c r="BQ655" s="216"/>
      <c r="BR655" s="216"/>
      <c r="BS655" s="216"/>
      <c r="BT655" s="216"/>
      <c r="BU655" s="216"/>
      <c r="BV655" s="216"/>
      <c r="BW655" s="216"/>
      <c r="BX655" s="216"/>
      <c r="BY655" s="216"/>
      <c r="BZ655" s="216"/>
      <c r="CA655" s="54"/>
      <c r="CB655" s="27" t="str">
        <f t="shared" si="118"/>
        <v>Riadok bude skrytý.</v>
      </c>
      <c r="CC655" s="52" t="s">
        <v>10</v>
      </c>
      <c r="CD655" s="64"/>
      <c r="CE655" s="33"/>
      <c r="CW655" s="3">
        <f t="shared" si="115"/>
        <v>0</v>
      </c>
      <c r="CX655" s="3">
        <f>+IF(CX652+CX653+CX654+CX656+CX657+CX658+CX659+CX660+CX661=0,0,1)</f>
        <v>0</v>
      </c>
      <c r="CZ655" s="3">
        <f t="shared" si="119"/>
        <v>1</v>
      </c>
      <c r="DA655" s="40">
        <f t="shared" si="114"/>
        <v>0</v>
      </c>
      <c r="DZ655" s="10"/>
    </row>
    <row r="656" spans="1:130" ht="12.75" hidden="1" customHeight="1">
      <c r="A656" s="7"/>
      <c r="B656" s="212" t="s">
        <v>192</v>
      </c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  <c r="AH656" s="212"/>
      <c r="AI656" s="212"/>
      <c r="AJ656" s="212"/>
      <c r="AK656" s="217"/>
      <c r="AL656" s="217"/>
      <c r="AM656" s="217"/>
      <c r="AN656" s="217"/>
      <c r="AO656" s="217"/>
      <c r="AP656" s="217"/>
      <c r="AQ656" s="217"/>
      <c r="AR656" s="217"/>
      <c r="AS656" s="217"/>
      <c r="AT656" s="217"/>
      <c r="AU656" s="217"/>
      <c r="AV656" s="217"/>
      <c r="AW656" s="217"/>
      <c r="AX656" s="217"/>
      <c r="AY656" s="218"/>
      <c r="AZ656" s="218"/>
      <c r="BA656" s="218"/>
      <c r="BB656" s="218"/>
      <c r="BC656" s="218"/>
      <c r="BD656" s="218"/>
      <c r="BE656" s="218"/>
      <c r="BF656" s="218"/>
      <c r="BG656" s="218"/>
      <c r="BH656" s="218"/>
      <c r="BI656" s="218"/>
      <c r="BJ656" s="218"/>
      <c r="BK656" s="218"/>
      <c r="BL656" s="218"/>
      <c r="BM656" s="219"/>
      <c r="BN656" s="219"/>
      <c r="BO656" s="219"/>
      <c r="BP656" s="219"/>
      <c r="BQ656" s="219"/>
      <c r="BR656" s="219"/>
      <c r="BS656" s="219"/>
      <c r="BT656" s="219"/>
      <c r="BU656" s="219"/>
      <c r="BV656" s="219"/>
      <c r="BW656" s="219"/>
      <c r="BX656" s="219"/>
      <c r="BY656" s="219"/>
      <c r="BZ656" s="219"/>
      <c r="CA656" s="54"/>
      <c r="CB656" s="27" t="str">
        <f t="shared" si="118"/>
        <v>Riadok bude skrytý.</v>
      </c>
      <c r="CC656" s="52" t="s">
        <v>10</v>
      </c>
      <c r="CD656" s="64"/>
      <c r="CE656" s="33"/>
      <c r="CW656" s="3">
        <f t="shared" si="115"/>
        <v>0</v>
      </c>
      <c r="CX656" s="3">
        <f>+IF(AK656="",IF(AY656="",IF(BM656="",0,1),1),1)</f>
        <v>0</v>
      </c>
      <c r="CZ656" s="3">
        <f t="shared" si="119"/>
        <v>1</v>
      </c>
      <c r="DA656" s="40">
        <f t="shared" si="114"/>
        <v>0</v>
      </c>
      <c r="DZ656" s="10"/>
    </row>
    <row r="657" spans="1:130" ht="12.75" hidden="1" customHeight="1">
      <c r="A657" s="7"/>
      <c r="B657" s="212" t="s">
        <v>193</v>
      </c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  <c r="AH657" s="212"/>
      <c r="AI657" s="212"/>
      <c r="AJ657" s="212"/>
      <c r="AK657" s="194"/>
      <c r="AL657" s="194"/>
      <c r="AM657" s="194"/>
      <c r="AN657" s="194"/>
      <c r="AO657" s="194"/>
      <c r="AP657" s="194"/>
      <c r="AQ657" s="194"/>
      <c r="AR657" s="194"/>
      <c r="AS657" s="194"/>
      <c r="AT657" s="194"/>
      <c r="AU657" s="194"/>
      <c r="AV657" s="194"/>
      <c r="AW657" s="194"/>
      <c r="AX657" s="194"/>
      <c r="AY657" s="194"/>
      <c r="AZ657" s="194"/>
      <c r="BA657" s="194"/>
      <c r="BB657" s="194"/>
      <c r="BC657" s="194"/>
      <c r="BD657" s="194"/>
      <c r="BE657" s="194"/>
      <c r="BF657" s="194"/>
      <c r="BG657" s="194"/>
      <c r="BH657" s="194"/>
      <c r="BI657" s="194"/>
      <c r="BJ657" s="194"/>
      <c r="BK657" s="194"/>
      <c r="BL657" s="194"/>
      <c r="BM657" s="214"/>
      <c r="BN657" s="214"/>
      <c r="BO657" s="214"/>
      <c r="BP657" s="214"/>
      <c r="BQ657" s="214"/>
      <c r="BR657" s="214"/>
      <c r="BS657" s="214"/>
      <c r="BT657" s="214"/>
      <c r="BU657" s="214"/>
      <c r="BV657" s="214"/>
      <c r="BW657" s="214"/>
      <c r="BX657" s="214"/>
      <c r="BY657" s="214"/>
      <c r="BZ657" s="214"/>
      <c r="CA657" s="54"/>
      <c r="CB657" s="27" t="str">
        <f t="shared" si="118"/>
        <v>Riadok bude skrytý.</v>
      </c>
      <c r="CC657" s="52" t="s">
        <v>10</v>
      </c>
      <c r="CD657" s="64"/>
      <c r="CE657" s="33"/>
      <c r="CW657" s="3">
        <f t="shared" si="115"/>
        <v>0</v>
      </c>
      <c r="CX657" s="3">
        <f>+IF(AK657="",IF(AY657="",IF(BM657="",0,1),1),1)</f>
        <v>0</v>
      </c>
      <c r="CZ657" s="3">
        <f t="shared" si="119"/>
        <v>1</v>
      </c>
      <c r="DA657" s="40">
        <f t="shared" si="114"/>
        <v>0</v>
      </c>
      <c r="DZ657" s="10"/>
    </row>
    <row r="658" spans="1:130" ht="12.75" hidden="1" customHeight="1">
      <c r="A658" s="7"/>
      <c r="B658" s="212" t="s">
        <v>194</v>
      </c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  <c r="AH658" s="212"/>
      <c r="AI658" s="212"/>
      <c r="AJ658" s="212"/>
      <c r="AK658" s="220"/>
      <c r="AL658" s="220"/>
      <c r="AM658" s="220"/>
      <c r="AN658" s="220"/>
      <c r="AO658" s="220"/>
      <c r="AP658" s="220"/>
      <c r="AQ658" s="220"/>
      <c r="AR658" s="220"/>
      <c r="AS658" s="220"/>
      <c r="AT658" s="220"/>
      <c r="AU658" s="220"/>
      <c r="AV658" s="220"/>
      <c r="AW658" s="220"/>
      <c r="AX658" s="220"/>
      <c r="AY658" s="221"/>
      <c r="AZ658" s="221"/>
      <c r="BA658" s="221"/>
      <c r="BB658" s="221"/>
      <c r="BC658" s="221"/>
      <c r="BD658" s="221"/>
      <c r="BE658" s="221"/>
      <c r="BF658" s="221"/>
      <c r="BG658" s="221"/>
      <c r="BH658" s="221"/>
      <c r="BI658" s="221"/>
      <c r="BJ658" s="221"/>
      <c r="BK658" s="221"/>
      <c r="BL658" s="221"/>
      <c r="BM658" s="222"/>
      <c r="BN658" s="222"/>
      <c r="BO658" s="222"/>
      <c r="BP658" s="222"/>
      <c r="BQ658" s="222"/>
      <c r="BR658" s="222"/>
      <c r="BS658" s="222"/>
      <c r="BT658" s="222"/>
      <c r="BU658" s="222"/>
      <c r="BV658" s="222"/>
      <c r="BW658" s="222"/>
      <c r="BX658" s="222"/>
      <c r="BY658" s="222"/>
      <c r="BZ658" s="222"/>
      <c r="CA658" s="54"/>
      <c r="CB658" s="27" t="str">
        <f t="shared" si="118"/>
        <v>Riadok bude skrytý.</v>
      </c>
      <c r="CC658" s="52" t="s">
        <v>10</v>
      </c>
      <c r="CD658" s="64"/>
      <c r="CE658" s="33"/>
      <c r="CW658" s="3">
        <f t="shared" si="115"/>
        <v>0</v>
      </c>
      <c r="CX658" s="3">
        <f>+IF(AK658="",IF(AY658="",IF(BM658="",0,1),1),1)</f>
        <v>0</v>
      </c>
      <c r="CZ658" s="3">
        <f t="shared" si="119"/>
        <v>1</v>
      </c>
      <c r="DA658" s="40">
        <f t="shared" si="114"/>
        <v>0</v>
      </c>
      <c r="DZ658" s="10"/>
    </row>
    <row r="659" spans="1:130" ht="12.75" hidden="1" customHeight="1">
      <c r="A659" s="7"/>
      <c r="B659" s="212" t="s">
        <v>195</v>
      </c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  <c r="AH659" s="212"/>
      <c r="AI659" s="212"/>
      <c r="AJ659" s="212"/>
      <c r="AK659" s="220"/>
      <c r="AL659" s="220"/>
      <c r="AM659" s="220"/>
      <c r="AN659" s="220"/>
      <c r="AO659" s="220"/>
      <c r="AP659" s="220"/>
      <c r="AQ659" s="220"/>
      <c r="AR659" s="220"/>
      <c r="AS659" s="220"/>
      <c r="AT659" s="220"/>
      <c r="AU659" s="220"/>
      <c r="AV659" s="220"/>
      <c r="AW659" s="220"/>
      <c r="AX659" s="220"/>
      <c r="AY659" s="221"/>
      <c r="AZ659" s="221"/>
      <c r="BA659" s="221"/>
      <c r="BB659" s="221"/>
      <c r="BC659" s="221"/>
      <c r="BD659" s="221"/>
      <c r="BE659" s="221"/>
      <c r="BF659" s="221"/>
      <c r="BG659" s="221"/>
      <c r="BH659" s="221"/>
      <c r="BI659" s="221"/>
      <c r="BJ659" s="221"/>
      <c r="BK659" s="221"/>
      <c r="BL659" s="221"/>
      <c r="BM659" s="222"/>
      <c r="BN659" s="222"/>
      <c r="BO659" s="222"/>
      <c r="BP659" s="222"/>
      <c r="BQ659" s="222"/>
      <c r="BR659" s="222"/>
      <c r="BS659" s="222"/>
      <c r="BT659" s="222"/>
      <c r="BU659" s="222"/>
      <c r="BV659" s="222"/>
      <c r="BW659" s="222"/>
      <c r="BX659" s="222"/>
      <c r="BY659" s="222"/>
      <c r="BZ659" s="222"/>
      <c r="CA659" s="54"/>
      <c r="CB659" s="27" t="str">
        <f t="shared" si="118"/>
        <v>Riadok bude skrytý.</v>
      </c>
      <c r="CC659" s="52" t="s">
        <v>10</v>
      </c>
      <c r="CD659" s="64"/>
      <c r="CE659" s="33"/>
      <c r="CW659" s="3">
        <f t="shared" si="115"/>
        <v>0</v>
      </c>
      <c r="CX659" s="3">
        <f>+IF(AK659="",IF(AY659="",IF(BM659="",0,1),1),1)</f>
        <v>0</v>
      </c>
      <c r="CZ659" s="3">
        <f t="shared" si="119"/>
        <v>1</v>
      </c>
      <c r="DA659" s="40">
        <f t="shared" si="114"/>
        <v>0</v>
      </c>
      <c r="DZ659" s="10"/>
    </row>
    <row r="660" spans="1:130" ht="12.75" hidden="1" customHeight="1">
      <c r="A660" s="7"/>
      <c r="B660" s="223" t="s">
        <v>196</v>
      </c>
      <c r="C660" s="223"/>
      <c r="D660" s="223"/>
      <c r="E660" s="223"/>
      <c r="F660" s="223"/>
      <c r="G660" s="223"/>
      <c r="H660" s="223"/>
      <c r="I660" s="223"/>
      <c r="J660" s="223"/>
      <c r="K660" s="223"/>
      <c r="L660" s="223"/>
      <c r="M660" s="223"/>
      <c r="N660" s="223"/>
      <c r="O660" s="223"/>
      <c r="P660" s="223"/>
      <c r="Q660" s="223"/>
      <c r="R660" s="223"/>
      <c r="S660" s="223"/>
      <c r="T660" s="223"/>
      <c r="U660" s="223"/>
      <c r="V660" s="223"/>
      <c r="W660" s="223"/>
      <c r="X660" s="223"/>
      <c r="Y660" s="223"/>
      <c r="Z660" s="223"/>
      <c r="AA660" s="223"/>
      <c r="AB660" s="223"/>
      <c r="AC660" s="223"/>
      <c r="AD660" s="223"/>
      <c r="AE660" s="223"/>
      <c r="AF660" s="223"/>
      <c r="AG660" s="223"/>
      <c r="AH660" s="223"/>
      <c r="AI660" s="223"/>
      <c r="AJ660" s="223"/>
      <c r="AK660" s="224"/>
      <c r="AL660" s="224"/>
      <c r="AM660" s="224"/>
      <c r="AN660" s="224"/>
      <c r="AO660" s="224"/>
      <c r="AP660" s="224"/>
      <c r="AQ660" s="224"/>
      <c r="AR660" s="224"/>
      <c r="AS660" s="224"/>
      <c r="AT660" s="224"/>
      <c r="AU660" s="224"/>
      <c r="AV660" s="224"/>
      <c r="AW660" s="224"/>
      <c r="AX660" s="224"/>
      <c r="AY660" s="197"/>
      <c r="AZ660" s="197"/>
      <c r="BA660" s="197"/>
      <c r="BB660" s="197"/>
      <c r="BC660" s="197"/>
      <c r="BD660" s="197"/>
      <c r="BE660" s="197"/>
      <c r="BF660" s="197"/>
      <c r="BG660" s="197"/>
      <c r="BH660" s="197"/>
      <c r="BI660" s="197"/>
      <c r="BJ660" s="197"/>
      <c r="BK660" s="197"/>
      <c r="BL660" s="197"/>
      <c r="BM660" s="225"/>
      <c r="BN660" s="225"/>
      <c r="BO660" s="225"/>
      <c r="BP660" s="225"/>
      <c r="BQ660" s="225"/>
      <c r="BR660" s="225"/>
      <c r="BS660" s="225"/>
      <c r="BT660" s="225"/>
      <c r="BU660" s="225"/>
      <c r="BV660" s="225"/>
      <c r="BW660" s="225"/>
      <c r="BX660" s="225"/>
      <c r="BY660" s="225"/>
      <c r="BZ660" s="225"/>
      <c r="CA660" s="54"/>
      <c r="CB660" s="27" t="str">
        <f t="shared" si="118"/>
        <v>Riadok bude skrytý.</v>
      </c>
      <c r="CC660" s="52" t="s">
        <v>10</v>
      </c>
      <c r="CD660" s="64"/>
      <c r="CE660" s="33"/>
      <c r="CW660" s="3">
        <f t="shared" si="115"/>
        <v>0</v>
      </c>
      <c r="CX660" s="3">
        <f>+IF(AK660="",IF(AY660="",IF(BM660="",0,1),1),1)</f>
        <v>0</v>
      </c>
      <c r="CZ660" s="3">
        <f t="shared" si="119"/>
        <v>1</v>
      </c>
      <c r="DA660" s="40">
        <f t="shared" si="114"/>
        <v>0</v>
      </c>
      <c r="DZ660" s="10"/>
    </row>
    <row r="661" spans="1:130" ht="12.75" hidden="1" customHeight="1">
      <c r="A661" s="7"/>
      <c r="B661" s="226" t="s">
        <v>197</v>
      </c>
      <c r="C661" s="226"/>
      <c r="D661" s="226"/>
      <c r="E661" s="226"/>
      <c r="F661" s="226"/>
      <c r="G661" s="226"/>
      <c r="H661" s="226"/>
      <c r="I661" s="226"/>
      <c r="J661" s="226"/>
      <c r="K661" s="226"/>
      <c r="L661" s="226"/>
      <c r="M661" s="226"/>
      <c r="N661" s="226"/>
      <c r="O661" s="226"/>
      <c r="P661" s="226"/>
      <c r="Q661" s="226"/>
      <c r="R661" s="226"/>
      <c r="S661" s="226"/>
      <c r="T661" s="226"/>
      <c r="U661" s="226"/>
      <c r="V661" s="226"/>
      <c r="W661" s="226"/>
      <c r="X661" s="226"/>
      <c r="Y661" s="226"/>
      <c r="Z661" s="226"/>
      <c r="AA661" s="226"/>
      <c r="AB661" s="226"/>
      <c r="AC661" s="226"/>
      <c r="AD661" s="226"/>
      <c r="AE661" s="226"/>
      <c r="AF661" s="226"/>
      <c r="AG661" s="226"/>
      <c r="AH661" s="226"/>
      <c r="AI661" s="226"/>
      <c r="AJ661" s="226"/>
      <c r="AK661" s="227"/>
      <c r="AL661" s="227"/>
      <c r="AM661" s="227"/>
      <c r="AN661" s="227"/>
      <c r="AO661" s="227"/>
      <c r="AP661" s="227"/>
      <c r="AQ661" s="227"/>
      <c r="AR661" s="227"/>
      <c r="AS661" s="227"/>
      <c r="AT661" s="227"/>
      <c r="AU661" s="227"/>
      <c r="AV661" s="227"/>
      <c r="AW661" s="227"/>
      <c r="AX661" s="227"/>
      <c r="AY661" s="228"/>
      <c r="AZ661" s="228"/>
      <c r="BA661" s="228"/>
      <c r="BB661" s="228"/>
      <c r="BC661" s="228"/>
      <c r="BD661" s="228"/>
      <c r="BE661" s="228"/>
      <c r="BF661" s="228"/>
      <c r="BG661" s="228"/>
      <c r="BH661" s="228"/>
      <c r="BI661" s="228"/>
      <c r="BJ661" s="228"/>
      <c r="BK661" s="228"/>
      <c r="BL661" s="228"/>
      <c r="BM661" s="229"/>
      <c r="BN661" s="229"/>
      <c r="BO661" s="229"/>
      <c r="BP661" s="229"/>
      <c r="BQ661" s="229"/>
      <c r="BR661" s="229"/>
      <c r="BS661" s="229"/>
      <c r="BT661" s="229"/>
      <c r="BU661" s="229"/>
      <c r="BV661" s="229"/>
      <c r="BW661" s="229"/>
      <c r="BX661" s="229"/>
      <c r="BY661" s="229"/>
      <c r="BZ661" s="229"/>
      <c r="CA661" s="54"/>
      <c r="CB661" s="27" t="str">
        <f t="shared" si="118"/>
        <v>Riadok bude skrytý.</v>
      </c>
      <c r="CC661" s="52" t="s">
        <v>10</v>
      </c>
      <c r="CW661" s="3">
        <f t="shared" si="115"/>
        <v>0</v>
      </c>
      <c r="CX661" s="3">
        <f>+IF(AK661="",IF(AY661="",IF(BM661="",0,1),1)*1,0)</f>
        <v>0</v>
      </c>
      <c r="CZ661" s="3">
        <f t="shared" si="119"/>
        <v>1</v>
      </c>
      <c r="DA661" s="40">
        <f t="shared" si="114"/>
        <v>0</v>
      </c>
      <c r="DZ661" s="10"/>
    </row>
    <row r="662" spans="1:130">
      <c r="A662" s="7"/>
      <c r="CA662" s="37"/>
      <c r="CB662" s="27" t="str">
        <f t="shared" si="118"/>
        <v>Riadok bude skrytý.</v>
      </c>
      <c r="CC662" s="52" t="s">
        <v>10</v>
      </c>
      <c r="CW662" s="3">
        <f t="shared" si="115"/>
        <v>0</v>
      </c>
      <c r="CZ662" s="3">
        <f t="shared" si="119"/>
        <v>1</v>
      </c>
      <c r="DA662" s="3">
        <f>+IF(CW662+CX662+CY662=0,0,IF(CZ662=0,0,1))</f>
        <v>0</v>
      </c>
      <c r="DZ662" s="10"/>
    </row>
    <row r="663" spans="1:130">
      <c r="A663" s="7"/>
      <c r="B663" s="42" t="s">
        <v>198</v>
      </c>
      <c r="CA663" s="12" t="s">
        <v>4</v>
      </c>
      <c r="CB663" s="27" t="str">
        <f t="shared" ref="CB663:CB692" si="120">+IF(DA663=0,"Riadok bude skrytý.","Riadok bude vidieť.")</f>
        <v>Riadok bude skrytý.</v>
      </c>
      <c r="CC663" s="52" t="s">
        <v>10</v>
      </c>
      <c r="CW663" s="3">
        <f>+IF($K$665="nie je",0,1)</f>
        <v>0</v>
      </c>
      <c r="CZ663" s="3">
        <f t="shared" ref="CZ663:CZ692" si="121">IF(CC663="",1,IF(CC663="Chcem skryť riadok.",0,1))</f>
        <v>1</v>
      </c>
      <c r="DA663" s="3">
        <f>+IF(CW663+CX663+CY663=0,0,IF(CZ663=0,0,1))</f>
        <v>0</v>
      </c>
      <c r="DZ663" s="10"/>
    </row>
    <row r="664" spans="1:130">
      <c r="A664" s="7"/>
      <c r="CA664" s="37"/>
      <c r="CB664" s="27" t="str">
        <f t="shared" si="120"/>
        <v>Riadok bude skrytý.</v>
      </c>
      <c r="CC664" s="52" t="s">
        <v>10</v>
      </c>
      <c r="CW664" s="3">
        <f t="shared" ref="CW664:CW692" si="122">+IF($K$665="nie je",0,1)</f>
        <v>0</v>
      </c>
      <c r="CZ664" s="3">
        <f t="shared" si="121"/>
        <v>1</v>
      </c>
      <c r="DA664" s="3">
        <f>+IF(CW664+CX664+CY664=0,0,IF(CZ664=0,0,1))</f>
        <v>0</v>
      </c>
      <c r="DZ664" s="10"/>
    </row>
    <row r="665" spans="1:130">
      <c r="A665" s="7"/>
      <c r="B665" s="1" t="s">
        <v>199</v>
      </c>
      <c r="K665" s="230" t="s">
        <v>13</v>
      </c>
      <c r="L665" s="230"/>
      <c r="M665" s="230"/>
      <c r="N665" s="230"/>
      <c r="O665" s="230"/>
      <c r="P665" s="1" t="s">
        <v>200</v>
      </c>
      <c r="CA665" s="37"/>
      <c r="CB665" s="27" t="str">
        <f t="shared" si="120"/>
        <v>Riadok bude skrytý.</v>
      </c>
      <c r="CC665" s="52" t="s">
        <v>10</v>
      </c>
      <c r="CW665" s="3">
        <f t="shared" si="122"/>
        <v>0</v>
      </c>
      <c r="CZ665" s="3">
        <f t="shared" si="121"/>
        <v>1</v>
      </c>
      <c r="DA665" s="3">
        <f>+IF(CW665+CX665+CY665=0,0,IF(CZ665=0,0,1))</f>
        <v>0</v>
      </c>
      <c r="DZ665" s="10"/>
    </row>
    <row r="666" spans="1:130">
      <c r="A666" s="7"/>
      <c r="B666" s="1" t="s">
        <v>201</v>
      </c>
      <c r="CA666" s="37"/>
      <c r="CB666" s="27" t="str">
        <f t="shared" si="120"/>
        <v>Riadok bude skrytý.</v>
      </c>
      <c r="CC666" s="52" t="s">
        <v>10</v>
      </c>
      <c r="CW666" s="3">
        <f t="shared" si="122"/>
        <v>0</v>
      </c>
      <c r="CZ666" s="3">
        <f t="shared" si="121"/>
        <v>1</v>
      </c>
      <c r="DA666" s="3">
        <f>+IF(CW666+CX666+CY666=0,0,IF(CZ666=0,0,1))</f>
        <v>0</v>
      </c>
      <c r="DZ666" s="10"/>
    </row>
    <row r="667" spans="1:130">
      <c r="A667" s="7"/>
      <c r="CA667" s="37"/>
      <c r="CB667" s="27" t="str">
        <f t="shared" si="120"/>
        <v>Riadok bude skrytý.</v>
      </c>
      <c r="CC667" s="52" t="s">
        <v>10</v>
      </c>
      <c r="CW667" s="3">
        <f t="shared" si="122"/>
        <v>0</v>
      </c>
      <c r="CX667" s="3">
        <f>+IF(CX669+CX677+CX685=0,0,1)</f>
        <v>0</v>
      </c>
      <c r="CZ667" s="3">
        <f t="shared" si="121"/>
        <v>1</v>
      </c>
      <c r="DA667" s="40">
        <f t="shared" ref="DA667:DA692" si="123">+IF(CW667*CX667=0,0,IF(CZ667=0,0,1))</f>
        <v>0</v>
      </c>
      <c r="DZ667" s="10"/>
    </row>
    <row r="668" spans="1:130">
      <c r="A668" s="7"/>
      <c r="B668" s="1" t="str">
        <f>+IF(K665="je","Spoločnosť uvádza nasledujúce informácie:","")</f>
        <v/>
      </c>
      <c r="CA668" s="12" t="s">
        <v>4</v>
      </c>
      <c r="CB668" s="27" t="str">
        <f t="shared" si="120"/>
        <v>Riadok bude skrytý.</v>
      </c>
      <c r="CC668" s="52" t="s">
        <v>10</v>
      </c>
      <c r="CW668" s="3">
        <f t="shared" si="122"/>
        <v>0</v>
      </c>
      <c r="CX668" s="3">
        <f>+IF(CX669+CX677+CX685=0,0,1)</f>
        <v>0</v>
      </c>
      <c r="CZ668" s="3">
        <f t="shared" si="121"/>
        <v>1</v>
      </c>
      <c r="DA668" s="40">
        <f t="shared" si="123"/>
        <v>0</v>
      </c>
      <c r="DZ668" s="10"/>
    </row>
    <row r="669" spans="1:130" hidden="1">
      <c r="A669" s="7"/>
      <c r="B669" s="1" t="s">
        <v>202</v>
      </c>
      <c r="CA669" s="37"/>
      <c r="CB669" s="27" t="str">
        <f t="shared" si="120"/>
        <v>Riadok bude skrytý.</v>
      </c>
      <c r="CC669" s="52" t="s">
        <v>10</v>
      </c>
      <c r="CW669" s="3">
        <f t="shared" si="122"/>
        <v>0</v>
      </c>
      <c r="CX669" s="3">
        <f>+IF(SUM(CX670:CX676)=0,0,1)</f>
        <v>0</v>
      </c>
      <c r="CZ669" s="3">
        <f t="shared" si="121"/>
        <v>1</v>
      </c>
      <c r="DA669" s="40">
        <f t="shared" si="123"/>
        <v>0</v>
      </c>
      <c r="DZ669" s="10"/>
    </row>
    <row r="670" spans="1:130" hidden="1">
      <c r="A670" s="7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  <c r="AC670" s="101"/>
      <c r="AD670" s="101"/>
      <c r="AE670" s="101"/>
      <c r="AF670" s="101"/>
      <c r="AG670" s="101"/>
      <c r="AH670" s="101"/>
      <c r="AI670" s="101"/>
      <c r="AJ670" s="101"/>
      <c r="AK670" s="101"/>
      <c r="AL670" s="101"/>
      <c r="AM670" s="101"/>
      <c r="AN670" s="101"/>
      <c r="AO670" s="101"/>
      <c r="AP670" s="101"/>
      <c r="AQ670" s="101"/>
      <c r="AR670" s="101"/>
      <c r="AS670" s="101"/>
      <c r="AT670" s="101"/>
      <c r="AU670" s="101"/>
      <c r="AV670" s="101"/>
      <c r="AW670" s="101"/>
      <c r="AX670" s="101"/>
      <c r="AY670" s="101"/>
      <c r="AZ670" s="101"/>
      <c r="BA670" s="101"/>
      <c r="BB670" s="101"/>
      <c r="BC670" s="101"/>
      <c r="BD670" s="101"/>
      <c r="BE670" s="101"/>
      <c r="BF670" s="101"/>
      <c r="BG670" s="101"/>
      <c r="BH670" s="101"/>
      <c r="BI670" s="101"/>
      <c r="BJ670" s="101"/>
      <c r="BK670" s="101"/>
      <c r="BL670" s="101"/>
      <c r="BM670" s="101"/>
      <c r="BN670" s="101"/>
      <c r="BO670" s="101"/>
      <c r="BP670" s="101"/>
      <c r="BQ670" s="101"/>
      <c r="BR670" s="101"/>
      <c r="BS670" s="101"/>
      <c r="BT670" s="101"/>
      <c r="BU670" s="101"/>
      <c r="BV670" s="101"/>
      <c r="BW670" s="101"/>
      <c r="BX670" s="101"/>
      <c r="BY670" s="101"/>
      <c r="BZ670" s="101"/>
      <c r="CA670" s="37"/>
      <c r="CB670" s="27" t="str">
        <f t="shared" si="120"/>
        <v>Riadok bude skrytý.</v>
      </c>
      <c r="CC670" s="52" t="s">
        <v>10</v>
      </c>
      <c r="CW670" s="3">
        <f t="shared" si="122"/>
        <v>0</v>
      </c>
      <c r="CX670" s="3">
        <f>+IF(B670="",0,1)</f>
        <v>0</v>
      </c>
      <c r="CZ670" s="3">
        <f t="shared" si="121"/>
        <v>1</v>
      </c>
      <c r="DA670" s="40">
        <f t="shared" si="123"/>
        <v>0</v>
      </c>
      <c r="DZ670" s="10"/>
    </row>
    <row r="671" spans="1:130" hidden="1">
      <c r="A671" s="7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  <c r="AC671" s="101"/>
      <c r="AD671" s="101"/>
      <c r="AE671" s="101"/>
      <c r="AF671" s="101"/>
      <c r="AG671" s="101"/>
      <c r="AH671" s="101"/>
      <c r="AI671" s="101"/>
      <c r="AJ671" s="101"/>
      <c r="AK671" s="101"/>
      <c r="AL671" s="101"/>
      <c r="AM671" s="101"/>
      <c r="AN671" s="101"/>
      <c r="AO671" s="101"/>
      <c r="AP671" s="101"/>
      <c r="AQ671" s="101"/>
      <c r="AR671" s="101"/>
      <c r="AS671" s="101"/>
      <c r="AT671" s="101"/>
      <c r="AU671" s="101"/>
      <c r="AV671" s="101"/>
      <c r="AW671" s="101"/>
      <c r="AX671" s="101"/>
      <c r="AY671" s="101"/>
      <c r="AZ671" s="101"/>
      <c r="BA671" s="101"/>
      <c r="BB671" s="101"/>
      <c r="BC671" s="101"/>
      <c r="BD671" s="101"/>
      <c r="BE671" s="101"/>
      <c r="BF671" s="101"/>
      <c r="BG671" s="101"/>
      <c r="BH671" s="101"/>
      <c r="BI671" s="101"/>
      <c r="BJ671" s="101"/>
      <c r="BK671" s="101"/>
      <c r="BL671" s="101"/>
      <c r="BM671" s="101"/>
      <c r="BN671" s="101"/>
      <c r="BO671" s="101"/>
      <c r="BP671" s="101"/>
      <c r="BQ671" s="101"/>
      <c r="BR671" s="101"/>
      <c r="BS671" s="101"/>
      <c r="BT671" s="101"/>
      <c r="BU671" s="101"/>
      <c r="BV671" s="101"/>
      <c r="BW671" s="101"/>
      <c r="BX671" s="101"/>
      <c r="BY671" s="101"/>
      <c r="BZ671" s="101"/>
      <c r="CA671" s="37"/>
      <c r="CB671" s="27" t="str">
        <f t="shared" si="120"/>
        <v>Riadok bude skrytý.</v>
      </c>
      <c r="CC671" s="52" t="s">
        <v>10</v>
      </c>
      <c r="CW671" s="3">
        <f t="shared" si="122"/>
        <v>0</v>
      </c>
      <c r="CX671" s="3">
        <f t="shared" ref="CX671:CX676" si="124">+IF(B671="",0,1)</f>
        <v>0</v>
      </c>
      <c r="CZ671" s="3">
        <f t="shared" si="121"/>
        <v>1</v>
      </c>
      <c r="DA671" s="40">
        <f t="shared" si="123"/>
        <v>0</v>
      </c>
      <c r="DZ671" s="10"/>
    </row>
    <row r="672" spans="1:130" hidden="1">
      <c r="A672" s="7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1"/>
      <c r="AO672" s="101"/>
      <c r="AP672" s="101"/>
      <c r="AQ672" s="101"/>
      <c r="AR672" s="101"/>
      <c r="AS672" s="101"/>
      <c r="AT672" s="101"/>
      <c r="AU672" s="101"/>
      <c r="AV672" s="101"/>
      <c r="AW672" s="101"/>
      <c r="AX672" s="101"/>
      <c r="AY672" s="101"/>
      <c r="AZ672" s="101"/>
      <c r="BA672" s="101"/>
      <c r="BB672" s="101"/>
      <c r="BC672" s="101"/>
      <c r="BD672" s="101"/>
      <c r="BE672" s="101"/>
      <c r="BF672" s="101"/>
      <c r="BG672" s="101"/>
      <c r="BH672" s="101"/>
      <c r="BI672" s="101"/>
      <c r="BJ672" s="101"/>
      <c r="BK672" s="101"/>
      <c r="BL672" s="101"/>
      <c r="BM672" s="101"/>
      <c r="BN672" s="101"/>
      <c r="BO672" s="101"/>
      <c r="BP672" s="101"/>
      <c r="BQ672" s="101"/>
      <c r="BR672" s="101"/>
      <c r="BS672" s="101"/>
      <c r="BT672" s="101"/>
      <c r="BU672" s="101"/>
      <c r="BV672" s="101"/>
      <c r="BW672" s="101"/>
      <c r="BX672" s="101"/>
      <c r="BY672" s="101"/>
      <c r="BZ672" s="101"/>
      <c r="CA672" s="37"/>
      <c r="CB672" s="27" t="str">
        <f t="shared" si="120"/>
        <v>Riadok bude skrytý.</v>
      </c>
      <c r="CC672" s="52" t="s">
        <v>10</v>
      </c>
      <c r="CW672" s="3">
        <f t="shared" si="122"/>
        <v>0</v>
      </c>
      <c r="CX672" s="3">
        <f t="shared" si="124"/>
        <v>0</v>
      </c>
      <c r="CZ672" s="3">
        <f t="shared" si="121"/>
        <v>1</v>
      </c>
      <c r="DA672" s="40">
        <f t="shared" si="123"/>
        <v>0</v>
      </c>
      <c r="DZ672" s="10"/>
    </row>
    <row r="673" spans="1:130" hidden="1">
      <c r="A673" s="7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1"/>
      <c r="AO673" s="101"/>
      <c r="AP673" s="101"/>
      <c r="AQ673" s="101"/>
      <c r="AR673" s="101"/>
      <c r="AS673" s="101"/>
      <c r="AT673" s="101"/>
      <c r="AU673" s="101"/>
      <c r="AV673" s="101"/>
      <c r="AW673" s="101"/>
      <c r="AX673" s="101"/>
      <c r="AY673" s="101"/>
      <c r="AZ673" s="101"/>
      <c r="BA673" s="101"/>
      <c r="BB673" s="101"/>
      <c r="BC673" s="101"/>
      <c r="BD673" s="101"/>
      <c r="BE673" s="101"/>
      <c r="BF673" s="101"/>
      <c r="BG673" s="101"/>
      <c r="BH673" s="101"/>
      <c r="BI673" s="101"/>
      <c r="BJ673" s="101"/>
      <c r="BK673" s="101"/>
      <c r="BL673" s="101"/>
      <c r="BM673" s="101"/>
      <c r="BN673" s="101"/>
      <c r="BO673" s="101"/>
      <c r="BP673" s="101"/>
      <c r="BQ673" s="101"/>
      <c r="BR673" s="101"/>
      <c r="BS673" s="101"/>
      <c r="BT673" s="101"/>
      <c r="BU673" s="101"/>
      <c r="BV673" s="101"/>
      <c r="BW673" s="101"/>
      <c r="BX673" s="101"/>
      <c r="BY673" s="101"/>
      <c r="BZ673" s="101"/>
      <c r="CA673" s="37"/>
      <c r="CB673" s="27" t="str">
        <f t="shared" si="120"/>
        <v>Riadok bude skrytý.</v>
      </c>
      <c r="CC673" s="52" t="s">
        <v>10</v>
      </c>
      <c r="CW673" s="3">
        <f t="shared" si="122"/>
        <v>0</v>
      </c>
      <c r="CX673" s="3">
        <f t="shared" si="124"/>
        <v>0</v>
      </c>
      <c r="CZ673" s="3">
        <f t="shared" si="121"/>
        <v>1</v>
      </c>
      <c r="DA673" s="40">
        <f t="shared" si="123"/>
        <v>0</v>
      </c>
      <c r="DZ673" s="10"/>
    </row>
    <row r="674" spans="1:130" hidden="1">
      <c r="A674" s="7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  <c r="AC674" s="101"/>
      <c r="AD674" s="101"/>
      <c r="AE674" s="101"/>
      <c r="AF674" s="101"/>
      <c r="AG674" s="101"/>
      <c r="AH674" s="101"/>
      <c r="AI674" s="101"/>
      <c r="AJ674" s="101"/>
      <c r="AK674" s="101"/>
      <c r="AL674" s="101"/>
      <c r="AM674" s="101"/>
      <c r="AN674" s="101"/>
      <c r="AO674" s="101"/>
      <c r="AP674" s="101"/>
      <c r="AQ674" s="101"/>
      <c r="AR674" s="101"/>
      <c r="AS674" s="101"/>
      <c r="AT674" s="101"/>
      <c r="AU674" s="101"/>
      <c r="AV674" s="101"/>
      <c r="AW674" s="101"/>
      <c r="AX674" s="101"/>
      <c r="AY674" s="101"/>
      <c r="AZ674" s="101"/>
      <c r="BA674" s="101"/>
      <c r="BB674" s="101"/>
      <c r="BC674" s="101"/>
      <c r="BD674" s="101"/>
      <c r="BE674" s="101"/>
      <c r="BF674" s="101"/>
      <c r="BG674" s="101"/>
      <c r="BH674" s="101"/>
      <c r="BI674" s="101"/>
      <c r="BJ674" s="101"/>
      <c r="BK674" s="101"/>
      <c r="BL674" s="101"/>
      <c r="BM674" s="101"/>
      <c r="BN674" s="101"/>
      <c r="BO674" s="101"/>
      <c r="BP674" s="101"/>
      <c r="BQ674" s="101"/>
      <c r="BR674" s="101"/>
      <c r="BS674" s="101"/>
      <c r="BT674" s="101"/>
      <c r="BU674" s="101"/>
      <c r="BV674" s="101"/>
      <c r="BW674" s="101"/>
      <c r="BX674" s="101"/>
      <c r="BY674" s="101"/>
      <c r="BZ674" s="101"/>
      <c r="CA674" s="37"/>
      <c r="CB674" s="27" t="str">
        <f t="shared" si="120"/>
        <v>Riadok bude skrytý.</v>
      </c>
      <c r="CC674" s="52" t="s">
        <v>10</v>
      </c>
      <c r="CW674" s="3">
        <f t="shared" si="122"/>
        <v>0</v>
      </c>
      <c r="CX674" s="3">
        <f t="shared" si="124"/>
        <v>0</v>
      </c>
      <c r="CZ674" s="3">
        <f t="shared" si="121"/>
        <v>1</v>
      </c>
      <c r="DA674" s="40">
        <f t="shared" si="123"/>
        <v>0</v>
      </c>
      <c r="DZ674" s="10"/>
    </row>
    <row r="675" spans="1:130" hidden="1">
      <c r="A675" s="7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  <c r="AC675" s="101"/>
      <c r="AD675" s="101"/>
      <c r="AE675" s="101"/>
      <c r="AF675" s="101"/>
      <c r="AG675" s="101"/>
      <c r="AH675" s="101"/>
      <c r="AI675" s="101"/>
      <c r="AJ675" s="101"/>
      <c r="AK675" s="101"/>
      <c r="AL675" s="101"/>
      <c r="AM675" s="101"/>
      <c r="AN675" s="101"/>
      <c r="AO675" s="101"/>
      <c r="AP675" s="101"/>
      <c r="AQ675" s="101"/>
      <c r="AR675" s="101"/>
      <c r="AS675" s="101"/>
      <c r="AT675" s="101"/>
      <c r="AU675" s="101"/>
      <c r="AV675" s="101"/>
      <c r="AW675" s="101"/>
      <c r="AX675" s="101"/>
      <c r="AY675" s="101"/>
      <c r="AZ675" s="101"/>
      <c r="BA675" s="101"/>
      <c r="BB675" s="101"/>
      <c r="BC675" s="101"/>
      <c r="BD675" s="101"/>
      <c r="BE675" s="101"/>
      <c r="BF675" s="101"/>
      <c r="BG675" s="101"/>
      <c r="BH675" s="101"/>
      <c r="BI675" s="101"/>
      <c r="BJ675" s="101"/>
      <c r="BK675" s="101"/>
      <c r="BL675" s="101"/>
      <c r="BM675" s="101"/>
      <c r="BN675" s="101"/>
      <c r="BO675" s="101"/>
      <c r="BP675" s="101"/>
      <c r="BQ675" s="101"/>
      <c r="BR675" s="101"/>
      <c r="BS675" s="101"/>
      <c r="BT675" s="101"/>
      <c r="BU675" s="101"/>
      <c r="BV675" s="101"/>
      <c r="BW675" s="101"/>
      <c r="BX675" s="101"/>
      <c r="BY675" s="101"/>
      <c r="BZ675" s="101"/>
      <c r="CA675" s="37"/>
      <c r="CB675" s="27" t="str">
        <f t="shared" si="120"/>
        <v>Riadok bude skrytý.</v>
      </c>
      <c r="CC675" s="52" t="s">
        <v>10</v>
      </c>
      <c r="CW675" s="3">
        <f t="shared" si="122"/>
        <v>0</v>
      </c>
      <c r="CX675" s="3">
        <f t="shared" si="124"/>
        <v>0</v>
      </c>
      <c r="CZ675" s="3">
        <f t="shared" si="121"/>
        <v>1</v>
      </c>
      <c r="DA675" s="40">
        <f t="shared" si="123"/>
        <v>0</v>
      </c>
      <c r="DZ675" s="10"/>
    </row>
    <row r="676" spans="1:130" hidden="1">
      <c r="A676" s="7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  <c r="AC676" s="101"/>
      <c r="AD676" s="101"/>
      <c r="AE676" s="101"/>
      <c r="AF676" s="101"/>
      <c r="AG676" s="101"/>
      <c r="AH676" s="101"/>
      <c r="AI676" s="101"/>
      <c r="AJ676" s="101"/>
      <c r="AK676" s="101"/>
      <c r="AL676" s="101"/>
      <c r="AM676" s="101"/>
      <c r="AN676" s="101"/>
      <c r="AO676" s="101"/>
      <c r="AP676" s="101"/>
      <c r="AQ676" s="101"/>
      <c r="AR676" s="101"/>
      <c r="AS676" s="101"/>
      <c r="AT676" s="101"/>
      <c r="AU676" s="101"/>
      <c r="AV676" s="101"/>
      <c r="AW676" s="101"/>
      <c r="AX676" s="101"/>
      <c r="AY676" s="101"/>
      <c r="AZ676" s="101"/>
      <c r="BA676" s="101"/>
      <c r="BB676" s="101"/>
      <c r="BC676" s="101"/>
      <c r="BD676" s="101"/>
      <c r="BE676" s="101"/>
      <c r="BF676" s="101"/>
      <c r="BG676" s="101"/>
      <c r="BH676" s="101"/>
      <c r="BI676" s="101"/>
      <c r="BJ676" s="101"/>
      <c r="BK676" s="101"/>
      <c r="BL676" s="101"/>
      <c r="BM676" s="101"/>
      <c r="BN676" s="101"/>
      <c r="BO676" s="101"/>
      <c r="BP676" s="101"/>
      <c r="BQ676" s="101"/>
      <c r="BR676" s="101"/>
      <c r="BS676" s="101"/>
      <c r="BT676" s="101"/>
      <c r="BU676" s="101"/>
      <c r="BV676" s="101"/>
      <c r="BW676" s="101"/>
      <c r="BX676" s="101"/>
      <c r="BY676" s="101"/>
      <c r="BZ676" s="101"/>
      <c r="CA676" s="37"/>
      <c r="CB676" s="27" t="str">
        <f t="shared" si="120"/>
        <v>Riadok bude skrytý.</v>
      </c>
      <c r="CC676" s="52" t="s">
        <v>10</v>
      </c>
      <c r="CW676" s="3">
        <f t="shared" si="122"/>
        <v>0</v>
      </c>
      <c r="CX676" s="3">
        <f t="shared" si="124"/>
        <v>0</v>
      </c>
      <c r="CZ676" s="3">
        <f t="shared" si="121"/>
        <v>1</v>
      </c>
      <c r="DA676" s="40">
        <f t="shared" si="123"/>
        <v>0</v>
      </c>
      <c r="DZ676" s="10"/>
    </row>
    <row r="677" spans="1:130" hidden="1">
      <c r="A677" s="7"/>
      <c r="B677" s="1" t="s">
        <v>203</v>
      </c>
      <c r="CA677" s="37"/>
      <c r="CB677" s="27" t="str">
        <f t="shared" si="120"/>
        <v>Riadok bude skrytý.</v>
      </c>
      <c r="CC677" s="52" t="s">
        <v>10</v>
      </c>
      <c r="CW677" s="3">
        <f t="shared" si="122"/>
        <v>0</v>
      </c>
      <c r="CX677" s="3">
        <f>+IF(SUM(CX678:CX684)=0,0,1)</f>
        <v>0</v>
      </c>
      <c r="CZ677" s="3">
        <f t="shared" si="121"/>
        <v>1</v>
      </c>
      <c r="DA677" s="40">
        <f t="shared" si="123"/>
        <v>0</v>
      </c>
      <c r="DZ677" s="10"/>
    </row>
    <row r="678" spans="1:130" hidden="1">
      <c r="A678" s="7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  <c r="AC678" s="101"/>
      <c r="AD678" s="101"/>
      <c r="AE678" s="101"/>
      <c r="AF678" s="101"/>
      <c r="AG678" s="101"/>
      <c r="AH678" s="101"/>
      <c r="AI678" s="101"/>
      <c r="AJ678" s="101"/>
      <c r="AK678" s="101"/>
      <c r="AL678" s="101"/>
      <c r="AM678" s="101"/>
      <c r="AN678" s="101"/>
      <c r="AO678" s="101"/>
      <c r="AP678" s="101"/>
      <c r="AQ678" s="101"/>
      <c r="AR678" s="101"/>
      <c r="AS678" s="101"/>
      <c r="AT678" s="101"/>
      <c r="AU678" s="101"/>
      <c r="AV678" s="101"/>
      <c r="AW678" s="101"/>
      <c r="AX678" s="101"/>
      <c r="AY678" s="101"/>
      <c r="AZ678" s="101"/>
      <c r="BA678" s="101"/>
      <c r="BB678" s="101"/>
      <c r="BC678" s="101"/>
      <c r="BD678" s="101"/>
      <c r="BE678" s="101"/>
      <c r="BF678" s="101"/>
      <c r="BG678" s="101"/>
      <c r="BH678" s="101"/>
      <c r="BI678" s="101"/>
      <c r="BJ678" s="101"/>
      <c r="BK678" s="101"/>
      <c r="BL678" s="101"/>
      <c r="BM678" s="101"/>
      <c r="BN678" s="101"/>
      <c r="BO678" s="101"/>
      <c r="BP678" s="101"/>
      <c r="BQ678" s="101"/>
      <c r="BR678" s="101"/>
      <c r="BS678" s="101"/>
      <c r="BT678" s="101"/>
      <c r="BU678" s="101"/>
      <c r="BV678" s="101"/>
      <c r="BW678" s="101"/>
      <c r="BX678" s="101"/>
      <c r="BY678" s="101"/>
      <c r="BZ678" s="101"/>
      <c r="CA678" s="37"/>
      <c r="CB678" s="27" t="str">
        <f t="shared" si="120"/>
        <v>Riadok bude skrytý.</v>
      </c>
      <c r="CC678" s="52" t="s">
        <v>10</v>
      </c>
      <c r="CW678" s="3">
        <f t="shared" si="122"/>
        <v>0</v>
      </c>
      <c r="CX678" s="3">
        <f>+IF(B678="",0,1)</f>
        <v>0</v>
      </c>
      <c r="CZ678" s="3">
        <f t="shared" si="121"/>
        <v>1</v>
      </c>
      <c r="DA678" s="40">
        <f t="shared" si="123"/>
        <v>0</v>
      </c>
      <c r="DZ678" s="10"/>
    </row>
    <row r="679" spans="1:130" hidden="1">
      <c r="A679" s="7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  <c r="AC679" s="101"/>
      <c r="AD679" s="101"/>
      <c r="AE679" s="101"/>
      <c r="AF679" s="101"/>
      <c r="AG679" s="101"/>
      <c r="AH679" s="101"/>
      <c r="AI679" s="101"/>
      <c r="AJ679" s="101"/>
      <c r="AK679" s="101"/>
      <c r="AL679" s="101"/>
      <c r="AM679" s="101"/>
      <c r="AN679" s="101"/>
      <c r="AO679" s="101"/>
      <c r="AP679" s="101"/>
      <c r="AQ679" s="101"/>
      <c r="AR679" s="101"/>
      <c r="AS679" s="101"/>
      <c r="AT679" s="101"/>
      <c r="AU679" s="101"/>
      <c r="AV679" s="101"/>
      <c r="AW679" s="101"/>
      <c r="AX679" s="101"/>
      <c r="AY679" s="101"/>
      <c r="AZ679" s="101"/>
      <c r="BA679" s="101"/>
      <c r="BB679" s="101"/>
      <c r="BC679" s="101"/>
      <c r="BD679" s="101"/>
      <c r="BE679" s="101"/>
      <c r="BF679" s="101"/>
      <c r="BG679" s="101"/>
      <c r="BH679" s="101"/>
      <c r="BI679" s="101"/>
      <c r="BJ679" s="101"/>
      <c r="BK679" s="101"/>
      <c r="BL679" s="101"/>
      <c r="BM679" s="101"/>
      <c r="BN679" s="101"/>
      <c r="BO679" s="101"/>
      <c r="BP679" s="101"/>
      <c r="BQ679" s="101"/>
      <c r="BR679" s="101"/>
      <c r="BS679" s="101"/>
      <c r="BT679" s="101"/>
      <c r="BU679" s="101"/>
      <c r="BV679" s="101"/>
      <c r="BW679" s="101"/>
      <c r="BX679" s="101"/>
      <c r="BY679" s="101"/>
      <c r="BZ679" s="101"/>
      <c r="CA679" s="37"/>
      <c r="CB679" s="27" t="str">
        <f t="shared" si="120"/>
        <v>Riadok bude skrytý.</v>
      </c>
      <c r="CC679" s="52" t="s">
        <v>10</v>
      </c>
      <c r="CW679" s="3">
        <f t="shared" si="122"/>
        <v>0</v>
      </c>
      <c r="CX679" s="3">
        <f t="shared" ref="CX679:CX684" si="125">+IF(B679="",0,1)</f>
        <v>0</v>
      </c>
      <c r="CZ679" s="3">
        <f t="shared" si="121"/>
        <v>1</v>
      </c>
      <c r="DA679" s="40">
        <f t="shared" si="123"/>
        <v>0</v>
      </c>
      <c r="DZ679" s="10"/>
    </row>
    <row r="680" spans="1:130" hidden="1">
      <c r="A680" s="7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  <c r="AC680" s="101"/>
      <c r="AD680" s="101"/>
      <c r="AE680" s="101"/>
      <c r="AF680" s="101"/>
      <c r="AG680" s="101"/>
      <c r="AH680" s="101"/>
      <c r="AI680" s="101"/>
      <c r="AJ680" s="101"/>
      <c r="AK680" s="101"/>
      <c r="AL680" s="101"/>
      <c r="AM680" s="101"/>
      <c r="AN680" s="101"/>
      <c r="AO680" s="101"/>
      <c r="AP680" s="101"/>
      <c r="AQ680" s="101"/>
      <c r="AR680" s="101"/>
      <c r="AS680" s="101"/>
      <c r="AT680" s="101"/>
      <c r="AU680" s="101"/>
      <c r="AV680" s="101"/>
      <c r="AW680" s="101"/>
      <c r="AX680" s="101"/>
      <c r="AY680" s="101"/>
      <c r="AZ680" s="101"/>
      <c r="BA680" s="101"/>
      <c r="BB680" s="101"/>
      <c r="BC680" s="101"/>
      <c r="BD680" s="101"/>
      <c r="BE680" s="101"/>
      <c r="BF680" s="101"/>
      <c r="BG680" s="101"/>
      <c r="BH680" s="101"/>
      <c r="BI680" s="101"/>
      <c r="BJ680" s="101"/>
      <c r="BK680" s="101"/>
      <c r="BL680" s="101"/>
      <c r="BM680" s="101"/>
      <c r="BN680" s="101"/>
      <c r="BO680" s="101"/>
      <c r="BP680" s="101"/>
      <c r="BQ680" s="101"/>
      <c r="BR680" s="101"/>
      <c r="BS680" s="101"/>
      <c r="BT680" s="101"/>
      <c r="BU680" s="101"/>
      <c r="BV680" s="101"/>
      <c r="BW680" s="101"/>
      <c r="BX680" s="101"/>
      <c r="BY680" s="101"/>
      <c r="BZ680" s="101"/>
      <c r="CA680" s="37"/>
      <c r="CB680" s="27" t="str">
        <f t="shared" si="120"/>
        <v>Riadok bude skrytý.</v>
      </c>
      <c r="CC680" s="52" t="s">
        <v>10</v>
      </c>
      <c r="CW680" s="3">
        <f t="shared" si="122"/>
        <v>0</v>
      </c>
      <c r="CX680" s="3">
        <f t="shared" si="125"/>
        <v>0</v>
      </c>
      <c r="CZ680" s="3">
        <f t="shared" si="121"/>
        <v>1</v>
      </c>
      <c r="DA680" s="40">
        <f t="shared" si="123"/>
        <v>0</v>
      </c>
      <c r="DZ680" s="10"/>
    </row>
    <row r="681" spans="1:130" hidden="1">
      <c r="A681" s="7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  <c r="AC681" s="101"/>
      <c r="AD681" s="101"/>
      <c r="AE681" s="101"/>
      <c r="AF681" s="101"/>
      <c r="AG681" s="101"/>
      <c r="AH681" s="101"/>
      <c r="AI681" s="101"/>
      <c r="AJ681" s="101"/>
      <c r="AK681" s="101"/>
      <c r="AL681" s="101"/>
      <c r="AM681" s="101"/>
      <c r="AN681" s="101"/>
      <c r="AO681" s="101"/>
      <c r="AP681" s="101"/>
      <c r="AQ681" s="101"/>
      <c r="AR681" s="101"/>
      <c r="AS681" s="101"/>
      <c r="AT681" s="101"/>
      <c r="AU681" s="101"/>
      <c r="AV681" s="101"/>
      <c r="AW681" s="101"/>
      <c r="AX681" s="101"/>
      <c r="AY681" s="101"/>
      <c r="AZ681" s="101"/>
      <c r="BA681" s="101"/>
      <c r="BB681" s="101"/>
      <c r="BC681" s="101"/>
      <c r="BD681" s="101"/>
      <c r="BE681" s="101"/>
      <c r="BF681" s="101"/>
      <c r="BG681" s="101"/>
      <c r="BH681" s="101"/>
      <c r="BI681" s="101"/>
      <c r="BJ681" s="101"/>
      <c r="BK681" s="101"/>
      <c r="BL681" s="101"/>
      <c r="BM681" s="101"/>
      <c r="BN681" s="101"/>
      <c r="BO681" s="101"/>
      <c r="BP681" s="101"/>
      <c r="BQ681" s="101"/>
      <c r="BR681" s="101"/>
      <c r="BS681" s="101"/>
      <c r="BT681" s="101"/>
      <c r="BU681" s="101"/>
      <c r="BV681" s="101"/>
      <c r="BW681" s="101"/>
      <c r="BX681" s="101"/>
      <c r="BY681" s="101"/>
      <c r="BZ681" s="101"/>
      <c r="CA681" s="37"/>
      <c r="CB681" s="27" t="str">
        <f t="shared" si="120"/>
        <v>Riadok bude skrytý.</v>
      </c>
      <c r="CC681" s="52" t="s">
        <v>10</v>
      </c>
      <c r="CW681" s="3">
        <f t="shared" si="122"/>
        <v>0</v>
      </c>
      <c r="CX681" s="3">
        <f t="shared" si="125"/>
        <v>0</v>
      </c>
      <c r="CZ681" s="3">
        <f t="shared" si="121"/>
        <v>1</v>
      </c>
      <c r="DA681" s="40">
        <f t="shared" si="123"/>
        <v>0</v>
      </c>
      <c r="DZ681" s="10"/>
    </row>
    <row r="682" spans="1:130" hidden="1">
      <c r="A682" s="7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  <c r="AC682" s="101"/>
      <c r="AD682" s="101"/>
      <c r="AE682" s="101"/>
      <c r="AF682" s="101"/>
      <c r="AG682" s="101"/>
      <c r="AH682" s="101"/>
      <c r="AI682" s="101"/>
      <c r="AJ682" s="101"/>
      <c r="AK682" s="101"/>
      <c r="AL682" s="101"/>
      <c r="AM682" s="101"/>
      <c r="AN682" s="101"/>
      <c r="AO682" s="101"/>
      <c r="AP682" s="101"/>
      <c r="AQ682" s="101"/>
      <c r="AR682" s="101"/>
      <c r="AS682" s="101"/>
      <c r="AT682" s="101"/>
      <c r="AU682" s="101"/>
      <c r="AV682" s="101"/>
      <c r="AW682" s="101"/>
      <c r="AX682" s="101"/>
      <c r="AY682" s="101"/>
      <c r="AZ682" s="101"/>
      <c r="BA682" s="101"/>
      <c r="BB682" s="101"/>
      <c r="BC682" s="101"/>
      <c r="BD682" s="101"/>
      <c r="BE682" s="101"/>
      <c r="BF682" s="101"/>
      <c r="BG682" s="101"/>
      <c r="BH682" s="101"/>
      <c r="BI682" s="101"/>
      <c r="BJ682" s="101"/>
      <c r="BK682" s="101"/>
      <c r="BL682" s="101"/>
      <c r="BM682" s="101"/>
      <c r="BN682" s="101"/>
      <c r="BO682" s="101"/>
      <c r="BP682" s="101"/>
      <c r="BQ682" s="101"/>
      <c r="BR682" s="101"/>
      <c r="BS682" s="101"/>
      <c r="BT682" s="101"/>
      <c r="BU682" s="101"/>
      <c r="BV682" s="101"/>
      <c r="BW682" s="101"/>
      <c r="BX682" s="101"/>
      <c r="BY682" s="101"/>
      <c r="BZ682" s="101"/>
      <c r="CA682" s="37"/>
      <c r="CB682" s="27" t="str">
        <f t="shared" si="120"/>
        <v>Riadok bude skrytý.</v>
      </c>
      <c r="CC682" s="52" t="s">
        <v>10</v>
      </c>
      <c r="CW682" s="3">
        <f t="shared" si="122"/>
        <v>0</v>
      </c>
      <c r="CX682" s="3">
        <f t="shared" si="125"/>
        <v>0</v>
      </c>
      <c r="CZ682" s="3">
        <f t="shared" si="121"/>
        <v>1</v>
      </c>
      <c r="DA682" s="40">
        <f t="shared" si="123"/>
        <v>0</v>
      </c>
      <c r="DZ682" s="10"/>
    </row>
    <row r="683" spans="1:130" hidden="1">
      <c r="A683" s="7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  <c r="AC683" s="101"/>
      <c r="AD683" s="101"/>
      <c r="AE683" s="101"/>
      <c r="AF683" s="101"/>
      <c r="AG683" s="101"/>
      <c r="AH683" s="101"/>
      <c r="AI683" s="101"/>
      <c r="AJ683" s="101"/>
      <c r="AK683" s="101"/>
      <c r="AL683" s="101"/>
      <c r="AM683" s="101"/>
      <c r="AN683" s="101"/>
      <c r="AO683" s="101"/>
      <c r="AP683" s="101"/>
      <c r="AQ683" s="101"/>
      <c r="AR683" s="101"/>
      <c r="AS683" s="101"/>
      <c r="AT683" s="101"/>
      <c r="AU683" s="101"/>
      <c r="AV683" s="101"/>
      <c r="AW683" s="101"/>
      <c r="AX683" s="101"/>
      <c r="AY683" s="101"/>
      <c r="AZ683" s="101"/>
      <c r="BA683" s="101"/>
      <c r="BB683" s="101"/>
      <c r="BC683" s="101"/>
      <c r="BD683" s="101"/>
      <c r="BE683" s="101"/>
      <c r="BF683" s="101"/>
      <c r="BG683" s="101"/>
      <c r="BH683" s="101"/>
      <c r="BI683" s="101"/>
      <c r="BJ683" s="101"/>
      <c r="BK683" s="101"/>
      <c r="BL683" s="101"/>
      <c r="BM683" s="101"/>
      <c r="BN683" s="101"/>
      <c r="BO683" s="101"/>
      <c r="BP683" s="101"/>
      <c r="BQ683" s="101"/>
      <c r="BR683" s="101"/>
      <c r="BS683" s="101"/>
      <c r="BT683" s="101"/>
      <c r="BU683" s="101"/>
      <c r="BV683" s="101"/>
      <c r="BW683" s="101"/>
      <c r="BX683" s="101"/>
      <c r="BY683" s="101"/>
      <c r="BZ683" s="101"/>
      <c r="CA683" s="37"/>
      <c r="CB683" s="27" t="str">
        <f t="shared" si="120"/>
        <v>Riadok bude skrytý.</v>
      </c>
      <c r="CC683" s="52" t="s">
        <v>10</v>
      </c>
      <c r="CW683" s="3">
        <f t="shared" si="122"/>
        <v>0</v>
      </c>
      <c r="CX683" s="3">
        <f t="shared" si="125"/>
        <v>0</v>
      </c>
      <c r="CZ683" s="3">
        <f t="shared" si="121"/>
        <v>1</v>
      </c>
      <c r="DA683" s="40">
        <f t="shared" si="123"/>
        <v>0</v>
      </c>
      <c r="DZ683" s="10"/>
    </row>
    <row r="684" spans="1:130" hidden="1">
      <c r="A684" s="7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  <c r="AC684" s="101"/>
      <c r="AD684" s="101"/>
      <c r="AE684" s="101"/>
      <c r="AF684" s="101"/>
      <c r="AG684" s="101"/>
      <c r="AH684" s="101"/>
      <c r="AI684" s="101"/>
      <c r="AJ684" s="101"/>
      <c r="AK684" s="101"/>
      <c r="AL684" s="101"/>
      <c r="AM684" s="101"/>
      <c r="AN684" s="101"/>
      <c r="AO684" s="101"/>
      <c r="AP684" s="101"/>
      <c r="AQ684" s="101"/>
      <c r="AR684" s="101"/>
      <c r="AS684" s="101"/>
      <c r="AT684" s="101"/>
      <c r="AU684" s="101"/>
      <c r="AV684" s="101"/>
      <c r="AW684" s="101"/>
      <c r="AX684" s="101"/>
      <c r="AY684" s="101"/>
      <c r="AZ684" s="101"/>
      <c r="BA684" s="101"/>
      <c r="BB684" s="101"/>
      <c r="BC684" s="101"/>
      <c r="BD684" s="101"/>
      <c r="BE684" s="101"/>
      <c r="BF684" s="101"/>
      <c r="BG684" s="101"/>
      <c r="BH684" s="101"/>
      <c r="BI684" s="101"/>
      <c r="BJ684" s="101"/>
      <c r="BK684" s="101"/>
      <c r="BL684" s="101"/>
      <c r="BM684" s="101"/>
      <c r="BN684" s="101"/>
      <c r="BO684" s="101"/>
      <c r="BP684" s="101"/>
      <c r="BQ684" s="101"/>
      <c r="BR684" s="101"/>
      <c r="BS684" s="101"/>
      <c r="BT684" s="101"/>
      <c r="BU684" s="101"/>
      <c r="BV684" s="101"/>
      <c r="BW684" s="101"/>
      <c r="BX684" s="101"/>
      <c r="BY684" s="101"/>
      <c r="BZ684" s="101"/>
      <c r="CA684" s="37"/>
      <c r="CB684" s="27" t="str">
        <f t="shared" si="120"/>
        <v>Riadok bude skrytý.</v>
      </c>
      <c r="CC684" s="52" t="s">
        <v>10</v>
      </c>
      <c r="CW684" s="3">
        <f t="shared" si="122"/>
        <v>0</v>
      </c>
      <c r="CX684" s="3">
        <f t="shared" si="125"/>
        <v>0</v>
      </c>
      <c r="CZ684" s="3">
        <f t="shared" si="121"/>
        <v>1</v>
      </c>
      <c r="DA684" s="40">
        <f t="shared" si="123"/>
        <v>0</v>
      </c>
      <c r="DZ684" s="10"/>
    </row>
    <row r="685" spans="1:130" hidden="1">
      <c r="A685" s="7"/>
      <c r="B685" s="1" t="s">
        <v>204</v>
      </c>
      <c r="CA685" s="37"/>
      <c r="CB685" s="27" t="str">
        <f t="shared" si="120"/>
        <v>Riadok bude skrytý.</v>
      </c>
      <c r="CC685" s="52" t="s">
        <v>10</v>
      </c>
      <c r="CW685" s="3">
        <f t="shared" si="122"/>
        <v>0</v>
      </c>
      <c r="CX685" s="3">
        <f>+IF(SUM(CX686:CX692)=0,0,1)</f>
        <v>0</v>
      </c>
      <c r="CZ685" s="3">
        <f t="shared" si="121"/>
        <v>1</v>
      </c>
      <c r="DA685" s="40">
        <f t="shared" si="123"/>
        <v>0</v>
      </c>
      <c r="DZ685" s="10"/>
    </row>
    <row r="686" spans="1:130" hidden="1">
      <c r="A686" s="7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  <c r="AC686" s="101"/>
      <c r="AD686" s="101"/>
      <c r="AE686" s="101"/>
      <c r="AF686" s="101"/>
      <c r="AG686" s="101"/>
      <c r="AH686" s="101"/>
      <c r="AI686" s="101"/>
      <c r="AJ686" s="101"/>
      <c r="AK686" s="101"/>
      <c r="AL686" s="101"/>
      <c r="AM686" s="101"/>
      <c r="AN686" s="101"/>
      <c r="AO686" s="101"/>
      <c r="AP686" s="101"/>
      <c r="AQ686" s="101"/>
      <c r="AR686" s="101"/>
      <c r="AS686" s="101"/>
      <c r="AT686" s="101"/>
      <c r="AU686" s="101"/>
      <c r="AV686" s="101"/>
      <c r="AW686" s="101"/>
      <c r="AX686" s="101"/>
      <c r="AY686" s="101"/>
      <c r="AZ686" s="101"/>
      <c r="BA686" s="101"/>
      <c r="BB686" s="101"/>
      <c r="BC686" s="101"/>
      <c r="BD686" s="101"/>
      <c r="BE686" s="101"/>
      <c r="BF686" s="101"/>
      <c r="BG686" s="101"/>
      <c r="BH686" s="101"/>
      <c r="BI686" s="101"/>
      <c r="BJ686" s="101"/>
      <c r="BK686" s="101"/>
      <c r="BL686" s="101"/>
      <c r="BM686" s="101"/>
      <c r="BN686" s="101"/>
      <c r="BO686" s="101"/>
      <c r="BP686" s="101"/>
      <c r="BQ686" s="101"/>
      <c r="BR686" s="101"/>
      <c r="BS686" s="101"/>
      <c r="BT686" s="101"/>
      <c r="BU686" s="101"/>
      <c r="BV686" s="101"/>
      <c r="BW686" s="101"/>
      <c r="BX686" s="101"/>
      <c r="BY686" s="101"/>
      <c r="BZ686" s="101"/>
      <c r="CA686" s="37"/>
      <c r="CB686" s="27" t="str">
        <f t="shared" si="120"/>
        <v>Riadok bude skrytý.</v>
      </c>
      <c r="CC686" s="52" t="s">
        <v>10</v>
      </c>
      <c r="CW686" s="3">
        <f t="shared" si="122"/>
        <v>0</v>
      </c>
      <c r="CX686" s="3">
        <f>+IF(B686="",0,1)</f>
        <v>0</v>
      </c>
      <c r="CZ686" s="3">
        <f t="shared" si="121"/>
        <v>1</v>
      </c>
      <c r="DA686" s="40">
        <f t="shared" si="123"/>
        <v>0</v>
      </c>
      <c r="DZ686" s="10"/>
    </row>
    <row r="687" spans="1:130" hidden="1">
      <c r="A687" s="7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  <c r="AC687" s="101"/>
      <c r="AD687" s="101"/>
      <c r="AE687" s="101"/>
      <c r="AF687" s="101"/>
      <c r="AG687" s="101"/>
      <c r="AH687" s="101"/>
      <c r="AI687" s="101"/>
      <c r="AJ687" s="101"/>
      <c r="AK687" s="101"/>
      <c r="AL687" s="101"/>
      <c r="AM687" s="101"/>
      <c r="AN687" s="101"/>
      <c r="AO687" s="101"/>
      <c r="AP687" s="101"/>
      <c r="AQ687" s="101"/>
      <c r="AR687" s="101"/>
      <c r="AS687" s="101"/>
      <c r="AT687" s="101"/>
      <c r="AU687" s="101"/>
      <c r="AV687" s="101"/>
      <c r="AW687" s="101"/>
      <c r="AX687" s="101"/>
      <c r="AY687" s="101"/>
      <c r="AZ687" s="101"/>
      <c r="BA687" s="101"/>
      <c r="BB687" s="101"/>
      <c r="BC687" s="101"/>
      <c r="BD687" s="101"/>
      <c r="BE687" s="101"/>
      <c r="BF687" s="101"/>
      <c r="BG687" s="101"/>
      <c r="BH687" s="101"/>
      <c r="BI687" s="101"/>
      <c r="BJ687" s="101"/>
      <c r="BK687" s="101"/>
      <c r="BL687" s="101"/>
      <c r="BM687" s="101"/>
      <c r="BN687" s="101"/>
      <c r="BO687" s="101"/>
      <c r="BP687" s="101"/>
      <c r="BQ687" s="101"/>
      <c r="BR687" s="101"/>
      <c r="BS687" s="101"/>
      <c r="BT687" s="101"/>
      <c r="BU687" s="101"/>
      <c r="BV687" s="101"/>
      <c r="BW687" s="101"/>
      <c r="BX687" s="101"/>
      <c r="BY687" s="101"/>
      <c r="BZ687" s="101"/>
      <c r="CA687" s="37"/>
      <c r="CB687" s="27" t="str">
        <f t="shared" si="120"/>
        <v>Riadok bude skrytý.</v>
      </c>
      <c r="CC687" s="52" t="s">
        <v>10</v>
      </c>
      <c r="CW687" s="3">
        <f t="shared" si="122"/>
        <v>0</v>
      </c>
      <c r="CX687" s="3">
        <f t="shared" ref="CX687:CX692" si="126">+IF(B687="",0,1)</f>
        <v>0</v>
      </c>
      <c r="CZ687" s="3">
        <f t="shared" si="121"/>
        <v>1</v>
      </c>
      <c r="DA687" s="40">
        <f t="shared" si="123"/>
        <v>0</v>
      </c>
      <c r="DZ687" s="10"/>
    </row>
    <row r="688" spans="1:130" hidden="1">
      <c r="A688" s="7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  <c r="AC688" s="101"/>
      <c r="AD688" s="101"/>
      <c r="AE688" s="101"/>
      <c r="AF688" s="101"/>
      <c r="AG688" s="101"/>
      <c r="AH688" s="101"/>
      <c r="AI688" s="101"/>
      <c r="AJ688" s="101"/>
      <c r="AK688" s="101"/>
      <c r="AL688" s="101"/>
      <c r="AM688" s="101"/>
      <c r="AN688" s="101"/>
      <c r="AO688" s="101"/>
      <c r="AP688" s="101"/>
      <c r="AQ688" s="101"/>
      <c r="AR688" s="101"/>
      <c r="AS688" s="101"/>
      <c r="AT688" s="101"/>
      <c r="AU688" s="101"/>
      <c r="AV688" s="101"/>
      <c r="AW688" s="101"/>
      <c r="AX688" s="101"/>
      <c r="AY688" s="101"/>
      <c r="AZ688" s="101"/>
      <c r="BA688" s="101"/>
      <c r="BB688" s="101"/>
      <c r="BC688" s="101"/>
      <c r="BD688" s="101"/>
      <c r="BE688" s="101"/>
      <c r="BF688" s="101"/>
      <c r="BG688" s="101"/>
      <c r="BH688" s="101"/>
      <c r="BI688" s="101"/>
      <c r="BJ688" s="101"/>
      <c r="BK688" s="101"/>
      <c r="BL688" s="101"/>
      <c r="BM688" s="101"/>
      <c r="BN688" s="101"/>
      <c r="BO688" s="101"/>
      <c r="BP688" s="101"/>
      <c r="BQ688" s="101"/>
      <c r="BR688" s="101"/>
      <c r="BS688" s="101"/>
      <c r="BT688" s="101"/>
      <c r="BU688" s="101"/>
      <c r="BV688" s="101"/>
      <c r="BW688" s="101"/>
      <c r="BX688" s="101"/>
      <c r="BY688" s="101"/>
      <c r="BZ688" s="101"/>
      <c r="CA688" s="37"/>
      <c r="CB688" s="27" t="str">
        <f t="shared" si="120"/>
        <v>Riadok bude skrytý.</v>
      </c>
      <c r="CC688" s="52" t="s">
        <v>10</v>
      </c>
      <c r="CW688" s="3">
        <f t="shared" si="122"/>
        <v>0</v>
      </c>
      <c r="CX688" s="3">
        <f t="shared" si="126"/>
        <v>0</v>
      </c>
      <c r="CZ688" s="3">
        <f t="shared" si="121"/>
        <v>1</v>
      </c>
      <c r="DA688" s="40">
        <f t="shared" si="123"/>
        <v>0</v>
      </c>
      <c r="DZ688" s="10"/>
    </row>
    <row r="689" spans="1:130" hidden="1">
      <c r="A689" s="7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  <c r="AC689" s="101"/>
      <c r="AD689" s="101"/>
      <c r="AE689" s="101"/>
      <c r="AF689" s="101"/>
      <c r="AG689" s="101"/>
      <c r="AH689" s="101"/>
      <c r="AI689" s="101"/>
      <c r="AJ689" s="101"/>
      <c r="AK689" s="101"/>
      <c r="AL689" s="101"/>
      <c r="AM689" s="101"/>
      <c r="AN689" s="101"/>
      <c r="AO689" s="101"/>
      <c r="AP689" s="101"/>
      <c r="AQ689" s="101"/>
      <c r="AR689" s="101"/>
      <c r="AS689" s="101"/>
      <c r="AT689" s="101"/>
      <c r="AU689" s="101"/>
      <c r="AV689" s="101"/>
      <c r="AW689" s="101"/>
      <c r="AX689" s="101"/>
      <c r="AY689" s="101"/>
      <c r="AZ689" s="101"/>
      <c r="BA689" s="101"/>
      <c r="BB689" s="101"/>
      <c r="BC689" s="101"/>
      <c r="BD689" s="101"/>
      <c r="BE689" s="101"/>
      <c r="BF689" s="101"/>
      <c r="BG689" s="101"/>
      <c r="BH689" s="101"/>
      <c r="BI689" s="101"/>
      <c r="BJ689" s="101"/>
      <c r="BK689" s="101"/>
      <c r="BL689" s="101"/>
      <c r="BM689" s="101"/>
      <c r="BN689" s="101"/>
      <c r="BO689" s="101"/>
      <c r="BP689" s="101"/>
      <c r="BQ689" s="101"/>
      <c r="BR689" s="101"/>
      <c r="BS689" s="101"/>
      <c r="BT689" s="101"/>
      <c r="BU689" s="101"/>
      <c r="BV689" s="101"/>
      <c r="BW689" s="101"/>
      <c r="BX689" s="101"/>
      <c r="BY689" s="101"/>
      <c r="BZ689" s="101"/>
      <c r="CA689" s="37"/>
      <c r="CB689" s="27" t="str">
        <f t="shared" si="120"/>
        <v>Riadok bude skrytý.</v>
      </c>
      <c r="CC689" s="52" t="s">
        <v>10</v>
      </c>
      <c r="CW689" s="3">
        <f t="shared" si="122"/>
        <v>0</v>
      </c>
      <c r="CX689" s="3">
        <f t="shared" si="126"/>
        <v>0</v>
      </c>
      <c r="CZ689" s="3">
        <f t="shared" si="121"/>
        <v>1</v>
      </c>
      <c r="DA689" s="40">
        <f t="shared" si="123"/>
        <v>0</v>
      </c>
      <c r="DZ689" s="10"/>
    </row>
    <row r="690" spans="1:130" hidden="1">
      <c r="A690" s="7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  <c r="AC690" s="101"/>
      <c r="AD690" s="101"/>
      <c r="AE690" s="101"/>
      <c r="AF690" s="101"/>
      <c r="AG690" s="101"/>
      <c r="AH690" s="101"/>
      <c r="AI690" s="101"/>
      <c r="AJ690" s="101"/>
      <c r="AK690" s="101"/>
      <c r="AL690" s="101"/>
      <c r="AM690" s="101"/>
      <c r="AN690" s="101"/>
      <c r="AO690" s="101"/>
      <c r="AP690" s="101"/>
      <c r="AQ690" s="101"/>
      <c r="AR690" s="101"/>
      <c r="AS690" s="101"/>
      <c r="AT690" s="101"/>
      <c r="AU690" s="101"/>
      <c r="AV690" s="101"/>
      <c r="AW690" s="101"/>
      <c r="AX690" s="101"/>
      <c r="AY690" s="101"/>
      <c r="AZ690" s="101"/>
      <c r="BA690" s="101"/>
      <c r="BB690" s="101"/>
      <c r="BC690" s="101"/>
      <c r="BD690" s="101"/>
      <c r="BE690" s="101"/>
      <c r="BF690" s="101"/>
      <c r="BG690" s="101"/>
      <c r="BH690" s="101"/>
      <c r="BI690" s="101"/>
      <c r="BJ690" s="101"/>
      <c r="BK690" s="101"/>
      <c r="BL690" s="101"/>
      <c r="BM690" s="101"/>
      <c r="BN690" s="101"/>
      <c r="BO690" s="101"/>
      <c r="BP690" s="101"/>
      <c r="BQ690" s="101"/>
      <c r="BR690" s="101"/>
      <c r="BS690" s="101"/>
      <c r="BT690" s="101"/>
      <c r="BU690" s="101"/>
      <c r="BV690" s="101"/>
      <c r="BW690" s="101"/>
      <c r="BX690" s="101"/>
      <c r="BY690" s="101"/>
      <c r="BZ690" s="101"/>
      <c r="CA690" s="37"/>
      <c r="CB690" s="27" t="str">
        <f t="shared" si="120"/>
        <v>Riadok bude skrytý.</v>
      </c>
      <c r="CC690" s="52" t="s">
        <v>10</v>
      </c>
      <c r="CW690" s="3">
        <f t="shared" si="122"/>
        <v>0</v>
      </c>
      <c r="CX690" s="3">
        <f t="shared" si="126"/>
        <v>0</v>
      </c>
      <c r="CZ690" s="3">
        <f t="shared" si="121"/>
        <v>1</v>
      </c>
      <c r="DA690" s="40">
        <f t="shared" si="123"/>
        <v>0</v>
      </c>
      <c r="DZ690" s="10"/>
    </row>
    <row r="691" spans="1:130" hidden="1">
      <c r="A691" s="7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  <c r="AC691" s="101"/>
      <c r="AD691" s="101"/>
      <c r="AE691" s="101"/>
      <c r="AF691" s="101"/>
      <c r="AG691" s="101"/>
      <c r="AH691" s="101"/>
      <c r="AI691" s="101"/>
      <c r="AJ691" s="101"/>
      <c r="AK691" s="101"/>
      <c r="AL691" s="101"/>
      <c r="AM691" s="101"/>
      <c r="AN691" s="101"/>
      <c r="AO691" s="101"/>
      <c r="AP691" s="101"/>
      <c r="AQ691" s="101"/>
      <c r="AR691" s="101"/>
      <c r="AS691" s="101"/>
      <c r="AT691" s="101"/>
      <c r="AU691" s="101"/>
      <c r="AV691" s="101"/>
      <c r="AW691" s="101"/>
      <c r="AX691" s="101"/>
      <c r="AY691" s="101"/>
      <c r="AZ691" s="101"/>
      <c r="BA691" s="101"/>
      <c r="BB691" s="101"/>
      <c r="BC691" s="101"/>
      <c r="BD691" s="101"/>
      <c r="BE691" s="101"/>
      <c r="BF691" s="101"/>
      <c r="BG691" s="101"/>
      <c r="BH691" s="101"/>
      <c r="BI691" s="101"/>
      <c r="BJ691" s="101"/>
      <c r="BK691" s="101"/>
      <c r="BL691" s="101"/>
      <c r="BM691" s="101"/>
      <c r="BN691" s="101"/>
      <c r="BO691" s="101"/>
      <c r="BP691" s="101"/>
      <c r="BQ691" s="101"/>
      <c r="BR691" s="101"/>
      <c r="BS691" s="101"/>
      <c r="BT691" s="101"/>
      <c r="BU691" s="101"/>
      <c r="BV691" s="101"/>
      <c r="BW691" s="101"/>
      <c r="BX691" s="101"/>
      <c r="BY691" s="101"/>
      <c r="BZ691" s="101"/>
      <c r="CA691" s="37"/>
      <c r="CB691" s="27" t="str">
        <f t="shared" si="120"/>
        <v>Riadok bude skrytý.</v>
      </c>
      <c r="CC691" s="52" t="s">
        <v>10</v>
      </c>
      <c r="CW691" s="3">
        <f t="shared" si="122"/>
        <v>0</v>
      </c>
      <c r="CX691" s="3">
        <f t="shared" si="126"/>
        <v>0</v>
      </c>
      <c r="CZ691" s="3">
        <f t="shared" si="121"/>
        <v>1</v>
      </c>
      <c r="DA691" s="40">
        <f t="shared" si="123"/>
        <v>0</v>
      </c>
      <c r="DZ691" s="10"/>
    </row>
    <row r="692" spans="1:130" hidden="1">
      <c r="A692" s="7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  <c r="AC692" s="101"/>
      <c r="AD692" s="101"/>
      <c r="AE692" s="101"/>
      <c r="AF692" s="101"/>
      <c r="AG692" s="101"/>
      <c r="AH692" s="101"/>
      <c r="AI692" s="101"/>
      <c r="AJ692" s="101"/>
      <c r="AK692" s="101"/>
      <c r="AL692" s="101"/>
      <c r="AM692" s="101"/>
      <c r="AN692" s="101"/>
      <c r="AO692" s="101"/>
      <c r="AP692" s="101"/>
      <c r="AQ692" s="101"/>
      <c r="AR692" s="101"/>
      <c r="AS692" s="101"/>
      <c r="AT692" s="101"/>
      <c r="AU692" s="101"/>
      <c r="AV692" s="101"/>
      <c r="AW692" s="101"/>
      <c r="AX692" s="101"/>
      <c r="AY692" s="101"/>
      <c r="AZ692" s="101"/>
      <c r="BA692" s="101"/>
      <c r="BB692" s="101"/>
      <c r="BC692" s="101"/>
      <c r="BD692" s="101"/>
      <c r="BE692" s="101"/>
      <c r="BF692" s="101"/>
      <c r="BG692" s="101"/>
      <c r="BH692" s="101"/>
      <c r="BI692" s="101"/>
      <c r="BJ692" s="101"/>
      <c r="BK692" s="101"/>
      <c r="BL692" s="101"/>
      <c r="BM692" s="101"/>
      <c r="BN692" s="101"/>
      <c r="BO692" s="101"/>
      <c r="BP692" s="101"/>
      <c r="BQ692" s="101"/>
      <c r="BR692" s="101"/>
      <c r="BS692" s="101"/>
      <c r="BT692" s="101"/>
      <c r="BU692" s="101"/>
      <c r="BV692" s="101"/>
      <c r="BW692" s="101"/>
      <c r="BX692" s="101"/>
      <c r="BY692" s="101"/>
      <c r="BZ692" s="101"/>
      <c r="CA692" s="37"/>
      <c r="CB692" s="27" t="str">
        <f t="shared" si="120"/>
        <v>Riadok bude skrytý.</v>
      </c>
      <c r="CC692" s="52" t="s">
        <v>10</v>
      </c>
      <c r="CW692" s="3">
        <f t="shared" si="122"/>
        <v>0</v>
      </c>
      <c r="CX692" s="3">
        <f t="shared" si="126"/>
        <v>0</v>
      </c>
      <c r="CZ692" s="3">
        <f t="shared" si="121"/>
        <v>1</v>
      </c>
      <c r="DA692" s="40">
        <f t="shared" si="123"/>
        <v>0</v>
      </c>
      <c r="DZ692" s="10"/>
    </row>
    <row r="693" spans="1:130">
      <c r="A693" s="7"/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65"/>
      <c r="AS693" s="65"/>
      <c r="AT693" s="65"/>
      <c r="AU693" s="65"/>
      <c r="AV693" s="65"/>
      <c r="AW693" s="65"/>
      <c r="AX693" s="65"/>
      <c r="AY693" s="65"/>
      <c r="AZ693" s="65"/>
      <c r="BA693" s="65"/>
      <c r="BB693" s="65"/>
      <c r="BC693" s="65"/>
      <c r="BD693" s="65"/>
      <c r="BE693" s="65"/>
      <c r="BF693" s="65"/>
      <c r="BG693" s="65"/>
      <c r="BH693" s="65"/>
      <c r="BI693" s="65"/>
      <c r="BJ693" s="65"/>
      <c r="BK693" s="65"/>
      <c r="BL693" s="65"/>
      <c r="BM693" s="65"/>
      <c r="BN693" s="65"/>
      <c r="BO693" s="65"/>
      <c r="BP693" s="65"/>
      <c r="BQ693" s="65"/>
      <c r="BR693" s="65"/>
      <c r="BS693" s="65"/>
      <c r="BT693" s="65"/>
      <c r="BU693" s="65"/>
      <c r="BV693" s="65"/>
      <c r="BW693" s="65"/>
      <c r="BX693" s="65"/>
      <c r="BY693" s="65"/>
      <c r="BZ693" s="65"/>
      <c r="CA693" s="66"/>
      <c r="CB693" s="67" t="str">
        <f>+IF(DA693=0,"Riadok bude skrytý.","Riadok bude vidieť.")</f>
        <v>Riadok bude vidieť.</v>
      </c>
      <c r="CC693" s="68" t="s">
        <v>10</v>
      </c>
      <c r="CW693" s="44">
        <v>1</v>
      </c>
      <c r="CZ693" s="3">
        <f>IF(CC693="",1,IF(CC693="Chcem skryť riadok.",0,1))</f>
        <v>1</v>
      </c>
      <c r="DA693" s="3">
        <f>+IF(CW693+CX693+CY693=0,0,IF(CZ693=0,0,1))</f>
        <v>1</v>
      </c>
    </row>
    <row r="694" spans="1:130" ht="7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37"/>
      <c r="CC694" s="69"/>
    </row>
    <row r="695" spans="1:130">
      <c r="CC695" s="69"/>
    </row>
    <row r="696" spans="1:130">
      <c r="CC696" s="69"/>
    </row>
    <row r="697" spans="1:130">
      <c r="CC697" s="69"/>
    </row>
    <row r="698" spans="1:130">
      <c r="CC698" s="69"/>
    </row>
    <row r="699" spans="1:130">
      <c r="CC699" s="69"/>
    </row>
    <row r="700" spans="1:130">
      <c r="CC700" s="69"/>
    </row>
    <row r="701" spans="1:130">
      <c r="CC701" s="69"/>
    </row>
    <row r="702" spans="1:130">
      <c r="CC702" s="69"/>
    </row>
    <row r="703" spans="1:130">
      <c r="CC703" s="69"/>
    </row>
    <row r="704" spans="1:130">
      <c r="CC704" s="69"/>
    </row>
    <row r="705" spans="81:81">
      <c r="CC705" s="69"/>
    </row>
    <row r="706" spans="81:81">
      <c r="CC706" s="69"/>
    </row>
    <row r="707" spans="81:81">
      <c r="CC707" s="69"/>
    </row>
    <row r="708" spans="81:81">
      <c r="CC708" s="69"/>
    </row>
    <row r="709" spans="81:81">
      <c r="CC709" s="69"/>
    </row>
    <row r="710" spans="81:81">
      <c r="CC710" s="69"/>
    </row>
    <row r="711" spans="81:81">
      <c r="CC711" s="69"/>
    </row>
    <row r="712" spans="81:81">
      <c r="CC712" s="69"/>
    </row>
    <row r="713" spans="81:81">
      <c r="CC713" s="69"/>
    </row>
    <row r="714" spans="81:81">
      <c r="CC714" s="69"/>
    </row>
    <row r="715" spans="81:81">
      <c r="CC715" s="69"/>
    </row>
    <row r="716" spans="81:81">
      <c r="CC716" s="69"/>
    </row>
    <row r="717" spans="81:81">
      <c r="CC717" s="69"/>
    </row>
    <row r="718" spans="81:81">
      <c r="CC718" s="69"/>
    </row>
    <row r="719" spans="81:81">
      <c r="CC719" s="69"/>
    </row>
    <row r="720" spans="81:81">
      <c r="CC720" s="69"/>
    </row>
    <row r="721" spans="81:81">
      <c r="CC721" s="69"/>
    </row>
    <row r="722" spans="81:81">
      <c r="CC722" s="69"/>
    </row>
    <row r="723" spans="81:81">
      <c r="CC723" s="69"/>
    </row>
    <row r="724" spans="81:81">
      <c r="CC724" s="69"/>
    </row>
    <row r="725" spans="81:81">
      <c r="CC725" s="69"/>
    </row>
    <row r="726" spans="81:81">
      <c r="CC726" s="69"/>
    </row>
    <row r="727" spans="81:81">
      <c r="CC727" s="69"/>
    </row>
    <row r="728" spans="81:81">
      <c r="CC728" s="69"/>
    </row>
    <row r="729" spans="81:81">
      <c r="CC729" s="69"/>
    </row>
    <row r="730" spans="81:81">
      <c r="CC730" s="69"/>
    </row>
    <row r="731" spans="81:81">
      <c r="CC731" s="69"/>
    </row>
    <row r="732" spans="81:81">
      <c r="CC732" s="69"/>
    </row>
    <row r="733" spans="81:81">
      <c r="CC733" s="69"/>
    </row>
    <row r="734" spans="81:81">
      <c r="CC734" s="69"/>
    </row>
    <row r="735" spans="81:81">
      <c r="CC735" s="69"/>
    </row>
    <row r="736" spans="81:81">
      <c r="CC736" s="69"/>
    </row>
    <row r="737" spans="81:81">
      <c r="CC737" s="69"/>
    </row>
    <row r="738" spans="81:81">
      <c r="CC738" s="69"/>
    </row>
    <row r="739" spans="81:81">
      <c r="CC739" s="69"/>
    </row>
    <row r="740" spans="81:81">
      <c r="CC740" s="69"/>
    </row>
    <row r="741" spans="81:81">
      <c r="CC741" s="69"/>
    </row>
    <row r="742" spans="81:81">
      <c r="CC742" s="69"/>
    </row>
    <row r="743" spans="81:81">
      <c r="CC743" s="69"/>
    </row>
    <row r="744" spans="81:81">
      <c r="CC744" s="69"/>
    </row>
    <row r="745" spans="81:81">
      <c r="CC745" s="69"/>
    </row>
    <row r="746" spans="81:81">
      <c r="CC746" s="69"/>
    </row>
    <row r="747" spans="81:81">
      <c r="CC747" s="69"/>
    </row>
    <row r="748" spans="81:81">
      <c r="CC748" s="69"/>
    </row>
    <row r="749" spans="81:81">
      <c r="CC749" s="69"/>
    </row>
    <row r="750" spans="81:81">
      <c r="CC750" s="69"/>
    </row>
    <row r="751" spans="81:81">
      <c r="CC751" s="69"/>
    </row>
    <row r="752" spans="81:81">
      <c r="CC752" s="69"/>
    </row>
    <row r="753" spans="81:81">
      <c r="CC753" s="69"/>
    </row>
    <row r="754" spans="81:81">
      <c r="CC754" s="69"/>
    </row>
    <row r="755" spans="81:81">
      <c r="CC755" s="69"/>
    </row>
    <row r="756" spans="81:81">
      <c r="CC756" s="69"/>
    </row>
    <row r="757" spans="81:81">
      <c r="CC757" s="69"/>
    </row>
    <row r="758" spans="81:81">
      <c r="CC758" s="69"/>
    </row>
    <row r="759" spans="81:81">
      <c r="CC759" s="69"/>
    </row>
    <row r="760" spans="81:81">
      <c r="CC760" s="69"/>
    </row>
    <row r="761" spans="81:81">
      <c r="CC761" s="69"/>
    </row>
    <row r="762" spans="81:81">
      <c r="CC762" s="69"/>
    </row>
    <row r="763" spans="81:81">
      <c r="CC763" s="69"/>
    </row>
    <row r="764" spans="81:81">
      <c r="CC764" s="69"/>
    </row>
    <row r="765" spans="81:81">
      <c r="CC765" s="69"/>
    </row>
    <row r="766" spans="81:81">
      <c r="CC766" s="69"/>
    </row>
    <row r="767" spans="81:81">
      <c r="CC767" s="69"/>
    </row>
    <row r="768" spans="81:81">
      <c r="CC768" s="69"/>
    </row>
    <row r="769" spans="81:81">
      <c r="CC769" s="69"/>
    </row>
    <row r="770" spans="81:81">
      <c r="CC770" s="69"/>
    </row>
    <row r="771" spans="81:81">
      <c r="CC771" s="69"/>
    </row>
    <row r="772" spans="81:81">
      <c r="CC772" s="69"/>
    </row>
    <row r="773" spans="81:81">
      <c r="CC773" s="69"/>
    </row>
    <row r="774" spans="81:81">
      <c r="CC774" s="69"/>
    </row>
    <row r="775" spans="81:81">
      <c r="CC775" s="69"/>
    </row>
    <row r="776" spans="81:81">
      <c r="CC776" s="69"/>
    </row>
    <row r="777" spans="81:81">
      <c r="CC777" s="69"/>
    </row>
    <row r="778" spans="81:81">
      <c r="CC778" s="69"/>
    </row>
    <row r="779" spans="81:81">
      <c r="CC779" s="69"/>
    </row>
    <row r="780" spans="81:81">
      <c r="CC780" s="69"/>
    </row>
    <row r="781" spans="81:81">
      <c r="CC781" s="69"/>
    </row>
    <row r="782" spans="81:81">
      <c r="CC782" s="69"/>
    </row>
    <row r="783" spans="81:81">
      <c r="CC783" s="69"/>
    </row>
    <row r="784" spans="81:81">
      <c r="CC784" s="69"/>
    </row>
    <row r="785" spans="81:81">
      <c r="CC785" s="69"/>
    </row>
    <row r="786" spans="81:81">
      <c r="CC786" s="69"/>
    </row>
    <row r="787" spans="81:81">
      <c r="CC787" s="69"/>
    </row>
    <row r="788" spans="81:81">
      <c r="CC788" s="69"/>
    </row>
    <row r="789" spans="81:81">
      <c r="CC789" s="69"/>
    </row>
    <row r="790" spans="81:81">
      <c r="CC790" s="69"/>
    </row>
    <row r="791" spans="81:81">
      <c r="CC791" s="69"/>
    </row>
    <row r="792" spans="81:81">
      <c r="CC792" s="69"/>
    </row>
    <row r="793" spans="81:81">
      <c r="CC793" s="69"/>
    </row>
    <row r="794" spans="81:81">
      <c r="CC794" s="69"/>
    </row>
    <row r="795" spans="81:81">
      <c r="CC795" s="69"/>
    </row>
    <row r="796" spans="81:81">
      <c r="CC796" s="69"/>
    </row>
    <row r="797" spans="81:81">
      <c r="CC797" s="69"/>
    </row>
    <row r="798" spans="81:81">
      <c r="CC798" s="69"/>
    </row>
    <row r="799" spans="81:81">
      <c r="CC799" s="69"/>
    </row>
    <row r="800" spans="81:81">
      <c r="CC800" s="69"/>
    </row>
    <row r="801" spans="81:81">
      <c r="CC801" s="69"/>
    </row>
    <row r="802" spans="81:81">
      <c r="CC802" s="69"/>
    </row>
    <row r="803" spans="81:81">
      <c r="CC803" s="69"/>
    </row>
    <row r="804" spans="81:81">
      <c r="CC804" s="69"/>
    </row>
    <row r="805" spans="81:81">
      <c r="CC805" s="69"/>
    </row>
    <row r="806" spans="81:81">
      <c r="CC806" s="69"/>
    </row>
    <row r="807" spans="81:81">
      <c r="CC807" s="69"/>
    </row>
    <row r="808" spans="81:81">
      <c r="CC808" s="69"/>
    </row>
    <row r="809" spans="81:81">
      <c r="CC809" s="69"/>
    </row>
    <row r="810" spans="81:81">
      <c r="CC810" s="69"/>
    </row>
    <row r="811" spans="81:81">
      <c r="CC811" s="69"/>
    </row>
    <row r="812" spans="81:81">
      <c r="CC812" s="69"/>
    </row>
    <row r="813" spans="81:81">
      <c r="CC813" s="69"/>
    </row>
    <row r="814" spans="81:81">
      <c r="CC814" s="69"/>
    </row>
    <row r="815" spans="81:81">
      <c r="CC815" s="69"/>
    </row>
    <row r="816" spans="81:81">
      <c r="CC816" s="69"/>
    </row>
    <row r="817" spans="81:81">
      <c r="CC817" s="69"/>
    </row>
    <row r="818" spans="81:81">
      <c r="CC818" s="69"/>
    </row>
    <row r="819" spans="81:81">
      <c r="CC819" s="69"/>
    </row>
    <row r="820" spans="81:81">
      <c r="CC820" s="69"/>
    </row>
    <row r="821" spans="81:81">
      <c r="CC821" s="69"/>
    </row>
    <row r="822" spans="81:81">
      <c r="CC822" s="69"/>
    </row>
  </sheetData>
  <autoFilter ref="CB1:CB693"/>
  <mergeCells count="1035"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91:BZ691"/>
    <mergeCell ref="B692:BZ692"/>
    <mergeCell ref="B684:BZ684"/>
    <mergeCell ref="B686:BZ686"/>
    <mergeCell ref="B687:BZ687"/>
    <mergeCell ref="B688:BZ688"/>
    <mergeCell ref="B689:BZ689"/>
    <mergeCell ref="B690:BZ69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B61:BZ61"/>
    <mergeCell ref="O68:T68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44:BZ44"/>
    <mergeCell ref="B45:BZ45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21:BZ21"/>
    <mergeCell ref="B22:BZ22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23:U23"/>
    <mergeCell ref="V23:BZ23"/>
    <mergeCell ref="B24:BZ24"/>
    <mergeCell ref="B25:BZ25"/>
    <mergeCell ref="B10:BZ10"/>
    <mergeCell ref="J14:N14"/>
    <mergeCell ref="B16:BZ16"/>
    <mergeCell ref="BI2:BJ2"/>
    <mergeCell ref="BK2:BL2"/>
    <mergeCell ref="BM2:BN2"/>
    <mergeCell ref="BO2:BP2"/>
    <mergeCell ref="B17:BZ17"/>
    <mergeCell ref="B18:BZ18"/>
    <mergeCell ref="B19:BZ19"/>
    <mergeCell ref="B20:BZ20"/>
    <mergeCell ref="D2:T2"/>
    <mergeCell ref="AB2:AC2"/>
    <mergeCell ref="AD2:AE2"/>
    <mergeCell ref="AF2:AH2"/>
    <mergeCell ref="AI2:AJ2"/>
    <mergeCell ref="AK2:AL2"/>
    <mergeCell ref="BQ2:BR2"/>
    <mergeCell ref="BS2:BT2"/>
    <mergeCell ref="AM2:AN2"/>
    <mergeCell ref="AO2:AP2"/>
    <mergeCell ref="AQ2:AR2"/>
    <mergeCell ref="BB2:BC2"/>
    <mergeCell ref="BD2:BE2"/>
    <mergeCell ref="BF2:BH2"/>
    <mergeCell ref="BU2:BV2"/>
    <mergeCell ref="AK5:BI5"/>
    <mergeCell ref="B9:BZ9"/>
  </mergeCells>
  <conditionalFormatting sqref="CC7:CC466 CC468 CC471:CC693">
    <cfRule type="expression" dxfId="7" priority="1" stopIfTrue="1">
      <formula>NOT(ISERROR(SEARCH("Chcem skryť riadok.",CC7)))</formula>
    </cfRule>
  </conditionalFormatting>
  <conditionalFormatting sqref="CB2:CB466 CB468 CB471:CB693">
    <cfRule type="expression" dxfId="6" priority="2" stopIfTrue="1">
      <formula>NOT(ISERROR(SEARCH("Riadok bude skrytý.",CB2)))</formula>
    </cfRule>
  </conditionalFormatting>
  <conditionalFormatting sqref="CC467">
    <cfRule type="expression" dxfId="5" priority="3" stopIfTrue="1">
      <formula>NOT(ISERROR(SEARCH("Chcem skryť riadok.",CC467)))</formula>
    </cfRule>
  </conditionalFormatting>
  <conditionalFormatting sqref="CB467">
    <cfRule type="expression" dxfId="4" priority="4" stopIfTrue="1">
      <formula>NOT(ISERROR(SEARCH("Riadok bude skrytý.",CB467)))</formula>
    </cfRule>
  </conditionalFormatting>
  <conditionalFormatting sqref="CC469">
    <cfRule type="expression" dxfId="3" priority="5" stopIfTrue="1">
      <formula>NOT(ISERROR(SEARCH("Chcem skryť riadok.",CC469)))</formula>
    </cfRule>
  </conditionalFormatting>
  <conditionalFormatting sqref="CB469">
    <cfRule type="expression" dxfId="2" priority="6" stopIfTrue="1">
      <formula>NOT(ISERROR(SEARCH("Riadok bude skrytý.",CB469)))</formula>
    </cfRule>
  </conditionalFormatting>
  <conditionalFormatting sqref="CC470">
    <cfRule type="expression" dxfId="1" priority="7" stopIfTrue="1">
      <formula>NOT(ISERROR(SEARCH("Chcem skryť riadok.",CC470)))</formula>
    </cfRule>
  </conditionalFormatting>
  <conditionalFormatting sqref="CB470">
    <cfRule type="expression" dxfId="0" priority="8" stopIfTrue="1">
      <formula>NOT(ISERROR(SEARCH("Riadok bude skrytý.",CB470)))</formula>
    </cfRule>
  </conditionalFormatting>
  <dataValidations count="17">
    <dataValidation type="list" allowBlank="1" showErrorMessage="1" sqref="CC7:CC61 CC68:CC351 CC354:CC394 CC397:CC432 CC436:CC693">
      <formula1>"Chcem skryť riadok.,Automatické skrytie riadku."</formula1>
      <formula2>0</formula2>
    </dataValidation>
    <dataValidation type="whole" allowBlank="1" showErrorMessage="1" sqref="AB382:BZ382 AC390:BZ390 AK646:BZ646">
      <formula1>2008</formula1>
      <formula2>2020</formula2>
    </dataValidation>
    <dataValidation type="whole" operator="lessThan" allowBlank="1" showErrorMessage="1" sqref="AK653:BZ654">
      <formula1>0</formula1>
      <formula2>0</formula2>
    </dataValidation>
    <dataValidation type="whole" operator="greaterThanOrEqual" allowBlank="1" showErrorMessage="1" sqref="AJ39:BZ39 AB383:BZ385 AC392:BZ392 BC393:BZ393 AR540:BZ549 AG556:AT570">
      <formula1>0</formula1>
      <formula2>0</formula2>
    </dataValidation>
    <dataValidation type="list" allowBlank="1" showErrorMessage="1" sqref="J387:N387">
      <formula1>"má,nemá"</formula1>
      <formula2>0</formula2>
    </dataValidation>
    <dataValidation type="list" allowBlank="1" showErrorMessage="1" sqref="J14:N14 P68:T68 AF337:AM337 K397:R397 K665:O665">
      <formula1>"je,nie je"</formula1>
      <formula2>0</formula2>
    </dataValidation>
    <dataValidation type="whole" operator="greaterThan" allowBlank="1" showErrorMessage="1" sqref="AU557:BJ569 AK647:BZ647 AK652:BZ652 AK655:BZ655 AK661:BZ661">
      <formula1>0</formula1>
      <formula2>0</formula2>
    </dataValidation>
    <dataValidation type="list" allowBlank="1" showErrorMessage="1" sqref="J356:R356 T356 J436:R436 J512:Q512 J551:R551 T551">
      <formula1>"eviduje,neeviduje"</formula1>
      <formula2>0</formula2>
    </dataValidation>
    <dataValidation type="list" allowBlank="1" showErrorMessage="1" sqref="J594:R594 T594 J619:R619 T619">
      <formula1>"poskytla,neposkytla"</formula1>
      <formula2>0</formula2>
    </dataValidation>
    <dataValidation type="list" allowBlank="1" showErrorMessage="1" sqref="J397 T397">
      <formula1>"účtovala,neúčtovala"</formula1>
      <formula2>0</formula2>
    </dataValidation>
    <dataValidation type="list" allowBlank="1" showErrorMessage="1" sqref="O68 V68:X68">
      <formula1>"bola,nebola"</formula1>
      <formula2>0</formula2>
    </dataValidation>
    <dataValidation type="list" allowBlank="1" showErrorMessage="1" sqref="B23:U23">
      <formula1>"nie,áno (podľa § 22 ods.8),áno (podľa § 22 ods.12)"</formula1>
      <formula2>0</formula2>
    </dataValidation>
    <dataValidation type="whole" allowBlank="1" showErrorMessage="1" error="Tu musí byť rok." sqref="AJ38:BZ38">
      <formula1>2008</formula1>
      <formula2>2020</formula2>
    </dataValidation>
    <dataValidation type="list" allowBlank="1" showErrorMessage="1" sqref="AI71:AN71 AQ71:AS71 AQ337:AS337">
      <formula1>"boli,neboli"</formula1>
      <formula2>0</formula2>
    </dataValidation>
    <dataValidation type="list" allowBlank="1" showErrorMessage="1" sqref="AE337">
      <formula1>"vykonala,nevykonala"</formula1>
      <formula2>0</formula2>
    </dataValidation>
    <dataValidation operator="greaterThan" allowBlank="1" showErrorMessage="1" sqref="AU570:BJ570 AK656:BZ660">
      <formula1>0</formula1>
      <formula2>0</formula2>
    </dataValidation>
    <dataValidation type="list" allowBlank="1" showErrorMessage="1" sqref="AM423:BF432">
      <formula1>"náklad,výnos"</formula1>
      <formula2>0</formula2>
    </dataValidation>
  </dataValidations>
  <printOptions horizontalCentered="1"/>
  <pageMargins left="0.47222222222222227" right="0.35416666666666669" top="0.47222222222222227" bottom="0.66944444444444451" header="0.51180555555555562" footer="0.43333333333333335"/>
  <pageSetup paperSize="9" firstPageNumber="0" orientation="portrait" horizontalDpi="300" verticalDpi="300"/>
  <headerFooter alignWithMargins="0">
    <oddFooter>&amp;R&amp;"Calibri,Bežné"&amp;11&amp;P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6</vt:i4>
      </vt:variant>
    </vt:vector>
  </HeadingPairs>
  <TitlesOfParts>
    <vt:vector size="7" baseType="lpstr">
      <vt:lpstr>Poznamky_k_MUZ</vt:lpstr>
      <vt:lpstr>__xlnm._FilterDatabase_1</vt:lpstr>
      <vt:lpstr>__xlnm._FilterDatabase_1_1</vt:lpstr>
      <vt:lpstr>__xlnm.Print_Area_1</vt:lpstr>
      <vt:lpstr>__xlnm.Print_Titles_1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Jasenakova</cp:lastModifiedBy>
  <dcterms:created xsi:type="dcterms:W3CDTF">2016-03-29T06:08:52Z</dcterms:created>
  <dcterms:modified xsi:type="dcterms:W3CDTF">2026-03-31T18:39:54Z</dcterms:modified>
</cp:coreProperties>
</file>