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Svoro\0 DANE\FORMULAR NA DANOVE PRIZNNIE\"/>
    </mc:Choice>
  </mc:AlternateContent>
  <xr:revisionPtr revIDLastSave="0" documentId="13_ncr:1_{05B08E68-439E-4BBD-A7EF-29BFDE9B5131}" xr6:coauthVersionLast="36" xr6:coauthVersionMax="36" xr10:uidLastSave="{00000000-0000-0000-0000-000000000000}"/>
  <bookViews>
    <workbookView xWindow="0" yWindow="0" windowWidth="23040" windowHeight="8940" xr2:uid="{3BE97F32-AA77-45C7-B66E-4E44EC1FB059}"/>
  </bookViews>
  <sheets>
    <sheet name="BANK Current" sheetId="1" r:id="rId1"/>
  </sheets>
  <definedNames>
    <definedName name="BANK_Jan_25_2025">'BANK Current'!$F$3</definedName>
    <definedName name="Interest_income">'BANK Current'!$F$28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1" i="1" l="1"/>
  <c r="M40" i="1"/>
  <c r="N40" i="1" s="1"/>
  <c r="G40" i="1"/>
  <c r="N39" i="1"/>
  <c r="N38" i="1"/>
  <c r="M38" i="1"/>
  <c r="G38" i="1"/>
  <c r="N37" i="1"/>
  <c r="M36" i="1"/>
  <c r="N36" i="1" s="1"/>
  <c r="G36" i="1"/>
  <c r="N35" i="1"/>
  <c r="M34" i="1"/>
  <c r="N34" i="1" s="1"/>
  <c r="G34" i="1"/>
  <c r="N33" i="1"/>
  <c r="M32" i="1"/>
  <c r="N32" i="1" s="1"/>
  <c r="G32" i="1"/>
  <c r="N31" i="1"/>
  <c r="N30" i="1"/>
  <c r="M30" i="1"/>
  <c r="G30" i="1"/>
  <c r="N29" i="1"/>
  <c r="N28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L2" i="1"/>
  <c r="K2" i="1"/>
  <c r="J2" i="1"/>
  <c r="I2" i="1"/>
  <c r="H2" i="1"/>
  <c r="G42" i="1" l="1"/>
  <c r="N2" i="1"/>
  <c r="G2" i="1"/>
  <c r="M2" i="1"/>
  <c r="O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5" authorId="0" shapeId="0" xr:uid="{EC74BDAF-D48A-4AB3-9D3D-33CC18D4D07F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Bank keeps this separately somewhere</t>
        </r>
      </text>
    </comment>
    <comment ref="A6" authorId="0" shapeId="0" xr:uid="{26017CCC-63D0-40D7-A4DF-CCCA3BCAE819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Vytvorenie spolocnosti</t>
        </r>
      </text>
    </comment>
    <comment ref="B6" authorId="0" shapeId="0" xr:uid="{1F035FA2-5543-4D57-964F-E2A880DD623C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" authorId="0" shapeId="0" xr:uid="{58A75CF6-997C-45AC-B977-ACD7FD7F1139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<sst xmlns="http://schemas.openxmlformats.org/spreadsheetml/2006/main" count="28" uniqueCount="20">
  <si>
    <t>Poistka</t>
  </si>
  <si>
    <t>PAID IN CAPITAL</t>
  </si>
  <si>
    <t>Interest
 Income</t>
  </si>
  <si>
    <t>Bank Balance</t>
  </si>
  <si>
    <t>BANK Jan 25 2025</t>
  </si>
  <si>
    <t>ZACIATOCNY CAPITAL</t>
  </si>
  <si>
    <t>Receivable from Fio bank</t>
  </si>
  <si>
    <t>PRAVNIK</t>
  </si>
  <si>
    <t>Transact dan</t>
  </si>
  <si>
    <t>Poistenie</t>
  </si>
  <si>
    <t>OXFORD GLOBAL</t>
  </si>
  <si>
    <t>Transfer to savings</t>
  </si>
  <si>
    <t>Kooperativa …navrat poistneho</t>
  </si>
  <si>
    <t>Interest income</t>
  </si>
  <si>
    <t>Dan</t>
  </si>
  <si>
    <t>Check</t>
  </si>
  <si>
    <t>PRIJEM</t>
  </si>
  <si>
    <t>TRNS DAN</t>
  </si>
  <si>
    <t>UCET2</t>
  </si>
  <si>
    <t>UCET1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</si>
</sst>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u/>
      <sz val="11"/>
      <color rgb="FF0070C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3" fillId="2" borderId="0" xfId="0" applyFont="1" applyFill="1"/>
    <xf numFmtId="0" fontId="4" fillId="0" borderId="0" xfId="0" applyFont="1"/>
    <xf numFmtId="0" fontId="5" fillId="0" borderId="0" xfId="0" applyFont="1"/>
    <xf numFmtId="0" fontId="6" fillId="0" borderId="0" xfId="0" applyFont="1"/>
    <xf numFmtId="44" fontId="0" fillId="0" borderId="0" xfId="1" applyFont="1"/>
    <xf numFmtId="14" fontId="0" fillId="0" borderId="0" xfId="0" applyNumberFormat="1"/>
    <xf numFmtId="0" fontId="0" fillId="0" borderId="0" xfId="0" applyAlignment="1">
      <alignment horizontal="left" indent="1"/>
    </xf>
    <xf numFmtId="16" fontId="0" fillId="0" borderId="0" xfId="0" applyNumberFormat="1"/>
    <xf numFmtId="0" fontId="3" fillId="0" borderId="0" xfId="0" applyFont="1"/>
    <xf numFmtId="0" fontId="2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96709-97DF-457F-B3FC-91ABC38F5563}">
  <dimension ref="A1:O42"/>
  <sheetViews>
    <sheetView tabSelected="1" zoomScale="130" zoomScaleNormal="130" workbookViewId="0">
      <pane ySplit="2" topLeftCell="A3" activePane="bottomLeft" state="frozen"/>
      <selection pane="bottomLeft" activeCell="F6" sqref="F6"/>
    </sheetView>
  </sheetViews>
  <sheetFormatPr defaultRowHeight="14.4" x14ac:dyDescent="0.3"/>
  <cols>
    <col min="1" max="4" width="3.109375" customWidth="1"/>
    <col min="5" max="5" width="10.77734375" customWidth="1"/>
    <col min="6" max="6" width="38.88671875" customWidth="1"/>
    <col min="12" max="12" width="15.77734375" customWidth="1"/>
    <col min="13" max="13" width="10.33203125" customWidth="1"/>
    <col min="15" max="15" width="7.77734375" customWidth="1"/>
  </cols>
  <sheetData>
    <row r="1" spans="1:15" ht="28.8" x14ac:dyDescent="0.3">
      <c r="G1" t="s">
        <v>19</v>
      </c>
      <c r="H1" t="s">
        <v>7</v>
      </c>
      <c r="I1" t="s">
        <v>17</v>
      </c>
      <c r="J1" t="s">
        <v>0</v>
      </c>
      <c r="K1" t="s">
        <v>16</v>
      </c>
      <c r="L1" t="s">
        <v>1</v>
      </c>
      <c r="M1" t="s">
        <v>18</v>
      </c>
      <c r="N1" s="1" t="s">
        <v>2</v>
      </c>
      <c r="O1" s="11" t="s">
        <v>15</v>
      </c>
    </row>
    <row r="2" spans="1:15" x14ac:dyDescent="0.3">
      <c r="F2" t="s">
        <v>3</v>
      </c>
      <c r="G2" s="2">
        <f>SUM(G3:G21)</f>
        <v>8.3899999999994179</v>
      </c>
      <c r="H2" s="3">
        <f t="shared" ref="H2:K2" si="0">SUM(H3:H21)</f>
        <v>1341.31</v>
      </c>
      <c r="I2" s="3">
        <f t="shared" si="0"/>
        <v>5.93</v>
      </c>
      <c r="J2" s="3">
        <f t="shared" si="0"/>
        <v>109.37</v>
      </c>
      <c r="K2" s="4">
        <f t="shared" si="0"/>
        <v>-18825</v>
      </c>
      <c r="L2" s="5">
        <f>+L4</f>
        <v>-1500</v>
      </c>
      <c r="M2" s="2">
        <f>SUM(M3:M50)+10</f>
        <v>18946.3</v>
      </c>
      <c r="N2" s="4">
        <f>SUM(N3:N50)</f>
        <v>-86.3</v>
      </c>
      <c r="O2" s="6">
        <f>SUM(G2:N2)</f>
        <v>-7.2475359047530219E-13</v>
      </c>
    </row>
    <row r="3" spans="1:15" x14ac:dyDescent="0.3">
      <c r="F3" t="s">
        <v>4</v>
      </c>
      <c r="G3">
        <v>0</v>
      </c>
    </row>
    <row r="4" spans="1:15" x14ac:dyDescent="0.3">
      <c r="E4" s="7">
        <v>45769</v>
      </c>
      <c r="F4" t="s">
        <v>5</v>
      </c>
      <c r="G4">
        <f>-L4</f>
        <v>1500</v>
      </c>
      <c r="L4">
        <v>-1500</v>
      </c>
    </row>
    <row r="5" spans="1:15" x14ac:dyDescent="0.3">
      <c r="E5" s="7"/>
      <c r="F5" t="s">
        <v>6</v>
      </c>
      <c r="G5">
        <f>-SUM(H5:T5)</f>
        <v>-10</v>
      </c>
      <c r="L5">
        <v>10</v>
      </c>
    </row>
    <row r="6" spans="1:15" x14ac:dyDescent="0.3">
      <c r="E6" s="7">
        <v>45769</v>
      </c>
      <c r="F6" t="s">
        <v>7</v>
      </c>
      <c r="G6">
        <f>-SUM(H6:T6)</f>
        <v>-1341.31</v>
      </c>
      <c r="H6">
        <v>1341.31</v>
      </c>
    </row>
    <row r="7" spans="1:15" x14ac:dyDescent="0.3">
      <c r="E7" s="7">
        <v>45769</v>
      </c>
      <c r="F7" s="8" t="s">
        <v>8</v>
      </c>
      <c r="G7">
        <f>-SUM(H7:T7)</f>
        <v>-5.37</v>
      </c>
      <c r="I7">
        <v>5.37</v>
      </c>
    </row>
    <row r="8" spans="1:15" x14ac:dyDescent="0.3">
      <c r="E8" s="7">
        <v>45770</v>
      </c>
      <c r="F8" t="s">
        <v>9</v>
      </c>
      <c r="G8">
        <f>-SUM(H8:T8)</f>
        <v>-140.94</v>
      </c>
      <c r="J8">
        <v>140.94</v>
      </c>
    </row>
    <row r="9" spans="1:15" x14ac:dyDescent="0.3">
      <c r="E9" s="7">
        <v>45770</v>
      </c>
      <c r="F9" s="8" t="s">
        <v>8</v>
      </c>
      <c r="G9">
        <f>-SUM(H9:T9)</f>
        <v>-0.56000000000000005</v>
      </c>
      <c r="I9">
        <v>0.56000000000000005</v>
      </c>
    </row>
    <row r="10" spans="1:15" x14ac:dyDescent="0.3">
      <c r="E10" s="7">
        <v>45835</v>
      </c>
      <c r="F10" t="s">
        <v>10</v>
      </c>
      <c r="G10">
        <f>-SUM(H10:T10)</f>
        <v>5250</v>
      </c>
      <c r="K10">
        <v>-5250</v>
      </c>
    </row>
    <row r="11" spans="1:15" x14ac:dyDescent="0.3">
      <c r="E11" s="7">
        <v>45835</v>
      </c>
      <c r="F11" s="8" t="s">
        <v>11</v>
      </c>
      <c r="G11">
        <f>-SUM(H11:T11)</f>
        <v>-5250</v>
      </c>
      <c r="M11">
        <v>5250</v>
      </c>
    </row>
    <row r="12" spans="1:15" x14ac:dyDescent="0.3">
      <c r="E12" s="7">
        <v>45853</v>
      </c>
      <c r="F12" t="s">
        <v>10</v>
      </c>
      <c r="G12">
        <f>-SUM(H12:T12)</f>
        <v>6300</v>
      </c>
      <c r="K12">
        <v>-6300</v>
      </c>
    </row>
    <row r="13" spans="1:15" x14ac:dyDescent="0.3">
      <c r="E13" s="7">
        <v>45854</v>
      </c>
      <c r="F13" s="8" t="s">
        <v>11</v>
      </c>
      <c r="G13">
        <f>-SUM(H13:T13)</f>
        <v>-6300</v>
      </c>
      <c r="M13">
        <v>6300</v>
      </c>
    </row>
    <row r="14" spans="1:15" x14ac:dyDescent="0.3">
      <c r="E14" s="7">
        <v>45867</v>
      </c>
      <c r="F14" t="s">
        <v>12</v>
      </c>
      <c r="G14">
        <f>-SUM(H14:T14)</f>
        <v>31.57</v>
      </c>
      <c r="J14">
        <v>-31.57</v>
      </c>
    </row>
    <row r="15" spans="1:15" x14ac:dyDescent="0.3">
      <c r="E15" s="7">
        <v>45882</v>
      </c>
      <c r="F15" t="s">
        <v>10</v>
      </c>
      <c r="G15">
        <f>-SUM(H15:T15)</f>
        <v>5700</v>
      </c>
      <c r="K15">
        <v>-5700</v>
      </c>
    </row>
    <row r="16" spans="1:15" x14ac:dyDescent="0.3">
      <c r="E16" s="7">
        <v>45890</v>
      </c>
      <c r="F16" s="8" t="s">
        <v>11</v>
      </c>
      <c r="G16">
        <f>-SUM(H16:T16)</f>
        <v>-5700</v>
      </c>
      <c r="M16">
        <v>5700</v>
      </c>
    </row>
    <row r="17" spans="5:14" x14ac:dyDescent="0.3">
      <c r="E17" s="7">
        <v>45882</v>
      </c>
      <c r="F17" t="s">
        <v>10</v>
      </c>
      <c r="G17">
        <f>-SUM(H17:T17)</f>
        <v>1575</v>
      </c>
      <c r="K17">
        <v>-1575</v>
      </c>
    </row>
    <row r="18" spans="5:14" x14ac:dyDescent="0.3">
      <c r="E18" s="7">
        <v>45890</v>
      </c>
      <c r="F18" s="8" t="s">
        <v>11</v>
      </c>
      <c r="G18">
        <f>-SUM(H18:T18)</f>
        <v>-1600</v>
      </c>
      <c r="M18">
        <v>1600</v>
      </c>
    </row>
    <row r="19" spans="5:14" x14ac:dyDescent="0.3">
      <c r="E19" s="7"/>
      <c r="F19" s="8"/>
    </row>
    <row r="20" spans="5:14" x14ac:dyDescent="0.3">
      <c r="E20" s="7"/>
      <c r="F20" s="8"/>
    </row>
    <row r="21" spans="5:14" x14ac:dyDescent="0.3">
      <c r="E21" s="7"/>
      <c r="F21" s="8"/>
    </row>
    <row r="22" spans="5:14" x14ac:dyDescent="0.3">
      <c r="E22" s="7"/>
      <c r="F22" s="8"/>
    </row>
    <row r="23" spans="5:14" x14ac:dyDescent="0.3">
      <c r="E23" s="7"/>
      <c r="F23" s="8"/>
    </row>
    <row r="24" spans="5:14" x14ac:dyDescent="0.3">
      <c r="E24" s="7"/>
      <c r="F24" s="8"/>
    </row>
    <row r="25" spans="5:14" x14ac:dyDescent="0.3">
      <c r="E25" s="7"/>
      <c r="F25" s="8"/>
    </row>
    <row r="26" spans="5:14" x14ac:dyDescent="0.3">
      <c r="E26" s="7"/>
      <c r="F26" s="8"/>
    </row>
    <row r="28" spans="5:14" x14ac:dyDescent="0.3">
      <c r="E28" s="9">
        <v>46173</v>
      </c>
      <c r="F28" s="8" t="s">
        <v>13</v>
      </c>
      <c r="G28">
        <v>0.01</v>
      </c>
      <c r="M28">
        <v>0.01</v>
      </c>
      <c r="N28">
        <f>-M28</f>
        <v>-0.01</v>
      </c>
    </row>
    <row r="29" spans="5:14" x14ac:dyDescent="0.3">
      <c r="E29" s="9">
        <v>46203</v>
      </c>
      <c r="G29">
        <v>0.1</v>
      </c>
      <c r="M29">
        <v>0.1</v>
      </c>
      <c r="N29">
        <f t="shared" ref="N29:N41" si="1">-M29</f>
        <v>-0.1</v>
      </c>
    </row>
    <row r="30" spans="5:14" x14ac:dyDescent="0.3">
      <c r="E30" s="9">
        <v>46234</v>
      </c>
      <c r="G30">
        <f>6.16</f>
        <v>6.16</v>
      </c>
      <c r="M30">
        <f>6.16</f>
        <v>6.16</v>
      </c>
      <c r="N30">
        <f t="shared" si="1"/>
        <v>-6.16</v>
      </c>
    </row>
    <row r="31" spans="5:14" x14ac:dyDescent="0.3">
      <c r="E31" s="9"/>
      <c r="F31" t="s">
        <v>14</v>
      </c>
      <c r="G31">
        <v>-1.17</v>
      </c>
      <c r="M31">
        <v>-1.17</v>
      </c>
      <c r="N31">
        <f t="shared" si="1"/>
        <v>1.17</v>
      </c>
    </row>
    <row r="32" spans="5:14" x14ac:dyDescent="0.3">
      <c r="E32" s="9">
        <v>46265</v>
      </c>
      <c r="G32">
        <f>13.27</f>
        <v>13.27</v>
      </c>
      <c r="M32">
        <f>13.27</f>
        <v>13.27</v>
      </c>
      <c r="N32">
        <f t="shared" si="1"/>
        <v>-13.27</v>
      </c>
    </row>
    <row r="33" spans="5:14" x14ac:dyDescent="0.3">
      <c r="E33" s="9"/>
      <c r="G33">
        <v>-2.52</v>
      </c>
      <c r="M33">
        <v>-2.52</v>
      </c>
      <c r="N33">
        <f t="shared" si="1"/>
        <v>2.52</v>
      </c>
    </row>
    <row r="34" spans="5:14" x14ac:dyDescent="0.3">
      <c r="E34" s="9">
        <v>46295</v>
      </c>
      <c r="G34">
        <f>17.64</f>
        <v>17.64</v>
      </c>
      <c r="M34">
        <f>17.64</f>
        <v>17.64</v>
      </c>
      <c r="N34">
        <f t="shared" si="1"/>
        <v>-17.64</v>
      </c>
    </row>
    <row r="35" spans="5:14" x14ac:dyDescent="0.3">
      <c r="E35" s="9"/>
      <c r="G35">
        <v>-3.35</v>
      </c>
      <c r="M35">
        <v>-3.35</v>
      </c>
      <c r="N35">
        <f t="shared" si="1"/>
        <v>3.35</v>
      </c>
    </row>
    <row r="36" spans="5:14" x14ac:dyDescent="0.3">
      <c r="E36" s="9">
        <v>46326</v>
      </c>
      <c r="G36">
        <f>21.89</f>
        <v>21.89</v>
      </c>
      <c r="M36">
        <f>21.89</f>
        <v>21.89</v>
      </c>
      <c r="N36">
        <f t="shared" si="1"/>
        <v>-21.89</v>
      </c>
    </row>
    <row r="37" spans="5:14" x14ac:dyDescent="0.3">
      <c r="E37" s="9"/>
      <c r="G37">
        <v>-4.1500000000000004</v>
      </c>
      <c r="M37">
        <v>-4.1500000000000004</v>
      </c>
      <c r="N37">
        <f t="shared" si="1"/>
        <v>4.1500000000000004</v>
      </c>
    </row>
    <row r="38" spans="5:14" x14ac:dyDescent="0.3">
      <c r="E38" s="9">
        <v>46356</v>
      </c>
      <c r="G38">
        <f>23.31</f>
        <v>23.31</v>
      </c>
      <c r="M38">
        <f>23.31</f>
        <v>23.31</v>
      </c>
      <c r="N38">
        <f t="shared" si="1"/>
        <v>-23.31</v>
      </c>
    </row>
    <row r="39" spans="5:14" x14ac:dyDescent="0.3">
      <c r="E39" s="9"/>
      <c r="G39">
        <v>-4.42</v>
      </c>
      <c r="M39">
        <v>-4.42</v>
      </c>
      <c r="N39">
        <f t="shared" si="1"/>
        <v>4.42</v>
      </c>
    </row>
    <row r="40" spans="5:14" x14ac:dyDescent="0.3">
      <c r="E40" s="9">
        <v>46387</v>
      </c>
      <c r="G40">
        <f>24.11</f>
        <v>24.11</v>
      </c>
      <c r="M40">
        <f>24.11</f>
        <v>24.11</v>
      </c>
      <c r="N40">
        <f t="shared" si="1"/>
        <v>-24.11</v>
      </c>
    </row>
    <row r="41" spans="5:14" x14ac:dyDescent="0.3">
      <c r="G41">
        <v>-4.58</v>
      </c>
      <c r="M41">
        <v>-4.58</v>
      </c>
      <c r="N41">
        <f t="shared" si="1"/>
        <v>4.58</v>
      </c>
    </row>
    <row r="42" spans="5:14" x14ac:dyDescent="0.3">
      <c r="G42" s="10">
        <f>SUM(G28:G41)</f>
        <v>86.3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BANK Current</vt:lpstr>
      <vt:lpstr>BANK_Jan_25_2025</vt:lpstr>
      <vt:lpstr>Interest_income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2026-04-20T17:47:15Z</dcterms:created>
  <dcterms:modified xsi:type="dcterms:W3CDTF">2026-04-20T17:59:30Z</dcterms:modified>
</cp:coreProperties>
</file>