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150" windowWidth="12900" windowHeight="5720" activeTab="2"/>
  </bookViews>
  <sheets>
    <sheet name="Poznámky TS" sheetId="1" r:id="rId1"/>
    <sheet name="Poznámky text časť" sheetId="19" r:id="rId2"/>
    <sheet name="Poznámky tabuľ. časť" sheetId="2" r:id="rId3"/>
    <sheet name="Cash Flow" sheetId="16" r:id="rId4"/>
  </sheets>
  <definedNames>
    <definedName name="_GoBack" localSheetId="1">'Poznámky text časť'!$A$4</definedName>
    <definedName name="_Toc474124189" localSheetId="1">'Poznámky text časť'!$B$2</definedName>
    <definedName name="_Toc474124192" localSheetId="1">'Poznámky text časť'!$A$103</definedName>
    <definedName name="_Toc474124195" localSheetId="1">'Poznámky text časť'!$A$182</definedName>
    <definedName name="_Toc474124196" localSheetId="1">'Poznámky text časť'!$A$208</definedName>
    <definedName name="_Toc474124199" localSheetId="1">'Poznámky text časť'!#REF!</definedName>
    <definedName name="_Toc474124202" localSheetId="1">'Poznámky text časť'!$A$277</definedName>
    <definedName name="_xlnm.Print_Area" localSheetId="0">'Poznámky TS'!$A$1:$AH$50</definedName>
  </definedNames>
  <calcPr calcId="145621"/>
</workbook>
</file>

<file path=xl/calcChain.xml><?xml version="1.0" encoding="utf-8"?>
<calcChain xmlns="http://schemas.openxmlformats.org/spreadsheetml/2006/main">
  <c r="O563" i="2" l="1"/>
  <c r="Y563" i="2"/>
  <c r="Y557" i="2"/>
  <c r="O557" i="2"/>
  <c r="AD511" i="2" l="1"/>
  <c r="U904" i="2" l="1"/>
  <c r="U898" i="2"/>
  <c r="U879" i="2"/>
  <c r="AB904" i="2"/>
  <c r="AB898" i="2"/>
  <c r="AB879" i="2"/>
  <c r="Y818" i="2"/>
  <c r="AD818" i="2"/>
  <c r="D802" i="2"/>
  <c r="H802" i="2"/>
  <c r="AD541" i="2"/>
  <c r="AD540" i="2"/>
  <c r="AD539" i="2"/>
  <c r="AD538" i="2"/>
  <c r="AD537" i="2"/>
  <c r="AD531" i="2"/>
  <c r="AD515" i="2"/>
  <c r="AD514" i="2"/>
  <c r="AD513" i="2"/>
  <c r="AD512" i="2"/>
  <c r="AC22" i="2"/>
  <c r="AD505" i="2"/>
  <c r="O336" i="2"/>
  <c r="Y336" i="2"/>
  <c r="N108" i="2"/>
  <c r="N103" i="2"/>
  <c r="N83" i="2"/>
  <c r="N78" i="2"/>
  <c r="W53" i="2"/>
  <c r="W48" i="2"/>
  <c r="X22" i="16" l="1"/>
  <c r="AF944" i="2"/>
  <c r="V944" i="2"/>
  <c r="AC941" i="2"/>
  <c r="AF941" i="2" s="1"/>
  <c r="AC940" i="2"/>
  <c r="AF940" i="2" s="1"/>
  <c r="AC939" i="2"/>
  <c r="AF939" i="2" s="1"/>
  <c r="S941" i="2"/>
  <c r="V941" i="2" s="1"/>
  <c r="S940" i="2"/>
  <c r="V940" i="2" s="1"/>
  <c r="S939" i="2"/>
  <c r="V939" i="2" s="1"/>
  <c r="Y823" i="2"/>
  <c r="AD823" i="2"/>
  <c r="X691" i="2"/>
  <c r="M691" i="2"/>
  <c r="X687" i="2"/>
  <c r="M687" i="2"/>
  <c r="AD632" i="2"/>
  <c r="AI631" i="2" s="1"/>
  <c r="Y632" i="2"/>
  <c r="AI632" i="2" s="1"/>
  <c r="AD626" i="2"/>
  <c r="AI625" i="2" s="1"/>
  <c r="Y626" i="2"/>
  <c r="AI626" i="2" s="1"/>
  <c r="AD532" i="2"/>
  <c r="AD533" i="2"/>
  <c r="AD534" i="2"/>
  <c r="AD535" i="2"/>
  <c r="O536" i="2"/>
  <c r="T536" i="2"/>
  <c r="Y536" i="2"/>
  <c r="J536" i="2"/>
  <c r="O530" i="2"/>
  <c r="T530" i="2"/>
  <c r="Y530" i="2"/>
  <c r="J530" i="2"/>
  <c r="AD506" i="2"/>
  <c r="AD507" i="2"/>
  <c r="AD508" i="2"/>
  <c r="AD509" i="2"/>
  <c r="O510" i="2"/>
  <c r="T510" i="2"/>
  <c r="Y510" i="2"/>
  <c r="J510" i="2"/>
  <c r="Y504" i="2"/>
  <c r="O504" i="2"/>
  <c r="J504" i="2"/>
  <c r="AD414" i="2"/>
  <c r="AD530" i="2" l="1"/>
  <c r="AD510" i="2"/>
  <c r="AD536" i="2"/>
  <c r="AD504" i="2"/>
  <c r="AC88" i="2"/>
  <c r="Z88" i="2"/>
  <c r="W88" i="2"/>
  <c r="T88" i="2"/>
  <c r="Q88" i="2"/>
  <c r="N88" i="2"/>
  <c r="K88" i="2"/>
  <c r="T504" i="2"/>
  <c r="O942" i="2"/>
  <c r="AI911" i="2"/>
  <c r="Q841" i="2"/>
  <c r="J818" i="2"/>
  <c r="Y322" i="2"/>
  <c r="K34" i="2" l="1"/>
  <c r="K32" i="2"/>
  <c r="Y942" i="2" l="1"/>
  <c r="AC938" i="2"/>
  <c r="S938" i="2"/>
  <c r="S942" i="2" s="1"/>
  <c r="S943" i="2" s="1"/>
  <c r="S945" i="2" s="1"/>
  <c r="Z870" i="2"/>
  <c r="Q870" i="2"/>
  <c r="Z856" i="2"/>
  <c r="Q856" i="2"/>
  <c r="AI857" i="2" s="1"/>
  <c r="Z845" i="2"/>
  <c r="Q845" i="2"/>
  <c r="Z841" i="2"/>
  <c r="T818" i="2"/>
  <c r="O818" i="2"/>
  <c r="AE802" i="2"/>
  <c r="AA802" i="2"/>
  <c r="W802" i="2"/>
  <c r="S802" i="2"/>
  <c r="O802" i="2"/>
  <c r="K802" i="2"/>
  <c r="Y590" i="2"/>
  <c r="Y594" i="2" s="1"/>
  <c r="O590" i="2"/>
  <c r="O594" i="2" s="1"/>
  <c r="Y465" i="2"/>
  <c r="T465" i="2"/>
  <c r="O465" i="2"/>
  <c r="J465" i="2"/>
  <c r="AD464" i="2"/>
  <c r="AD463" i="2"/>
  <c r="AD462" i="2"/>
  <c r="AD461" i="2"/>
  <c r="AD460" i="2"/>
  <c r="AD459" i="2"/>
  <c r="AD458" i="2"/>
  <c r="AD457" i="2"/>
  <c r="AD456" i="2"/>
  <c r="AD455" i="2"/>
  <c r="AD454" i="2"/>
  <c r="AD453" i="2"/>
  <c r="AD452" i="2"/>
  <c r="AD451" i="2"/>
  <c r="AD450" i="2"/>
  <c r="AD449" i="2"/>
  <c r="AD448" i="2"/>
  <c r="AD447" i="2"/>
  <c r="AD446" i="2"/>
  <c r="Y433" i="2"/>
  <c r="T433" i="2"/>
  <c r="O433" i="2"/>
  <c r="J433" i="2"/>
  <c r="AD432" i="2"/>
  <c r="AD431" i="2"/>
  <c r="AD430" i="2"/>
  <c r="AD429" i="2"/>
  <c r="AD428" i="2"/>
  <c r="AD427" i="2"/>
  <c r="AD426" i="2"/>
  <c r="AD425" i="2"/>
  <c r="AD424" i="2"/>
  <c r="AD423" i="2"/>
  <c r="AD422" i="2"/>
  <c r="AD421" i="2"/>
  <c r="AD420" i="2"/>
  <c r="AD419" i="2"/>
  <c r="AD418" i="2"/>
  <c r="AD417" i="2"/>
  <c r="AD416" i="2"/>
  <c r="AD415" i="2"/>
  <c r="R405" i="2"/>
  <c r="AE377" i="2"/>
  <c r="AA377" i="2"/>
  <c r="W377" i="2"/>
  <c r="S377" i="2"/>
  <c r="O377" i="2"/>
  <c r="K377" i="2"/>
  <c r="Y350" i="2"/>
  <c r="O350" i="2"/>
  <c r="Y344" i="2"/>
  <c r="O344" i="2"/>
  <c r="Y330" i="2"/>
  <c r="O330" i="2"/>
  <c r="O322" i="2"/>
  <c r="Y306" i="2"/>
  <c r="O306" i="2"/>
  <c r="Y300" i="2"/>
  <c r="O300" i="2"/>
  <c r="S289" i="2"/>
  <c r="K289" i="2"/>
  <c r="AA287" i="2"/>
  <c r="AA285" i="2"/>
  <c r="AA283" i="2"/>
  <c r="AA281" i="2"/>
  <c r="AA279" i="2"/>
  <c r="AA277" i="2"/>
  <c r="AA275" i="2"/>
  <c r="S272" i="2"/>
  <c r="K272" i="2"/>
  <c r="AA270" i="2"/>
  <c r="AA268" i="2"/>
  <c r="AA266" i="2"/>
  <c r="AA264" i="2"/>
  <c r="AA262" i="2"/>
  <c r="Y246" i="2"/>
  <c r="T246" i="2"/>
  <c r="O246" i="2"/>
  <c r="J246" i="2"/>
  <c r="AD244" i="2"/>
  <c r="AI245" i="2" s="1"/>
  <c r="AD242" i="2"/>
  <c r="AI243" i="2" s="1"/>
  <c r="AD240" i="2"/>
  <c r="AI241" i="2" s="1"/>
  <c r="AD238" i="2"/>
  <c r="AI239" i="2" s="1"/>
  <c r="AD236" i="2"/>
  <c r="AI237" i="2" s="1"/>
  <c r="AA207" i="2"/>
  <c r="S207" i="2"/>
  <c r="K207" i="2"/>
  <c r="AA182" i="2"/>
  <c r="S182" i="2"/>
  <c r="K182" i="2"/>
  <c r="Y145" i="2"/>
  <c r="T145" i="2"/>
  <c r="O145" i="2"/>
  <c r="J145" i="2"/>
  <c r="AD143" i="2"/>
  <c r="AI144" i="2" s="1"/>
  <c r="AD141" i="2"/>
  <c r="AD139" i="2"/>
  <c r="AI140" i="2" s="1"/>
  <c r="AD137" i="2"/>
  <c r="AI138" i="2" s="1"/>
  <c r="AD135" i="2"/>
  <c r="AI136" i="2" s="1"/>
  <c r="AD133" i="2"/>
  <c r="AI134" i="2" s="1"/>
  <c r="AD131" i="2"/>
  <c r="AI132" i="2" s="1"/>
  <c r="AI801" i="2" l="1"/>
  <c r="AF942" i="2"/>
  <c r="AF943" i="2" s="1"/>
  <c r="AF945" i="2" s="1"/>
  <c r="V942" i="2"/>
  <c r="V943" i="2" s="1"/>
  <c r="V945" i="2" s="1"/>
  <c r="AD246" i="2"/>
  <c r="AA289" i="2"/>
  <c r="AD465" i="2"/>
  <c r="AD145" i="2"/>
  <c r="AA272" i="2"/>
  <c r="AD433" i="2"/>
  <c r="AC942" i="2"/>
  <c r="AC943" i="2" s="1"/>
  <c r="AC945" i="2" s="1"/>
  <c r="AI146" i="2" l="1"/>
  <c r="AI247" i="2"/>
  <c r="D63" i="19"/>
  <c r="E53" i="19" s="1"/>
  <c r="H63" i="19"/>
  <c r="AD120" i="16"/>
  <c r="X120" i="16"/>
  <c r="X108" i="16"/>
  <c r="X102" i="16"/>
  <c r="X40" i="16"/>
  <c r="AD40" i="16"/>
  <c r="AD108" i="16"/>
  <c r="AD102" i="16"/>
  <c r="AD22" i="16"/>
  <c r="AD46" i="16" l="1"/>
  <c r="AD55" i="16" s="1"/>
  <c r="AD63" i="16" s="1"/>
  <c r="AD157" i="16" s="1"/>
  <c r="AD152" i="16"/>
  <c r="AD47" i="16"/>
  <c r="AD56" i="16" s="1"/>
  <c r="AD64" i="16" s="1"/>
  <c r="X46" i="16"/>
  <c r="X55" i="16" s="1"/>
  <c r="X63" i="16" s="1"/>
  <c r="X157" i="16" s="1"/>
  <c r="X152" i="16"/>
  <c r="F53" i="19"/>
  <c r="E61" i="19"/>
  <c r="F61" i="19" s="1"/>
  <c r="E59" i="19"/>
  <c r="F59" i="19" s="1"/>
  <c r="E57" i="19"/>
  <c r="F57" i="19" s="1"/>
  <c r="E55" i="19"/>
  <c r="F55" i="19" s="1"/>
  <c r="N115" i="2"/>
  <c r="Q115" i="2"/>
  <c r="T115" i="2"/>
  <c r="W115" i="2"/>
  <c r="Z115" i="2"/>
  <c r="AC115" i="2"/>
  <c r="K115" i="2"/>
  <c r="I115" i="2"/>
  <c r="AF111" i="2"/>
  <c r="AF112" i="2"/>
  <c r="AF110" i="2"/>
  <c r="N113" i="2"/>
  <c r="Q113" i="2"/>
  <c r="T113" i="2"/>
  <c r="W113" i="2"/>
  <c r="Z113" i="2"/>
  <c r="AC113" i="2"/>
  <c r="K113" i="2"/>
  <c r="I113" i="2"/>
  <c r="AF106" i="2"/>
  <c r="AF107" i="2"/>
  <c r="AF105" i="2"/>
  <c r="Q108" i="2"/>
  <c r="T108" i="2"/>
  <c r="W108" i="2"/>
  <c r="Z108" i="2"/>
  <c r="AC108" i="2"/>
  <c r="K108" i="2"/>
  <c r="I108" i="2"/>
  <c r="AF100" i="2"/>
  <c r="AF101" i="2"/>
  <c r="AF102" i="2"/>
  <c r="AF99" i="2"/>
  <c r="Q103" i="2"/>
  <c r="T103" i="2"/>
  <c r="W103" i="2"/>
  <c r="Z103" i="2"/>
  <c r="AC103" i="2"/>
  <c r="K103" i="2"/>
  <c r="I103" i="2"/>
  <c r="N90" i="2"/>
  <c r="Q90" i="2"/>
  <c r="T90" i="2"/>
  <c r="W90" i="2"/>
  <c r="Z90" i="2"/>
  <c r="AC90" i="2"/>
  <c r="K90" i="2"/>
  <c r="I90" i="2"/>
  <c r="AF86" i="2"/>
  <c r="AF87" i="2"/>
  <c r="AF85" i="2"/>
  <c r="I88" i="2"/>
  <c r="AF81" i="2"/>
  <c r="AF82" i="2"/>
  <c r="AF80" i="2"/>
  <c r="N91" i="2"/>
  <c r="Q83" i="2"/>
  <c r="T83" i="2"/>
  <c r="W83" i="2"/>
  <c r="Z83" i="2"/>
  <c r="AC83" i="2"/>
  <c r="K83" i="2"/>
  <c r="I83" i="2"/>
  <c r="AF75" i="2"/>
  <c r="AF76" i="2"/>
  <c r="AF77" i="2"/>
  <c r="AF74" i="2"/>
  <c r="Q78" i="2"/>
  <c r="T78" i="2"/>
  <c r="W78" i="2"/>
  <c r="Z78" i="2"/>
  <c r="AC78" i="2"/>
  <c r="K78" i="2"/>
  <c r="I78" i="2"/>
  <c r="N60" i="2"/>
  <c r="Q60" i="2"/>
  <c r="T60" i="2"/>
  <c r="W60" i="2"/>
  <c r="Z60" i="2"/>
  <c r="AC60" i="2"/>
  <c r="K60" i="2"/>
  <c r="AF56" i="2"/>
  <c r="AF57" i="2"/>
  <c r="AF55" i="2"/>
  <c r="N58" i="2"/>
  <c r="Q58" i="2"/>
  <c r="T58" i="2"/>
  <c r="W58" i="2"/>
  <c r="Z58" i="2"/>
  <c r="AC58" i="2"/>
  <c r="K58" i="2"/>
  <c r="AF51" i="2"/>
  <c r="AF52" i="2"/>
  <c r="AF50" i="2"/>
  <c r="N53" i="2"/>
  <c r="Q53" i="2"/>
  <c r="T53" i="2"/>
  <c r="Z53" i="2"/>
  <c r="AC53" i="2"/>
  <c r="K53" i="2"/>
  <c r="AF45" i="2"/>
  <c r="AF46" i="2"/>
  <c r="AF47" i="2"/>
  <c r="AF44" i="2"/>
  <c r="N48" i="2"/>
  <c r="Q48" i="2"/>
  <c r="T48" i="2"/>
  <c r="Z48" i="2"/>
  <c r="AC48" i="2"/>
  <c r="K48" i="2"/>
  <c r="N34" i="2"/>
  <c r="Q34" i="2"/>
  <c r="T34" i="2"/>
  <c r="W34" i="2"/>
  <c r="Z34" i="2"/>
  <c r="AC34" i="2"/>
  <c r="AF30" i="2"/>
  <c r="AF31" i="2"/>
  <c r="AF29" i="2"/>
  <c r="N32" i="2"/>
  <c r="Q32" i="2"/>
  <c r="T32" i="2"/>
  <c r="W32" i="2"/>
  <c r="Z32" i="2"/>
  <c r="AC32" i="2"/>
  <c r="AF25" i="2"/>
  <c r="AF26" i="2"/>
  <c r="AF24" i="2"/>
  <c r="N27" i="2"/>
  <c r="Q27" i="2"/>
  <c r="T27" i="2"/>
  <c r="W27" i="2"/>
  <c r="Z27" i="2"/>
  <c r="AC27" i="2"/>
  <c r="K27" i="2"/>
  <c r="AF19" i="2"/>
  <c r="AF20" i="2"/>
  <c r="AF21" i="2"/>
  <c r="AF18" i="2"/>
  <c r="N22" i="2"/>
  <c r="Q22" i="2"/>
  <c r="T22" i="2"/>
  <c r="W22" i="2"/>
  <c r="Z22" i="2"/>
  <c r="K22" i="2"/>
  <c r="Z91" i="2" l="1"/>
  <c r="K91" i="2"/>
  <c r="T91" i="2"/>
  <c r="K61" i="2"/>
  <c r="W35" i="2"/>
  <c r="AF34" i="2"/>
  <c r="AD161" i="16"/>
  <c r="AD166" i="16" s="1"/>
  <c r="AC61" i="2"/>
  <c r="Q61" i="2"/>
  <c r="W61" i="2"/>
  <c r="AF60" i="2"/>
  <c r="AF27" i="2"/>
  <c r="X161" i="16"/>
  <c r="X166" i="16" s="1"/>
  <c r="AC35" i="2"/>
  <c r="Q35" i="2"/>
  <c r="AF58" i="2"/>
  <c r="K116" i="2"/>
  <c r="Z116" i="2"/>
  <c r="T116" i="2"/>
  <c r="N116" i="2"/>
  <c r="AF88" i="2"/>
  <c r="AC91" i="2"/>
  <c r="Q91" i="2"/>
  <c r="I116" i="2"/>
  <c r="W116" i="2"/>
  <c r="AF115" i="2"/>
  <c r="K35" i="2"/>
  <c r="T35" i="2"/>
  <c r="Z61" i="2"/>
  <c r="N61" i="2"/>
  <c r="I91" i="2"/>
  <c r="W91" i="2"/>
  <c r="AF90" i="2"/>
  <c r="AF83" i="2"/>
  <c r="AC116" i="2"/>
  <c r="Q116" i="2"/>
  <c r="AF32" i="2"/>
  <c r="AF53" i="2"/>
  <c r="AF113" i="2"/>
  <c r="Z35" i="2"/>
  <c r="N35" i="2"/>
  <c r="T61" i="2"/>
  <c r="AF108" i="2"/>
  <c r="E63" i="19"/>
  <c r="F63" i="19"/>
  <c r="AF103" i="2"/>
  <c r="AF48" i="2"/>
  <c r="AF78" i="2"/>
  <c r="AF22" i="2"/>
  <c r="AF91" i="2" l="1"/>
  <c r="AF116" i="2"/>
  <c r="AF35" i="2"/>
  <c r="AF61" i="2"/>
</calcChain>
</file>

<file path=xl/comments1.xml><?xml version="1.0" encoding="utf-8"?>
<comments xmlns="http://schemas.openxmlformats.org/spreadsheetml/2006/main">
  <authors>
    <author>zkandlerova</author>
    <author>Zuzana.Markovicova</author>
    <author>admin</author>
  </authors>
  <commentList>
    <comment ref="A20" authorId="0">
      <text>
        <r>
          <rPr>
            <sz val="8"/>
            <color indexed="81"/>
            <rFont val="Tahoma"/>
            <family val="2"/>
            <charset val="238"/>
          </rPr>
          <t xml:space="preserve">hodnota s mínusom
</t>
        </r>
      </text>
    </comment>
    <comment ref="A21" authorId="0">
      <text>
        <r>
          <rPr>
            <sz val="8"/>
            <color indexed="81"/>
            <rFont val="Tahoma"/>
            <family val="2"/>
            <charset val="238"/>
          </rPr>
          <t xml:space="preserve">hodnota môže byť s plusom aj s mínusom
</t>
        </r>
      </text>
    </comment>
    <comment ref="A26" authorId="0">
      <text>
        <r>
          <rPr>
            <sz val="8"/>
            <color indexed="81"/>
            <rFont val="Tahoma"/>
            <family val="2"/>
            <charset val="238"/>
          </rPr>
          <t>hodnota s mínusom</t>
        </r>
      </text>
    </comment>
    <comment ref="A31" authorId="0">
      <text>
        <r>
          <rPr>
            <sz val="8"/>
            <color indexed="81"/>
            <rFont val="Tahoma"/>
            <family val="2"/>
            <charset val="238"/>
          </rPr>
          <t xml:space="preserve">hodnota s mínusom
</t>
        </r>
      </text>
    </comment>
    <comment ref="A46" authorId="0">
      <text>
        <r>
          <rPr>
            <sz val="8"/>
            <color indexed="81"/>
            <rFont val="Tahoma"/>
            <family val="2"/>
            <charset val="238"/>
          </rPr>
          <t>hodnota s mínusom</t>
        </r>
      </text>
    </comment>
    <comment ref="A47" authorId="0">
      <text>
        <r>
          <rPr>
            <sz val="8"/>
            <color indexed="81"/>
            <rFont val="Tahoma"/>
            <family val="2"/>
            <charset val="238"/>
          </rPr>
          <t>hodnota môže byť s plusom aj s mínusom</t>
        </r>
      </text>
    </comment>
    <comment ref="A52" authorId="0">
      <text>
        <r>
          <rPr>
            <sz val="8"/>
            <color indexed="81"/>
            <rFont val="Tahoma"/>
            <family val="2"/>
            <charset val="238"/>
          </rPr>
          <t>hodnota s mínusom</t>
        </r>
      </text>
    </comment>
    <comment ref="A57" authorId="0">
      <text>
        <r>
          <rPr>
            <sz val="8"/>
            <color indexed="81"/>
            <rFont val="Tahoma"/>
            <family val="2"/>
            <charset val="238"/>
          </rPr>
          <t>hodnota s mínusom</t>
        </r>
      </text>
    </comment>
    <comment ref="A76" authorId="0">
      <text>
        <r>
          <rPr>
            <sz val="8"/>
            <color indexed="81"/>
            <rFont val="Tahoma"/>
            <family val="2"/>
            <charset val="238"/>
          </rPr>
          <t>hodnota s mínusom</t>
        </r>
      </text>
    </comment>
    <comment ref="A77" authorId="0">
      <text>
        <r>
          <rPr>
            <sz val="8"/>
            <color indexed="81"/>
            <rFont val="Tahoma"/>
            <family val="2"/>
            <charset val="238"/>
          </rPr>
          <t>hodnota môže byť s plusom aj s mínusom</t>
        </r>
      </text>
    </comment>
    <comment ref="A82" authorId="0">
      <text>
        <r>
          <rPr>
            <sz val="8"/>
            <color indexed="81"/>
            <rFont val="Tahoma"/>
            <family val="2"/>
            <charset val="238"/>
          </rPr>
          <t>hodnota s mínusom</t>
        </r>
      </text>
    </comment>
    <comment ref="A87" authorId="0">
      <text>
        <r>
          <rPr>
            <sz val="8"/>
            <color indexed="81"/>
            <rFont val="Tahoma"/>
            <family val="2"/>
            <charset val="238"/>
          </rPr>
          <t>hodnota s mínusom</t>
        </r>
      </text>
    </comment>
    <comment ref="A101" authorId="0">
      <text>
        <r>
          <rPr>
            <sz val="8"/>
            <color indexed="81"/>
            <rFont val="Tahoma"/>
            <family val="2"/>
            <charset val="238"/>
          </rPr>
          <t>hodnota s mínusom</t>
        </r>
      </text>
    </comment>
    <comment ref="A102" authorId="0">
      <text>
        <r>
          <rPr>
            <sz val="8"/>
            <color indexed="81"/>
            <rFont val="Tahoma"/>
            <family val="2"/>
            <charset val="238"/>
          </rPr>
          <t>hodnota môže byť s plusom aj s mínusom</t>
        </r>
      </text>
    </comment>
    <comment ref="A107" authorId="0">
      <text>
        <r>
          <rPr>
            <sz val="8"/>
            <color indexed="81"/>
            <rFont val="Tahoma"/>
            <family val="2"/>
            <charset val="238"/>
          </rPr>
          <t>hodnota s mínusom</t>
        </r>
      </text>
    </comment>
    <comment ref="A112" authorId="0">
      <text>
        <r>
          <rPr>
            <sz val="8"/>
            <color indexed="81"/>
            <rFont val="Tahoma"/>
            <family val="2"/>
            <charset val="238"/>
          </rPr>
          <t>hodnota s mínusom</t>
        </r>
      </text>
    </comment>
    <comment ref="A414" authorId="0">
      <text>
        <r>
          <rPr>
            <sz val="8"/>
            <color indexed="81"/>
            <rFont val="Tahoma"/>
            <family val="2"/>
            <charset val="238"/>
          </rPr>
          <t xml:space="preserve">účet 411 </t>
        </r>
      </text>
    </comment>
    <comment ref="AD414" authorId="0">
      <text>
        <r>
          <rPr>
            <sz val="8"/>
            <color indexed="81"/>
            <rFont val="Tahoma"/>
            <family val="2"/>
            <charset val="238"/>
          </rPr>
          <t>riadok č. 069 v súvahe</t>
        </r>
      </text>
    </comment>
    <comment ref="A415" authorId="0">
      <text>
        <r>
          <rPr>
            <sz val="8"/>
            <color indexed="81"/>
            <rFont val="Tahoma"/>
            <family val="2"/>
            <charset val="238"/>
          </rPr>
          <t>účet 252 s mínusom</t>
        </r>
      </text>
    </comment>
    <comment ref="AD415" authorId="0">
      <text>
        <r>
          <rPr>
            <sz val="8"/>
            <color indexed="81"/>
            <rFont val="Tahoma"/>
            <family val="2"/>
            <charset val="238"/>
          </rPr>
          <t>riadok č. 070 v súvahe</t>
        </r>
      </text>
    </comment>
    <comment ref="A416" authorId="0">
      <text>
        <r>
          <rPr>
            <sz val="8"/>
            <color indexed="81"/>
            <rFont val="Tahoma"/>
            <family val="2"/>
            <charset val="238"/>
          </rPr>
          <t>účet 419 môže byť s plusom aj s mínusom</t>
        </r>
      </text>
    </comment>
    <comment ref="AD416" authorId="0">
      <text>
        <r>
          <rPr>
            <sz val="8"/>
            <color indexed="81"/>
            <rFont val="Tahoma"/>
            <family val="2"/>
            <charset val="238"/>
          </rPr>
          <t>riadok č. 071 v súvahe</t>
        </r>
      </text>
    </comment>
    <comment ref="A417" authorId="0">
      <text>
        <r>
          <rPr>
            <sz val="8"/>
            <color indexed="81"/>
            <rFont val="Tahoma"/>
            <family val="2"/>
            <charset val="238"/>
          </rPr>
          <t>účet 353 s mínusom</t>
        </r>
      </text>
    </comment>
    <comment ref="AD417" authorId="0">
      <text>
        <r>
          <rPr>
            <sz val="8"/>
            <color indexed="81"/>
            <rFont val="Tahoma"/>
            <family val="2"/>
            <charset val="238"/>
          </rPr>
          <t>riadok č. 072 v súvahe</t>
        </r>
      </text>
    </comment>
    <comment ref="A418" authorId="0">
      <text>
        <r>
          <rPr>
            <sz val="8"/>
            <color indexed="81"/>
            <rFont val="Tahoma"/>
            <family val="2"/>
            <charset val="238"/>
          </rPr>
          <t>účet 412</t>
        </r>
      </text>
    </comment>
    <comment ref="AD418" authorId="0">
      <text>
        <r>
          <rPr>
            <sz val="8"/>
            <color indexed="81"/>
            <rFont val="Tahoma"/>
            <family val="2"/>
            <charset val="238"/>
          </rPr>
          <t>riadok č. 074 v súvahe</t>
        </r>
      </text>
    </comment>
    <comment ref="A419" authorId="0">
      <text>
        <r>
          <rPr>
            <sz val="8"/>
            <color indexed="81"/>
            <rFont val="Tahoma"/>
            <family val="2"/>
            <charset val="238"/>
          </rPr>
          <t>účet 413</t>
        </r>
      </text>
    </comment>
    <comment ref="AD419" authorId="0">
      <text>
        <r>
          <rPr>
            <sz val="8"/>
            <color indexed="81"/>
            <rFont val="Tahoma"/>
            <family val="2"/>
            <charset val="238"/>
          </rPr>
          <t>riadok č. 075 v súvahe</t>
        </r>
      </text>
    </comment>
    <comment ref="A420" authorId="0">
      <text>
        <r>
          <rPr>
            <sz val="8"/>
            <color indexed="81"/>
            <rFont val="Tahoma"/>
            <family val="2"/>
            <charset val="238"/>
          </rPr>
          <t>účet 417, 418</t>
        </r>
      </text>
    </comment>
    <comment ref="AD420" authorId="0">
      <text>
        <r>
          <rPr>
            <sz val="8"/>
            <color indexed="81"/>
            <rFont val="Tahoma"/>
            <family val="2"/>
            <charset val="238"/>
          </rPr>
          <t>riadok č. 076 v súvahe</t>
        </r>
      </text>
    </comment>
    <comment ref="A421" authorId="0">
      <text>
        <r>
          <rPr>
            <sz val="8"/>
            <color indexed="81"/>
            <rFont val="Tahoma"/>
            <family val="2"/>
            <charset val="238"/>
          </rPr>
          <t>účet 414 môže byť s plusom aj s mínusom</t>
        </r>
      </text>
    </comment>
    <comment ref="AD421" authorId="0">
      <text>
        <r>
          <rPr>
            <sz val="8"/>
            <color indexed="81"/>
            <rFont val="Tahoma"/>
            <family val="2"/>
            <charset val="238"/>
          </rPr>
          <t>riadok č. 077 v súvahe</t>
        </r>
      </text>
    </comment>
    <comment ref="A422" authorId="0">
      <text>
        <r>
          <rPr>
            <sz val="8"/>
            <color indexed="81"/>
            <rFont val="Tahoma"/>
            <family val="2"/>
            <charset val="238"/>
          </rPr>
          <t>účet 415 môže byť s plusom aj s mínusom</t>
        </r>
      </text>
    </comment>
    <comment ref="AD422" authorId="0">
      <text>
        <r>
          <rPr>
            <sz val="8"/>
            <color indexed="81"/>
            <rFont val="Tahoma"/>
            <family val="2"/>
            <charset val="238"/>
          </rPr>
          <t>riadok č. 078 v súvahe</t>
        </r>
      </text>
    </comment>
    <comment ref="A423" authorId="0">
      <text>
        <r>
          <rPr>
            <sz val="8"/>
            <color indexed="81"/>
            <rFont val="Tahoma"/>
            <family val="2"/>
            <charset val="238"/>
          </rPr>
          <t>účet 416 môže byť s plusom aj s mínusom</t>
        </r>
      </text>
    </comment>
    <comment ref="AD423" authorId="0">
      <text>
        <r>
          <rPr>
            <sz val="8"/>
            <color indexed="81"/>
            <rFont val="Tahoma"/>
            <family val="2"/>
            <charset val="238"/>
          </rPr>
          <t>riadok č. 079 v súvahe</t>
        </r>
      </text>
    </comment>
    <comment ref="A424" authorId="0">
      <text>
        <r>
          <rPr>
            <sz val="8"/>
            <color indexed="81"/>
            <rFont val="Tahoma"/>
            <family val="2"/>
            <charset val="238"/>
          </rPr>
          <t>účet 421</t>
        </r>
      </text>
    </comment>
    <comment ref="AD424" authorId="0">
      <text>
        <r>
          <rPr>
            <sz val="8"/>
            <color indexed="81"/>
            <rFont val="Tahoma"/>
            <family val="2"/>
            <charset val="238"/>
          </rPr>
          <t>riadok č. 081 v súvahe</t>
        </r>
      </text>
    </comment>
    <comment ref="A425" authorId="0">
      <text>
        <r>
          <rPr>
            <sz val="8"/>
            <color indexed="81"/>
            <rFont val="Tahoma"/>
            <family val="2"/>
            <charset val="238"/>
          </rPr>
          <t>účet 422</t>
        </r>
      </text>
    </comment>
    <comment ref="AD425" authorId="0">
      <text>
        <r>
          <rPr>
            <sz val="8"/>
            <color indexed="81"/>
            <rFont val="Tahoma"/>
            <family val="2"/>
            <charset val="238"/>
          </rPr>
          <t>riadok č. 082 v súvahe</t>
        </r>
      </text>
    </comment>
    <comment ref="A426" authorId="0">
      <text>
        <r>
          <rPr>
            <sz val="8"/>
            <color indexed="81"/>
            <rFont val="Tahoma"/>
            <family val="2"/>
            <charset val="238"/>
          </rPr>
          <t>účty 423, 427, 42X</t>
        </r>
      </text>
    </comment>
    <comment ref="AD426" authorId="0">
      <text>
        <r>
          <rPr>
            <sz val="8"/>
            <color indexed="81"/>
            <rFont val="Tahoma"/>
            <family val="2"/>
            <charset val="238"/>
          </rPr>
          <t>riadok č. 083 v súvahe</t>
        </r>
      </text>
    </comment>
    <comment ref="A427" authorId="0">
      <text>
        <r>
          <rPr>
            <sz val="8"/>
            <color indexed="81"/>
            <rFont val="Tahoma"/>
            <family val="2"/>
            <charset val="238"/>
          </rPr>
          <t>účet 428</t>
        </r>
      </text>
    </comment>
    <comment ref="AD427" authorId="0">
      <text>
        <r>
          <rPr>
            <sz val="8"/>
            <color indexed="81"/>
            <rFont val="Tahoma"/>
            <family val="2"/>
            <charset val="238"/>
          </rPr>
          <t>riadok č. 085 v súvahe</t>
        </r>
      </text>
    </comment>
    <comment ref="A428" authorId="0">
      <text>
        <r>
          <rPr>
            <sz val="8"/>
            <color indexed="81"/>
            <rFont val="Tahoma"/>
            <family val="2"/>
            <charset val="238"/>
          </rPr>
          <t>účet 429 s mínusom</t>
        </r>
      </text>
    </comment>
    <comment ref="AD428" authorId="0">
      <text>
        <r>
          <rPr>
            <sz val="8"/>
            <color indexed="81"/>
            <rFont val="Tahoma"/>
            <family val="2"/>
            <charset val="238"/>
          </rPr>
          <t xml:space="preserve">riadok č. 086 v súvahe </t>
        </r>
      </text>
    </comment>
    <comment ref="AD429" authorId="0">
      <text>
        <r>
          <rPr>
            <sz val="8"/>
            <color indexed="81"/>
            <rFont val="Tahoma"/>
            <family val="2"/>
            <charset val="238"/>
          </rPr>
          <t xml:space="preserve">riadok č. 087 v súvahe, riadok č. 61 vo výkaze ziskov a strát
</t>
        </r>
      </text>
    </comment>
    <comment ref="AD432" authorId="0">
      <text>
        <r>
          <rPr>
            <sz val="8"/>
            <color indexed="81"/>
            <rFont val="Tahoma"/>
            <family val="2"/>
            <charset val="238"/>
          </rPr>
          <t>riadok č. 069 s plusom alebo mínusom</t>
        </r>
      </text>
    </comment>
    <comment ref="A446" authorId="0">
      <text>
        <r>
          <rPr>
            <sz val="8"/>
            <color indexed="81"/>
            <rFont val="Tahoma"/>
            <family val="2"/>
            <charset val="238"/>
          </rPr>
          <t xml:space="preserve">účet 411 </t>
        </r>
      </text>
    </comment>
    <comment ref="AD446" authorId="0">
      <text>
        <r>
          <rPr>
            <sz val="8"/>
            <color indexed="81"/>
            <rFont val="Tahoma"/>
            <family val="2"/>
            <charset val="238"/>
          </rPr>
          <t>riadok č. 069 v súvahe</t>
        </r>
      </text>
    </comment>
    <comment ref="A447" authorId="0">
      <text>
        <r>
          <rPr>
            <sz val="8"/>
            <color indexed="81"/>
            <rFont val="Tahoma"/>
            <family val="2"/>
            <charset val="238"/>
          </rPr>
          <t>účet 252 s mínusom</t>
        </r>
      </text>
    </comment>
    <comment ref="AD447" authorId="0">
      <text>
        <r>
          <rPr>
            <sz val="8"/>
            <color indexed="81"/>
            <rFont val="Tahoma"/>
            <family val="2"/>
            <charset val="238"/>
          </rPr>
          <t>riadok č. 070 v súvahe</t>
        </r>
      </text>
    </comment>
    <comment ref="A448" authorId="0">
      <text>
        <r>
          <rPr>
            <sz val="8"/>
            <color indexed="81"/>
            <rFont val="Tahoma"/>
            <family val="2"/>
            <charset val="238"/>
          </rPr>
          <t>účet 419 môže byť s plusom aj s mínusom</t>
        </r>
      </text>
    </comment>
    <comment ref="AD448" authorId="0">
      <text>
        <r>
          <rPr>
            <sz val="8"/>
            <color indexed="81"/>
            <rFont val="Tahoma"/>
            <family val="2"/>
            <charset val="238"/>
          </rPr>
          <t>riadok č. 071 v súvahe</t>
        </r>
      </text>
    </comment>
    <comment ref="A449" authorId="0">
      <text>
        <r>
          <rPr>
            <sz val="8"/>
            <color indexed="81"/>
            <rFont val="Tahoma"/>
            <family val="2"/>
            <charset val="238"/>
          </rPr>
          <t>účet 353 s mínusom</t>
        </r>
      </text>
    </comment>
    <comment ref="AD449" authorId="0">
      <text>
        <r>
          <rPr>
            <sz val="8"/>
            <color indexed="81"/>
            <rFont val="Tahoma"/>
            <family val="2"/>
            <charset val="238"/>
          </rPr>
          <t>riadok č. 072 v súvahe</t>
        </r>
      </text>
    </comment>
    <comment ref="A450" authorId="0">
      <text>
        <r>
          <rPr>
            <sz val="8"/>
            <color indexed="81"/>
            <rFont val="Tahoma"/>
            <family val="2"/>
            <charset val="238"/>
          </rPr>
          <t>účet 412</t>
        </r>
      </text>
    </comment>
    <comment ref="AD450" authorId="0">
      <text>
        <r>
          <rPr>
            <sz val="8"/>
            <color indexed="81"/>
            <rFont val="Tahoma"/>
            <family val="2"/>
            <charset val="238"/>
          </rPr>
          <t>riadok č. 074 v súvahe</t>
        </r>
      </text>
    </comment>
    <comment ref="A451" authorId="0">
      <text>
        <r>
          <rPr>
            <sz val="8"/>
            <color indexed="81"/>
            <rFont val="Tahoma"/>
            <family val="2"/>
            <charset val="238"/>
          </rPr>
          <t>účet 413</t>
        </r>
      </text>
    </comment>
    <comment ref="AD451" authorId="0">
      <text>
        <r>
          <rPr>
            <sz val="8"/>
            <color indexed="81"/>
            <rFont val="Tahoma"/>
            <family val="2"/>
            <charset val="238"/>
          </rPr>
          <t>riadok č. 075 v súvahe</t>
        </r>
      </text>
    </comment>
    <comment ref="A452" authorId="0">
      <text>
        <r>
          <rPr>
            <sz val="8"/>
            <color indexed="81"/>
            <rFont val="Tahoma"/>
            <family val="2"/>
            <charset val="238"/>
          </rPr>
          <t>účet 417, 418</t>
        </r>
      </text>
    </comment>
    <comment ref="AD452" authorId="0">
      <text>
        <r>
          <rPr>
            <sz val="8"/>
            <color indexed="81"/>
            <rFont val="Tahoma"/>
            <family val="2"/>
            <charset val="238"/>
          </rPr>
          <t>riadok č. 076 v súvahe</t>
        </r>
      </text>
    </comment>
    <comment ref="A453" authorId="0">
      <text>
        <r>
          <rPr>
            <sz val="8"/>
            <color indexed="81"/>
            <rFont val="Tahoma"/>
            <family val="2"/>
            <charset val="238"/>
          </rPr>
          <t>účet 414 môže byť s plusom aj s mínusom</t>
        </r>
      </text>
    </comment>
    <comment ref="AD453" authorId="0">
      <text>
        <r>
          <rPr>
            <sz val="8"/>
            <color indexed="81"/>
            <rFont val="Tahoma"/>
            <family val="2"/>
            <charset val="238"/>
          </rPr>
          <t>riadok č. 077 v súvahe</t>
        </r>
      </text>
    </comment>
    <comment ref="A454" authorId="0">
      <text>
        <r>
          <rPr>
            <sz val="8"/>
            <color indexed="81"/>
            <rFont val="Tahoma"/>
            <family val="2"/>
            <charset val="238"/>
          </rPr>
          <t>účet 415 môže byť s plusom aj s mínusom</t>
        </r>
      </text>
    </comment>
    <comment ref="AD454" authorId="0">
      <text>
        <r>
          <rPr>
            <sz val="8"/>
            <color indexed="81"/>
            <rFont val="Tahoma"/>
            <family val="2"/>
            <charset val="238"/>
          </rPr>
          <t>riadok č. 078 v súvahe</t>
        </r>
      </text>
    </comment>
    <comment ref="A455" authorId="0">
      <text>
        <r>
          <rPr>
            <sz val="8"/>
            <color indexed="81"/>
            <rFont val="Tahoma"/>
            <family val="2"/>
            <charset val="238"/>
          </rPr>
          <t>účet 416 môže byť s plusom aj s mínusom</t>
        </r>
      </text>
    </comment>
    <comment ref="AD455" authorId="0">
      <text>
        <r>
          <rPr>
            <sz val="8"/>
            <color indexed="81"/>
            <rFont val="Tahoma"/>
            <family val="2"/>
            <charset val="238"/>
          </rPr>
          <t>riadok č. 079 v súvahe</t>
        </r>
      </text>
    </comment>
    <comment ref="A456" authorId="0">
      <text>
        <r>
          <rPr>
            <sz val="8"/>
            <color indexed="81"/>
            <rFont val="Tahoma"/>
            <family val="2"/>
            <charset val="238"/>
          </rPr>
          <t>účet 421</t>
        </r>
      </text>
    </comment>
    <comment ref="AD456" authorId="0">
      <text>
        <r>
          <rPr>
            <sz val="8"/>
            <color indexed="81"/>
            <rFont val="Tahoma"/>
            <family val="2"/>
            <charset val="238"/>
          </rPr>
          <t>riadok č. 081 v súvahe</t>
        </r>
      </text>
    </comment>
    <comment ref="A457" authorId="0">
      <text>
        <r>
          <rPr>
            <sz val="8"/>
            <color indexed="81"/>
            <rFont val="Tahoma"/>
            <family val="2"/>
            <charset val="238"/>
          </rPr>
          <t>účet 422</t>
        </r>
      </text>
    </comment>
    <comment ref="AD457" authorId="0">
      <text>
        <r>
          <rPr>
            <sz val="8"/>
            <color indexed="81"/>
            <rFont val="Tahoma"/>
            <family val="2"/>
            <charset val="238"/>
          </rPr>
          <t>riadok č. 082 v súvahe</t>
        </r>
      </text>
    </comment>
    <comment ref="A458" authorId="0">
      <text>
        <r>
          <rPr>
            <sz val="8"/>
            <color indexed="81"/>
            <rFont val="Tahoma"/>
            <family val="2"/>
            <charset val="238"/>
          </rPr>
          <t>účty 423, 427, 42X</t>
        </r>
      </text>
    </comment>
    <comment ref="AD458" authorId="0">
      <text>
        <r>
          <rPr>
            <sz val="8"/>
            <color indexed="81"/>
            <rFont val="Tahoma"/>
            <family val="2"/>
            <charset val="238"/>
          </rPr>
          <t>riadok č. 083 v súvahe</t>
        </r>
      </text>
    </comment>
    <comment ref="A459" authorId="0">
      <text>
        <r>
          <rPr>
            <sz val="8"/>
            <color indexed="81"/>
            <rFont val="Tahoma"/>
            <family val="2"/>
            <charset val="238"/>
          </rPr>
          <t>účet 428</t>
        </r>
      </text>
    </comment>
    <comment ref="AD459" authorId="0">
      <text>
        <r>
          <rPr>
            <sz val="8"/>
            <color indexed="81"/>
            <rFont val="Tahoma"/>
            <family val="2"/>
            <charset val="238"/>
          </rPr>
          <t>riadok č. 085 v súvahe</t>
        </r>
      </text>
    </comment>
    <comment ref="A460" authorId="0">
      <text>
        <r>
          <rPr>
            <sz val="8"/>
            <color indexed="81"/>
            <rFont val="Tahoma"/>
            <family val="2"/>
            <charset val="238"/>
          </rPr>
          <t>účet 429 s mínusom</t>
        </r>
      </text>
    </comment>
    <comment ref="AD460" authorId="0">
      <text>
        <r>
          <rPr>
            <sz val="8"/>
            <color indexed="81"/>
            <rFont val="Tahoma"/>
            <family val="2"/>
            <charset val="238"/>
          </rPr>
          <t xml:space="preserve">riadok č. 086 v súvahe </t>
        </r>
      </text>
    </comment>
    <comment ref="AD461" authorId="0">
      <text>
        <r>
          <rPr>
            <sz val="8"/>
            <color indexed="81"/>
            <rFont val="Tahoma"/>
            <family val="2"/>
            <charset val="238"/>
          </rPr>
          <t xml:space="preserve">riadok č. 087 v súvahe, riadok č. 61 vo výkaze ziskov a strát
</t>
        </r>
      </text>
    </comment>
    <comment ref="AD464" authorId="0">
      <text>
        <r>
          <rPr>
            <sz val="8"/>
            <color indexed="81"/>
            <rFont val="Tahoma"/>
            <family val="2"/>
            <charset val="238"/>
          </rPr>
          <t>riadok č. 069 s plusom alebo mínusom</t>
        </r>
      </text>
    </comment>
    <comment ref="T501" authorId="0">
      <text>
        <r>
          <rPr>
            <sz val="8"/>
            <color indexed="81"/>
            <rFont val="Tahoma"/>
            <family val="2"/>
            <charset val="238"/>
          </rPr>
          <t>s mínusom</t>
        </r>
      </text>
    </comment>
    <comment ref="Y501" authorId="0">
      <text>
        <r>
          <rPr>
            <sz val="8"/>
            <color indexed="81"/>
            <rFont val="Tahoma"/>
            <family val="2"/>
            <charset val="238"/>
          </rPr>
          <t>s mínusom</t>
        </r>
      </text>
    </comment>
    <comment ref="T527" authorId="0">
      <text>
        <r>
          <rPr>
            <sz val="8"/>
            <color indexed="81"/>
            <rFont val="Tahoma"/>
            <family val="2"/>
            <charset val="238"/>
          </rPr>
          <t>s mínusom</t>
        </r>
      </text>
    </comment>
    <comment ref="Y527" authorId="0">
      <text>
        <r>
          <rPr>
            <sz val="8"/>
            <color indexed="81"/>
            <rFont val="Tahoma"/>
            <family val="2"/>
            <charset val="238"/>
          </rPr>
          <t>s mínusom</t>
        </r>
      </text>
    </comment>
    <comment ref="A870" authorId="1">
      <text>
        <r>
          <rPr>
            <sz val="9"/>
            <color indexed="81"/>
            <rFont val="Tahoma"/>
            <family val="2"/>
            <charset val="238"/>
          </rPr>
          <t xml:space="preserve">
všetky výnosy tried 60*, 64* a 66*</t>
        </r>
      </text>
    </comment>
    <comment ref="A940" authorId="0">
      <text>
        <r>
          <rPr>
            <sz val="8"/>
            <color indexed="81"/>
            <rFont val="Tahoma"/>
            <family val="2"/>
            <charset val="238"/>
          </rPr>
          <t>s minusom
položky znižujúce ZD</t>
        </r>
      </text>
    </comment>
    <comment ref="A941" authorId="0">
      <text>
        <r>
          <rPr>
            <sz val="8"/>
            <color indexed="81"/>
            <rFont val="Tahoma"/>
            <family val="2"/>
            <charset val="238"/>
          </rPr>
          <t xml:space="preserve">s mínusom </t>
        </r>
      </text>
    </comment>
    <comment ref="O985" authorId="0">
      <text>
        <r>
          <rPr>
            <sz val="8"/>
            <color indexed="81"/>
            <rFont val="Tahoma"/>
            <family val="2"/>
            <charset val="238"/>
          </rPr>
          <t>viď. vysvetlivky</t>
        </r>
      </text>
    </comment>
    <comment ref="O990" authorId="2">
      <text>
        <r>
          <rPr>
            <b/>
            <sz val="9"/>
            <color indexed="81"/>
            <rFont val="Tahoma"/>
            <family val="2"/>
          </rPr>
          <t>admin:</t>
        </r>
        <r>
          <rPr>
            <sz val="9"/>
            <color indexed="81"/>
            <rFont val="Tahoma"/>
            <family val="2"/>
          </rPr>
          <t xml:space="preserve">
</t>
        </r>
      </text>
    </comment>
    <comment ref="O1004" authorId="0">
      <text>
        <r>
          <rPr>
            <sz val="8"/>
            <color indexed="81"/>
            <rFont val="Tahoma"/>
            <family val="2"/>
            <charset val="238"/>
          </rPr>
          <t>viď. vysvetlivky</t>
        </r>
      </text>
    </comment>
  </commentList>
</comments>
</file>

<file path=xl/sharedStrings.xml><?xml version="1.0" encoding="utf-8"?>
<sst xmlns="http://schemas.openxmlformats.org/spreadsheetml/2006/main" count="1508" uniqueCount="890">
  <si>
    <t>Poznámky Úč POD 3-4</t>
  </si>
  <si>
    <t>POZNÁMKY</t>
  </si>
  <si>
    <t>individuálnej účtovnej závierky</t>
  </si>
  <si>
    <t xml:space="preserve">v </t>
  </si>
  <si>
    <t xml:space="preserve"> - eurocentoch</t>
  </si>
  <si>
    <t xml:space="preserve"> - celých eurách *)</t>
  </si>
  <si>
    <t>Za obdobie</t>
  </si>
  <si>
    <t>od</t>
  </si>
  <si>
    <t>mesiac</t>
  </si>
  <si>
    <t>rok</t>
  </si>
  <si>
    <t>do</t>
  </si>
  <si>
    <t>Za bezprostredne</t>
  </si>
  <si>
    <t>predchádzajúce obdobie</t>
  </si>
  <si>
    <t>Dátum vzniku účtovnej jednotky</t>
  </si>
  <si>
    <t>Účtovná závierka:*)</t>
  </si>
  <si>
    <t xml:space="preserve"> -riadna</t>
  </si>
  <si>
    <t xml:space="preserve"> -mimoriadna</t>
  </si>
  <si>
    <t xml:space="preserve"> -priebežná</t>
  </si>
  <si>
    <t xml:space="preserve"> -zostavená</t>
  </si>
  <si>
    <t xml:space="preserve"> -schválená</t>
  </si>
  <si>
    <t>IČO</t>
  </si>
  <si>
    <t>DIČ</t>
  </si>
  <si>
    <t>Kód SK NACE</t>
  </si>
  <si>
    <t>.</t>
  </si>
  <si>
    <t>Ulica</t>
  </si>
  <si>
    <t>Číslo</t>
  </si>
  <si>
    <t>PSČ</t>
  </si>
  <si>
    <t>/</t>
  </si>
  <si>
    <t>*)</t>
  </si>
  <si>
    <t>Vyznačuje sa krížikom</t>
  </si>
  <si>
    <t>X</t>
  </si>
  <si>
    <t>F.</t>
  </si>
  <si>
    <t>1.</t>
  </si>
  <si>
    <t>a)</t>
  </si>
  <si>
    <t>Informácie o dlhodobom nehmotnom majetku:</t>
  </si>
  <si>
    <t>Dlhodobý nehmotný majetok</t>
  </si>
  <si>
    <t>Softvér</t>
  </si>
  <si>
    <t>Goodwill</t>
  </si>
  <si>
    <t>Ostatný DNM</t>
  </si>
  <si>
    <t>Spolu</t>
  </si>
  <si>
    <t>a</t>
  </si>
  <si>
    <t>b</t>
  </si>
  <si>
    <t>c</t>
  </si>
  <si>
    <t>d</t>
  </si>
  <si>
    <t>e</t>
  </si>
  <si>
    <t>f</t>
  </si>
  <si>
    <t>g</t>
  </si>
  <si>
    <t>h</t>
  </si>
  <si>
    <t>i</t>
  </si>
  <si>
    <t>Prvotné ocenenie</t>
  </si>
  <si>
    <t>Stav na začiatku účtovného obdobia</t>
  </si>
  <si>
    <t>Prírastky</t>
  </si>
  <si>
    <t>Úbytky</t>
  </si>
  <si>
    <t>Presuny</t>
  </si>
  <si>
    <t>Stav na konci účtovného obdobia</t>
  </si>
  <si>
    <t>Oprávky</t>
  </si>
  <si>
    <t>Opravné položky</t>
  </si>
  <si>
    <t>Zostatková hodnota</t>
  </si>
  <si>
    <t>Bežné účtovné obdobie</t>
  </si>
  <si>
    <t>Bezprostredne predchádzajúce účtovné obdobie</t>
  </si>
  <si>
    <t>Hodnota za bežné účtovné obdobie</t>
  </si>
  <si>
    <t>b)</t>
  </si>
  <si>
    <t>Informácie o dlhodobom hmotnom majetku:</t>
  </si>
  <si>
    <t>Pozemky</t>
  </si>
  <si>
    <t>Stavby</t>
  </si>
  <si>
    <t>Základné stádo a ťažné zvieratá</t>
  </si>
  <si>
    <t>Ostatný DHM</t>
  </si>
  <si>
    <t xml:space="preserve">Dlhodobý hmotný majetok </t>
  </si>
  <si>
    <t>j</t>
  </si>
  <si>
    <t>Pestovateľ-ské celky trvalých porastov</t>
  </si>
  <si>
    <t>Bezprostredne predchádzajúce obdobie</t>
  </si>
  <si>
    <t>x</t>
  </si>
  <si>
    <t xml:space="preserve">b </t>
  </si>
  <si>
    <t>Dlhodobé pôžičky</t>
  </si>
  <si>
    <t>Aktivova-né náklady na vývoj</t>
  </si>
  <si>
    <t>Oceniteľ-né práva</t>
  </si>
  <si>
    <t>Obstara-ný DNM</t>
  </si>
  <si>
    <t>Poskytnu-té preddav-ky na DNM</t>
  </si>
  <si>
    <t>Obstará-vaný DNM</t>
  </si>
  <si>
    <t xml:space="preserve">Samostat-né hnuteľné veci a súbory hnuteľ-ných vecí </t>
  </si>
  <si>
    <t>Obstará-vaný DHM</t>
  </si>
  <si>
    <t>Poskytnu-té preddav-ky na DHM</t>
  </si>
  <si>
    <t>Informácie o rozdelení účtovného zisku alebo o vysporiadaní účtovnej straty</t>
  </si>
  <si>
    <t>Názov položky</t>
  </si>
  <si>
    <t xml:space="preserve">Údaje o údajoch na strane pasív súvahy </t>
  </si>
  <si>
    <t>Účtovný zisk</t>
  </si>
  <si>
    <t>Rozdelenie účtovného zisku</t>
  </si>
  <si>
    <t xml:space="preserve">Bežné účtovné obdobie </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</si>
  <si>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</si>
  <si>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</si>
  <si>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</si>
  <si>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</si>
  <si>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</si>
  <si>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</si>
  <si>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</si>
  <si>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</si>
  <si>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Informácie o zmenách vlastného imania</t>
  </si>
  <si>
    <t>Prehľad o pohybe vlastného imania v priebehu účtovného obdobia je uvedený v nasledujúcej tabuľke.</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</si>
  <si>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</si>
  <si>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</si>
  <si>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</si>
  <si>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</si>
  <si>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</si>
  <si>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</si>
  <si>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</si>
  <si>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rezervné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</si>
  <si>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</si>
  <si>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</si>
  <si>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</si>
  <si>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</si>
  <si>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</si>
  <si>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</si>
  <si>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</si>
  <si>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</si>
  <si>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</si>
  <si>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</si>
  <si>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</si>
  <si>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</si>
  <si>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 xml:space="preserve">Prehľad o pohybe vlastného imania v priebehu bezprostredne predchádzajúceho účtovného obdobia je uvedený v nasledujúcej tabuľke. </t>
  </si>
  <si>
    <t xml:space="preserve">Bezprostredne predchádzajúce účtovné obdobie </t>
  </si>
  <si>
    <t xml:space="preserve">Informácie o rezervách za bežné účtovné obdobie sú uvedené v nasledujúcej tabuľke: </t>
  </si>
  <si>
    <t>Tvorba</t>
  </si>
  <si>
    <t>Použitie</t>
  </si>
  <si>
    <t>Zrušenie</t>
  </si>
  <si>
    <t>Dlhodobé rezervy, z toho:</t>
  </si>
  <si>
    <t>Krátkodobé rezervy, z toho:</t>
  </si>
  <si>
    <t xml:space="preserve">Informácie o rezervách za bezprostredne predchádzajúce účtovné obdobie sú uvedené v nasledujúcej tabuľke: </t>
  </si>
  <si>
    <t xml:space="preserve">Dlhodobá rezerva na odchodné bude použitá postupne v nasledujúcich rokoch podľa odchodu pracovníkov do dôchodku. </t>
  </si>
  <si>
    <t>BANKOVÉ ÚVERY A FINANČNÉ VÝPOMOCI</t>
  </si>
  <si>
    <t>Informácie o vydaných dlhopisoch</t>
  </si>
  <si>
    <t>Názov vydaného dlhopisu</t>
  </si>
  <si>
    <t>Menovitá hodnota</t>
  </si>
  <si>
    <t xml:space="preserve">Počet </t>
  </si>
  <si>
    <t>Emisný kurz</t>
  </si>
  <si>
    <t>Úrok</t>
  </si>
  <si>
    <t>Splatnosť</t>
  </si>
  <si>
    <t>Informácie o bankových úveroch, pôžičkách a krátkodobých finančných výpomociach</t>
  </si>
  <si>
    <t>Mena</t>
  </si>
  <si>
    <t>Úrok p.a. v %</t>
  </si>
  <si>
    <t>Dátum splatnosti</t>
  </si>
  <si>
    <t>Suma istiny v príslušnej mene za bežné účtovné obdobie</t>
  </si>
  <si>
    <t>Dlhodobé bankové úvery</t>
  </si>
  <si>
    <t>Krátkodobé bankové úvery</t>
  </si>
  <si>
    <t>Krátkodobé pôžičky</t>
  </si>
  <si>
    <t>Krátkodobé finančné výpomoci</t>
  </si>
  <si>
    <t xml:space="preserve">Zmluva o úvere s .............................. Obsahuje nasledujúce špecifické podmienky, ktoré musí spoločnosť dodržiavať: </t>
  </si>
  <si>
    <t>2.</t>
  </si>
  <si>
    <t>3.</t>
  </si>
  <si>
    <t xml:space="preserve">Prehľad splatnosti bankových úverov a finančných výpomocí: </t>
  </si>
  <si>
    <t>Bankové úvery</t>
  </si>
  <si>
    <t>Kontokorentné účty</t>
  </si>
  <si>
    <t>Finančné výpomoci</t>
  </si>
  <si>
    <t>do 1 roka</t>
  </si>
  <si>
    <t>od 1 do 5 rokov</t>
  </si>
  <si>
    <t>nad 5 rokov</t>
  </si>
  <si>
    <t>ODLOŽENÁ DAŇ Z PRÍJMOV</t>
  </si>
  <si>
    <t xml:space="preserve">Informácie o odloženej daňovej pohľadávke alebo odloženom daňovom záväzku. </t>
  </si>
  <si>
    <t xml:space="preserve">Dočasné rozdiely medzi účtovnou hodnotou majetku a daňovou základňou, z toho: </t>
  </si>
  <si>
    <t>odpočítateľné</t>
  </si>
  <si>
    <t>zdaniteľné</t>
  </si>
  <si>
    <t xml:space="preserve">Dočasné rozdiely medzi účtovnou hodnotou záväzkov a daňovou základňou, z toho: </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</si>
  <si>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</si>
  <si>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</si>
  <si>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</si>
  <si>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</si>
  <si>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</si>
  <si>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</si>
  <si>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</si>
  <si>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 xml:space="preserve">Odložený daňový záväzok </t>
  </si>
  <si>
    <t>Zmena odloženého daňového záväzku</t>
  </si>
  <si>
    <t>Zaúčtovaná ako náklad</t>
  </si>
  <si>
    <t>ČASOVÉ ROZLÍŠENIE</t>
  </si>
  <si>
    <t xml:space="preserve">d </t>
  </si>
  <si>
    <t>Istina</t>
  </si>
  <si>
    <r>
      <t xml:space="preserve">Spoločnosť poskytla záruky .................... </t>
    </r>
    <r>
      <rPr>
        <sz val="10"/>
        <color rgb="FFFF0000"/>
        <rFont val="Arial"/>
        <family val="2"/>
        <charset val="238"/>
      </rPr>
      <t>popis záruk.</t>
    </r>
  </si>
  <si>
    <r>
      <t xml:space="preserve">Spoločnosť vedie súdne spory .................... </t>
    </r>
    <r>
      <rPr>
        <sz val="10"/>
        <color rgb="FFFF0000"/>
        <rFont val="Arial"/>
        <family val="2"/>
        <charset val="238"/>
      </rPr>
      <t xml:space="preserve">popis súdnych sporov. </t>
    </r>
  </si>
  <si>
    <t xml:space="preserve">Budúce práva a povinnosti z devízových termínovaných obchodov, opčných obchodov, derivátových obchodov, servisných zmlúv, poistných zmlúv atď. </t>
  </si>
  <si>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</si>
  <si>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</si>
  <si>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</si>
  <si>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</si>
  <si>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</si>
  <si>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Odpísané pohľadávky</t>
  </si>
  <si>
    <t>Pohľadávky z lízingu</t>
  </si>
  <si>
    <t>Záväzky z lízingu</t>
  </si>
  <si>
    <t>Záväzky z opcií derivátov</t>
  </si>
  <si>
    <t>Iné položky</t>
  </si>
  <si>
    <r>
      <t>PODMIENENÉ ZÁV</t>
    </r>
    <r>
      <rPr>
        <b/>
        <u/>
        <sz val="10"/>
        <color theme="1"/>
        <rFont val="Calibri"/>
        <family val="2"/>
        <charset val="238"/>
      </rPr>
      <t>Ä</t>
    </r>
    <r>
      <rPr>
        <b/>
        <u/>
        <sz val="10"/>
        <color theme="1"/>
        <rFont val="Arial"/>
        <family val="2"/>
        <charset val="238"/>
      </rPr>
      <t>ZKY A AKTÍVA, PODSÚVAHOVÉ POLOŽKY</t>
    </r>
  </si>
  <si>
    <t xml:space="preserve">Informácie o podsúvahových položkách </t>
  </si>
  <si>
    <t>Informácie o podmienených záväzkoch</t>
  </si>
  <si>
    <t>Druh podmieneného záväzku</t>
  </si>
  <si>
    <t>Hodnota celkom</t>
  </si>
  <si>
    <t xml:space="preserve">Hodnota voči sprazneným osobám </t>
  </si>
  <si>
    <t>Zo súdnych rozhodnutí</t>
  </si>
  <si>
    <t>Z poskytnutých záruk</t>
  </si>
  <si>
    <t>Zo všeobecne záväzných predpisov</t>
  </si>
  <si>
    <t>Zo zmluvy o podriadenom záväzku</t>
  </si>
  <si>
    <t>Z ručenia</t>
  </si>
  <si>
    <t>Iné podmienené záväzky</t>
  </si>
  <si>
    <t>Informácie o podmienenom majetku</t>
  </si>
  <si>
    <t>Druh podmieneného majetku</t>
  </si>
  <si>
    <t>Práva zo servisných zmlúv</t>
  </si>
  <si>
    <t>Práva z poistných zmlúv</t>
  </si>
  <si>
    <t>Práva z koncesionárskych zmlúv</t>
  </si>
  <si>
    <t>Práva z investovania prosdtriedkov získaných oslobodením od dane z príjmov</t>
  </si>
  <si>
    <t>Práva z privatizácie</t>
  </si>
  <si>
    <t>Práva zo súdnych sporov</t>
  </si>
  <si>
    <t>Iné práva</t>
  </si>
  <si>
    <r>
      <t xml:space="preserve">Spoločnosť uvádza k podmienenému majetku ďalšie doplňujúce informácie: </t>
    </r>
    <r>
      <rPr>
        <sz val="10"/>
        <color rgb="FFFF0000"/>
        <rFont val="Arial"/>
        <family val="2"/>
        <charset val="238"/>
      </rPr>
      <t>(doplniť)</t>
    </r>
  </si>
  <si>
    <r>
      <t>Informácie o ostatných finančných povinnostiach -</t>
    </r>
    <r>
      <rPr>
        <sz val="10"/>
        <color rgb="FFFF0000"/>
        <rFont val="Arial"/>
        <family val="2"/>
        <charset val="238"/>
      </rPr>
      <t xml:space="preserve"> (ide o vyčíslenie budúcich nákladov vyplývajúcich spoločnosti v nasledujúcom období)</t>
    </r>
  </si>
  <si>
    <t>VÝNOSY A NÁKLADY</t>
  </si>
  <si>
    <t>Tržby</t>
  </si>
  <si>
    <t>Informácie o tržbách za vlastné výkony a tovar podľa jednotlivých segmentov, t.j. podľa typov výrobkov a služieb, a podľa hlavných teritórii sú uvedené v tabuľke:</t>
  </si>
  <si>
    <t>Oblasť odbytu</t>
  </si>
  <si>
    <t>Bezprostredne predchádzajúce účtovné odbobie</t>
  </si>
  <si>
    <t>Údaje o zmene stavu vnútropodnikových zásob</t>
  </si>
  <si>
    <t>Informácie o zmene stavu vnútroorganizačných zásob</t>
  </si>
  <si>
    <t>Zmena stavu vnútroorganizačných zásob</t>
  </si>
  <si>
    <t>Konečný zostatok</t>
  </si>
  <si>
    <t>Začiatočný stav</t>
  </si>
  <si>
    <t>Nedokončená výroba a polotovary vlastnej výroby</t>
  </si>
  <si>
    <t>Výrobky</t>
  </si>
  <si>
    <t>Zvieratá</t>
  </si>
  <si>
    <t>Manká a škody</t>
  </si>
  <si>
    <t>Reprezentačné</t>
  </si>
  <si>
    <t>Dary</t>
  </si>
  <si>
    <t xml:space="preserve">Zmena stavu vnútroorganizačných zásob vo výkaze ziskov a strát </t>
  </si>
  <si>
    <t>Aktivácia nákladov, výnosy z hospodárskej, finančnej činnosti a mimoriadnej činnosti</t>
  </si>
  <si>
    <t>Prehľad o výnosoch pri aktivácii nákladov, výnosov z hospodárskej činnosti, finančnej činnosti a mimoriadnej činnosti je uvedený v tabuľke:</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</si>
  <si>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</si>
  <si>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</si>
  <si>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</si>
  <si>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</si>
  <si>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</si>
  <si>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 xml:space="preserve">Informácie o čistom obrate spoločnosti </t>
  </si>
  <si>
    <t>Tržby za vlastné výrobky</t>
  </si>
  <si>
    <t>Tržby z predaja služieb</t>
  </si>
  <si>
    <t>Tržby za tovar</t>
  </si>
  <si>
    <t>Výnosy zo zákazky</t>
  </si>
  <si>
    <t>Výnosy z nehnuteľnosti na predaj</t>
  </si>
  <si>
    <t>Iné výnosy súvisiace s bežnou činnosťou</t>
  </si>
  <si>
    <t>Čistý obrat celkom</t>
  </si>
  <si>
    <t xml:space="preserve">Spoločnosť uvádza k výnosom ďalšie doplňujúce informácie: </t>
  </si>
  <si>
    <t xml:space="preserve">Náklady </t>
  </si>
  <si>
    <t xml:space="preserve">Informácie o nákladoch na poskytnuté služby, ostatných nákladoch na hospodársku činnosť, finančných a mimoriadnych nákladoch sú uvedený v nasledujúcej tabuľke: </t>
  </si>
  <si>
    <t>Náklady za poskytnuté služby, z toho:</t>
  </si>
  <si>
    <t xml:space="preserve">Náklady voči audítorovi, audítorskej spoločnosti, z toho: </t>
  </si>
  <si>
    <t>náklady za overenie individuálnej účtovnej závierky</t>
  </si>
  <si>
    <t>iné uisťovacie audítorské služby</t>
  </si>
  <si>
    <t xml:space="preserve">súvisiace audítorské služby </t>
  </si>
  <si>
    <t>daňové poradenstvo</t>
  </si>
  <si>
    <t>ostatné neaudítorské služby</t>
  </si>
  <si>
    <t xml:space="preserve">Ostatné významné položky nákladov za poskytnuté služby, z toho: </t>
  </si>
  <si>
    <t xml:space="preserve">Ostatné významné položky nákladov z hospodárskej činnosti, z toho: </t>
  </si>
  <si>
    <t>Finančné náklady, z toho:</t>
  </si>
  <si>
    <t xml:space="preserve">Kurzové straty, z toho: </t>
  </si>
  <si>
    <t>kurzové straty ku dňu, ku ktorému sa zostavuje účtovná závierka</t>
  </si>
  <si>
    <t xml:space="preserve">Ostatné významné položky finančných nákladov, z toho: </t>
  </si>
  <si>
    <t xml:space="preserve">Spoločnosť uvádza k nákladom ďalšie doplňujúce informácie: </t>
  </si>
  <si>
    <t>Dane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</si>
  <si>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</si>
  <si>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</si>
  <si>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</si>
  <si>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</si>
  <si>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</si>
  <si>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Transformácia účtovného hospodárskeho výsledku na základ dane</t>
  </si>
  <si>
    <t xml:space="preserve">Prevod od teoretickej dane z príjmov k vykázanej dani z príjmov je uvedený v nasledujúcej tabuľke: </t>
  </si>
  <si>
    <t xml:space="preserve">Názov položky </t>
  </si>
  <si>
    <t>Základ dane</t>
  </si>
  <si>
    <t>daň</t>
  </si>
  <si>
    <t>daň v %</t>
  </si>
  <si>
    <t>Výsledok hospodárenia pred zdanením, z toho:</t>
  </si>
  <si>
    <t>teoretická daň</t>
  </si>
  <si>
    <t>Daňovo neuznané náklady</t>
  </si>
  <si>
    <t>Výnosy nepodliehajúce dani</t>
  </si>
  <si>
    <t>Umorenie daňovej straty</t>
  </si>
  <si>
    <t>Splatná daň z príjmov</t>
  </si>
  <si>
    <t>Odložená daň z príjmov</t>
  </si>
  <si>
    <t>Celková daň z príjmov</t>
  </si>
  <si>
    <t>Informácie o príjmoch a výhodách členov štatutárnych orgánov, dozorných orgánov a iných orgánov účtovnej jednotky</t>
  </si>
  <si>
    <t>Prehľad o príjmoch a výhodách členov štatutárnych, dozorných a iných orgánov je uvedený v nasledovnej tabuľke:</t>
  </si>
  <si>
    <t>Druh príjmu, výhody</t>
  </si>
  <si>
    <t>Hodnota príjmu, výhody súčasných členov orgánov</t>
  </si>
  <si>
    <t>Hodnota príjmu, výhody bývalých členov orgánov</t>
  </si>
  <si>
    <t>štatutárnych</t>
  </si>
  <si>
    <t>dozorných</t>
  </si>
  <si>
    <t>iných</t>
  </si>
  <si>
    <t>Časť 1 - Bežné účtovné obdobie</t>
  </si>
  <si>
    <t>Časť 2 - Bezprostredne predchádzajúce účtovné obdobie</t>
  </si>
  <si>
    <t>Peňažné príjmy</t>
  </si>
  <si>
    <t>Nepeňažné príjmy</t>
  </si>
  <si>
    <t>Peňažné preddavky</t>
  </si>
  <si>
    <t>Poskytnuté úvery</t>
  </si>
  <si>
    <t>Poskytnuté záruky</t>
  </si>
  <si>
    <t>INFORMÁCIE O EKONOMICKÝCH VZŤAHOCH SPOLOČNOSTI SO SPRIAZNENÝMI OSOBAMI</t>
  </si>
  <si>
    <t>Informácie o ekonomických vzťahoch medzi účtovnou jednotkou a spriaznenými osobami</t>
  </si>
  <si>
    <t>Spriaznená osoba</t>
  </si>
  <si>
    <t>Kód obchodu</t>
  </si>
  <si>
    <t>Hodnotové vyjadrenie obchodu</t>
  </si>
  <si>
    <t>Dcérska účtovná jednotka / Materská účtovná jednotka</t>
  </si>
  <si>
    <t>VÝZNAMNÉ UDALOSTI, KTORÉ NASTALI PO DNI, KU KTORÉMU SA ZOSTAVUJE ÚČTOVNÁ ZÁVIERKA</t>
  </si>
  <si>
    <t>REZERVY</t>
  </si>
  <si>
    <t>VLASTNÉ IMANIE</t>
  </si>
  <si>
    <t>DLHODOBÝ MAJETOK</t>
  </si>
  <si>
    <t xml:space="preserve">Prehľad peňažných tokov /Cash Flow Statement/ </t>
  </si>
  <si>
    <t xml:space="preserve">Nepriama metóda vykazovania </t>
  </si>
  <si>
    <t xml:space="preserve">Názov a sídlo účtovnej jednotky: </t>
  </si>
  <si>
    <t xml:space="preserve">IČO: </t>
  </si>
  <si>
    <t xml:space="preserve">        TVORBA  A  POUŽITIE</t>
  </si>
  <si>
    <t>Bežné úč.obdobie</t>
  </si>
  <si>
    <t>Minulé úč.obdobie</t>
  </si>
  <si>
    <t>A.</t>
  </si>
  <si>
    <t>Peňažné toky z prevádzkovej činnosti</t>
  </si>
  <si>
    <t>Z.</t>
  </si>
  <si>
    <t>Zisk (+) - Výsledok hospodárenia z bežnej činnosti pred zdanením</t>
  </si>
  <si>
    <t>+</t>
  </si>
  <si>
    <t>S.</t>
  </si>
  <si>
    <t>Strata (-)  - Výsledok hospodárenia z bežnej činnosti pred zdanením</t>
  </si>
  <si>
    <t>-</t>
  </si>
  <si>
    <t>A.1.</t>
  </si>
  <si>
    <t>Úpravy o nepeňažné operácie /A1.1.až A1.13./</t>
  </si>
  <si>
    <t>A.1.1.</t>
  </si>
  <si>
    <t>Odpisy dlhodobého nehmotného a dlhodobého hmotného majetku</t>
  </si>
  <si>
    <t>A.1.2.</t>
  </si>
  <si>
    <t>Zost.hod.DNM a DHM účt.pri vyradení do nákl.na BČ,okrem predaja</t>
  </si>
  <si>
    <t>A.1.3.</t>
  </si>
  <si>
    <t>Odpisy opravnej pol. k odplatne nadobud. majet.</t>
  </si>
  <si>
    <t>A.1.4.</t>
  </si>
  <si>
    <t>Zmena stavu dlhodobých rezerv</t>
  </si>
  <si>
    <t>A.1.5.</t>
  </si>
  <si>
    <t xml:space="preserve">Zmena stavu opravných položiek </t>
  </si>
  <si>
    <t>A.1.6.</t>
  </si>
  <si>
    <t>A.1.7.</t>
  </si>
  <si>
    <t>Dividendy a iné podiely na zisku účtované do výnosov</t>
  </si>
  <si>
    <t>A.1.8.</t>
  </si>
  <si>
    <t>Úroky účtované do nákladov</t>
  </si>
  <si>
    <t>A.1.9.</t>
  </si>
  <si>
    <t>Úroky účtované do výnosov</t>
  </si>
  <si>
    <t>A.1.10.</t>
  </si>
  <si>
    <t>A.1.11.</t>
  </si>
  <si>
    <t>A.1.12.</t>
  </si>
  <si>
    <t>A.1.13.</t>
  </si>
  <si>
    <t>Ostatné nepeňažné operácie ovplyvňujúce HV z BČ</t>
  </si>
  <si>
    <t>A.2.</t>
  </si>
  <si>
    <t>Zmeny stavu pracovného kapitálu /A2.1. Až A.2.4/</t>
  </si>
  <si>
    <t>A.2.1</t>
  </si>
  <si>
    <t>Zmena stavu pohľadávok zo základných podnik.činností</t>
  </si>
  <si>
    <t>A.2.2</t>
  </si>
  <si>
    <t>Zmena stavu záväzkov zo základných podnik.činností</t>
  </si>
  <si>
    <t>A.2.3</t>
  </si>
  <si>
    <t>Zmena stavu zásob</t>
  </si>
  <si>
    <t>A.2.4</t>
  </si>
  <si>
    <t>A*</t>
  </si>
  <si>
    <t>A.3.</t>
  </si>
  <si>
    <t>Prijaté úroky, s výnimkou tých, ktoré sa začleňujú  do investič.činnosti</t>
  </si>
  <si>
    <t>A.4.</t>
  </si>
  <si>
    <t>Výdavky na zaplatené úroky,okrem tých,ktoré sa začleňujú do fin.činn.</t>
  </si>
  <si>
    <t>A.5.</t>
  </si>
  <si>
    <t>A.6.</t>
  </si>
  <si>
    <t>A**</t>
  </si>
  <si>
    <t>A.7.</t>
  </si>
  <si>
    <t>A.8.</t>
  </si>
  <si>
    <t>A 9.</t>
  </si>
  <si>
    <t>A***</t>
  </si>
  <si>
    <t>B.</t>
  </si>
  <si>
    <t>Peňažné toky z investičnej činnosti</t>
  </si>
  <si>
    <t>B.1</t>
  </si>
  <si>
    <t>Výdavky na obstaranie dlhodobého nehmotného majetku (DNM)</t>
  </si>
  <si>
    <t>B.2</t>
  </si>
  <si>
    <t>Výdavky na obstaranie dlhodobého hmotného majetku (DHM)</t>
  </si>
  <si>
    <t>B.3.</t>
  </si>
  <si>
    <t>B.4.</t>
  </si>
  <si>
    <t>Príjmy z predaja dlhodobého nehmotného majetku</t>
  </si>
  <si>
    <t>B.5.</t>
  </si>
  <si>
    <t>Príjmy z predaja dlhodobého hmotného majetku</t>
  </si>
  <si>
    <t>B.6.</t>
  </si>
  <si>
    <t>B.7.</t>
  </si>
  <si>
    <t>B.8.</t>
  </si>
  <si>
    <t>B.9.</t>
  </si>
  <si>
    <t>B.10.</t>
  </si>
  <si>
    <t>B.11.</t>
  </si>
  <si>
    <t>Prijaté úroky,s výnimkou tých,ktoré sa začleňujú do prevádzkových činností</t>
  </si>
  <si>
    <t>B.12.</t>
  </si>
  <si>
    <t>B.13.</t>
  </si>
  <si>
    <t>B.14.</t>
  </si>
  <si>
    <t>B.15.</t>
  </si>
  <si>
    <t>B.16.</t>
  </si>
  <si>
    <t>Príjmy mimoriadneho charakteru vzťahujúce sa na investičnú činnosť</t>
  </si>
  <si>
    <t>B.17.</t>
  </si>
  <si>
    <t>Výdavky mimoriad.charakteru vzťahujúce sa na investičnú činnosť</t>
  </si>
  <si>
    <t>B.18.</t>
  </si>
  <si>
    <t>Ostatné príjmy vzťahujúce sa na investičnú činnosť</t>
  </si>
  <si>
    <t>B.19.</t>
  </si>
  <si>
    <t>Ostatné výdavky vzťahujúce sa na investičnú činnosť</t>
  </si>
  <si>
    <t>B*</t>
  </si>
  <si>
    <t>C.</t>
  </si>
  <si>
    <t>Penažné toky z finančnej činnosti</t>
  </si>
  <si>
    <t>C.1.</t>
  </si>
  <si>
    <t>Peňažné toky vo vlastnom imaní (súčet C.1.1. Až C.1.8.)</t>
  </si>
  <si>
    <t>C.1.1.</t>
  </si>
  <si>
    <t>Príjmy z upísaných akcií a obchodných podielov</t>
  </si>
  <si>
    <t>C.1.2.</t>
  </si>
  <si>
    <t>C.1.3.</t>
  </si>
  <si>
    <t>Prijaté peňažné dary</t>
  </si>
  <si>
    <t>C.1.4.</t>
  </si>
  <si>
    <t>Príjmy z úhrady straty spoločníkmi</t>
  </si>
  <si>
    <t>C.1.5.</t>
  </si>
  <si>
    <t>C.1.6.</t>
  </si>
  <si>
    <t>Výdavky spojené so znížením fondov vytvorených účtovnou jednotkou</t>
  </si>
  <si>
    <t>C.1.7.</t>
  </si>
  <si>
    <t>C.1.8.</t>
  </si>
  <si>
    <t>Výdavky z iných dôvodov,ktoré súvisia so znížením vlastného imania</t>
  </si>
  <si>
    <t>C.2.</t>
  </si>
  <si>
    <t>C.2.1.</t>
  </si>
  <si>
    <t>Príjmy z emisie dlhodobých cenných papierov</t>
  </si>
  <si>
    <t>C.2.2.</t>
  </si>
  <si>
    <t>Výdavky na úhradu záväzkov z dlhových cenných papierov</t>
  </si>
  <si>
    <t>C.2.3.</t>
  </si>
  <si>
    <t>C.2.4.</t>
  </si>
  <si>
    <t>C.2.5.</t>
  </si>
  <si>
    <t>Príjmy z prijatých pôžičiek</t>
  </si>
  <si>
    <t>C.2.6.</t>
  </si>
  <si>
    <t>Výdavky na splácanie pôžičiek</t>
  </si>
  <si>
    <t>C.2.7.</t>
  </si>
  <si>
    <t>C.2.8.</t>
  </si>
  <si>
    <t>C.2.9.</t>
  </si>
  <si>
    <t>C.3.</t>
  </si>
  <si>
    <t>C.4.</t>
  </si>
  <si>
    <t>C.5.</t>
  </si>
  <si>
    <t>C.6.</t>
  </si>
  <si>
    <t>C.7.</t>
  </si>
  <si>
    <t>C.8.</t>
  </si>
  <si>
    <t>Príjmy mimoriadneho charakteru vzťahujúce sa na finančnú činnosť</t>
  </si>
  <si>
    <t>C.9.</t>
  </si>
  <si>
    <t>Výdavky mimoriadneho charakteru vzťahujúce sa na finančnú činnosť</t>
  </si>
  <si>
    <t>C*</t>
  </si>
  <si>
    <t xml:space="preserve">Čisté peňažné toky z finančnej činnosti (súčet C.1. až C.9.) </t>
  </si>
  <si>
    <t>D.</t>
  </si>
  <si>
    <t>E.</t>
  </si>
  <si>
    <t>Stav peňažných prostriedkov a peňažných ekvivalentov na začiatku</t>
  </si>
  <si>
    <t>účtovného obdobia</t>
  </si>
  <si>
    <t>G.</t>
  </si>
  <si>
    <t xml:space="preserve">H. </t>
  </si>
  <si>
    <t xml:space="preserve"> Skutočnosť v EUR</t>
  </si>
  <si>
    <t xml:space="preserve"> +/-</t>
  </si>
  <si>
    <t>Označe-nie</t>
  </si>
  <si>
    <t xml:space="preserve"> -/+</t>
  </si>
  <si>
    <t>Peňažné toky z prevádz.činn.s výnimkov príjmov a výdavkov, ktoré sa uvádzajú osobitne v iných častiach prehľadu peňažných tokov (+/-), (súčet Z/S+ A.1.+A.2.)</t>
  </si>
  <si>
    <t xml:space="preserve">Zmena stavu krátkodobého finančného majetku /len toho, ktorý nie je súčasťou peňažných ekvivalentov/ </t>
  </si>
  <si>
    <t>Zmena stavu položiek časového rozlíšenia nákladov a výnosov /okrem prech. položiek úrokov a mim.nákl./</t>
  </si>
  <si>
    <t>Kurzový zisk vyčíslený k peňažným prostriedkom a peňaž.ekvivalent. ku dňu, ku ktorému sa zostavuje účtovná závierka</t>
  </si>
  <si>
    <t>Kurzová strata vyčíslená k peňažným prostried.a peňaž.ekvivalent. ku dňu, ku ktorému sa zostavuje účtovná závierka</t>
  </si>
  <si>
    <t xml:space="preserve">Výsledok z predaja dlhodobého majetku,s výnimkou majetku, ktorý sa považuje za peňažný ekvivalent </t>
  </si>
  <si>
    <t>Príjmy z dividend a iných podielov na zisku, s výnimkou tých, ktoré sa začleňujú do investičných činností</t>
  </si>
  <si>
    <t>Výdavky na dividendy a iné podiely na zisku, s výnimkou tých, ktoré sa začleňujú do investičných činností</t>
  </si>
  <si>
    <t>Výdavky na obstaranie dlhodobých cenných papierov a podielov v iných účtovných jednotkách,s výnimkou cenných papierov,ktoré sa považujú za peňažné ekvivalenty a cenných papierov určených na predaj alebo obchodovanie (+)</t>
  </si>
  <si>
    <t>Peňažné toky z prevádzkovej činnosti (súčet A*+A.3. až A.6.) upravené o vplyv.nepeňažných operácií a úrokov</t>
  </si>
  <si>
    <t>Výdavky na daň z príjmov právnických osôb /vrátane zaplatených dodatočných vyrubení a vrátených preplatkov</t>
  </si>
  <si>
    <t>Čisté peňaž.toky z prevádz.činnosti (súčet A**+A.7. Až A.9.) upravené o vplyv.nepeňažných operácií a úrokov</t>
  </si>
  <si>
    <t>Príjmy z predaja dlhodobých cenných papierov a podielov v iných účtovných jednotkách,s výnimkou cenných papierov,ktoré sa považujú za peňažné ekvivalenty a cenných papierov určených na predaj alebo na obchodovanie</t>
  </si>
  <si>
    <t>Výdavky na dlhodobé pôžičky poskytnuté účtovnou jednotkou inej účtovnej jednotke,ktorá je súčasťou konsolidovaného celku</t>
  </si>
  <si>
    <t>Príjmy zo splácania dlhodobých pôžičiek poskytnutých účtovnou jednotkou inej účtovnej jednotke,ktorá je súčasťou konsolidovaného celku</t>
  </si>
  <si>
    <t xml:space="preserve">Výdavky na dlhodobé pôžičky poskytnuté účtovnou jednotkou tretím osobám s výnimkou dlhodobých pôžičiek poskytnutých účtovnej jednotke,ktorá je súčasťou konsolidovaného celku </t>
  </si>
  <si>
    <t xml:space="preserve">Príjmy zo splácania pôžičiek poskytnutých účtovnou jednotkou tretím osobám s výnimkou pôžičiek poskytnutých účtovnej jednotke,ktorá je súčasťou konsolidovaného celku </t>
  </si>
  <si>
    <t>Príjmy z dividend a iných podielov na zisku,s výnimkou tých,ktoré sa začleňujú do prevádzkových činností</t>
  </si>
  <si>
    <t>Výdavky súvisiace s derivátmi s výnimkou,ak sú určené na predaj alebo na obchodovanie,alebo ak sa tieto výdavky považujú za peňažné toky z finančnej činnosti</t>
  </si>
  <si>
    <t>Príjmy súvisiace s derivátmi s výnimkou,ak sú určené na predaj alebo na obchodovanie,alebo ak sa tieto výdavky považujú za peňažné toky z finančnej činnosti</t>
  </si>
  <si>
    <t>Výdavky na daň z príjmov účtovnej jednotky,ak je ju možné začleniť do investičných činností</t>
  </si>
  <si>
    <t>Príjmy z ďalších vkladov do vlastného imania spoločníkmi alebo fyzickou osobou,ktorá je účtovnou jednotkou</t>
  </si>
  <si>
    <t>Výdavky na obstaranie alebo spätné odkúpenie vlastných akcií a vlastných obchodných podielov</t>
  </si>
  <si>
    <t>Čisté peňažné toky z investičnej činnosti  (súčet B.1. až B.19.)</t>
  </si>
  <si>
    <t xml:space="preserve">Výdavky na vyplatenie podielu na vlastnom imaní spoločníkmi účtovnej jednotky a fyzickou osobou,ktorá je účtovnou jednotkou </t>
  </si>
  <si>
    <t>Peňažné toky vznikajúce z dlhodobých záväzkov a krátkodobých záväzkov z finančnej činnosti (súčet C.2.1. Až C.2.10.)</t>
  </si>
  <si>
    <t>Príjmy z úverov,ktoré účtovnej jednotke poskytla banka alebo pobočka zahraničnej banky,s výnimkou úverov,ktoré boli poskytnuté na zabezpečenie hlavného predmetu činnosti</t>
  </si>
  <si>
    <t>Výdavky na splácanie úverov,ktoré účtovnej jednotke poskytla banka alebo pobočka zahraničnej banky,s výnimkou úverov,ktoré boli poskytnuté na zabezpečenie hlavného predmetu činnosti</t>
  </si>
  <si>
    <t>Výdavky na úhradu záväzkov z používania majetku,ktorý je predmetom zmluvy o kúpe prenajatej veci</t>
  </si>
  <si>
    <t xml:space="preserve">Príjmy z ostatných dlhodob.záväzkov a krátkod.záväz.vyplývajúcich vyplývajúcich z finanč.činnosti účtov.jednotky,s výnimkou tých, ktoré sa uvádzajú osobitne v inej časti prehľadu peňažných tokov </t>
  </si>
  <si>
    <t>Výdavky na splácanie ostatných dlhodob.záväzkov a krátkod.záväz. z finanč.činnosti účtov.jednotky,s výnimkou tých,ktoré sa uvádzajú osobitne v inej časti prehľadu peňažných tokov</t>
  </si>
  <si>
    <t>Výdavky na zaplatené úroky,s výnimkou tých,ktoré sa začleňujú do prevádzkových činností</t>
  </si>
  <si>
    <t>Výdavky na vyplatené dividendy a iné podiely na zisku,s výnimkou tých,ktoré sa začleňujú do prevádzkových činností</t>
  </si>
  <si>
    <t>Výdavky súvisiace s derivátmi,s výnimkou,ak sú určené na predaj alebo na obchodovanie,alebo ak sa považujú za peňažné toky z investičnej činnosti</t>
  </si>
  <si>
    <t>Príjmy súvisiace s derivátmi,s výnimkou,ak sú určené na predaj alebo na obchodovanie,alebo ak sa považujú za peňažné toky z investičnej činnosti</t>
  </si>
  <si>
    <t>Výdavky na daň z príjmov účtovnej jednotky,ak ich možno začleniť do finančných činností</t>
  </si>
  <si>
    <t>Čisté zvýšenie alebo čisté zníženie peňažných prostriedkov        (súčet A + B + C)</t>
  </si>
  <si>
    <t>Stav peňažných prostriedkov a peňažných ekvivalentov na konci účtovného obdobia pred zohľadnením kurzových rozdielov vyčíslených ku dňu,ku ktorému sa zostavuje účtovná závierka</t>
  </si>
  <si>
    <t>Kurzové rozdiely vyčíslené k peňažným prostriedkom a peňažným ekvivalentom ku dňu,ku ktorému sa zostavuje účtovná závierka</t>
  </si>
  <si>
    <t>Zostatok peňažných prostriedkov a peňažných ekvivalentov na konci účtovného obdobia,upravený o kurzové rozdiely vyčíslené ku dňu, ku ktorému sa zostavuje účtovná závierka</t>
  </si>
  <si>
    <t xml:space="preserve">Výdavky mimoriadneho charakteru vzťahujúce sa na prevádzkovú činnosť </t>
  </si>
  <si>
    <t xml:space="preserve">Príjmy mimoriadneho charakteru vzťahujúce sa na prevádzkovú činnosť </t>
  </si>
  <si>
    <t>Pokiaľ existujú, popísať druh a podmienky.</t>
  </si>
  <si>
    <r>
      <t>r)</t>
    </r>
    <r>
      <rPr>
        <b/>
        <sz val="7"/>
        <rFont val="Times New Roman"/>
        <family val="1"/>
        <charset val="238"/>
      </rPr>
      <t xml:space="preserve">         </t>
    </r>
    <r>
      <rPr>
        <b/>
        <sz val="10"/>
        <rFont val="Arial"/>
        <family val="2"/>
        <charset val="238"/>
      </rPr>
      <t>Dotácie</t>
    </r>
  </si>
  <si>
    <t>O odloženom daňovom záväzku účtuje spoločnosť vždy, o pohľadávke účtuje, ak je realizovateľná.</t>
  </si>
  <si>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</si>
  <si>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</si>
  <si>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</si>
  <si>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</si>
  <si>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</si>
  <si>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</si>
  <si>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Deriváty sa prvotne oceňujú obstarávacími cenami. V súvahe sú deriváty vykázané ako súčasť iných krátkodobých/dlhodobých pohľadávok, resp. záväzkov.</t>
  </si>
  <si>
    <t>V ostatných prípadoch sa jedná o deriváty určené na obchodovanie.</t>
  </si>
  <si>
    <t>Deriváty sa členia na deriváty určené na obchodovanie a zabezpečovacie deriváty.Ako zabezpečovacie deriváty sa účtujú deriváty, ktoré spĺňajú súčasne tieto podmienky:</t>
  </si>
  <si>
    <t xml:space="preserve">Tržby za vlastné výkony a tovar neobsahujú daň z pridanej hodnoty. Sú tiež znížené o zľavy a zrážky (rabaty, bonusy, skontá, dobropisy a pod.). Tržby sú účtované ku dňu splnenia dodávky alebo služby. </t>
  </si>
  <si>
    <t xml:space="preserve">Kúpa a predaj cudzej meny sa prepočítava na euro kurzom, za ktorý boli tieto hodnoty nakúpené alebo predané.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</si>
  <si>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</si>
  <si>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</si>
  <si>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</si>
  <si>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Výdavky budúcich období a výnosy budúcich období sa oceňujú ich menovitou hodnotou, pričom sa vykazujú vo výške, ktorá je potrebná na dodržanie zásady vecnej a časovej súvislosti s účtovným obdobím.</t>
  </si>
  <si>
    <r>
      <t>k)</t>
    </r>
    <r>
      <rPr>
        <b/>
        <sz val="7"/>
        <rFont val="Times New Roman"/>
        <family val="1"/>
        <charset val="238"/>
      </rPr>
      <t xml:space="preserve">         </t>
    </r>
    <r>
      <rPr>
        <b/>
        <sz val="10"/>
        <rFont val="Arial"/>
        <family val="2"/>
        <charset val="238"/>
      </rPr>
      <t>Výdavky budúcich období a výnosy budúcich období</t>
    </r>
  </si>
  <si>
    <t>Rezervy sú záväzky s neurčitým časovým vymedzením alebo výškou, tvoria sa na krytie  známych rizík alebo strát z podnikania. Oceňujú sa v očakávanej výške záväzku.</t>
  </si>
  <si>
    <t>Dlhodobé, krátkodobé úvery sa vykazujú v menovitej hodnote. Za krátkodobý úver sa považuje aj časť dlhodobých úverov, ktorá je splatná do jedného roka od súvahového dňa.</t>
  </si>
  <si>
    <t>Dlhodobé i krátkodobé záväzky sa vykazujú v menovitých hodnotách. V položke iné záväzky sa vykazujú taktiež  hodnoty zistené pri ocenení finančných derivátov reálnou hodnotou.</t>
  </si>
  <si>
    <t>Náklady budúcich období a príjmy budúcich období sa oceňujú ich menovitou hodnotou, pričom sa vykazujú vo výške, ktorá je potrebná na dodržanie zásady vecnej a časovej súvislosti s účtovným obdobím.</t>
  </si>
  <si>
    <t>Ak je zostatková doba splatnosti pohľadávky dlhšia ako jeden rok, tvorí sa opravná položka, ktorá predstavuje rozdiel medzi menovitou a súčasnou hodnotou pohľadávky.</t>
  </si>
  <si>
    <t>Pohľadávky sa oceňujú menovitou hodnotou. Postúpené pohľadávky a pohľadávky nadobudnuté vkladom do základného imania sa oceňujú obstarávacou cenou. Ocenenie pochybných pohľadávok sa upravuje na ich realizovateľnú  hodnotu  opravnými  položkami .</t>
  </si>
  <si>
    <t>Zákazková výstavba nehnuteľnosti určenej na predaj sa oceňuje metódou percenta dokončenia alebo metódou nulového zisku.</t>
  </si>
  <si>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</si>
  <si>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</si>
  <si>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t xml:space="preserve">V prípade prechodného zníženia úžitkovej hodnoty zásob sa tvorí  opravná položka. </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</si>
  <si>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</si>
  <si>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t>Pokiaľ dochádza k poklesu hodnoty finančného majetku, ktorý sa ku dňu zostavenia účtovnej závierky nepreceňuje na reálnu hodnotu, rozdiel sa považuje za dočasné zníženie hodnoty a účtuje sa ako opravná položka.</t>
  </si>
  <si>
    <t>Reálna hodnota predstavuje trhovú hodnotu, ktorá je vyhlásená na tuzemskej či zahraničnej burze, prípadne ocenenie kvalifikovaným odhadom alebo posudkom znalca v prípade, že trhová hodnota nie je k dispozícii.</t>
  </si>
  <si>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</si>
  <si>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</si>
  <si>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</si>
  <si>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t>Ku dňu zostavenia účtovnej závierky sa jednotlivé zložky finančného majetku preceňujú nižšie uvedeným spôsobom:</t>
  </si>
  <si>
    <t>Dlhodobý finančný majetok tvoria hlavne majetkové účasti, realizovateľné cenné papiere a podiely a dlžné cenné papiere držané do doby splatnosti.</t>
  </si>
  <si>
    <t>V prípade prechodného zníženia úžitkovej hodnoty dlhodobého hmotného majetku sa tvorí opravná položka vo výške rozdielu jeho zistenej úžitkovej hodnoty a zostatkovej hodnoty.</t>
  </si>
  <si>
    <t>Inventár</t>
  </si>
  <si>
    <t>Dopravné prostriedky</t>
  </si>
  <si>
    <t>Stroje, prístroje a zariadenia</t>
  </si>
  <si>
    <t>Metóda odpisovania</t>
  </si>
  <si>
    <t>Ročná odpisová sadzba</t>
  </si>
  <si>
    <t>Predpokladaná doba používania</t>
  </si>
  <si>
    <t>Odpisovanie</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</si>
  <si>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</si>
  <si>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Pre opravné položky k nadobudnutému majetku,  ktoré vznikli pred 1. 1. 2004 platí nasledovné:</t>
  </si>
  <si>
    <r>
      <rPr>
        <i/>
        <sz val="10"/>
        <color indexed="10"/>
        <rFont val="Arial"/>
        <family val="2"/>
        <charset val="238"/>
      </rPr>
      <t>O</t>
    </r>
    <r>
      <rPr>
        <sz val="10"/>
        <color indexed="10"/>
        <rFont val="Arial"/>
        <family val="2"/>
        <charset val="238"/>
      </rPr>
      <t>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r>
  </si>
  <si>
    <t>Náklady na technické zhodnotenie dlhodobého hmotného majetku zvyšujú jeho obstarávaciu cenu. Opravy a údržba sa účtujú do nákladov.</t>
  </si>
  <si>
    <t>Nakupovaný dlhodobý hmotný majetok sa oceňuje v obstarávacích cenách, ktoré zahŕňajú cenu obstarania, náklady na dopravu, clo a ďalšie náklady súvisiace s obstaraním.</t>
  </si>
  <si>
    <r>
      <t>b)</t>
    </r>
    <r>
      <rPr>
        <b/>
        <sz val="7"/>
        <rFont val="Times New Roman"/>
        <family val="1"/>
        <charset val="238"/>
      </rPr>
      <t xml:space="preserve">         </t>
    </r>
    <r>
      <rPr>
        <b/>
        <sz val="10"/>
        <rFont val="Arial"/>
        <family val="2"/>
        <charset val="238"/>
      </rPr>
      <t>Dlhodobý hmotný majetok</t>
    </r>
  </si>
  <si>
    <t>V prípade prechodného zníženia úžitkovej hodnoty dlhodobého nehmotného majetku sa tvorí opravná položka vo výške rozdielu jeho zistenej úžitkovej hodnoty a zostatkovej hodnoty.</t>
  </si>
  <si>
    <t>Oceniteľné práva</t>
  </si>
  <si>
    <t>Aktivované náklady na vývoj</t>
  </si>
  <si>
    <t xml:space="preserve">Goodwill/ záporny goodwil vznikol ako rozdiel medzi obstarávacou cenou a podielom spoločnosti na reálnej hodnote obstaraného identifikovateľného majetku a záväzkov v deň obstarania. </t>
  </si>
  <si>
    <t>Nakupovaný dlhodobý nehmotný majetok sa oceňuje v obstarávacích cenách, ktoré obsahujú cenu obstarania a náklady súvisiace s jeho obstaraním.</t>
  </si>
  <si>
    <r>
      <t>a)</t>
    </r>
    <r>
      <rPr>
        <b/>
        <sz val="7"/>
        <rFont val="Times New Roman"/>
        <family val="1"/>
        <charset val="238"/>
      </rPr>
      <t xml:space="preserve">         </t>
    </r>
    <r>
      <rPr>
        <b/>
        <sz val="10"/>
        <rFont val="Arial"/>
        <family val="2"/>
        <charset val="238"/>
      </rPr>
      <t>Dlhodobý nehmotný majetok</t>
    </r>
  </si>
  <si>
    <t>Ćlen:</t>
  </si>
  <si>
    <t>Člen:</t>
  </si>
  <si>
    <t>Podpredseda:</t>
  </si>
  <si>
    <t>Predseda:</t>
  </si>
  <si>
    <t>Dozorná rada</t>
  </si>
  <si>
    <t>v %</t>
  </si>
  <si>
    <t>absolútne</t>
  </si>
  <si>
    <t>Iný podiel na ostatných položkách VI ako na ZI v %</t>
  </si>
  <si>
    <t>Podiel na hlasovacích právach v %</t>
  </si>
  <si>
    <t>Výška podielu na základnom imaní</t>
  </si>
  <si>
    <t>Počet vedúcich zamestnancov</t>
  </si>
  <si>
    <t>Stav zamestnancov ku dňu, ku ktorému sa zostavuje účtovná závierka, z toho:</t>
  </si>
  <si>
    <t>Priemerný prepočítaný počet zamestnancov</t>
  </si>
  <si>
    <t>Hlavným predmetom činnosti je:</t>
  </si>
  <si>
    <t>Suma zadržanej platby</t>
  </si>
  <si>
    <t>Suma prijatých preddavkov</t>
  </si>
  <si>
    <t>Úprava nárokov podľa stupňa dokončenia alebo metódou nulového zisku</t>
  </si>
  <si>
    <t>Vyfakturované nároky za vykonanú prácu na zákazkovej výstavbe nehnuteľnosti určenej na predaj</t>
  </si>
  <si>
    <t>Sumár od začiatku zákazkovej výstavby nehnuteľnosti určenej na predaj až do konca bežného účtovného obdobia</t>
  </si>
  <si>
    <t>Za bežné účtovné obdobie</t>
  </si>
  <si>
    <t>Hodnota zákazkovej výstavby nehnuteľnosti určenej na predaj</t>
  </si>
  <si>
    <t>Hrubý zisk / hrubá strata</t>
  </si>
  <si>
    <t>Náklady na zákazkovú výstavbu nehnuteľnosti určenej na predaj</t>
  </si>
  <si>
    <t>Výnosy zo zákazkovej výstavby nehnuteľnosti určenej na predaj</t>
  </si>
  <si>
    <t>Sumár od začiatku zákazk. výstavby nehnuteľnosti určenej na predaj až do konca bežného ÚO</t>
  </si>
  <si>
    <t>Za bezprostredne predchádzajúce účtovné obdobie</t>
  </si>
  <si>
    <t>Úprava nárokov podľa stupňa dokonč. al. metódou nulového zisku</t>
  </si>
  <si>
    <t>Vyfakturované nároky za vykonanú prácu na zákazkovej výrobe</t>
  </si>
  <si>
    <t>Sumár od začiatku zákazkovej výroby až do konca bežného účtovného obdobia</t>
  </si>
  <si>
    <t>Hodnota zákazkovej výroby</t>
  </si>
  <si>
    <t>Náklady na zákazkovú výrobu</t>
  </si>
  <si>
    <t>Výnosy zo zákazkovej výroby</t>
  </si>
  <si>
    <t>Zásoby, pri ktorých má účtovná jednotka obmedzené právo s nimi nakladať</t>
  </si>
  <si>
    <t>Zásoby, na ktoré je zriadené záložné právo</t>
  </si>
  <si>
    <t>Zásoby</t>
  </si>
  <si>
    <t>Informácie o zásobách, na ktoré je zriadené záložné právo a o zásobách, pri ktorých má účtovná jednotka obmedzené právo s nimi nakladať</t>
  </si>
  <si>
    <t>Náklady na obstaranie nehnuteľnosti na predaj od začiatku obstarávania</t>
  </si>
  <si>
    <t>Náklady na obstarávanie nehnuteľnosti na predaj za účtovné obdobie</t>
  </si>
  <si>
    <t xml:space="preserve">Hodnota </t>
  </si>
  <si>
    <t>Nehnuteľnosť na predaj</t>
  </si>
  <si>
    <t>Informácie o nehnuteľnostiach na predaj</t>
  </si>
  <si>
    <t>Zásoby spolu</t>
  </si>
  <si>
    <t>Poskytnuté preddavky na zásoby</t>
  </si>
  <si>
    <t>Tovar</t>
  </si>
  <si>
    <t>Materiál</t>
  </si>
  <si>
    <t>Stav OP na konci účtovného obdobia</t>
  </si>
  <si>
    <t>Zúčtovanie OP z dôvodu vyradenia majetku z účtovníctva</t>
  </si>
  <si>
    <t>Zúčtovanie OP z dôvodu zániku opodstatnenosti</t>
  </si>
  <si>
    <t>Tvorba OP</t>
  </si>
  <si>
    <t>Stav OP na začiatku účtovného obdobia</t>
  </si>
  <si>
    <t>Informácie o opravných položkách k zásobám</t>
  </si>
  <si>
    <t>Dlhodobé pohľadávky spolu</t>
  </si>
  <si>
    <t>Pohľadávky so zostatkovou dobou splatnosti dlhšou ako päť rokov</t>
  </si>
  <si>
    <t>Pohľadávky so zostatkovou dobou splatnosti jeden rok až päť rokov</t>
  </si>
  <si>
    <t>Krátkodobé pohľadávky spolu</t>
  </si>
  <si>
    <t>Pohľadávky so zostatkovou dobou splatnosti do jedného roka</t>
  </si>
  <si>
    <t>Pohľadávky podľa zostatkovej doby splatnosti</t>
  </si>
  <si>
    <t>Iné pohľadávky</t>
  </si>
  <si>
    <t>Daňové pohľadávky a dotácie</t>
  </si>
  <si>
    <t>Sociálne poistenie</t>
  </si>
  <si>
    <t>Pohľadávky voči spoločníkom, členom a združeniu</t>
  </si>
  <si>
    <t>Ostatné pohľadávky v rámci konsolidovaného celku</t>
  </si>
  <si>
    <t>Pohľadávky voči dcérskej ÚJ a materskej ÚJ</t>
  </si>
  <si>
    <t>Pohľadávky z obchodného styku</t>
  </si>
  <si>
    <t>Krátkodobé pohľadávky</t>
  </si>
  <si>
    <t>Dlhodobé pohľadávky</t>
  </si>
  <si>
    <t>Pohľadávky spolu</t>
  </si>
  <si>
    <t>Po lehote splatnosti</t>
  </si>
  <si>
    <t>V lehote splatnosti</t>
  </si>
  <si>
    <t>Informácie o vekovej štruktúre pohľadávok</t>
  </si>
  <si>
    <t>Zúčtovanie OP z dôvodu zániku opodstatne-nosti</t>
  </si>
  <si>
    <t>Pohľadávky</t>
  </si>
  <si>
    <t>Informácie o vývoji opravnej položky k pohľadávkam</t>
  </si>
  <si>
    <t>Finančný výnos</t>
  </si>
  <si>
    <t>viac ako päť rokov</t>
  </si>
  <si>
    <t>od jedného roka do piatich rokov vrátane</t>
  </si>
  <si>
    <t>do jedného roka vrátane</t>
  </si>
  <si>
    <t>Informácie o majetku prenajatom formou finančného prenájmu</t>
  </si>
  <si>
    <t>Príjmy budúcich období krátkodobé, z toho:</t>
  </si>
  <si>
    <t>Príjmy budúcich období dlhodobé, z toho:</t>
  </si>
  <si>
    <t>Náklady budúcich období krátkodobé, z toho:</t>
  </si>
  <si>
    <t>Náklady budúcich období dlhodobé, z toho:</t>
  </si>
  <si>
    <t>Opis položky časového rozlíšenia</t>
  </si>
  <si>
    <t>Informácie o významných položkách časového rozlíšenia</t>
  </si>
  <si>
    <t>Peniaze na ceste</t>
  </si>
  <si>
    <t>Bankové účty termínované</t>
  </si>
  <si>
    <t>Bežné bankové účty</t>
  </si>
  <si>
    <t>Pokladnica, ceniny</t>
  </si>
  <si>
    <t>Konečný zostatok sociálneho fondu</t>
  </si>
  <si>
    <t>Čerpanie sociálneho fondu</t>
  </si>
  <si>
    <t>Tvorba sociálneho fondu spolu</t>
  </si>
  <si>
    <t>Ostatná tvorba sociálneho fondu</t>
  </si>
  <si>
    <t>Tvorba sociálneho fondu zo zisku</t>
  </si>
  <si>
    <t>Tvorba sociálneho fondu na ťarchu nákladov</t>
  </si>
  <si>
    <t>Začiatočný stav sociálneho fondu</t>
  </si>
  <si>
    <t>Informácie o záväzkoch zo sociálneho fondu</t>
  </si>
  <si>
    <r>
      <t>Záväzky voči spriazneným osobám</t>
    </r>
    <r>
      <rPr>
        <sz val="10"/>
        <color indexed="10"/>
        <rFont val="Arial"/>
        <family val="2"/>
        <charset val="238"/>
      </rPr>
      <t xml:space="preserve"> (poznámka doplniť číslo)</t>
    </r>
    <r>
      <rPr>
        <sz val="10"/>
        <rFont val="Arial"/>
        <family val="2"/>
        <charset val="238"/>
      </rPr>
      <t>.</t>
    </r>
  </si>
  <si>
    <t>Popis zaistenia</t>
  </si>
  <si>
    <t>Záväzok</t>
  </si>
  <si>
    <t>Záväzky zabezpečené záložným právom / zárukou v prospech veriteľa</t>
  </si>
  <si>
    <t>Dlhodobé záväzky spolu</t>
  </si>
  <si>
    <t>Záväzky so zostatkovou dobou splatnosti nad päť rokov</t>
  </si>
  <si>
    <t>Záväzky so zostatkovou dobou splatnosti jeden rok až päť rokov</t>
  </si>
  <si>
    <t>Krátkodobé záväzky spolu</t>
  </si>
  <si>
    <t>Informácie o záväzkoch</t>
  </si>
  <si>
    <t>MAJETOK PRENAJATÝ FORMOU FINANČNÉHO PRENÁJMU (SPOLOČNOSŤ JE PRENAJÍMATEĽOM)</t>
  </si>
  <si>
    <t>Vysvetlivky:</t>
  </si>
  <si>
    <t>01</t>
  </si>
  <si>
    <t>02</t>
  </si>
  <si>
    <t>kúpa</t>
  </si>
  <si>
    <t>predaj</t>
  </si>
  <si>
    <t>licencia</t>
  </si>
  <si>
    <t>transfer</t>
  </si>
  <si>
    <t>úver, pôžička</t>
  </si>
  <si>
    <t>výpomoc</t>
  </si>
  <si>
    <t>záruka</t>
  </si>
  <si>
    <t>Účtovná závierka</t>
  </si>
  <si>
    <t>Obchodné meno (názov účtovnej jednotky)</t>
  </si>
  <si>
    <t xml:space="preserve">Sídlo účtovnej jednotky </t>
  </si>
  <si>
    <t>Obec</t>
  </si>
  <si>
    <t>Telefón</t>
  </si>
  <si>
    <t>Fax</t>
  </si>
  <si>
    <t>E-mail</t>
  </si>
  <si>
    <t>Zostavený dňa</t>
  </si>
  <si>
    <t>Schválený dňa</t>
  </si>
  <si>
    <t xml:space="preserve">Podpisový záznam osoby zodpovednej za vedenie účtovníctva: </t>
  </si>
  <si>
    <t>Podpisový záznam osoby zodpovednej za zostavenie účtovnej závierky:</t>
  </si>
  <si>
    <t>Podpisový záznam člena štatutárneho orgánu účtovnej jednotky alebo fyzickej osoby, ktorá je účtovnou jednotkou:</t>
  </si>
  <si>
    <t>6.</t>
  </si>
  <si>
    <t>4.</t>
  </si>
  <si>
    <t>5.</t>
  </si>
  <si>
    <t xml:space="preserve">zostavenej k </t>
  </si>
  <si>
    <t>kontrola súčtu</t>
  </si>
  <si>
    <t xml:space="preserve">Zostatok v bežnom roku
(EUR)
</t>
  </si>
  <si>
    <r>
      <t xml:space="preserve">Spoločnosť uzavrela zmluvu na výstavbu .......................... v čiastke ....................EUR, ktorá bude financovaná z </t>
    </r>
    <r>
      <rPr>
        <sz val="10"/>
        <color rgb="FFFF0000"/>
        <rFont val="Arial"/>
        <family val="2"/>
        <charset val="238"/>
      </rPr>
      <t>vlastných / z cudzích</t>
    </r>
    <r>
      <rPr>
        <sz val="10"/>
        <color theme="1"/>
        <rFont val="Arial"/>
        <family val="2"/>
        <charset val="238"/>
      </rPr>
      <t xml:space="preserve"> zdrojov </t>
    </r>
    <r>
      <rPr>
        <sz val="10"/>
        <color rgb="FFFF0000"/>
        <rFont val="Arial"/>
        <family val="2"/>
        <charset val="238"/>
      </rPr>
      <t>(DD.MM.RRRR</t>
    </r>
    <r>
      <rPr>
        <sz val="10"/>
        <color theme="1"/>
        <rFont val="Arial"/>
        <family val="2"/>
        <charset val="238"/>
      </rPr>
      <t>: ................EUR)</t>
    </r>
  </si>
  <si>
    <r>
      <t xml:space="preserve">Rezervy sú vytvorené z dôvodu .......... </t>
    </r>
    <r>
      <rPr>
        <sz val="10"/>
        <color rgb="FFFF0000"/>
        <rFont val="Arial"/>
        <family val="2"/>
        <charset val="238"/>
      </rPr>
      <t>(popis každej rezervy, spôsob výpočtu a predpokladaný rok použitia)</t>
    </r>
    <r>
      <rPr>
        <sz val="10"/>
        <color theme="1"/>
        <rFont val="Arial"/>
        <family val="2"/>
        <charset val="238"/>
      </rPr>
      <t xml:space="preserve">. </t>
    </r>
  </si>
  <si>
    <t>Druh obchodu</t>
  </si>
  <si>
    <t>Kód druhu obchodu</t>
  </si>
  <si>
    <t>poskytnutie služieb</t>
  </si>
  <si>
    <t>obchoné zasútpenie</t>
  </si>
  <si>
    <t>know-how</t>
  </si>
  <si>
    <t>iný obchod</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</si>
  <si>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</si>
  <si>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Informácie o údajoch na strane aktív súvahy</t>
  </si>
  <si>
    <t xml:space="preserve"> - uviesť alebo vytlačiť hárok "vystvelivky"</t>
  </si>
  <si>
    <t>ZÁVÄZKY</t>
  </si>
  <si>
    <t>FINANČNÉ ÚČTY</t>
  </si>
  <si>
    <t>POHĽADÁVKY</t>
  </si>
  <si>
    <t>ZÁKAZKOVÁ VÝROBA</t>
  </si>
  <si>
    <t>ZÁSOBY</t>
  </si>
  <si>
    <r>
      <t xml:space="preserve">Emisné ážio </t>
    </r>
    <r>
      <rPr>
        <sz val="10"/>
        <color rgb="FFFF0000"/>
        <rFont val="Arial"/>
        <family val="2"/>
        <charset val="238"/>
      </rPr>
      <t>(popis prečo existuje a ako vzniklo)</t>
    </r>
    <r>
      <rPr>
        <sz val="10"/>
        <color theme="1"/>
        <rFont val="Arial"/>
        <family val="2"/>
        <charset val="238"/>
      </rPr>
      <t xml:space="preserve">. </t>
    </r>
  </si>
  <si>
    <r>
      <t xml:space="preserve">Ostatné kapitálové fondy sú tvorené z ............. </t>
    </r>
    <r>
      <rPr>
        <sz val="10"/>
        <color rgb="FFFF0000"/>
        <rFont val="Arial"/>
        <family val="2"/>
        <charset val="238"/>
      </rPr>
      <t>(popis jednotlivých kapitálových fondov)</t>
    </r>
    <r>
      <rPr>
        <sz val="10"/>
        <color theme="1"/>
        <rFont val="Arial"/>
        <family val="2"/>
        <charset val="238"/>
      </rPr>
      <t xml:space="preserve">. </t>
    </r>
  </si>
  <si>
    <r>
      <t>Oceňovacie rozdiely z precenenia majetku a záväzkov vznikli z dôvodov ........................................</t>
    </r>
    <r>
      <rPr>
        <sz val="10"/>
        <color rgb="FFFF0000"/>
        <rFont val="Arial"/>
        <family val="2"/>
        <charset val="238"/>
      </rPr>
      <t>( poznámka 4c a X)</t>
    </r>
  </si>
  <si>
    <r>
      <t>Fondy zo zisku predstavujú ...................</t>
    </r>
    <r>
      <rPr>
        <sz val="10"/>
        <color rgb="FFFF0000"/>
        <rFont val="Arial"/>
        <family val="2"/>
        <charset val="238"/>
      </rPr>
      <t xml:space="preserve"> (popis prečo existujú a čo predstavujú) </t>
    </r>
  </si>
  <si>
    <r>
      <t>Informácie o zmene sadzby dane z príjmov</t>
    </r>
    <r>
      <rPr>
        <sz val="10"/>
        <color rgb="FFFF0000"/>
        <rFont val="Arial"/>
        <family val="2"/>
        <charset val="238"/>
      </rPr>
      <t xml:space="preserve"> (doplniť, ak je aktuálne)</t>
    </r>
  </si>
  <si>
    <t>Informácie o neukončených obchodoch s hodnotovým vyjadrením alebo % vyjadrením obchodu k celkovému obchodov realizovaných spoločnosťou.</t>
  </si>
  <si>
    <t>INFORMÁCIE O ÚČTOVNEJ JEDNOTKE</t>
  </si>
  <si>
    <t>ZÁKLADNÉ VÝCHODISKÁ PRE ZOSTAVENIE ÚČTOVNEJ ZÁVIERKY</t>
  </si>
  <si>
    <t>POUŽITÉ ÚČTOVNÉ ZÁSADY A METÓDY</t>
  </si>
  <si>
    <t>Časť sociálneho fondu sa podľa zákona o sociálnom fonde tvorí povinne na ťarchu nákladov a časť sa môže vytvárať zo zisku. Sociálny fond sa podľa zákona o sociálnom fonde čerpá na sociálne, zdravotné, rekreačné a iné potreby zamestnancov.</t>
  </si>
  <si>
    <t>Informácie o počte zamestnancov:</t>
  </si>
  <si>
    <r>
      <t xml:space="preserve">Spoločnosť je súčasťou skupiny </t>
    </r>
    <r>
      <rPr>
        <sz val="10"/>
        <color indexed="10"/>
        <rFont val="Arial"/>
        <family val="2"/>
        <charset val="238"/>
      </rPr>
      <t>meno skupiny</t>
    </r>
    <r>
      <rPr>
        <sz val="10"/>
        <rFont val="Arial"/>
        <family val="2"/>
        <charset val="238"/>
      </rPr>
      <t xml:space="preserve">. Materskou spoločnosťou spoločnosti je </t>
    </r>
    <r>
      <rPr>
        <sz val="10"/>
        <color indexed="10"/>
        <rFont val="Arial"/>
        <family val="2"/>
        <charset val="238"/>
      </rPr>
      <t>materská spoločnosť</t>
    </r>
    <r>
      <rPr>
        <sz val="10"/>
        <rFont val="Arial"/>
        <family val="2"/>
        <charset val="238"/>
      </rPr>
      <t xml:space="preserve">a materskou spoločnosťou celej skupiny je </t>
    </r>
    <r>
      <rPr>
        <sz val="10"/>
        <color indexed="10"/>
        <rFont val="Arial"/>
        <family val="2"/>
        <charset val="238"/>
      </rPr>
      <t>materská spoločnosť celej skupiny</t>
    </r>
    <r>
      <rPr>
        <sz val="10"/>
        <rFont val="Arial"/>
        <family val="2"/>
        <charset val="238"/>
      </rPr>
      <t xml:space="preserve">. Konsolidovanú účtovnú závierku za najväčšiu skupinu podnikov zostavuje spoločnosť </t>
    </r>
    <r>
      <rPr>
        <sz val="10"/>
        <color indexed="10"/>
        <rFont val="Arial"/>
        <family val="2"/>
        <charset val="238"/>
      </rPr>
      <t xml:space="preserve">materská spoločnosť celej skupinyalebo materská spoločnosť. </t>
    </r>
    <r>
      <rPr>
        <sz val="10"/>
        <rFont val="Arial"/>
        <family val="2"/>
        <charset val="238"/>
      </rPr>
      <t xml:space="preserve">Táto účtovná závierka je k nahliadnutiu v sídle uvedenej spoločnosti, </t>
    </r>
    <r>
      <rPr>
        <sz val="10"/>
        <color indexed="10"/>
        <rFont val="Arial"/>
        <family val="2"/>
        <charset val="238"/>
      </rPr>
      <t>sídlo materskej  spoločnosti celej skupiny alebo materskej spoločnosti a adresa príslušného registrového súdu, v ktorom sú uložené konsolidované účtovné závierky</t>
    </r>
    <r>
      <rPr>
        <sz val="10"/>
        <rFont val="Arial"/>
        <family val="2"/>
        <charset val="238"/>
      </rPr>
      <t>.</t>
    </r>
  </si>
  <si>
    <r>
      <t xml:space="preserve">Dlhodobý nehmotný majetok vytvorený vlastnou činnosťou sa oceňuje vlastnými nákladmi, ktoré zahrňujú priame materiálové a mzdové náklady a výrobné režijné náklady </t>
    </r>
    <r>
      <rPr>
        <sz val="10"/>
        <color indexed="10"/>
        <rFont val="Arial"/>
        <family val="2"/>
        <charset val="238"/>
      </rPr>
      <t>(prípadne časť správnych nákladov).</t>
    </r>
  </si>
  <si>
    <r>
      <t xml:space="preserve">Dlhodobý hmotný majetok vytvorený vlastnou činnosťou sa oceňuje vlastnými nákladmi, ktoré zahrňujú priame materiálové a mzdové náklady a výrobné režijné náklady </t>
    </r>
    <r>
      <rPr>
        <sz val="10"/>
        <color indexed="10"/>
        <rFont val="Arial"/>
        <family val="2"/>
        <charset val="238"/>
      </rPr>
      <t>(prípadne časť správnych nákladov).</t>
    </r>
  </si>
  <si>
    <r>
      <t xml:space="preserve">Dlhodobý hmotný majetok získaný bezodplatne sa oceňuje reprodukčnou obstarávacou cenou a účtuje sa v prospech účtu ostatných kapitálových fondov. Reprodukčná obstarávacia cena tohto majetku bola stanovená na základe </t>
    </r>
    <r>
      <rPr>
        <sz val="10"/>
        <color indexed="10"/>
        <rFont val="Arial"/>
        <family val="2"/>
        <charset val="238"/>
      </rPr>
      <t>popis ako bola stanovená.</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</si>
  <si>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</si>
  <si>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</si>
  <si>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</si>
  <si>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</si>
  <si>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</si>
  <si>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</si>
  <si>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r>
      <t xml:space="preserve"> -</t>
    </r>
    <r>
      <rPr>
        <sz val="7"/>
        <color indexed="10"/>
        <rFont val="Times New Roman"/>
        <family val="1"/>
        <charset val="238"/>
      </rPr>
      <t xml:space="preserve">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</si>
  <si>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</si>
  <si>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r>
      <t>Informácie o zákazkovej výrobe a o</t>
    </r>
    <r>
      <rPr>
        <sz val="10"/>
        <color indexed="10"/>
        <rFont val="Arial"/>
        <family val="2"/>
        <charset val="238"/>
      </rPr>
      <t> zákazkovej výstavbe nehnuteľnosti určenej na predaj</t>
    </r>
  </si>
  <si>
    <r>
      <t xml:space="preserve">Ocenenie nadbytočných, zastaraných a nízkoobrátkových zásob sa znižuje na nižšiu úžitkovú hodnotu prostredníctvom opravných položiek. Opravnú položku stanovilo vedenie spoločnosti na základe ... </t>
    </r>
    <r>
      <rPr>
        <sz val="10"/>
        <color indexed="10"/>
        <rFont val="Arial"/>
        <family val="2"/>
        <charset val="238"/>
      </rPr>
      <t>(popis dôvodu tvorby a zúčtovania OP)</t>
    </r>
    <r>
      <rPr>
        <sz val="10"/>
        <rFont val="Arial"/>
        <family val="2"/>
        <charset val="238"/>
      </rPr>
      <t>.</t>
    </r>
  </si>
  <si>
    <r>
      <t xml:space="preserve">Iné pohľadávky tvoria kladné reálne hodnoty otvorených derivátov (poznámka </t>
    </r>
    <r>
      <rPr>
        <sz val="10"/>
        <color indexed="10"/>
        <rFont val="Arial"/>
        <family val="2"/>
        <charset val="238"/>
      </rPr>
      <t>doplniť číslo)</t>
    </r>
    <r>
      <rPr>
        <sz val="10"/>
        <rFont val="Arial"/>
        <family val="2"/>
        <charset val="238"/>
      </rPr>
      <t>.</t>
    </r>
  </si>
  <si>
    <r>
      <t xml:space="preserve">Pohľadávky voči spriazneným osobám (poznámka </t>
    </r>
    <r>
      <rPr>
        <sz val="10"/>
        <color indexed="10"/>
        <rFont val="Arial"/>
        <family val="2"/>
        <charset val="238"/>
      </rPr>
      <t>doplniť číslo</t>
    </r>
    <r>
      <rPr>
        <sz val="10"/>
        <rFont val="Arial"/>
        <family val="2"/>
        <charset val="238"/>
      </rPr>
      <t>).</t>
    </r>
  </si>
  <si>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</si>
  <si>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r>
      <t>c)</t>
    </r>
    <r>
      <rPr>
        <b/>
        <sz val="7"/>
        <rFont val="Times New Roman"/>
        <family val="1"/>
        <charset val="238"/>
      </rPr>
      <t xml:space="preserve">         </t>
    </r>
    <r>
      <rPr>
        <b/>
        <sz val="10"/>
        <rFont val="Arial"/>
        <family val="2"/>
        <charset val="238"/>
      </rPr>
      <t>Finančný majetok a finančné účty</t>
    </r>
  </si>
  <si>
    <t>Finančné účty tvoria ceniny, peniaze v hotovosti a na bankových účtoch, cenné papiere určené na obchodovanie, dlžné cenné papiere so splatnosťou do jedného roka držané do doby splatnosti, vlastné akcie, vlastné dlhopisy a ostatné realizovateľné cenné papiere.</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</si>
  <si>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</si>
  <si>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r>
      <t>K pochybným pohľadávkam boli v roku 2013 a 2012 vytvorené opravné položky na základe (</t>
    </r>
    <r>
      <rPr>
        <sz val="10"/>
        <color indexed="10"/>
        <rFont val="Arial"/>
        <family val="2"/>
        <charset val="238"/>
      </rPr>
      <t>popis dôvodu tvorby a zúčtovania OP)</t>
    </r>
    <r>
      <rPr>
        <sz val="10"/>
        <rFont val="Arial"/>
        <family val="2"/>
        <charset val="238"/>
      </rPr>
      <t>.</t>
    </r>
  </si>
  <si>
    <t>Informácie o finančných účtoch:</t>
  </si>
  <si>
    <r>
      <t xml:space="preserve">K </t>
    </r>
    <r>
      <rPr>
        <sz val="10"/>
        <color rgb="FFFF0000"/>
        <rFont val="Arial"/>
        <family val="2"/>
        <charset val="238"/>
      </rPr>
      <t>31.12.2013</t>
    </r>
    <r>
      <rPr>
        <sz val="10"/>
        <color theme="1"/>
        <rFont val="Arial"/>
        <family val="2"/>
        <charset val="238"/>
      </rPr>
      <t xml:space="preserve"> a </t>
    </r>
    <r>
      <rPr>
        <sz val="10"/>
        <color rgb="FFFF0000"/>
        <rFont val="Arial"/>
        <family val="2"/>
        <charset val="238"/>
      </rPr>
      <t>31.12.2012</t>
    </r>
    <r>
      <rPr>
        <sz val="10"/>
        <color theme="1"/>
        <rFont val="Arial"/>
        <family val="2"/>
        <charset val="238"/>
      </rPr>
      <t xml:space="preserve"> spoločnosť nadobudla/vlastnila ................. ks vlastných akcií v cene ................... EUR a ................. ks v cene .................... EUR za účelom / z dôvodu................ (popis dôvodu). </t>
    </r>
  </si>
  <si>
    <r>
      <t>Valné zhromaždenie spoločnosti rozhodlo o zvýšení základného imania v čiastke ........... EUR k ...................... . Ostatné pohľadávky z upísaného základného imanie k</t>
    </r>
    <r>
      <rPr>
        <sz val="10"/>
        <color rgb="FFFF0000"/>
        <rFont val="Arial"/>
        <family val="2"/>
        <charset val="238"/>
      </rPr>
      <t xml:space="preserve"> 31.12.2013</t>
    </r>
    <r>
      <rPr>
        <sz val="10"/>
        <color theme="1"/>
        <rFont val="Arial"/>
        <family val="2"/>
        <charset val="238"/>
      </rPr>
      <t xml:space="preserve"> a </t>
    </r>
    <r>
      <rPr>
        <sz val="10"/>
        <color rgb="FFFF0000"/>
        <rFont val="Arial"/>
        <family val="2"/>
        <charset val="238"/>
      </rPr>
      <t>31.12.2012</t>
    </r>
    <r>
      <rPr>
        <sz val="10"/>
        <color theme="1"/>
        <rFont val="Arial"/>
        <family val="2"/>
        <charset val="238"/>
      </rPr>
      <t xml:space="preserve"> sú vykázané v súvahe ako aktívum a sú splatné ........................... . </t>
    </r>
  </si>
  <si>
    <r>
      <t xml:space="preserve">Na základe rozhodnutia Valného zhromaždenia vyplatila spoločnosť dividendy vo výške ..................... EUR na akciu, v celkovej výške ......................... EUR za rok </t>
    </r>
    <r>
      <rPr>
        <sz val="10"/>
        <color rgb="FFFF0000"/>
        <rFont val="Arial"/>
        <family val="2"/>
        <charset val="238"/>
      </rPr>
      <t>2012</t>
    </r>
    <r>
      <rPr>
        <sz val="10"/>
        <color theme="1"/>
        <rFont val="Arial"/>
        <family val="2"/>
        <charset val="238"/>
      </rPr>
      <t>.</t>
    </r>
  </si>
  <si>
    <r>
      <t xml:space="preserve">Valné zhromaždenie spoločnosti rozhodlo nevyplácať dividendy zo zisku za rok </t>
    </r>
    <r>
      <rPr>
        <sz val="10"/>
        <color rgb="FFFF0000"/>
        <rFont val="Arial"/>
        <family val="2"/>
        <charset val="238"/>
      </rPr>
      <t>2012</t>
    </r>
    <r>
      <rPr>
        <sz val="10"/>
        <color theme="1"/>
        <rFont val="Arial"/>
        <family val="2"/>
        <charset val="238"/>
      </rPr>
      <t>.</t>
    </r>
  </si>
  <si>
    <r>
      <t xml:space="preserve">Zisk na akciu/podiel na základnom imaní predstavuje za rok </t>
    </r>
    <r>
      <rPr>
        <sz val="10"/>
        <color rgb="FFFF0000"/>
        <rFont val="Arial"/>
        <family val="2"/>
        <charset val="238"/>
      </rPr>
      <t>2012</t>
    </r>
    <r>
      <rPr>
        <sz val="10"/>
        <color theme="1"/>
        <rFont val="Arial"/>
        <family val="2"/>
        <charset val="238"/>
      </rPr>
      <t xml:space="preserve"> .................... EUR. </t>
    </r>
  </si>
  <si>
    <r>
      <t>K</t>
    </r>
    <r>
      <rPr>
        <sz val="10"/>
        <color rgb="FFFF0000"/>
        <rFont val="Arial"/>
        <family val="2"/>
        <charset val="238"/>
      </rPr>
      <t xml:space="preserve"> 31.12.2013</t>
    </r>
    <r>
      <rPr>
        <sz val="10"/>
        <color theme="1"/>
        <rFont val="Arial"/>
        <family val="2"/>
        <charset val="238"/>
      </rPr>
      <t xml:space="preserve"> spoločnosť tieto podmienky</t>
    </r>
    <r>
      <rPr>
        <sz val="10"/>
        <color rgb="FFFF0000"/>
        <rFont val="Arial"/>
        <family val="2"/>
        <charset val="238"/>
      </rPr>
      <t xml:space="preserve"> dodržiavala/nedodržiavala.</t>
    </r>
  </si>
  <si>
    <r>
      <t xml:space="preserve">Podľa zákona o daniach z príjmov môže spoločnosť previesť daňovú stratu vzniknutú v roku </t>
    </r>
    <r>
      <rPr>
        <sz val="10"/>
        <color rgb="FFFF0000"/>
        <rFont val="Arial"/>
        <family val="2"/>
        <charset val="238"/>
      </rPr>
      <t>199X/200X</t>
    </r>
    <r>
      <rPr>
        <sz val="10"/>
        <color theme="1"/>
        <rFont val="Arial"/>
        <family val="2"/>
        <charset val="238"/>
      </rPr>
      <t xml:space="preserve"> do nasledujúcich rokov. Výška daňovej straty z rokov .............. - ............, ktorá nebola v roku </t>
    </r>
    <r>
      <rPr>
        <sz val="10"/>
        <color rgb="FFFF0000"/>
        <rFont val="Arial"/>
        <family val="2"/>
        <charset val="238"/>
      </rPr>
      <t>2012</t>
    </r>
    <r>
      <rPr>
        <sz val="10"/>
        <color theme="1"/>
        <rFont val="Arial"/>
        <family val="2"/>
        <charset val="238"/>
      </rPr>
      <t xml:space="preserve"> uplatnená a bude prevedená do ďalších rokov, bola vo výške ....................EUR k </t>
    </r>
    <r>
      <rPr>
        <sz val="10"/>
        <color rgb="FFFF0000"/>
        <rFont val="Arial"/>
        <family val="2"/>
        <charset val="238"/>
      </rPr>
      <t>31.12.2012</t>
    </r>
    <r>
      <rPr>
        <sz val="10"/>
        <color theme="1"/>
        <rFont val="Arial"/>
        <family val="2"/>
        <charset val="238"/>
      </rPr>
      <t xml:space="preserve">. </t>
    </r>
  </si>
  <si>
    <r>
      <t xml:space="preserve">Vo výnosoch ďalej spoločnosť eviduje dotácie na prevádzkove účely prijaté zo štátneho rozpočtu vo výške ................... EUR v roku </t>
    </r>
    <r>
      <rPr>
        <sz val="10"/>
        <color rgb="FFFF0000"/>
        <rFont val="Arial"/>
        <family val="2"/>
        <charset val="238"/>
      </rPr>
      <t>2013</t>
    </r>
    <r>
      <rPr>
        <sz val="10"/>
        <color theme="1"/>
        <rFont val="Arial"/>
        <family val="2"/>
        <charset val="238"/>
      </rPr>
      <t xml:space="preserve"> a ..................... EUR v roku </t>
    </r>
    <r>
      <rPr>
        <sz val="10"/>
        <color rgb="FFFF0000"/>
        <rFont val="Arial"/>
        <family val="2"/>
        <charset val="238"/>
      </rPr>
      <t>2012</t>
    </r>
    <r>
      <rPr>
        <sz val="10"/>
        <color theme="1"/>
        <rFont val="Arial"/>
        <family val="2"/>
        <charset val="238"/>
      </rPr>
      <t>.</t>
    </r>
  </si>
  <si>
    <t>Bezprostred-ne predchádzajúce účtovné obdobie</t>
  </si>
  <si>
    <t xml:space="preserve">Suma istiny v príslušnej mene za bezprostredne predchádzajúce účtovné obdobie </t>
  </si>
  <si>
    <t>PREHĽAD PEŇAŽNÝCH TOKOV</t>
  </si>
  <si>
    <t>S</t>
  </si>
  <si>
    <t>O</t>
  </si>
  <si>
    <t>H</t>
  </si>
  <si>
    <t>L</t>
  </si>
  <si>
    <t>E</t>
  </si>
  <si>
    <t>D</t>
  </si>
  <si>
    <t>s.</t>
  </si>
  <si>
    <t>r.</t>
  </si>
  <si>
    <t>o.</t>
  </si>
  <si>
    <t>N</t>
  </si>
  <si>
    <t>I</t>
  </si>
  <si>
    <t>T</t>
  </si>
  <si>
    <t>R</t>
  </si>
  <si>
    <t>A</t>
  </si>
  <si>
    <t>K</t>
  </si>
  <si>
    <t>C</t>
  </si>
  <si>
    <t>P</t>
  </si>
  <si>
    <t>Z</t>
  </si>
  <si>
    <t>Á</t>
  </si>
  <si>
    <r>
      <t>Spoločnosť SOHLED s.r.o. (ďalej len „spoločnosť”) je spoločnosť s ručením obmedzeným</t>
    </r>
    <r>
      <rPr>
        <sz val="10"/>
        <rFont val="Arial"/>
        <family val="2"/>
        <charset val="238"/>
      </rPr>
      <t>, ktorá bola založená dňa 03</t>
    </r>
    <r>
      <rPr>
        <sz val="10"/>
        <rFont val="Arial"/>
        <family val="2"/>
      </rPr>
      <t>/08/1995</t>
    </r>
    <r>
      <rPr>
        <sz val="10"/>
        <rFont val="Arial"/>
        <family val="2"/>
        <charset val="238"/>
      </rPr>
      <t>. Dňa 08</t>
    </r>
    <r>
      <rPr>
        <sz val="10"/>
        <rFont val="Arial"/>
        <family val="2"/>
      </rPr>
      <t>/09/1995</t>
    </r>
    <r>
      <rPr>
        <sz val="10"/>
        <color indexed="10"/>
        <rFont val="Arial"/>
        <family val="2"/>
        <charset val="238"/>
      </rPr>
      <t xml:space="preserve"> </t>
    </r>
    <r>
      <rPr>
        <sz val="10"/>
        <rFont val="Arial"/>
        <family val="2"/>
        <charset val="238"/>
      </rPr>
      <t xml:space="preserve">bola zapísaná do Obchodného registra vedenom na Okresnom súde </t>
    </r>
    <r>
      <rPr>
        <sz val="10"/>
        <rFont val="Arial"/>
        <family val="2"/>
      </rPr>
      <t>Trenčín</t>
    </r>
    <r>
      <rPr>
        <sz val="10"/>
        <rFont val="Arial"/>
        <family val="2"/>
        <charset val="238"/>
      </rPr>
      <t>, oddiel s.r.o.,</t>
    </r>
    <r>
      <rPr>
        <sz val="10"/>
        <color indexed="10"/>
        <rFont val="Arial"/>
        <family val="2"/>
        <charset val="238"/>
      </rPr>
      <t xml:space="preserve"> </t>
    </r>
    <r>
      <rPr>
        <sz val="10"/>
        <rFont val="Arial"/>
        <family val="2"/>
        <charset val="238"/>
      </rPr>
      <t>vložka 19049</t>
    </r>
    <r>
      <rPr>
        <sz val="10"/>
        <rFont val="Calibri"/>
        <family val="2"/>
      </rPr>
      <t>/R</t>
    </r>
    <r>
      <rPr>
        <sz val="10"/>
        <rFont val="Arial"/>
        <family val="2"/>
        <charset val="238"/>
      </rPr>
      <t>. Spoločnosť sídli  v Partizánskom, Nitrianska cesta 60, Slovenská republika, identifikačné číslo 34126970</t>
    </r>
    <r>
      <rPr>
        <sz val="10"/>
        <rFont val="Arial"/>
        <family val="2"/>
        <charset val="238"/>
      </rPr>
      <t xml:space="preserve">. </t>
    </r>
  </si>
  <si>
    <r>
      <t xml:space="preserve">V priebehu účtovného obdobia </t>
    </r>
    <r>
      <rPr>
        <sz val="10"/>
        <rFont val="Arial"/>
        <family val="2"/>
      </rPr>
      <t>neboli uskutočnené</t>
    </r>
    <r>
      <rPr>
        <sz val="10"/>
        <rFont val="Arial"/>
        <family val="2"/>
        <charset val="238"/>
      </rPr>
      <t xml:space="preserve"> žiadne významné zmeny v zápise do Obchodného registra</t>
    </r>
    <r>
      <rPr>
        <sz val="10"/>
        <rFont val="Arial"/>
        <family val="2"/>
        <charset val="238"/>
      </rPr>
      <t>.</t>
    </r>
  </si>
  <si>
    <t>1. Výroba obuvi.</t>
  </si>
  <si>
    <t>2. Kúpa tovaru za účelom jeho predaja iným prevádzkovateľom živnosti (veľkoobchod).</t>
  </si>
  <si>
    <t>3. Kúpa tovaru za účelom jeho predaja konečnému spotrebiteľovi (maloobchod).</t>
  </si>
  <si>
    <t>4. Prenájom nehnuteľností.</t>
  </si>
  <si>
    <t>5. Výroba komponentov obuvi.</t>
  </si>
  <si>
    <t>6. Prenájom hnuteľných vecí.</t>
  </si>
  <si>
    <t>7. Sprostredkovaľská činnosť v oblasti výrobi.</t>
  </si>
  <si>
    <t>8. Sprostredkovateľská činnosť v oblasti obchodu.</t>
  </si>
  <si>
    <t>9. Činnosťpodnikateľských, organizačných a ekonomických poradcov.</t>
  </si>
  <si>
    <t>10. Brúsenie nožov, nožníc a nástrojov.</t>
  </si>
  <si>
    <t>11. Oprava mechanických šijacích strojov.</t>
  </si>
  <si>
    <t>12. Skladovanie.</t>
  </si>
  <si>
    <t>Spoločník</t>
  </si>
  <si>
    <t>Uwe Eder</t>
  </si>
  <si>
    <r>
      <t>Werner Eder Vervaltungsges.m.</t>
    </r>
    <r>
      <rPr>
        <sz val="8"/>
        <rFont val="Arial"/>
        <family val="2"/>
      </rPr>
      <t>b.H.</t>
    </r>
  </si>
  <si>
    <r>
      <t xml:space="preserve">Informácie o štruktúre </t>
    </r>
    <r>
      <rPr>
        <sz val="10"/>
        <rFont val="Arial"/>
        <family val="2"/>
      </rPr>
      <t>spoločníkov</t>
    </r>
    <r>
      <rPr>
        <sz val="10"/>
        <rFont val="Arial"/>
        <family val="2"/>
        <charset val="238"/>
      </rPr>
      <t xml:space="preserve"> ku dňu, ku ktorému sa zostavuje účtovná závierka.</t>
    </r>
  </si>
  <si>
    <r>
      <t xml:space="preserve">Spoločnosť  nie je neobmedzene ručiacim spoločníkom v iných spoločnostiach podľa </t>
    </r>
    <r>
      <rPr>
        <sz val="10"/>
        <rFont val="Calibri"/>
        <family val="2"/>
      </rPr>
      <t>§ 56 ods. 5 Obchodného zákonníka.</t>
    </r>
  </si>
  <si>
    <r>
      <t xml:space="preserve">Členovia štatutárnych orgánov k </t>
    </r>
    <r>
      <rPr>
        <sz val="10"/>
        <rFont val="Arial"/>
        <family val="2"/>
      </rPr>
      <t>31.12.2013:</t>
    </r>
  </si>
  <si>
    <t>Orgány účtovnej jednotky</t>
  </si>
  <si>
    <t>Konateľ:</t>
  </si>
  <si>
    <t>Prokúra:</t>
  </si>
  <si>
    <t>Dipl. Ing. Viliam Vavro</t>
  </si>
  <si>
    <t xml:space="preserve">Spoločnosť nemá organizačnú zložku v zahraničí. </t>
  </si>
  <si>
    <r>
      <rPr>
        <sz val="10"/>
        <rFont val="Arial"/>
        <family val="2"/>
        <charset val="238"/>
      </rPr>
      <t>Účtovná závierka bola zostavená podľa Zákona č. 431/2002 Z.z. o účtovníctvev znení neskorších predpisov za predpokladu nepretržitého trvania jej činnosti a je zostavená ako</t>
    </r>
    <r>
      <rPr>
        <sz val="10"/>
        <color indexed="10"/>
        <rFont val="Arial"/>
        <family val="2"/>
        <charset val="238"/>
      </rPr>
      <t xml:space="preserve"> </t>
    </r>
    <r>
      <rPr>
        <sz val="10"/>
        <rFont val="Arial"/>
        <family val="2"/>
      </rPr>
      <t xml:space="preserve">riadna </t>
    </r>
    <r>
      <rPr>
        <sz val="10"/>
        <rFont val="Arial"/>
        <family val="2"/>
        <charset val="238"/>
      </rPr>
      <t xml:space="preserve">účtovná závierka. </t>
    </r>
  </si>
  <si>
    <r>
      <t xml:space="preserve">Účtovné zásady a metódy, ktoré spoločnosť používala pri zostavení účtovnej závierky za rok </t>
    </r>
    <r>
      <rPr>
        <sz val="10"/>
        <rFont val="Arial"/>
        <family val="2"/>
      </rPr>
      <t xml:space="preserve">2013 </t>
    </r>
    <r>
      <rPr>
        <sz val="10"/>
        <rFont val="Arial"/>
        <family val="2"/>
        <charset val="238"/>
      </rPr>
      <t>a </t>
    </r>
    <r>
      <rPr>
        <sz val="10"/>
        <rFont val="Arial"/>
        <family val="2"/>
      </rPr>
      <t>2012</t>
    </r>
    <r>
      <rPr>
        <sz val="10"/>
        <rFont val="Arial"/>
        <family val="2"/>
        <charset val="238"/>
      </rPr>
      <t xml:space="preserve"> sú nasledovné:</t>
    </r>
  </si>
  <si>
    <r>
      <t>Dlhodobý nehmotný majetok sa odpisuje do nákladov počas predpokladanej doby jeho používania a predpokladaného priebehu jeho opotrebenia. Odpisovať sa začína prvým dňom mesiaca nasledujúceho po uvedení dlhodobého majetku do používania</t>
    </r>
    <r>
      <rPr>
        <sz val="10"/>
        <rFont val="Arial"/>
        <family val="2"/>
        <charset val="238"/>
      </rPr>
      <t>. Drobný dlhodobý nehmotný majetok, ktorého obstarávacia cena (resp. vlastné náklady) je 2 400 EUR a nižšia, sa odpisuje jednorazovo</t>
    </r>
    <r>
      <rPr>
        <sz val="10"/>
        <rFont val="Arial"/>
        <family val="2"/>
        <charset val="238"/>
      </rPr>
      <t xml:space="preserve"> pri uvedení do používania. Predpokladaná  doba používania, metóda odpisovania a odpisová sadzba sú  stanovené pre jednotlivé skupiny dlhodobého nehmotného majetku  nasledovne:</t>
    </r>
  </si>
  <si>
    <t>lineárna</t>
  </si>
  <si>
    <t>Drobný dlhodobý nehmotný majetok</t>
  </si>
  <si>
    <t>rôzna</t>
  </si>
  <si>
    <t>jednorazový odpis</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</si>
  <si>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</si>
  <si>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r>
      <t>2,5-6,9</t>
    </r>
    <r>
      <rPr>
        <sz val="8"/>
        <rFont val="Calibri"/>
        <family val="2"/>
      </rPr>
      <t>%</t>
    </r>
  </si>
  <si>
    <t>lineárna, degresívna</t>
  </si>
  <si>
    <r>
      <t>6,9-28,6</t>
    </r>
    <r>
      <rPr>
        <sz val="8"/>
        <rFont val="Calibri"/>
        <family val="2"/>
      </rPr>
      <t>%</t>
    </r>
  </si>
  <si>
    <t xml:space="preserve">lineárna </t>
  </si>
  <si>
    <t>4-15</t>
  </si>
  <si>
    <t>4-8</t>
  </si>
  <si>
    <r>
      <t>13,4-28,6</t>
    </r>
    <r>
      <rPr>
        <sz val="8"/>
        <rFont val="Calibri"/>
        <family val="2"/>
      </rPr>
      <t>%</t>
    </r>
  </si>
  <si>
    <t>degresívna</t>
  </si>
  <si>
    <t>Drobný dlhodobý hmotný majetok</t>
  </si>
  <si>
    <r>
      <t>c)</t>
    </r>
    <r>
      <rPr>
        <b/>
        <sz val="7"/>
        <rFont val="Times New Roman"/>
        <family val="1"/>
        <charset val="238"/>
      </rPr>
      <t xml:space="preserve">         </t>
    </r>
    <r>
      <rPr>
        <b/>
        <sz val="10"/>
        <rFont val="Arial"/>
        <family val="2"/>
        <charset val="238"/>
      </rPr>
      <t>Zásoby</t>
    </r>
  </si>
  <si>
    <t>Nakupované zásoby sa oceňujú obstarávacou cenou. Obstarávacia cena zásob zahŕňa cenu obstarania a náklady súvisiace s ich obstaraním (náklady na prepravu, clo, provízie, atď.). Nakupované zásoby sa oceňujú váženým aritmetickým priemerom z obstarávacích cien. Prijaté zľavy, diskonty, rabaty znižujú obstarávaciu cenu zásob.</t>
  </si>
  <si>
    <t>Zásoby vytvorené vlastnou činnosťou sa oceňujú vlastnými nákladmi. Vlastné náklady zahŕňajú priame materiálové a mzdové náklady a nepriame výrobné náklady.</t>
  </si>
  <si>
    <r>
      <t>d)</t>
    </r>
    <r>
      <rPr>
        <b/>
        <sz val="7"/>
        <rFont val="Times New Roman"/>
        <family val="1"/>
        <charset val="238"/>
      </rPr>
      <t xml:space="preserve">         </t>
    </r>
    <r>
      <rPr>
        <b/>
        <sz val="10"/>
        <rFont val="Arial"/>
        <family val="2"/>
        <charset val="238"/>
      </rPr>
      <t xml:space="preserve">Zákazková výroba </t>
    </r>
  </si>
  <si>
    <r>
      <t>d)</t>
    </r>
    <r>
      <rPr>
        <b/>
        <sz val="7"/>
        <rFont val="Times New Roman"/>
        <family val="1"/>
        <charset val="238"/>
      </rPr>
      <t xml:space="preserve">         </t>
    </r>
    <r>
      <rPr>
        <b/>
        <sz val="10"/>
        <rFont val="Arial"/>
        <family val="2"/>
        <charset val="238"/>
      </rPr>
      <t xml:space="preserve">Zákazková výstavba nehnuteľností určených na predaj </t>
    </r>
  </si>
  <si>
    <r>
      <t>d)</t>
    </r>
    <r>
      <rPr>
        <b/>
        <sz val="7"/>
        <rFont val="Times New Roman"/>
        <family val="1"/>
        <charset val="238"/>
      </rPr>
      <t xml:space="preserve">         </t>
    </r>
    <r>
      <rPr>
        <b/>
        <sz val="10"/>
        <rFont val="Arial"/>
        <family val="2"/>
        <charset val="238"/>
      </rPr>
      <t>Pohľadávky</t>
    </r>
  </si>
  <si>
    <t>Vlastné imanie sa skladá zo základného imania, zákonného rezervného fondu, výsledku hospodárenia minulých rokov a výsledku hospodárenia v schvaľovacom konaní.</t>
  </si>
  <si>
    <r>
      <t xml:space="preserve">Základné imanie spoločnosti sa vykazuje vo výške zapísanej v obchodnom registri </t>
    </r>
    <r>
      <rPr>
        <sz val="10"/>
        <rFont val="Arial"/>
        <family val="2"/>
      </rPr>
      <t xml:space="preserve">okresného </t>
    </r>
    <r>
      <rPr>
        <sz val="10"/>
        <rFont val="Arial"/>
        <family val="2"/>
        <charset val="238"/>
      </rPr>
      <t xml:space="preserve">súdu. Prípadné zvýšenie alebo zníženie základného imania na základe rozhodnutia valného zhromaždenia, ktoré nebolo ku dňu účtovnej závierky zaregistrované, sa vykazuje ako zmeny základného imania. Vklady presahujúce základné imanie sa vykazujú ako emisné ážio. </t>
    </r>
  </si>
  <si>
    <t>Povinný prídel do zákonného rezervného fondu nie je potrebný, pretože zákonný rezervný fond už dosiahol svoju maximálnu hranicu stanovenú v právnych predpisoch a v spoločenskej zmluve.</t>
  </si>
  <si>
    <r>
      <t>k)</t>
    </r>
    <r>
      <rPr>
        <b/>
        <sz val="7"/>
        <rFont val="Times New Roman"/>
        <family val="1"/>
        <charset val="238"/>
      </rPr>
      <t xml:space="preserve">         </t>
    </r>
    <r>
      <rPr>
        <b/>
        <sz val="10"/>
        <rFont val="Arial"/>
        <family val="2"/>
        <charset val="238"/>
      </rPr>
      <t>Deriváty</t>
    </r>
  </si>
  <si>
    <t xml:space="preserve">Dlhodobý nehmotný majetok a dlhodobý hmotný majetok </t>
  </si>
  <si>
    <t xml:space="preserve">Prehľad o pohybe dlhodobého nehmotného majetku od 1.1.2013 do 31.12.2013 a za porovnateľné obdobie od 1.1.2012 do 31.12.2012 je uvedený v nasledovných tabuľkách. </t>
  </si>
  <si>
    <t xml:space="preserve">Prehľad o pohybe dlhodobého hmotného majetku od 1.1.2013 do 31.12.2013 a za porovnateľné obdobie od 1.1.2012 do 31.12.2012 je uvedený v nasledovných tabuľkách. </t>
  </si>
  <si>
    <t>Dlhodobý hmotný majetok je poistený pre prípad škôd spôsobených krádežou a živelnou pohromou.</t>
  </si>
  <si>
    <t>Spoločnosť eviduje k 31.12.2013 zásoby materiálu, nedokončenej výroby a výrobkov. K zásobám nebola tvorená opravná poloźka.</t>
  </si>
  <si>
    <t>Zásoby sú poistené pre prípad škôd spôsobených krádežou a živelnou pohromou.</t>
  </si>
  <si>
    <t>V roku 2013 spoločnosť z dôvodu nedobytnosti  odpísala do nákladov pohľadávky vo výške 1 203 EUR.</t>
  </si>
  <si>
    <t>Pohľadávky v lehote splatnosti</t>
  </si>
  <si>
    <t>ESET NOD 32</t>
  </si>
  <si>
    <t>Poistenie</t>
  </si>
  <si>
    <t>Predplatné časopisu</t>
  </si>
  <si>
    <t>Ostatné</t>
  </si>
  <si>
    <t>Základné imanie spoločnosti je zložené z vkladov spoločníkov plne upísaných a splatených, s nominálnou hodnotou 6 640 EUR.</t>
  </si>
  <si>
    <t>Povinný prídel do zákonného rezervného fondu nie je potrebný, pretože zákonný rezervný fond už dosiahol svoju maximálnu hranicu stanovenú v právnych predpisoch a v spoločenskej zmluve.</t>
  </si>
  <si>
    <t>O rozdelení výsledku hospodárenia za účtovné obdobie 2013 vo výške 170 059 EUR rozhodne valné zhromaždenie. Návrh štatutárneho orgánu valnému zhromaždeniu je takýto:</t>
  </si>
  <si>
    <t>- prevod na nerozdelený zisk minulých rokov 170 059 EUR</t>
  </si>
  <si>
    <t>Odchodné do dôchodku</t>
  </si>
  <si>
    <t>Mzda za dovolenku</t>
  </si>
  <si>
    <t>Overenie účtovnej závierky</t>
  </si>
  <si>
    <t>Recyklačný fond</t>
  </si>
  <si>
    <t>Odvod za ZŤP</t>
  </si>
  <si>
    <t xml:space="preserve">Spoločnosť zaúčtovala odložený daňový záväzok vo výške 15 537  EUR z dôvodov neistoty ohľadne budúcich zdaniteľných ziskov. </t>
  </si>
  <si>
    <t>Spoločnosť prenajíma časť výrobnej haly spoločnosti Gabor, spol. s.r.o. Ročné výnosy z nájomného sú 8 400 EUR. Nájomná zmluva je uzatvorená na dobu neurčitú. Prenajatú ćasť výrobnej haly vykazuje v súvahe ako dlhodobý hmotný majetok.</t>
  </si>
  <si>
    <t>Spoločnosť uvádza k podmieneným záväzkom ďalšie doplňujúce informácie: (doplniť)</t>
  </si>
  <si>
    <t>V zmysle Zákona o správe daní a poplatkov a ostatných zákonov z oblasti daňového práva môžu byť v spoločnosti vykonané kontroly daňových priznaní spätne za obdobie 5 rokov. V dôsledku toho sú  k 31.12.2013 daňové prizanania spoločnosti za roky 2009 až 2013 otvorené a môžu sa stať predmetom kontroly. K závierkovému dňu spoločnosť nevie stanoviť dopad prípadných kontrol na finančné povinnosti spoločnosti.</t>
  </si>
  <si>
    <t>Výrobky - stielky</t>
  </si>
  <si>
    <t>Výrobky - podrážky</t>
  </si>
  <si>
    <t>Služby - brúsenie</t>
  </si>
  <si>
    <t>Bezprostredne predchádzajúce</t>
  </si>
  <si>
    <t>Skonto</t>
  </si>
  <si>
    <t>EÚ</t>
  </si>
  <si>
    <t>SR</t>
  </si>
  <si>
    <t>Významné položky pri aktivácii nákladov:</t>
  </si>
  <si>
    <t>Tržby z predaja dlhodobého majetku a materiálu</t>
  </si>
  <si>
    <t>Výnosové úroky</t>
  </si>
  <si>
    <t>Mimoriadne výnosy:</t>
  </si>
  <si>
    <t>Opravy a udržiavanie</t>
  </si>
  <si>
    <t>Cestovné</t>
  </si>
  <si>
    <t>Náklady na reprezentáciu</t>
  </si>
  <si>
    <t>Poštovné</t>
  </si>
  <si>
    <t>Služby telekomunikácií</t>
  </si>
  <si>
    <t>Účtovníctvo, daňové poradenstvo</t>
  </si>
  <si>
    <t>Prepravné náklady</t>
  </si>
  <si>
    <t>Odvoz a zneškodnenie odpadu</t>
  </si>
  <si>
    <t>Služby poskytnuté spoločnosťou Werner Eder</t>
  </si>
  <si>
    <t>Kontroly a revízie</t>
  </si>
  <si>
    <t>Ostatné služby</t>
  </si>
  <si>
    <t>Pokuty, penále a úroky z omeškania</t>
  </si>
  <si>
    <t>Príspevky - Recyklačný fond</t>
  </si>
  <si>
    <t>Nákladové úroky</t>
  </si>
  <si>
    <t>Ostatné náklady</t>
  </si>
  <si>
    <t xml:space="preserve">Mimoriadne náklady: </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</si>
  <si>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</si>
  <si>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Daň z bankových úrokov vybraná zrážkou bola vo výške 8 EUR.</t>
  </si>
  <si>
    <t>Kód druhu obchodu:</t>
  </si>
  <si>
    <t>01 - kúpa</t>
  </si>
  <si>
    <t>02 - predaj</t>
  </si>
  <si>
    <t xml:space="preserve">Spoločnosť pri transakciách so spriaznenými osobami používa ceny porovnateľné s trhovými cenami. </t>
  </si>
  <si>
    <t xml:space="preserve">Po 31.12.2013 nenastali také udalosti, ktoré majú významný vplyv na verné zobrazenie skutočností uvádzaných v tejto účtovnej závierke. </t>
  </si>
  <si>
    <t xml:space="preserve">Prehľad peňažných tokov bol spracovaný nepriamou metódou. </t>
  </si>
  <si>
    <t>k 31.12.2013</t>
  </si>
  <si>
    <t>SOHLED s.r.o., Nitrianska cesta 60, 958 15 Partizánske</t>
  </si>
  <si>
    <t>31.12.2012</t>
  </si>
  <si>
    <t>31.12.2013</t>
  </si>
  <si>
    <r>
      <t>Účtovná závierka spoločnosti za predchádzajúce účtovné obdobie, t.j. k </t>
    </r>
    <r>
      <rPr>
        <sz val="10"/>
        <rFont val="Arial"/>
        <family val="2"/>
      </rPr>
      <t>31.12.2012</t>
    </r>
    <r>
      <rPr>
        <sz val="10"/>
        <rFont val="Arial"/>
        <family val="2"/>
        <charset val="238"/>
      </rPr>
      <t xml:space="preserve"> bola schválená valným zhromaždením spoločnosti dňa 29/05/2013.</t>
    </r>
  </si>
  <si>
    <r>
      <t>Valné zhromaždenie spoločnosti konané dňa</t>
    </r>
    <r>
      <rPr>
        <b/>
        <sz val="10"/>
        <color rgb="FFFF0000"/>
        <rFont val="Arial"/>
        <family val="2"/>
      </rPr>
      <t xml:space="preserve"> </t>
    </r>
    <r>
      <rPr>
        <sz val="10"/>
        <rFont val="Arial"/>
        <family val="2"/>
        <charset val="238"/>
      </rPr>
      <t>29/05/2013</t>
    </r>
    <r>
      <rPr>
        <b/>
        <sz val="10"/>
        <color rgb="FFFF0000"/>
        <rFont val="Arial"/>
        <family val="2"/>
      </rPr>
      <t xml:space="preserve"> </t>
    </r>
    <r>
      <rPr>
        <sz val="10"/>
        <rFont val="Arial"/>
        <family val="2"/>
      </rPr>
      <t xml:space="preserve">rozhodlo o preúčtovaní hospodárskeho výsledku za účtovné obdobie 2012 vo výške 336 083 EUR na účet 428 - Nerozdelený zisk minulých rokov. </t>
    </r>
  </si>
  <si>
    <r>
      <t>e)</t>
    </r>
    <r>
      <rPr>
        <b/>
        <sz val="7"/>
        <rFont val="Times New Roman"/>
        <family val="1"/>
        <charset val="238"/>
      </rPr>
      <t xml:space="preserve">         </t>
    </r>
    <r>
      <rPr>
        <b/>
        <sz val="10"/>
        <rFont val="Arial"/>
        <family val="2"/>
        <charset val="238"/>
      </rPr>
      <t>Peňažné prostriedky a ceniny</t>
    </r>
  </si>
  <si>
    <t>Peňažné prostriedky a ceniny sa oceňujú ich menovitou hodnotou. Zníženie ich hodnoty sa vyjadruje opravnou položkou.</t>
  </si>
  <si>
    <r>
      <t>f)</t>
    </r>
    <r>
      <rPr>
        <b/>
        <sz val="7"/>
        <rFont val="Times New Roman"/>
        <family val="1"/>
        <charset val="238"/>
      </rPr>
      <t xml:space="preserve">         </t>
    </r>
    <r>
      <rPr>
        <b/>
        <sz val="10"/>
        <rFont val="Arial"/>
        <family val="2"/>
        <charset val="238"/>
      </rPr>
      <t>Náklady budúcich období a príjmy budúcich období</t>
    </r>
  </si>
  <si>
    <r>
      <t>g)</t>
    </r>
    <r>
      <rPr>
        <b/>
        <sz val="7"/>
        <rFont val="Times New Roman"/>
        <family val="1"/>
        <charset val="238"/>
      </rPr>
      <t xml:space="preserve">         </t>
    </r>
    <r>
      <rPr>
        <b/>
        <sz val="10"/>
        <rFont val="Arial"/>
        <family val="2"/>
        <charset val="238"/>
      </rPr>
      <t xml:space="preserve">Záväzky </t>
    </r>
  </si>
  <si>
    <r>
      <t>h)</t>
    </r>
    <r>
      <rPr>
        <b/>
        <sz val="7"/>
        <rFont val="Times New Roman"/>
        <family val="1"/>
        <charset val="238"/>
      </rPr>
      <t xml:space="preserve">         </t>
    </r>
    <r>
      <rPr>
        <b/>
        <sz val="10"/>
        <rFont val="Arial"/>
        <family val="2"/>
        <charset val="238"/>
      </rPr>
      <t xml:space="preserve">Rezervy </t>
    </r>
  </si>
  <si>
    <r>
      <t>i)</t>
    </r>
    <r>
      <rPr>
        <b/>
        <sz val="7"/>
        <rFont val="Times New Roman"/>
        <family val="1"/>
        <charset val="238"/>
      </rPr>
      <t xml:space="preserve">         </t>
    </r>
    <r>
      <rPr>
        <b/>
        <sz val="10"/>
        <rFont val="Arial"/>
        <family val="2"/>
        <charset val="238"/>
      </rPr>
      <t>Vlastné imanie</t>
    </r>
  </si>
  <si>
    <r>
      <t>j)</t>
    </r>
    <r>
      <rPr>
        <b/>
        <sz val="7"/>
        <rFont val="Times New Roman"/>
        <family val="1"/>
        <charset val="238"/>
      </rPr>
      <t xml:space="preserve">         </t>
    </r>
    <r>
      <rPr>
        <b/>
        <sz val="10"/>
        <rFont val="Arial"/>
        <family val="2"/>
        <charset val="238"/>
      </rPr>
      <t>Transakcie v cudzích menách</t>
    </r>
  </si>
  <si>
    <r>
      <t>k)</t>
    </r>
    <r>
      <rPr>
        <b/>
        <sz val="7"/>
        <rFont val="Times New Roman"/>
        <family val="1"/>
        <charset val="238"/>
      </rPr>
      <t xml:space="preserve">         </t>
    </r>
    <r>
      <rPr>
        <b/>
        <sz val="10"/>
        <rFont val="Arial"/>
        <family val="2"/>
        <charset val="238"/>
      </rPr>
      <t>Výnosy</t>
    </r>
  </si>
  <si>
    <r>
      <t>l)</t>
    </r>
    <r>
      <rPr>
        <b/>
        <sz val="7"/>
        <rFont val="Times New Roman"/>
        <family val="1"/>
        <charset val="238"/>
      </rPr>
      <t xml:space="preserve">         </t>
    </r>
    <r>
      <rPr>
        <b/>
        <sz val="10"/>
        <rFont val="Arial"/>
        <family val="2"/>
        <charset val="238"/>
      </rPr>
      <t>Daň z príjmu</t>
    </r>
  </si>
  <si>
    <t xml:space="preserve">Záväzky so zostatkovou dobou splatnosti do jedného roka vrátane </t>
  </si>
  <si>
    <t>Záväzky po lehote splatnosti</t>
  </si>
  <si>
    <t>Werner Eder GmbH &amp; Co.KG - nákup mat. a služieb</t>
  </si>
  <si>
    <t>Werner Eder GmbH &amp; Co.KG - predaj vl. výrobkov a služieb</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</si>
</sst>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Sk&quot;_-;\-* #,##0.00\ &quot;Sk&quot;_-;_-* &quot;-&quot;??\ &quot;Sk&quot;_-;_-@_-"/>
  </numFmts>
  <fonts count="60" x14ac:knownFonts="1">
    <font>
      <sz val="11"/>
      <color theme="1"/>
      <name val="Calibri"/>
      <family val="2"/>
      <charset val="238"/>
      <scheme val="minor"/>
    </font>
    <font>
      <b/>
      <sz val="18"/>
      <color theme="1"/>
      <name val="Calibri"/>
      <family val="2"/>
      <charset val="238"/>
      <scheme val="minor"/>
    </font>
    <font>
      <sz val="11"/>
      <color theme="1"/>
      <name val="Arial"/>
      <family val="2"/>
      <charset val="238"/>
    </font>
    <font>
      <sz val="8"/>
      <color theme="1"/>
      <name val="Arial"/>
      <family val="2"/>
      <charset val="238"/>
    </font>
    <font>
      <sz val="10"/>
      <color theme="1"/>
      <name val="Arial"/>
      <family val="2"/>
      <charset val="238"/>
    </font>
    <font>
      <b/>
      <sz val="11"/>
      <color theme="1"/>
      <name val="Arial"/>
      <family val="2"/>
      <charset val="238"/>
    </font>
    <font>
      <b/>
      <sz val="8"/>
      <color theme="1"/>
      <name val="Arial"/>
      <family val="2"/>
      <charset val="238"/>
    </font>
    <font>
      <sz val="8"/>
      <color indexed="81"/>
      <name val="Tahoma"/>
      <family val="2"/>
      <charset val="238"/>
    </font>
    <font>
      <b/>
      <sz val="10"/>
      <color theme="1"/>
      <name val="Arial"/>
      <family val="2"/>
      <charset val="238"/>
    </font>
    <font>
      <b/>
      <u/>
      <sz val="12"/>
      <color theme="1"/>
      <name val="Arial"/>
      <family val="2"/>
      <charset val="238"/>
    </font>
    <font>
      <sz val="10"/>
      <color rgb="FFFF0000"/>
      <name val="Arial"/>
      <family val="2"/>
      <charset val="238"/>
    </font>
    <font>
      <sz val="11"/>
      <color theme="1"/>
      <name val="Calibri"/>
      <family val="2"/>
      <charset val="238"/>
      <scheme val="minor"/>
    </font>
    <font>
      <b/>
      <u/>
      <sz val="10"/>
      <color theme="1"/>
      <name val="Arial"/>
      <family val="2"/>
      <charset val="238"/>
    </font>
    <font>
      <b/>
      <u/>
      <sz val="10"/>
      <color theme="1"/>
      <name val="Calibri"/>
      <family val="2"/>
      <charset val="238"/>
    </font>
    <font>
      <i/>
      <sz val="8"/>
      <color theme="1"/>
      <name val="Arial"/>
      <family val="2"/>
      <charset val="238"/>
    </font>
    <font>
      <b/>
      <sz val="7"/>
      <color theme="1"/>
      <name val="Arial"/>
      <family val="2"/>
      <charset val="238"/>
    </font>
    <font>
      <sz val="8"/>
      <color rgb="FFFF0000"/>
      <name val="Arial"/>
      <family val="2"/>
      <charset val="238"/>
    </font>
    <font>
      <sz val="10"/>
      <name val="Arial"/>
      <family val="2"/>
      <charset val="238"/>
    </font>
    <font>
      <b/>
      <sz val="12"/>
      <name val="Arial CE"/>
      <family val="2"/>
      <charset val="238"/>
    </font>
    <font>
      <b/>
      <sz val="11"/>
      <name val="Arial CE"/>
      <family val="2"/>
      <charset val="238"/>
    </font>
    <font>
      <b/>
      <sz val="10"/>
      <name val="Arial CE"/>
      <family val="2"/>
      <charset val="238"/>
    </font>
    <font>
      <b/>
      <sz val="8"/>
      <name val="Arial CE"/>
      <family val="2"/>
      <charset val="238"/>
    </font>
    <font>
      <b/>
      <sz val="9"/>
      <name val="Arial CE"/>
      <family val="2"/>
      <charset val="238"/>
    </font>
    <font>
      <sz val="9"/>
      <name val="Arial CE"/>
      <family val="2"/>
      <charset val="238"/>
    </font>
    <font>
      <sz val="8"/>
      <name val="Arial CE"/>
      <family val="2"/>
      <charset val="238"/>
    </font>
    <font>
      <sz val="10"/>
      <name val="Arial CE"/>
      <family val="2"/>
      <charset val="238"/>
    </font>
    <font>
      <sz val="7"/>
      <name val="Arial CE"/>
      <family val="2"/>
      <charset val="238"/>
    </font>
    <font>
      <b/>
      <sz val="10"/>
      <color indexed="10"/>
      <name val="Arial CE"/>
      <family val="2"/>
      <charset val="238"/>
    </font>
    <font>
      <b/>
      <sz val="9"/>
      <name val="Arial CE"/>
      <charset val="238"/>
    </font>
    <font>
      <b/>
      <sz val="10"/>
      <name val="Arial CE"/>
      <charset val="238"/>
    </font>
    <font>
      <b/>
      <sz val="8"/>
      <name val="Arial CE"/>
      <charset val="238"/>
    </font>
    <font>
      <sz val="10"/>
      <name val="Arial"/>
      <family val="2"/>
      <charset val="238"/>
    </font>
    <font>
      <b/>
      <sz val="10"/>
      <name val="Arial"/>
      <family val="2"/>
      <charset val="238"/>
    </font>
    <font>
      <b/>
      <sz val="7"/>
      <name val="Times New Roman"/>
      <family val="1"/>
      <charset val="238"/>
    </font>
    <font>
      <sz val="7"/>
      <name val="Times New Roman"/>
      <family val="1"/>
      <charset val="238"/>
    </font>
    <font>
      <i/>
      <sz val="10"/>
      <color indexed="10"/>
      <name val="Arial"/>
      <family val="2"/>
      <charset val="238"/>
    </font>
    <font>
      <sz val="7"/>
      <color indexed="10"/>
      <name val="Times New Roman"/>
      <family val="1"/>
      <charset val="238"/>
    </font>
    <font>
      <sz val="10"/>
      <color indexed="10"/>
      <name val="Arial"/>
      <family val="2"/>
      <charset val="238"/>
    </font>
    <font>
      <sz val="8"/>
      <name val="Arial"/>
      <family val="2"/>
      <charset val="238"/>
    </font>
    <font>
      <b/>
      <sz val="8"/>
      <name val="Arial"/>
      <family val="2"/>
      <charset val="238"/>
    </font>
    <font>
      <b/>
      <i/>
      <sz val="10"/>
      <name val="Arial"/>
      <family val="2"/>
      <charset val="238"/>
    </font>
    <font>
      <i/>
      <sz val="10"/>
      <color rgb="FFFF0000"/>
      <name val="Arial"/>
      <family val="2"/>
      <charset val="238"/>
    </font>
    <font>
      <b/>
      <sz val="8"/>
      <color rgb="FFFF0000"/>
      <name val="Arial"/>
      <family val="2"/>
      <charset val="238"/>
    </font>
    <font>
      <b/>
      <u/>
      <sz val="10"/>
      <name val="Arial"/>
      <family val="2"/>
      <charset val="238"/>
    </font>
    <font>
      <sz val="10"/>
      <name val="Arial CE"/>
      <charset val="238"/>
    </font>
    <font>
      <sz val="11"/>
      <color rgb="FFFF0000"/>
      <name val="Calibri"/>
      <family val="2"/>
      <charset val="238"/>
      <scheme val="minor"/>
    </font>
    <font>
      <sz val="9"/>
      <color indexed="81"/>
      <name val="Tahoma"/>
      <family val="2"/>
      <charset val="238"/>
    </font>
    <font>
      <b/>
      <sz val="11"/>
      <color rgb="FFFF0000"/>
      <name val="Arial CE"/>
      <family val="2"/>
      <charset val="238"/>
    </font>
    <font>
      <sz val="10"/>
      <name val="Arial"/>
      <family val="2"/>
    </font>
    <font>
      <sz val="10"/>
      <name val="Calibri"/>
      <family val="2"/>
    </font>
    <font>
      <sz val="8"/>
      <name val="Arial"/>
      <family val="2"/>
    </font>
    <font>
      <sz val="8"/>
      <name val="Calibri"/>
      <family val="2"/>
    </font>
    <font>
      <b/>
      <sz val="10"/>
      <color rgb="FFFF0000"/>
      <name val="Arial"/>
      <family val="2"/>
    </font>
    <font>
      <sz val="10"/>
      <color theme="1"/>
      <name val="Arial"/>
      <family val="2"/>
    </font>
    <font>
      <b/>
      <sz val="11"/>
      <color theme="1"/>
      <name val="Calibri"/>
      <family val="2"/>
      <scheme val="minor"/>
    </font>
    <font>
      <sz val="11"/>
      <name val="Calibri"/>
      <family val="2"/>
      <charset val="238"/>
      <scheme val="minor"/>
    </font>
    <font>
      <b/>
      <sz val="8"/>
      <color theme="1"/>
      <name val="Arial"/>
      <family val="2"/>
    </font>
    <font>
      <sz val="8"/>
      <color theme="1"/>
      <name val="Arial"/>
      <family val="2"/>
    </font>
    <font>
      <sz val="9"/>
      <color indexed="81"/>
      <name val="Tahoma"/>
      <family val="2"/>
    </font>
    <font>
      <b/>
      <sz val="9"/>
      <color indexed="81"/>
      <name val="Tahoma"/>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top/>
      <bottom/>
      <diagonal/>
    </border>
    <border>
      <left/>
      <right/>
      <top style="medium">
        <color indexed="64"/>
      </top>
      <bottom/>
      <diagonal/>
    </border>
    <border>
      <left/>
      <right style="thin">
        <color indexed="64"/>
      </right>
      <top style="medium">
        <color indexed="64"/>
      </top>
      <bottom/>
      <diagonal/>
    </border>
    <border>
      <left/>
      <right/>
      <top/>
      <bottom style="medium">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9" fontId="11" fillId="0" borderId="0" applyFont="0" applyFill="0" applyBorder="0" applyAlignment="0" applyProtection="0"/>
    <xf numFmtId="0" fontId="31" fillId="0" borderId="0"/>
    <xf numFmtId="0" fontId="44" fillId="0" borderId="0"/>
    <xf numFmtId="164" fontId="44" fillId="0" borderId="0" applyFont="0" applyFill="0" applyBorder="0" applyAlignment="0" applyProtection="0"/>
  </cellStyleXfs>
  <cellXfs count="902">
    <xf numFmtId="0" fontId="0" fillId="0" borderId="0" xfId="0"/>
    <xf numFmtId="0" fontId="0" fillId="0" borderId="0" xfId="0" applyBorder="1"/>
    <xf numFmtId="0" fontId="0" fillId="0" borderId="0" xfId="0" applyFill="1"/>
    <xf numFmtId="0" fontId="2" fillId="0" borderId="0" xfId="0" applyFont="1"/>
    <xf numFmtId="0" fontId="3" fillId="0" borderId="0" xfId="0" applyFont="1"/>
    <xf numFmtId="0" fontId="4" fillId="0" borderId="0" xfId="0" applyFont="1"/>
    <xf numFmtId="0" fontId="4" fillId="0" borderId="0" xfId="0" applyFont="1" applyFill="1"/>
    <xf numFmtId="0" fontId="9" fillId="0" borderId="0" xfId="0" applyFont="1"/>
    <xf numFmtId="0" fontId="4" fillId="0" borderId="0" xfId="0" applyFont="1" applyBorder="1"/>
    <xf numFmtId="3" fontId="3" fillId="0" borderId="0" xfId="0" applyNumberFormat="1" applyFont="1" applyBorder="1" applyAlignment="1">
      <alignment horizontal="right" vertical="center"/>
    </xf>
    <xf numFmtId="0" fontId="12" fillId="0" borderId="0" xfId="0" applyFont="1"/>
    <xf numFmtId="0" fontId="3" fillId="0" borderId="11" xfId="0" applyFont="1" applyBorder="1"/>
    <xf numFmtId="0" fontId="8" fillId="0" borderId="0" xfId="0" applyFont="1"/>
    <xf numFmtId="0" fontId="12" fillId="0" borderId="0" xfId="0" applyFont="1" applyBorder="1"/>
    <xf numFmtId="3" fontId="0" fillId="0" borderId="0" xfId="0" applyNumberFormat="1" applyBorder="1"/>
    <xf numFmtId="3" fontId="27" fillId="0" borderId="0" xfId="0" applyNumberFormat="1" applyFont="1"/>
    <xf numFmtId="0" fontId="18" fillId="0" borderId="0" xfId="0" applyFont="1" applyAlignment="1">
      <alignment vertical="center"/>
    </xf>
    <xf numFmtId="0" fontId="0" fillId="0" borderId="0" xfId="0" applyAlignment="1">
      <alignment vertical="center"/>
    </xf>
    <xf numFmtId="0" fontId="0" fillId="0" borderId="24" xfId="0" applyBorder="1" applyAlignment="1">
      <alignment vertical="center"/>
    </xf>
    <xf numFmtId="0" fontId="0" fillId="0" borderId="0" xfId="0" applyBorder="1" applyAlignment="1">
      <alignment vertical="center"/>
    </xf>
    <xf numFmtId="0" fontId="18" fillId="0" borderId="0" xfId="0" applyFont="1" applyAlignment="1">
      <alignment horizontal="left" vertical="center"/>
    </xf>
    <xf numFmtId="0" fontId="0" fillId="0" borderId="0" xfId="0" applyAlignment="1">
      <alignment horizontal="left" vertical="center"/>
    </xf>
    <xf numFmtId="0" fontId="20" fillId="0" borderId="0" xfId="0" applyFont="1" applyAlignment="1">
      <alignment horizontal="left" vertical="center"/>
    </xf>
    <xf numFmtId="0" fontId="0" fillId="0" borderId="0" xfId="0" applyBorder="1" applyAlignment="1">
      <alignment horizontal="left" vertical="center"/>
    </xf>
    <xf numFmtId="0" fontId="18" fillId="0" borderId="0" xfId="0" applyFont="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31" fillId="0" borderId="0" xfId="2"/>
    <xf numFmtId="0" fontId="38" fillId="0" borderId="0" xfId="2" applyFont="1" applyAlignment="1"/>
    <xf numFmtId="0" fontId="38" fillId="0" borderId="0" xfId="2" applyFont="1"/>
    <xf numFmtId="0" fontId="39" fillId="0" borderId="1" xfId="2" applyFont="1" applyBorder="1" applyAlignment="1">
      <alignment horizontal="center" vertical="center"/>
    </xf>
    <xf numFmtId="0" fontId="31" fillId="0" borderId="0" xfId="2" applyBorder="1" applyAlignment="1">
      <alignment horizontal="center" vertical="center" wrapText="1"/>
    </xf>
    <xf numFmtId="0" fontId="31" fillId="0" borderId="0" xfId="2" applyBorder="1" applyAlignment="1">
      <alignment horizontal="left" vertical="center" wrapText="1"/>
    </xf>
    <xf numFmtId="0" fontId="39" fillId="0" borderId="0" xfId="2" applyFont="1" applyBorder="1" applyAlignment="1">
      <alignment horizontal="left" vertical="center" wrapText="1"/>
    </xf>
    <xf numFmtId="0" fontId="4" fillId="0" borderId="1" xfId="0" applyFont="1" applyBorder="1"/>
    <xf numFmtId="0" fontId="3" fillId="0" borderId="0" xfId="0" applyFont="1" applyBorder="1"/>
    <xf numFmtId="0" fontId="3" fillId="0" borderId="1" xfId="0" applyFont="1" applyBorder="1"/>
    <xf numFmtId="0" fontId="3" fillId="0" borderId="5" xfId="0" applyFont="1" applyBorder="1"/>
    <xf numFmtId="0" fontId="3" fillId="0" borderId="8" xfId="0" applyFont="1" applyBorder="1"/>
    <xf numFmtId="0" fontId="4" fillId="0" borderId="0" xfId="0" applyFont="1" applyBorder="1" applyAlignment="1">
      <alignment horizontal="center"/>
    </xf>
    <xf numFmtId="0" fontId="3" fillId="0" borderId="9" xfId="0" applyFont="1" applyBorder="1"/>
    <xf numFmtId="0" fontId="3" fillId="0" borderId="2" xfId="0" applyFont="1" applyBorder="1"/>
    <xf numFmtId="0" fontId="3" fillId="0" borderId="3" xfId="0" applyFont="1" applyBorder="1"/>
    <xf numFmtId="0" fontId="3" fillId="0" borderId="4" xfId="0" applyFont="1" applyBorder="1"/>
    <xf numFmtId="0" fontId="3" fillId="0" borderId="0" xfId="0" applyFont="1" applyBorder="1" applyAlignment="1">
      <alignment horizontal="center"/>
    </xf>
    <xf numFmtId="0" fontId="4" fillId="0" borderId="1" xfId="0" applyFont="1" applyBorder="1" applyAlignment="1">
      <alignment horizontal="center"/>
    </xf>
    <xf numFmtId="0" fontId="3" fillId="0" borderId="1" xfId="0" applyFont="1" applyBorder="1" applyAlignment="1">
      <alignment horizontal="center"/>
    </xf>
    <xf numFmtId="0" fontId="4" fillId="0" borderId="1" xfId="0" applyFont="1" applyFill="1" applyBorder="1" applyAlignment="1">
      <alignment horizontal="center"/>
    </xf>
    <xf numFmtId="0" fontId="4" fillId="0" borderId="0" xfId="0" applyFont="1" applyAlignment="1">
      <alignment horizontal="center"/>
    </xf>
    <xf numFmtId="0" fontId="3" fillId="0" borderId="0" xfId="0" applyFont="1" applyAlignment="1"/>
    <xf numFmtId="0" fontId="3" fillId="0" borderId="0" xfId="0" applyFont="1" applyFill="1"/>
    <xf numFmtId="0" fontId="3" fillId="0" borderId="0" xfId="0" applyFont="1" applyAlignment="1">
      <alignment horizontal="center"/>
    </xf>
    <xf numFmtId="0" fontId="3" fillId="0" borderId="1" xfId="0" applyFont="1" applyFill="1" applyBorder="1"/>
    <xf numFmtId="0" fontId="6" fillId="0" borderId="11" xfId="0" applyFont="1" applyBorder="1" applyAlignment="1">
      <alignment horizontal="left"/>
    </xf>
    <xf numFmtId="0" fontId="3" fillId="0" borderId="5" xfId="0" applyFont="1" applyFill="1" applyBorder="1"/>
    <xf numFmtId="0" fontId="3" fillId="0" borderId="46" xfId="0" applyFont="1" applyBorder="1" applyAlignment="1">
      <alignment horizontal="center"/>
    </xf>
    <xf numFmtId="0" fontId="3" fillId="0" borderId="11" xfId="0" applyFont="1" applyBorder="1" applyAlignment="1">
      <alignment horizontal="center"/>
    </xf>
    <xf numFmtId="0" fontId="4" fillId="0" borderId="8" xfId="0" applyFont="1" applyBorder="1" applyAlignment="1">
      <alignment horizontal="center"/>
    </xf>
    <xf numFmtId="0" fontId="8" fillId="0" borderId="0" xfId="0" applyFont="1" applyAlignment="1">
      <alignment horizontal="center"/>
    </xf>
    <xf numFmtId="0" fontId="4" fillId="0" borderId="1" xfId="0" applyFont="1" applyBorder="1" applyAlignment="1">
      <alignment horizontal="right"/>
    </xf>
    <xf numFmtId="0" fontId="4" fillId="0" borderId="0" xfId="0" applyFont="1" applyBorder="1" applyAlignment="1">
      <alignment horizontal="right"/>
    </xf>
    <xf numFmtId="0" fontId="39" fillId="0" borderId="0" xfId="2" applyFont="1" applyBorder="1" applyAlignment="1">
      <alignment horizontal="center" vertical="center" wrapText="1"/>
    </xf>
    <xf numFmtId="0" fontId="4" fillId="0" borderId="0" xfId="0" applyFont="1" applyAlignment="1">
      <alignment horizontal="left" vertical="center" wrapText="1"/>
    </xf>
    <xf numFmtId="3" fontId="38" fillId="0" borderId="0" xfId="2" applyNumberFormat="1" applyFont="1" applyBorder="1" applyAlignment="1">
      <alignment horizontal="center" vertical="center" wrapText="1"/>
    </xf>
    <xf numFmtId="0" fontId="38" fillId="0" borderId="0" xfId="2" applyFont="1" applyBorder="1" applyAlignment="1">
      <alignment horizontal="left" vertical="center" wrapText="1"/>
    </xf>
    <xf numFmtId="0" fontId="4" fillId="0" borderId="0" xfId="0" applyFont="1" applyAlignment="1">
      <alignment vertical="center" wrapText="1"/>
    </xf>
    <xf numFmtId="0" fontId="3" fillId="0" borderId="0" xfId="0" applyFont="1" applyBorder="1" applyAlignment="1">
      <alignment horizontal="left" vertical="center" wrapText="1"/>
    </xf>
    <xf numFmtId="0" fontId="17" fillId="0" borderId="0" xfId="2" applyFont="1" applyAlignment="1">
      <alignment wrapText="1"/>
    </xf>
    <xf numFmtId="0" fontId="4" fillId="0" borderId="0" xfId="0" applyFont="1" applyAlignment="1">
      <alignment horizontal="left" vertical="center" wrapText="1"/>
    </xf>
    <xf numFmtId="0" fontId="3" fillId="0" borderId="0" xfId="0" applyFont="1" applyBorder="1" applyAlignment="1">
      <alignment horizontal="center" vertical="center"/>
    </xf>
    <xf numFmtId="0" fontId="45" fillId="0" borderId="0" xfId="0" applyFont="1"/>
    <xf numFmtId="0" fontId="17" fillId="0" borderId="0" xfId="2" applyFont="1" applyAlignment="1"/>
    <xf numFmtId="0" fontId="31" fillId="0" borderId="0" xfId="2" applyAlignment="1"/>
    <xf numFmtId="0" fontId="0" fillId="0" borderId="0" xfId="0" applyAlignment="1"/>
    <xf numFmtId="0" fontId="4" fillId="0" borderId="0" xfId="0" applyFont="1" applyAlignment="1">
      <alignment horizontal="center" vertical="center" wrapText="1"/>
    </xf>
    <xf numFmtId="0" fontId="31" fillId="0" borderId="0" xfId="2" applyFill="1"/>
    <xf numFmtId="0" fontId="17" fillId="0" borderId="0" xfId="2" applyFont="1" applyFill="1" applyAlignment="1">
      <alignment wrapText="1"/>
    </xf>
    <xf numFmtId="0" fontId="43" fillId="0" borderId="0" xfId="2" applyFont="1" applyFill="1" applyAlignment="1">
      <alignment wrapText="1"/>
    </xf>
    <xf numFmtId="0" fontId="43" fillId="2" borderId="0" xfId="2" applyFont="1" applyFill="1" applyAlignment="1"/>
    <xf numFmtId="0" fontId="43" fillId="0" borderId="0" xfId="2" applyFont="1" applyFill="1" applyAlignment="1"/>
    <xf numFmtId="0" fontId="0" fillId="0" borderId="0" xfId="0" applyFill="1" applyAlignment="1"/>
    <xf numFmtId="0" fontId="43" fillId="0" borderId="0" xfId="2" applyFont="1" applyFill="1" applyAlignment="1">
      <alignment horizontal="left"/>
    </xf>
    <xf numFmtId="0" fontId="43" fillId="0" borderId="0" xfId="2" applyFont="1" applyFill="1" applyBorder="1" applyAlignment="1">
      <alignment horizontal="left"/>
    </xf>
    <xf numFmtId="0" fontId="17" fillId="0" borderId="0" xfId="2" applyFont="1"/>
    <xf numFmtId="0" fontId="17" fillId="0" borderId="0" xfId="0" applyFont="1" applyFill="1" applyAlignment="1">
      <alignment vertical="center"/>
    </xf>
    <xf numFmtId="0" fontId="17" fillId="0" borderId="0" xfId="2" applyFont="1" applyFill="1" applyAlignment="1"/>
    <xf numFmtId="0" fontId="0" fillId="0" borderId="0" xfId="0" applyFill="1" applyAlignment="1">
      <alignment horizontal="left" vertical="center"/>
    </xf>
    <xf numFmtId="0" fontId="47" fillId="0" borderId="0" xfId="0" applyFont="1" applyFill="1" applyAlignment="1">
      <alignment vertical="center"/>
    </xf>
    <xf numFmtId="0" fontId="19" fillId="0" borderId="0" xfId="0" applyFont="1" applyFill="1" applyAlignment="1">
      <alignment vertical="center"/>
    </xf>
    <xf numFmtId="0" fontId="0" fillId="0" borderId="0" xfId="0" applyFill="1" applyAlignment="1">
      <alignment horizontal="center" vertical="center"/>
    </xf>
    <xf numFmtId="0" fontId="17" fillId="0" borderId="0" xfId="2" applyFont="1" applyFill="1"/>
    <xf numFmtId="0" fontId="0" fillId="0" borderId="0" xfId="0" applyFont="1"/>
    <xf numFmtId="0" fontId="45" fillId="0" borderId="0" xfId="0" applyFont="1" applyFill="1"/>
    <xf numFmtId="0" fontId="4" fillId="0" borderId="47" xfId="0" applyFont="1" applyBorder="1" applyAlignment="1">
      <alignment horizontal="center"/>
    </xf>
    <xf numFmtId="0" fontId="4" fillId="0" borderId="47" xfId="0" applyFont="1" applyBorder="1" applyAlignment="1">
      <alignment horizontal="right"/>
    </xf>
    <xf numFmtId="0" fontId="43" fillId="0" borderId="0" xfId="2" applyFont="1" applyFill="1" applyAlignment="1">
      <alignment horizontal="left" wrapText="1"/>
    </xf>
    <xf numFmtId="49" fontId="31" fillId="0" borderId="0" xfId="2" applyNumberFormat="1" applyAlignment="1">
      <alignment wrapText="1"/>
    </xf>
    <xf numFmtId="0" fontId="3" fillId="0" borderId="0" xfId="0" applyFont="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0" xfId="0" applyFont="1" applyBorder="1" applyAlignment="1">
      <alignment horizontal="center" vertical="center"/>
    </xf>
    <xf numFmtId="0" fontId="8" fillId="0" borderId="11" xfId="0" applyFont="1" applyFill="1" applyBorder="1" applyAlignment="1">
      <alignment horizontal="left"/>
    </xf>
    <xf numFmtId="0" fontId="12" fillId="0" borderId="0" xfId="0" applyFont="1" applyBorder="1" applyAlignment="1">
      <alignment horizontal="left"/>
    </xf>
    <xf numFmtId="0" fontId="12" fillId="0" borderId="0" xfId="0" applyFont="1" applyAlignment="1">
      <alignment horizontal="left"/>
    </xf>
    <xf numFmtId="0" fontId="17" fillId="0" borderId="0" xfId="0" applyFont="1"/>
    <xf numFmtId="0" fontId="55" fillId="0" borderId="0" xfId="0" applyFont="1"/>
    <xf numFmtId="3" fontId="3" fillId="0" borderId="3" xfId="0" applyNumberFormat="1" applyFont="1" applyBorder="1" applyAlignment="1">
      <alignment horizontal="center" vertical="center"/>
    </xf>
    <xf numFmtId="3" fontId="3" fillId="0" borderId="4" xfId="0" applyNumberFormat="1" applyFont="1" applyBorder="1" applyAlignment="1">
      <alignment horizontal="center" vertical="center"/>
    </xf>
    <xf numFmtId="3" fontId="0" fillId="0" borderId="0" xfId="0" applyNumberFormat="1"/>
    <xf numFmtId="0" fontId="4" fillId="0" borderId="0" xfId="0" applyFont="1" applyAlignment="1"/>
    <xf numFmtId="0" fontId="54" fillId="0" borderId="0" xfId="0" applyFont="1" applyAlignment="1">
      <alignment horizontal="left" vertical="center"/>
    </xf>
    <xf numFmtId="0" fontId="54" fillId="0" borderId="0" xfId="0" applyFont="1" applyAlignment="1">
      <alignment vertical="center"/>
    </xf>
    <xf numFmtId="0" fontId="54" fillId="0" borderId="0" xfId="0" applyFont="1" applyAlignment="1">
      <alignment horizontal="center" vertical="center"/>
    </xf>
    <xf numFmtId="0" fontId="54" fillId="0" borderId="0" xfId="0" applyFont="1"/>
    <xf numFmtId="0" fontId="31" fillId="0" borderId="0" xfId="2" applyAlignment="1">
      <alignment wrapText="1"/>
    </xf>
    <xf numFmtId="0" fontId="32" fillId="0" borderId="0" xfId="2" applyFont="1" applyAlignment="1">
      <alignment horizontal="justify" wrapText="1"/>
    </xf>
    <xf numFmtId="0" fontId="17" fillId="0" borderId="0" xfId="2" applyFont="1" applyAlignment="1">
      <alignment horizontal="justify" wrapText="1"/>
    </xf>
    <xf numFmtId="0" fontId="31" fillId="0" borderId="0" xfId="2" applyAlignment="1">
      <alignment wrapText="1"/>
    </xf>
    <xf numFmtId="0" fontId="31" fillId="0" borderId="0" xfId="2" applyAlignment="1">
      <alignment horizontal="left" wrapText="1"/>
    </xf>
    <xf numFmtId="0" fontId="3" fillId="0" borderId="0" xfId="0" applyFont="1" applyBorder="1" applyAlignment="1">
      <alignment horizontal="left" vertical="center" wrapText="1"/>
    </xf>
    <xf numFmtId="0" fontId="31" fillId="0" borderId="0" xfId="2" applyAlignment="1">
      <alignment horizontal="center"/>
    </xf>
    <xf numFmtId="0" fontId="31" fillId="0" borderId="0" xfId="2" applyAlignment="1">
      <alignment horizontal="left"/>
    </xf>
    <xf numFmtId="3" fontId="39" fillId="0" borderId="0" xfId="2" applyNumberFormat="1" applyFont="1" applyBorder="1" applyAlignment="1">
      <alignment horizontal="right"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 fillId="0" borderId="0" xfId="0" applyFont="1" applyAlignment="1">
      <alignment horizontal="center"/>
    </xf>
    <xf numFmtId="0" fontId="3" fillId="0" borderId="0" xfId="0" applyFont="1" applyAlignment="1">
      <alignment horizontal="center"/>
    </xf>
    <xf numFmtId="49" fontId="3" fillId="0" borderId="8" xfId="0" applyNumberFormat="1" applyFont="1" applyBorder="1" applyAlignment="1">
      <alignment horizontal="left"/>
    </xf>
    <xf numFmtId="49" fontId="3" fillId="0" borderId="0" xfId="0" applyNumberFormat="1" applyFont="1" applyAlignment="1">
      <alignment horizontal="left"/>
    </xf>
    <xf numFmtId="0" fontId="3" fillId="0" borderId="8" xfId="0" applyFont="1" applyBorder="1" applyAlignment="1">
      <alignment horizontal="left"/>
    </xf>
    <xf numFmtId="0" fontId="3" fillId="0" borderId="0" xfId="0" applyFont="1" applyAlignment="1">
      <alignment horizontal="left"/>
    </xf>
    <xf numFmtId="0" fontId="3" fillId="0" borderId="11" xfId="0" applyFont="1" applyFill="1" applyBorder="1" applyAlignment="1">
      <alignment horizontal="center"/>
    </xf>
    <xf numFmtId="0" fontId="3" fillId="0" borderId="11" xfId="0" applyFont="1" applyBorder="1" applyAlignment="1">
      <alignment horizontal="center"/>
    </xf>
    <xf numFmtId="0" fontId="3" fillId="0" borderId="6" xfId="0" applyFont="1" applyBorder="1" applyAlignment="1">
      <alignment horizontal="left" vertical="top" wrapText="1"/>
    </xf>
    <xf numFmtId="0" fontId="3" fillId="0" borderId="5"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0"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6" fillId="0" borderId="0" xfId="0" applyFont="1" applyAlignment="1">
      <alignment horizontal="center"/>
    </xf>
    <xf numFmtId="0" fontId="6" fillId="0" borderId="0" xfId="0" applyFont="1" applyAlignment="1">
      <alignment horizontal="left"/>
    </xf>
    <xf numFmtId="0" fontId="6" fillId="0" borderId="11" xfId="0" applyFont="1" applyBorder="1" applyAlignment="1">
      <alignment horizontal="left"/>
    </xf>
    <xf numFmtId="0" fontId="38" fillId="0" borderId="2" xfId="2" applyFont="1" applyBorder="1" applyAlignment="1">
      <alignment wrapText="1"/>
    </xf>
    <xf numFmtId="0" fontId="38" fillId="0" borderId="3" xfId="2" applyFont="1" applyBorder="1" applyAlignment="1">
      <alignment wrapText="1"/>
    </xf>
    <xf numFmtId="0" fontId="38" fillId="0" borderId="4" xfId="2" applyFont="1" applyBorder="1" applyAlignment="1">
      <alignment wrapText="1"/>
    </xf>
    <xf numFmtId="0" fontId="38" fillId="0" borderId="2" xfId="2" applyFont="1" applyBorder="1" applyAlignment="1">
      <alignment horizontal="center" vertical="center" wrapText="1"/>
    </xf>
    <xf numFmtId="0" fontId="0" fillId="0" borderId="4" xfId="0" applyBorder="1" applyAlignment="1">
      <alignment horizontal="center" vertical="center" wrapText="1"/>
    </xf>
    <xf numFmtId="0" fontId="38" fillId="0" borderId="4" xfId="2" applyFont="1" applyBorder="1" applyAlignment="1">
      <alignment horizontal="center" vertical="center" wrapText="1"/>
    </xf>
    <xf numFmtId="0" fontId="17" fillId="0" borderId="0" xfId="2" applyFont="1" applyAlignment="1">
      <alignment horizontal="left" wrapText="1"/>
    </xf>
    <xf numFmtId="0" fontId="0" fillId="0" borderId="0" xfId="0" applyAlignment="1">
      <alignment wrapText="1"/>
    </xf>
    <xf numFmtId="49" fontId="17" fillId="0" borderId="0" xfId="2" applyNumberFormat="1" applyFont="1" applyAlignment="1">
      <alignment wrapText="1"/>
    </xf>
    <xf numFmtId="49" fontId="31" fillId="0" borderId="0" xfId="2" applyNumberFormat="1" applyAlignment="1">
      <alignment wrapText="1"/>
    </xf>
    <xf numFmtId="49" fontId="31" fillId="0" borderId="0" xfId="2" applyNumberFormat="1" applyAlignment="1"/>
    <xf numFmtId="0" fontId="38" fillId="0" borderId="1" xfId="2" applyFont="1" applyBorder="1" applyAlignment="1">
      <alignment horizontal="left" vertical="center" wrapText="1"/>
    </xf>
    <xf numFmtId="0" fontId="38" fillId="0" borderId="6" xfId="2" applyFont="1" applyBorder="1" applyAlignment="1">
      <alignment horizontal="center" vertical="center" wrapText="1"/>
    </xf>
    <xf numFmtId="0" fontId="17" fillId="0" borderId="5" xfId="2" applyFont="1" applyBorder="1" applyAlignment="1">
      <alignment horizontal="center" vertical="center" wrapText="1"/>
    </xf>
    <xf numFmtId="0" fontId="17" fillId="0" borderId="7" xfId="2" applyFont="1" applyBorder="1" applyAlignment="1">
      <alignment horizontal="center" vertical="center" wrapText="1"/>
    </xf>
    <xf numFmtId="0" fontId="17" fillId="0" borderId="10" xfId="2" applyFont="1" applyBorder="1" applyAlignment="1">
      <alignment horizontal="center" vertical="center" wrapText="1"/>
    </xf>
    <xf numFmtId="0" fontId="17" fillId="0" borderId="11" xfId="2" applyFont="1" applyBorder="1" applyAlignment="1">
      <alignment horizontal="center" vertical="center" wrapText="1"/>
    </xf>
    <xf numFmtId="0" fontId="17" fillId="0" borderId="12" xfId="2" applyFont="1" applyBorder="1" applyAlignment="1">
      <alignment horizontal="center" vertical="center" wrapText="1"/>
    </xf>
    <xf numFmtId="0" fontId="31" fillId="0" borderId="5" xfId="2" applyBorder="1" applyAlignment="1">
      <alignment horizontal="center" vertical="center" wrapText="1"/>
    </xf>
    <xf numFmtId="0" fontId="31" fillId="0" borderId="7" xfId="2" applyBorder="1" applyAlignment="1">
      <alignment horizontal="center" vertical="center" wrapText="1"/>
    </xf>
    <xf numFmtId="0" fontId="31" fillId="0" borderId="10" xfId="2" applyBorder="1" applyAlignment="1">
      <alignment horizontal="center" vertical="center" wrapText="1"/>
    </xf>
    <xf numFmtId="0" fontId="31" fillId="0" borderId="11" xfId="2" applyBorder="1" applyAlignment="1">
      <alignment horizontal="center" vertical="center" wrapText="1"/>
    </xf>
    <xf numFmtId="0" fontId="31" fillId="0" borderId="12" xfId="2" applyBorder="1" applyAlignment="1">
      <alignment horizontal="center" vertical="center" wrapText="1"/>
    </xf>
    <xf numFmtId="0" fontId="38" fillId="0" borderId="6" xfId="2" applyFont="1" applyBorder="1" applyAlignment="1">
      <alignment horizontal="left" vertical="center" wrapText="1"/>
    </xf>
    <xf numFmtId="0" fontId="38" fillId="0" borderId="5" xfId="2" applyFont="1" applyBorder="1" applyAlignment="1">
      <alignment horizontal="left" vertical="center" wrapText="1"/>
    </xf>
    <xf numFmtId="0" fontId="38" fillId="0" borderId="7" xfId="2" applyFont="1" applyBorder="1" applyAlignment="1">
      <alignment horizontal="left" vertical="center" wrapText="1"/>
    </xf>
    <xf numFmtId="0" fontId="38" fillId="0" borderId="8" xfId="2" applyFont="1" applyBorder="1" applyAlignment="1">
      <alignment horizontal="left" vertical="center" wrapText="1"/>
    </xf>
    <xf numFmtId="0" fontId="38" fillId="0" borderId="0" xfId="2" applyFont="1" applyAlignment="1">
      <alignment horizontal="left" vertical="center" wrapText="1"/>
    </xf>
    <xf numFmtId="0" fontId="38" fillId="0" borderId="9" xfId="2" applyFont="1" applyBorder="1" applyAlignment="1">
      <alignment horizontal="left" vertical="center" wrapText="1"/>
    </xf>
    <xf numFmtId="3" fontId="38" fillId="0" borderId="1" xfId="2" applyNumberFormat="1" applyFont="1" applyBorder="1" applyAlignment="1">
      <alignment horizontal="center" vertical="center" wrapText="1"/>
    </xf>
    <xf numFmtId="0" fontId="38" fillId="0" borderId="1" xfId="2" applyFont="1" applyBorder="1" applyAlignment="1">
      <alignment horizontal="center" vertical="center" wrapText="1"/>
    </xf>
    <xf numFmtId="0" fontId="17" fillId="0" borderId="0" xfId="2" applyFont="1" applyAlignment="1">
      <alignment horizontal="justify" wrapText="1"/>
    </xf>
    <xf numFmtId="0" fontId="31" fillId="0" borderId="0" xfId="2" applyAlignment="1">
      <alignment wrapText="1"/>
    </xf>
    <xf numFmtId="0" fontId="31" fillId="0" borderId="0" xfId="2" applyAlignment="1">
      <alignment horizontal="left" wrapText="1"/>
    </xf>
    <xf numFmtId="0" fontId="17" fillId="0" borderId="0" xfId="2" applyFont="1" applyAlignment="1">
      <alignment wrapText="1"/>
    </xf>
    <xf numFmtId="0" fontId="39" fillId="0" borderId="1" xfId="2" applyFont="1" applyBorder="1" applyAlignment="1">
      <alignment horizontal="center" vertical="center" wrapText="1"/>
    </xf>
    <xf numFmtId="0" fontId="39" fillId="0" borderId="6" xfId="2" applyFont="1" applyBorder="1" applyAlignment="1">
      <alignment horizontal="center" vertical="center" wrapText="1"/>
    </xf>
    <xf numFmtId="0" fontId="39" fillId="0" borderId="7" xfId="2" applyFont="1" applyBorder="1" applyAlignment="1">
      <alignment horizontal="center" vertical="center" wrapText="1"/>
    </xf>
    <xf numFmtId="0" fontId="39" fillId="0" borderId="10" xfId="2" applyFont="1" applyBorder="1" applyAlignment="1">
      <alignment horizontal="center" vertical="center" wrapText="1"/>
    </xf>
    <xf numFmtId="0" fontId="39" fillId="0" borderId="12" xfId="2" applyFont="1" applyBorder="1" applyAlignment="1">
      <alignment horizontal="center" vertical="center" wrapText="1"/>
    </xf>
    <xf numFmtId="0" fontId="31" fillId="0" borderId="1" xfId="2" applyBorder="1" applyAlignment="1">
      <alignment horizontal="left" vertical="center" wrapText="1"/>
    </xf>
    <xf numFmtId="0" fontId="38" fillId="0" borderId="1" xfId="2" applyFont="1" applyBorder="1" applyAlignment="1">
      <alignment wrapText="1"/>
    </xf>
    <xf numFmtId="3" fontId="39" fillId="0" borderId="1" xfId="2" applyNumberFormat="1" applyFont="1" applyBorder="1" applyAlignment="1">
      <alignment horizontal="center" vertical="center" wrapText="1"/>
    </xf>
    <xf numFmtId="0" fontId="39" fillId="0" borderId="1" xfId="2" applyFont="1" applyBorder="1" applyAlignment="1">
      <alignment horizontal="left" vertical="center" wrapText="1"/>
    </xf>
    <xf numFmtId="0" fontId="42" fillId="0" borderId="1" xfId="2" applyFont="1" applyBorder="1" applyAlignment="1">
      <alignment horizontal="center" vertical="center" wrapText="1"/>
    </xf>
    <xf numFmtId="0" fontId="17" fillId="0" borderId="0" xfId="2" applyFont="1" applyAlignment="1">
      <alignment horizontal="left" vertical="center" wrapText="1"/>
    </xf>
    <xf numFmtId="0" fontId="31" fillId="0" borderId="0" xfId="2" applyAlignment="1">
      <alignment horizontal="left" vertical="center" wrapText="1"/>
    </xf>
    <xf numFmtId="0" fontId="32" fillId="0" borderId="0" xfId="2" applyFont="1" applyAlignment="1">
      <alignment horizontal="justify" wrapText="1"/>
    </xf>
    <xf numFmtId="0" fontId="10" fillId="0" borderId="0" xfId="2" applyFont="1" applyAlignment="1">
      <alignment horizontal="justify" wrapText="1"/>
    </xf>
    <xf numFmtId="0" fontId="10" fillId="0" borderId="0" xfId="2" applyFont="1" applyAlignment="1">
      <alignment wrapText="1"/>
    </xf>
    <xf numFmtId="0" fontId="40" fillId="0" borderId="0" xfId="2" applyFont="1" applyAlignment="1">
      <alignment horizontal="justify" wrapText="1"/>
    </xf>
    <xf numFmtId="0" fontId="48" fillId="0" borderId="0" xfId="2" applyFont="1" applyAlignment="1">
      <alignment horizontal="justify" wrapText="1"/>
    </xf>
    <xf numFmtId="9" fontId="38" fillId="0" borderId="2" xfId="2" applyNumberFormat="1" applyFont="1" applyBorder="1" applyAlignment="1">
      <alignment horizontal="center" vertical="center" wrapText="1"/>
    </xf>
    <xf numFmtId="0" fontId="16" fillId="0" borderId="1" xfId="2" applyFont="1" applyBorder="1" applyAlignment="1">
      <alignment wrapText="1"/>
    </xf>
    <xf numFmtId="0" fontId="41" fillId="0" borderId="0" xfId="2" applyFont="1" applyAlignment="1">
      <alignment horizontal="justify" wrapText="1"/>
    </xf>
    <xf numFmtId="49" fontId="38" fillId="0" borderId="2" xfId="2" applyNumberFormat="1" applyFont="1" applyBorder="1" applyAlignment="1">
      <alignment horizontal="center" vertical="center" wrapText="1"/>
    </xf>
    <xf numFmtId="49" fontId="38" fillId="0" borderId="4" xfId="2" applyNumberFormat="1" applyFont="1" applyBorder="1" applyAlignment="1">
      <alignment horizontal="center" vertical="center" wrapText="1"/>
    </xf>
    <xf numFmtId="0" fontId="3"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3" fontId="3" fillId="0" borderId="2" xfId="0" applyNumberFormat="1" applyFont="1" applyBorder="1" applyAlignment="1">
      <alignment horizontal="right" wrapText="1"/>
    </xf>
    <xf numFmtId="0" fontId="0" fillId="0" borderId="3" xfId="0" applyBorder="1" applyAlignment="1">
      <alignment horizontal="right" wrapText="1"/>
    </xf>
    <xf numFmtId="0" fontId="0" fillId="0" borderId="4" xfId="0" applyBorder="1" applyAlignment="1">
      <alignment horizontal="right"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49" fontId="3" fillId="0" borderId="6"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0" fillId="0" borderId="10" xfId="0" applyNumberFormat="1" applyBorder="1" applyAlignment="1">
      <alignment horizontal="center" vertical="center"/>
    </xf>
    <xf numFmtId="49" fontId="0" fillId="0" borderId="11" xfId="0" applyNumberFormat="1" applyBorder="1" applyAlignment="1">
      <alignment horizontal="center" vertical="center"/>
    </xf>
    <xf numFmtId="49" fontId="0" fillId="0" borderId="12" xfId="0" applyNumberFormat="1" applyBorder="1" applyAlignment="1">
      <alignment horizontal="center" vertical="center"/>
    </xf>
    <xf numFmtId="3" fontId="3" fillId="0" borderId="6" xfId="0" applyNumberFormat="1" applyFont="1" applyBorder="1" applyAlignment="1">
      <alignment horizontal="right" vertical="center"/>
    </xf>
    <xf numFmtId="3" fontId="3" fillId="0" borderId="5" xfId="0" applyNumberFormat="1" applyFont="1" applyBorder="1" applyAlignment="1">
      <alignment horizontal="right" vertical="center"/>
    </xf>
    <xf numFmtId="3" fontId="3" fillId="0" borderId="7" xfId="0" applyNumberFormat="1" applyFont="1" applyBorder="1" applyAlignment="1">
      <alignment horizontal="right" vertical="center"/>
    </xf>
    <xf numFmtId="0" fontId="0" fillId="0" borderId="10" xfId="0" applyBorder="1" applyAlignment="1">
      <alignment horizontal="right" vertical="center"/>
    </xf>
    <xf numFmtId="0" fontId="0" fillId="0" borderId="11" xfId="0" applyBorder="1" applyAlignment="1">
      <alignment horizontal="right" vertical="center"/>
    </xf>
    <xf numFmtId="0" fontId="0" fillId="0" borderId="12" xfId="0" applyBorder="1" applyAlignment="1">
      <alignment horizontal="right"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3" fontId="3" fillId="0" borderId="3" xfId="0" applyNumberFormat="1" applyFont="1" applyBorder="1" applyAlignment="1">
      <alignment horizontal="right" wrapText="1"/>
    </xf>
    <xf numFmtId="3" fontId="3" fillId="0" borderId="4" xfId="0" applyNumberFormat="1" applyFont="1" applyBorder="1" applyAlignment="1">
      <alignment horizontal="right" wrapText="1"/>
    </xf>
    <xf numFmtId="0" fontId="4" fillId="0" borderId="0" xfId="0" applyFont="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3" fontId="3" fillId="0" borderId="2" xfId="0" applyNumberFormat="1" applyFont="1" applyBorder="1" applyAlignment="1">
      <alignment horizontal="right" vertical="center" wrapText="1"/>
    </xf>
    <xf numFmtId="3" fontId="3" fillId="0" borderId="3" xfId="0" applyNumberFormat="1" applyFont="1" applyBorder="1" applyAlignment="1">
      <alignment horizontal="right" vertical="center" wrapText="1"/>
    </xf>
    <xf numFmtId="3" fontId="3" fillId="0" borderId="4" xfId="0" applyNumberFormat="1" applyFont="1" applyBorder="1" applyAlignment="1">
      <alignment horizontal="right" vertical="center" wrapText="1"/>
    </xf>
    <xf numFmtId="0" fontId="17" fillId="0" borderId="0" xfId="0" applyFont="1" applyAlignment="1">
      <alignment horizontal="left" vertical="center" wrapText="1"/>
    </xf>
    <xf numFmtId="0" fontId="0" fillId="0" borderId="0" xfId="0" applyAlignment="1">
      <alignment horizontal="left" vertical="center" wrapText="1"/>
    </xf>
    <xf numFmtId="0" fontId="6" fillId="0" borderId="6" xfId="0" applyFont="1" applyBorder="1" applyAlignment="1">
      <alignment horizontal="center" vertical="center" wrapText="1"/>
    </xf>
    <xf numFmtId="0" fontId="0" fillId="0" borderId="5"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3" xfId="0" applyBorder="1" applyAlignment="1">
      <alignment horizontal="center" vertical="center" wrapText="1"/>
    </xf>
    <xf numFmtId="0" fontId="56" fillId="0" borderId="2" xfId="0" applyFont="1" applyBorder="1" applyAlignment="1">
      <alignment horizontal="center" vertical="center" wrapText="1"/>
    </xf>
    <xf numFmtId="0" fontId="57" fillId="0" borderId="3" xfId="0" applyFont="1" applyBorder="1" applyAlignment="1">
      <alignment horizontal="center" vertical="center" wrapText="1"/>
    </xf>
    <xf numFmtId="0" fontId="57" fillId="0" borderId="4" xfId="0" applyFont="1" applyBorder="1" applyAlignment="1">
      <alignment horizontal="center" vertical="center" wrapText="1"/>
    </xf>
    <xf numFmtId="0" fontId="3" fillId="0" borderId="2"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0" fillId="0" borderId="4" xfId="0" applyBorder="1" applyAlignment="1">
      <alignment horizontal="center" vertical="center"/>
    </xf>
    <xf numFmtId="0" fontId="3" fillId="0" borderId="2" xfId="0" applyFont="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3" fontId="57" fillId="0" borderId="2" xfId="0" applyNumberFormat="1" applyFont="1" applyBorder="1" applyAlignment="1">
      <alignment horizontal="right" vertical="center"/>
    </xf>
    <xf numFmtId="3" fontId="57" fillId="0" borderId="3" xfId="0" applyNumberFormat="1" applyFont="1" applyBorder="1" applyAlignment="1">
      <alignment horizontal="right" vertical="center"/>
    </xf>
    <xf numFmtId="3" fontId="57" fillId="0" borderId="4" xfId="0" applyNumberFormat="1" applyFont="1" applyBorder="1" applyAlignment="1">
      <alignment horizontal="right" vertical="center"/>
    </xf>
    <xf numFmtId="3" fontId="3" fillId="0" borderId="2" xfId="0" applyNumberFormat="1" applyFont="1" applyBorder="1" applyAlignment="1">
      <alignment horizontal="right" vertical="center"/>
    </xf>
    <xf numFmtId="3" fontId="3" fillId="0" borderId="3" xfId="0" applyNumberFormat="1" applyFont="1" applyBorder="1" applyAlignment="1">
      <alignment horizontal="right" vertical="center"/>
    </xf>
    <xf numFmtId="3" fontId="3" fillId="0" borderId="4" xfId="0" applyNumberFormat="1" applyFont="1" applyBorder="1" applyAlignment="1">
      <alignment horizontal="right" vertic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3" xfId="0" applyNumberFormat="1" applyBorder="1" applyAlignment="1">
      <alignment horizontal="right" vertical="center"/>
    </xf>
    <xf numFmtId="3" fontId="0" fillId="0" borderId="4" xfId="0" applyNumberFormat="1" applyBorder="1" applyAlignment="1">
      <alignment horizontal="right" vertical="center"/>
    </xf>
    <xf numFmtId="0" fontId="3" fillId="0" borderId="2" xfId="0" applyFont="1" applyBorder="1" applyAlignment="1">
      <alignment horizontal="right" vertical="center" wrapText="1"/>
    </xf>
    <xf numFmtId="0" fontId="3" fillId="0" borderId="3" xfId="0" applyFont="1" applyBorder="1" applyAlignment="1">
      <alignment horizontal="right" vertical="center" wrapText="1"/>
    </xf>
    <xf numFmtId="0" fontId="3" fillId="0" borderId="4" xfId="0" applyFont="1" applyBorder="1" applyAlignment="1">
      <alignment horizontal="right"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6" xfId="0" applyFont="1" applyBorder="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3" fillId="0" borderId="6" xfId="0" applyFont="1" applyBorder="1" applyAlignment="1">
      <alignment horizontal="right" vertical="center"/>
    </xf>
    <xf numFmtId="0" fontId="3" fillId="0" borderId="5" xfId="0" applyFont="1" applyBorder="1" applyAlignment="1">
      <alignment horizontal="right" vertical="center"/>
    </xf>
    <xf numFmtId="0" fontId="3" fillId="0" borderId="7" xfId="0" applyFont="1" applyBorder="1" applyAlignment="1">
      <alignment horizontal="righ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0" fontId="3" fillId="0" borderId="12" xfId="0" applyFont="1" applyBorder="1" applyAlignment="1">
      <alignment horizontal="right" vertical="center"/>
    </xf>
    <xf numFmtId="0" fontId="4" fillId="0" borderId="0" xfId="0" applyFont="1" applyAlignment="1">
      <alignment horizontal="left" wrapText="1"/>
    </xf>
    <xf numFmtId="0" fontId="4" fillId="0" borderId="0" xfId="0" applyFont="1" applyAlignment="1">
      <alignment horizontal="left" vertical="center"/>
    </xf>
    <xf numFmtId="0" fontId="6" fillId="0" borderId="11" xfId="0" applyFont="1" applyBorder="1" applyAlignment="1">
      <alignment horizontal="left" vertical="center"/>
    </xf>
    <xf numFmtId="0" fontId="3" fillId="0" borderId="5" xfId="0" applyFont="1" applyBorder="1" applyAlignment="1">
      <alignment horizontal="left"/>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3" fillId="0" borderId="2" xfId="1" applyFont="1" applyBorder="1" applyAlignment="1">
      <alignment horizontal="center" vertical="center" wrapText="1"/>
    </xf>
    <xf numFmtId="9" fontId="3" fillId="0" borderId="3" xfId="1" applyFont="1" applyBorder="1" applyAlignment="1">
      <alignment horizontal="center" vertical="center" wrapText="1"/>
    </xf>
    <xf numFmtId="9" fontId="3" fillId="0" borderId="4" xfId="1" applyFont="1" applyBorder="1" applyAlignment="1">
      <alignment horizontal="center" vertical="center" wrapText="1"/>
    </xf>
    <xf numFmtId="14" fontId="3" fillId="0" borderId="2" xfId="0" applyNumberFormat="1" applyFont="1" applyBorder="1" applyAlignment="1">
      <alignment horizontal="center" vertical="center"/>
    </xf>
    <xf numFmtId="14" fontId="3" fillId="0" borderId="3" xfId="0" applyNumberFormat="1" applyFont="1" applyBorder="1" applyAlignment="1">
      <alignment horizontal="center" vertical="center"/>
    </xf>
    <xf numFmtId="14" fontId="3" fillId="0" borderId="4" xfId="0" applyNumberFormat="1" applyFont="1" applyBorder="1" applyAlignment="1">
      <alignment horizontal="center" vertical="center"/>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4" xfId="0" applyFont="1" applyBorder="1" applyAlignment="1">
      <alignment horizontal="left" wrapText="1"/>
    </xf>
    <xf numFmtId="0" fontId="6" fillId="0" borderId="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3" fontId="3" fillId="0" borderId="10" xfId="0" applyNumberFormat="1" applyFont="1" applyBorder="1" applyAlignment="1">
      <alignment horizontal="right" vertical="center"/>
    </xf>
    <xf numFmtId="3" fontId="3" fillId="0" borderId="11" xfId="0" applyNumberFormat="1" applyFont="1" applyBorder="1" applyAlignment="1">
      <alignment horizontal="right" vertical="center"/>
    </xf>
    <xf numFmtId="3" fontId="3" fillId="0" borderId="12" xfId="0" applyNumberFormat="1" applyFont="1" applyBorder="1" applyAlignment="1">
      <alignment horizontal="right" vertical="center"/>
    </xf>
    <xf numFmtId="0" fontId="3" fillId="0" borderId="6" xfId="0" applyFont="1" applyBorder="1" applyAlignment="1">
      <alignment horizontal="right" vertical="center" wrapText="1"/>
    </xf>
    <xf numFmtId="0" fontId="3" fillId="0" borderId="5" xfId="0" applyFont="1" applyBorder="1" applyAlignment="1">
      <alignment horizontal="right" vertical="center" wrapText="1"/>
    </xf>
    <xf numFmtId="0" fontId="3" fillId="0" borderId="7" xfId="0" applyFont="1" applyBorder="1" applyAlignment="1">
      <alignment horizontal="right" vertical="center" wrapText="1"/>
    </xf>
    <xf numFmtId="0" fontId="3" fillId="0" borderId="10" xfId="0" applyFont="1" applyBorder="1" applyAlignment="1">
      <alignment horizontal="right" vertical="center" wrapText="1"/>
    </xf>
    <xf numFmtId="0" fontId="3" fillId="0" borderId="11" xfId="0" applyFont="1" applyBorder="1" applyAlignment="1">
      <alignment horizontal="right" vertical="center" wrapText="1"/>
    </xf>
    <xf numFmtId="0" fontId="3" fillId="0" borderId="12" xfId="0" applyFont="1" applyBorder="1" applyAlignment="1">
      <alignment horizontal="right" vertical="center" wrapText="1"/>
    </xf>
    <xf numFmtId="9" fontId="3" fillId="0" borderId="6" xfId="1" applyFont="1" applyBorder="1" applyAlignment="1">
      <alignment horizontal="right" vertical="center"/>
    </xf>
    <xf numFmtId="9" fontId="3" fillId="0" borderId="5" xfId="1" applyFont="1" applyBorder="1" applyAlignment="1">
      <alignment horizontal="right" vertical="center"/>
    </xf>
    <xf numFmtId="9" fontId="3" fillId="0" borderId="7" xfId="1" applyFont="1" applyBorder="1" applyAlignment="1">
      <alignment horizontal="right" vertical="center"/>
    </xf>
    <xf numFmtId="9" fontId="3" fillId="0" borderId="10" xfId="1" applyFont="1" applyBorder="1" applyAlignment="1">
      <alignment horizontal="right" vertical="center"/>
    </xf>
    <xf numFmtId="9" fontId="3" fillId="0" borderId="11" xfId="1" applyFont="1" applyBorder="1" applyAlignment="1">
      <alignment horizontal="right" vertical="center"/>
    </xf>
    <xf numFmtId="9" fontId="3" fillId="0" borderId="12" xfId="1" applyFont="1" applyBorder="1" applyAlignment="1">
      <alignment horizontal="right" vertical="center"/>
    </xf>
    <xf numFmtId="0" fontId="38" fillId="0" borderId="10" xfId="2" applyFont="1" applyBorder="1" applyAlignment="1">
      <alignment horizontal="left" vertical="center" wrapText="1"/>
    </xf>
    <xf numFmtId="0" fontId="38" fillId="0" borderId="11" xfId="2" applyFont="1" applyBorder="1" applyAlignment="1">
      <alignment horizontal="left" vertical="center" wrapText="1"/>
    </xf>
    <xf numFmtId="0" fontId="38" fillId="0" borderId="12" xfId="2" applyFont="1" applyBorder="1" applyAlignment="1">
      <alignment horizontal="left" vertical="center" wrapText="1"/>
    </xf>
    <xf numFmtId="3" fontId="38" fillId="0" borderId="1" xfId="2" applyNumberFormat="1" applyFont="1" applyBorder="1" applyAlignment="1">
      <alignment horizontal="right" vertical="center" wrapText="1"/>
    </xf>
    <xf numFmtId="0" fontId="39" fillId="0" borderId="6" xfId="2" applyFont="1" applyBorder="1" applyAlignment="1">
      <alignment horizontal="left" vertical="center" wrapText="1"/>
    </xf>
    <xf numFmtId="0" fontId="39" fillId="0" borderId="5" xfId="2" applyFont="1" applyBorder="1" applyAlignment="1">
      <alignment horizontal="left" vertical="center" wrapText="1"/>
    </xf>
    <xf numFmtId="0" fontId="39" fillId="0" borderId="7" xfId="2" applyFont="1" applyBorder="1" applyAlignment="1">
      <alignment horizontal="left" vertical="center" wrapText="1"/>
    </xf>
    <xf numFmtId="0" fontId="39" fillId="0" borderId="10" xfId="2" applyFont="1" applyBorder="1" applyAlignment="1">
      <alignment horizontal="left" vertical="center" wrapText="1"/>
    </xf>
    <xf numFmtId="0" fontId="39" fillId="0" borderId="11" xfId="2" applyFont="1" applyBorder="1" applyAlignment="1">
      <alignment horizontal="left" vertical="center" wrapText="1"/>
    </xf>
    <xf numFmtId="0" fontId="39" fillId="0" borderId="12" xfId="2" applyFont="1" applyBorder="1" applyAlignment="1">
      <alignment horizontal="left" vertical="center" wrapText="1"/>
    </xf>
    <xf numFmtId="3" fontId="39" fillId="0" borderId="1" xfId="2" applyNumberFormat="1" applyFont="1" applyBorder="1" applyAlignment="1">
      <alignment horizontal="right" vertical="center" wrapText="1"/>
    </xf>
    <xf numFmtId="3" fontId="17" fillId="0" borderId="0" xfId="2" applyNumberFormat="1" applyFont="1" applyAlignment="1">
      <alignment horizontal="justify" wrapText="1"/>
    </xf>
    <xf numFmtId="3" fontId="31" fillId="0" borderId="0" xfId="2" applyNumberFormat="1" applyAlignment="1">
      <alignment wrapText="1"/>
    </xf>
    <xf numFmtId="3" fontId="39" fillId="0" borderId="1" xfId="2" applyNumberFormat="1" applyFont="1" applyBorder="1" applyAlignment="1">
      <alignment vertical="center" wrapText="1"/>
    </xf>
    <xf numFmtId="3" fontId="38" fillId="0" borderId="1" xfId="2" applyNumberFormat="1" applyFont="1" applyBorder="1" applyAlignment="1">
      <alignment vertical="center" wrapText="1"/>
    </xf>
    <xf numFmtId="0" fontId="48" fillId="0" borderId="0" xfId="0" applyFont="1" applyAlignment="1">
      <alignment horizontal="lef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xf>
    <xf numFmtId="3" fontId="3" fillId="0" borderId="2" xfId="0" applyNumberFormat="1" applyFont="1" applyBorder="1" applyAlignment="1">
      <alignment horizontal="right"/>
    </xf>
    <xf numFmtId="3" fontId="3" fillId="0" borderId="3" xfId="0" applyNumberFormat="1" applyFont="1" applyBorder="1" applyAlignment="1">
      <alignment horizontal="right"/>
    </xf>
    <xf numFmtId="3" fontId="3" fillId="0" borderId="4" xfId="0" applyNumberFormat="1" applyFont="1" applyBorder="1" applyAlignment="1">
      <alignment horizontal="right"/>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3" fontId="3" fillId="0" borderId="2" xfId="0" applyNumberFormat="1" applyFont="1" applyBorder="1" applyAlignment="1">
      <alignment vertical="center"/>
    </xf>
    <xf numFmtId="3" fontId="3" fillId="0" borderId="3" xfId="0" applyNumberFormat="1" applyFont="1" applyBorder="1" applyAlignment="1">
      <alignment vertical="center"/>
    </xf>
    <xf numFmtId="3" fontId="3" fillId="0" borderId="4" xfId="0" applyNumberFormat="1" applyFont="1" applyBorder="1" applyAlignment="1">
      <alignment vertical="center"/>
    </xf>
    <xf numFmtId="0" fontId="31" fillId="0" borderId="1" xfId="2" applyBorder="1" applyAlignment="1">
      <alignment wrapText="1"/>
    </xf>
    <xf numFmtId="3" fontId="31" fillId="0" borderId="1" xfId="2" applyNumberFormat="1" applyBorder="1" applyAlignment="1">
      <alignment horizontal="right" vertical="center" wrapText="1"/>
    </xf>
    <xf numFmtId="0" fontId="43" fillId="0" borderId="0" xfId="2" applyFont="1" applyAlignment="1">
      <alignment horizontal="left" vertical="center" wrapText="1"/>
    </xf>
    <xf numFmtId="0" fontId="39" fillId="0" borderId="5" xfId="2" applyFont="1" applyBorder="1" applyAlignment="1">
      <alignment horizontal="center" vertical="center" wrapText="1"/>
    </xf>
    <xf numFmtId="0" fontId="39" fillId="0" borderId="11" xfId="2" applyFont="1" applyBorder="1" applyAlignment="1">
      <alignment horizontal="center" vertical="center" wrapText="1"/>
    </xf>
    <xf numFmtId="0" fontId="17" fillId="0" borderId="6" xfId="2" applyFont="1" applyBorder="1" applyAlignment="1">
      <alignment wrapText="1"/>
    </xf>
    <xf numFmtId="0" fontId="31" fillId="0" borderId="5" xfId="2" applyBorder="1" applyAlignment="1">
      <alignment wrapText="1"/>
    </xf>
    <xf numFmtId="0" fontId="31" fillId="0" borderId="7" xfId="2" applyBorder="1" applyAlignment="1">
      <alignment wrapText="1"/>
    </xf>
    <xf numFmtId="0" fontId="31" fillId="0" borderId="10" xfId="2" applyBorder="1" applyAlignment="1">
      <alignment wrapText="1"/>
    </xf>
    <xf numFmtId="0" fontId="31" fillId="0" borderId="11" xfId="2" applyBorder="1" applyAlignment="1">
      <alignment wrapText="1"/>
    </xf>
    <xf numFmtId="0" fontId="31" fillId="0" borderId="12" xfId="2" applyBorder="1" applyAlignment="1">
      <alignment wrapText="1"/>
    </xf>
    <xf numFmtId="3" fontId="31" fillId="0" borderId="6" xfId="2" applyNumberFormat="1" applyBorder="1" applyAlignment="1">
      <alignment horizontal="right" vertical="center" wrapText="1"/>
    </xf>
    <xf numFmtId="3" fontId="31" fillId="0" borderId="5" xfId="2" applyNumberFormat="1" applyBorder="1" applyAlignment="1">
      <alignment horizontal="right" vertical="center" wrapText="1"/>
    </xf>
    <xf numFmtId="3" fontId="31" fillId="0" borderId="7" xfId="2" applyNumberFormat="1" applyBorder="1" applyAlignment="1">
      <alignment horizontal="right" vertical="center" wrapText="1"/>
    </xf>
    <xf numFmtId="3" fontId="31" fillId="0" borderId="10" xfId="2" applyNumberFormat="1" applyBorder="1" applyAlignment="1">
      <alignment horizontal="right" vertical="center" wrapText="1"/>
    </xf>
    <xf numFmtId="3" fontId="31" fillId="0" borderId="11" xfId="2" applyNumberFormat="1" applyBorder="1" applyAlignment="1">
      <alignment horizontal="right" vertical="center" wrapText="1"/>
    </xf>
    <xf numFmtId="3" fontId="31" fillId="0" borderId="12" xfId="2" applyNumberFormat="1" applyBorder="1" applyAlignment="1">
      <alignment horizontal="right" vertical="center" wrapText="1"/>
    </xf>
    <xf numFmtId="0" fontId="43" fillId="0" borderId="0" xfId="2" applyFont="1" applyFill="1" applyAlignment="1">
      <alignment horizontal="left" wrapText="1"/>
    </xf>
    <xf numFmtId="0" fontId="32" fillId="0" borderId="0" xfId="2" applyFont="1" applyFill="1" applyAlignment="1">
      <alignment horizontal="left" wrapText="1"/>
    </xf>
    <xf numFmtId="0" fontId="17" fillId="0" borderId="1" xfId="2" applyFont="1" applyBorder="1" applyAlignment="1">
      <alignment wrapText="1"/>
    </xf>
    <xf numFmtId="0" fontId="39" fillId="0" borderId="2" xfId="2" applyFont="1" applyBorder="1" applyAlignment="1">
      <alignment horizontal="left" vertical="center" wrapText="1"/>
    </xf>
    <xf numFmtId="0" fontId="39" fillId="0" borderId="3" xfId="2" applyFont="1" applyBorder="1" applyAlignment="1">
      <alignment horizontal="left" vertical="center" wrapText="1"/>
    </xf>
    <xf numFmtId="0" fontId="39" fillId="0" borderId="4" xfId="2" applyFont="1" applyBorder="1" applyAlignment="1">
      <alignment horizontal="left" vertical="center" wrapText="1"/>
    </xf>
    <xf numFmtId="3" fontId="38" fillId="0" borderId="6" xfId="2" applyNumberFormat="1" applyFont="1" applyBorder="1" applyAlignment="1">
      <alignment horizontal="right" vertical="center" wrapText="1"/>
    </xf>
    <xf numFmtId="3" fontId="38" fillId="0" borderId="5" xfId="2" applyNumberFormat="1" applyFont="1" applyBorder="1" applyAlignment="1">
      <alignment horizontal="right" vertical="center" wrapText="1"/>
    </xf>
    <xf numFmtId="3" fontId="38" fillId="0" borderId="7" xfId="2" applyNumberFormat="1" applyFont="1" applyBorder="1" applyAlignment="1">
      <alignment horizontal="right" vertical="center" wrapText="1"/>
    </xf>
    <xf numFmtId="3" fontId="38" fillId="0" borderId="10" xfId="2" applyNumberFormat="1" applyFont="1" applyBorder="1" applyAlignment="1">
      <alignment horizontal="right" vertical="center" wrapText="1"/>
    </xf>
    <xf numFmtId="3" fontId="38" fillId="0" borderId="11" xfId="2" applyNumberFormat="1" applyFont="1" applyBorder="1" applyAlignment="1">
      <alignment horizontal="right" vertical="center" wrapText="1"/>
    </xf>
    <xf numFmtId="3" fontId="38" fillId="0" borderId="12" xfId="2" applyNumberFormat="1" applyFont="1" applyBorder="1" applyAlignment="1">
      <alignment horizontal="right" vertical="center" wrapText="1"/>
    </xf>
    <xf numFmtId="0" fontId="38" fillId="0" borderId="0" xfId="2" applyFont="1" applyBorder="1" applyAlignment="1">
      <alignment horizontal="left" vertical="center" wrapText="1"/>
    </xf>
    <xf numFmtId="0" fontId="38" fillId="0" borderId="0" xfId="2" applyFont="1" applyBorder="1" applyAlignment="1">
      <alignment horizontal="center" vertical="center" wrapText="1"/>
    </xf>
    <xf numFmtId="0" fontId="38" fillId="0" borderId="1" xfId="2" applyFont="1" applyBorder="1" applyAlignment="1">
      <alignment vertical="center" wrapText="1"/>
    </xf>
    <xf numFmtId="3" fontId="38" fillId="0" borderId="6" xfId="2" applyNumberFormat="1" applyFont="1" applyBorder="1" applyAlignment="1">
      <alignment horizontal="center" vertical="center" wrapText="1"/>
    </xf>
    <xf numFmtId="3" fontId="38" fillId="0" borderId="5" xfId="2" applyNumberFormat="1" applyFont="1" applyBorder="1" applyAlignment="1">
      <alignment horizontal="center" vertical="center" wrapText="1"/>
    </xf>
    <xf numFmtId="3" fontId="38" fillId="0" borderId="7" xfId="2" applyNumberFormat="1" applyFont="1" applyBorder="1" applyAlignment="1">
      <alignment horizontal="center" vertical="center" wrapText="1"/>
    </xf>
    <xf numFmtId="3" fontId="38" fillId="0" borderId="8" xfId="2" applyNumberFormat="1" applyFont="1" applyBorder="1" applyAlignment="1">
      <alignment horizontal="center" vertical="center" wrapText="1"/>
    </xf>
    <xf numFmtId="3" fontId="38" fillId="0" borderId="0" xfId="2" applyNumberFormat="1" applyFont="1" applyBorder="1" applyAlignment="1">
      <alignment horizontal="center" vertical="center" wrapText="1"/>
    </xf>
    <xf numFmtId="3" fontId="38" fillId="0" borderId="9" xfId="2" applyNumberFormat="1" applyFont="1" applyBorder="1" applyAlignment="1">
      <alignment horizontal="center" vertical="center" wrapText="1"/>
    </xf>
    <xf numFmtId="0" fontId="39" fillId="0" borderId="1" xfId="2" applyFont="1" applyBorder="1" applyAlignment="1">
      <alignment wrapText="1"/>
    </xf>
    <xf numFmtId="0" fontId="39" fillId="0" borderId="8" xfId="2" applyFont="1" applyBorder="1" applyAlignment="1">
      <alignment horizontal="center" vertical="center" wrapText="1"/>
    </xf>
    <xf numFmtId="0" fontId="39" fillId="0" borderId="0" xfId="2" applyFont="1" applyBorder="1" applyAlignment="1">
      <alignment horizontal="center" vertical="center" wrapText="1"/>
    </xf>
    <xf numFmtId="0" fontId="39" fillId="0" borderId="9" xfId="2" applyFont="1" applyBorder="1" applyAlignment="1">
      <alignment horizontal="center" vertical="center" wrapText="1"/>
    </xf>
    <xf numFmtId="0" fontId="38" fillId="0" borderId="6" xfId="2" applyFont="1" applyBorder="1" applyAlignment="1">
      <alignment vertical="center" wrapText="1"/>
    </xf>
    <xf numFmtId="0" fontId="38" fillId="0" borderId="5" xfId="2" applyFont="1" applyBorder="1" applyAlignment="1">
      <alignment vertical="center" wrapText="1"/>
    </xf>
    <xf numFmtId="0" fontId="38" fillId="0" borderId="7" xfId="2" applyFont="1" applyBorder="1" applyAlignment="1">
      <alignment vertical="center" wrapText="1"/>
    </xf>
    <xf numFmtId="0" fontId="38" fillId="0" borderId="8" xfId="2" applyFont="1" applyBorder="1" applyAlignment="1">
      <alignment vertical="center" wrapText="1"/>
    </xf>
    <xf numFmtId="0" fontId="38" fillId="0" borderId="0" xfId="2" applyFont="1" applyBorder="1" applyAlignment="1">
      <alignment vertical="center" wrapText="1"/>
    </xf>
    <xf numFmtId="0" fontId="38" fillId="0" borderId="9" xfId="2" applyFont="1" applyBorder="1" applyAlignment="1">
      <alignment vertical="center" wrapText="1"/>
    </xf>
    <xf numFmtId="0" fontId="38" fillId="0" borderId="10" xfId="2" applyFont="1" applyBorder="1" applyAlignment="1">
      <alignment vertical="center" wrapText="1"/>
    </xf>
    <xf numFmtId="0" fontId="38" fillId="0" borderId="11" xfId="2" applyFont="1" applyBorder="1" applyAlignment="1">
      <alignment vertical="center" wrapText="1"/>
    </xf>
    <xf numFmtId="0" fontId="38" fillId="0" borderId="12" xfId="2" applyFont="1" applyBorder="1" applyAlignment="1">
      <alignment vertical="center" wrapText="1"/>
    </xf>
    <xf numFmtId="3" fontId="38" fillId="0" borderId="10" xfId="2" applyNumberFormat="1" applyFont="1" applyBorder="1" applyAlignment="1">
      <alignment horizontal="center" vertical="center" wrapText="1"/>
    </xf>
    <xf numFmtId="3" fontId="38" fillId="0" borderId="11" xfId="2" applyNumberFormat="1" applyFont="1" applyBorder="1" applyAlignment="1">
      <alignment horizontal="center" vertical="center" wrapText="1"/>
    </xf>
    <xf numFmtId="3" fontId="38" fillId="0" borderId="12" xfId="2" applyNumberFormat="1" applyFont="1" applyBorder="1" applyAlignment="1">
      <alignment horizontal="center" vertical="center" wrapText="1"/>
    </xf>
    <xf numFmtId="0" fontId="38" fillId="0" borderId="10" xfId="2" applyFont="1" applyBorder="1" applyAlignment="1">
      <alignment horizontal="center" vertical="center" wrapText="1"/>
    </xf>
    <xf numFmtId="0" fontId="38" fillId="0" borderId="11" xfId="2" applyFont="1" applyBorder="1" applyAlignment="1">
      <alignment horizontal="center" vertical="center" wrapText="1"/>
    </xf>
    <xf numFmtId="0" fontId="38" fillId="0" borderId="12" xfId="2" applyFont="1" applyBorder="1" applyAlignment="1">
      <alignment horizontal="center" vertical="center" wrapText="1"/>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3" fontId="2" fillId="0" borderId="2" xfId="0" applyNumberFormat="1" applyFont="1" applyBorder="1" applyAlignment="1">
      <alignment horizontal="right" vertical="center"/>
    </xf>
    <xf numFmtId="3" fontId="2" fillId="0" borderId="3" xfId="0" applyNumberFormat="1" applyFont="1" applyBorder="1" applyAlignment="1">
      <alignment horizontal="right" vertical="center"/>
    </xf>
    <xf numFmtId="3" fontId="2" fillId="0" borderId="4" xfId="0" applyNumberFormat="1" applyFont="1" applyBorder="1" applyAlignment="1">
      <alignment horizontal="right" vertical="center"/>
    </xf>
    <xf numFmtId="0" fontId="8" fillId="0" borderId="6" xfId="0" applyFont="1" applyBorder="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0"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3" fontId="4" fillId="0" borderId="2" xfId="0" applyNumberFormat="1" applyFont="1" applyBorder="1" applyAlignment="1">
      <alignment horizontal="right" vertical="center"/>
    </xf>
    <xf numFmtId="3" fontId="4" fillId="0" borderId="3" xfId="0" applyNumberFormat="1" applyFont="1" applyBorder="1" applyAlignment="1">
      <alignment horizontal="right" vertical="center"/>
    </xf>
    <xf numFmtId="3" fontId="4" fillId="0" borderId="4" xfId="0" applyNumberFormat="1" applyFont="1" applyBorder="1" applyAlignment="1">
      <alignment horizontal="right" vertical="center"/>
    </xf>
    <xf numFmtId="0" fontId="17" fillId="0" borderId="0" xfId="0" applyFont="1" applyAlignment="1">
      <alignment horizontal="left" wrapText="1"/>
    </xf>
    <xf numFmtId="0" fontId="39" fillId="0" borderId="2" xfId="0" applyFont="1" applyBorder="1" applyAlignment="1">
      <alignment horizontal="center" vertical="center" wrapText="1"/>
    </xf>
    <xf numFmtId="0" fontId="39" fillId="0" borderId="3" xfId="0" applyFont="1" applyBorder="1" applyAlignment="1">
      <alignment horizontal="center" vertical="center" wrapText="1"/>
    </xf>
    <xf numFmtId="0" fontId="39" fillId="0" borderId="4" xfId="0" applyFont="1" applyBorder="1" applyAlignment="1">
      <alignment horizontal="center" vertical="center" wrapText="1"/>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2" xfId="0" applyFont="1" applyFill="1" applyBorder="1" applyAlignment="1">
      <alignment horizontal="right" vertical="center"/>
    </xf>
    <xf numFmtId="0" fontId="3" fillId="0" borderId="3" xfId="0" applyFont="1" applyFill="1" applyBorder="1" applyAlignment="1">
      <alignment horizontal="right" vertical="center"/>
    </xf>
    <xf numFmtId="0" fontId="3" fillId="0" borderId="4" xfId="0" applyFont="1" applyFill="1" applyBorder="1" applyAlignment="1">
      <alignment horizontal="right" vertical="center"/>
    </xf>
    <xf numFmtId="0" fontId="6" fillId="0" borderId="2" xfId="0" applyFont="1" applyBorder="1" applyAlignment="1">
      <alignment horizontal="right" vertical="center"/>
    </xf>
    <xf numFmtId="0" fontId="6" fillId="0" borderId="3" xfId="0" applyFont="1" applyBorder="1" applyAlignment="1">
      <alignment horizontal="right" vertical="center"/>
    </xf>
    <xf numFmtId="0" fontId="6" fillId="0" borderId="4" xfId="0" applyFont="1" applyBorder="1" applyAlignment="1">
      <alignment horizontal="right" vertical="center"/>
    </xf>
    <xf numFmtId="0" fontId="6" fillId="0" borderId="2" xfId="0" applyFont="1" applyFill="1" applyBorder="1" applyAlignment="1">
      <alignment horizontal="right" vertical="center"/>
    </xf>
    <xf numFmtId="0" fontId="6" fillId="0" borderId="3" xfId="0" applyFont="1" applyFill="1" applyBorder="1" applyAlignment="1">
      <alignment horizontal="right" vertical="center"/>
    </xf>
    <xf numFmtId="0" fontId="6" fillId="0" borderId="4" xfId="0" applyFont="1" applyFill="1" applyBorder="1" applyAlignment="1">
      <alignment horizontal="right" vertical="center"/>
    </xf>
    <xf numFmtId="0" fontId="3"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3" fillId="0" borderId="2" xfId="0" applyNumberFormat="1" applyFont="1" applyBorder="1" applyAlignment="1">
      <alignment horizontal="center" vertical="center"/>
    </xf>
    <xf numFmtId="0" fontId="3" fillId="0" borderId="3" xfId="0" applyNumberFormat="1" applyFont="1" applyBorder="1" applyAlignment="1">
      <alignment horizontal="center" vertical="center"/>
    </xf>
    <xf numFmtId="0" fontId="3" fillId="0" borderId="4" xfId="0" applyNumberFormat="1" applyFont="1" applyBorder="1" applyAlignment="1">
      <alignment horizontal="center" vertical="center"/>
    </xf>
    <xf numFmtId="0" fontId="3" fillId="0" borderId="2"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3" fillId="3" borderId="4" xfId="0" applyFont="1" applyFill="1" applyBorder="1" applyAlignment="1">
      <alignment horizontal="left" vertical="center"/>
    </xf>
    <xf numFmtId="3" fontId="3" fillId="3" borderId="2" xfId="0" applyNumberFormat="1" applyFont="1" applyFill="1" applyBorder="1" applyAlignment="1">
      <alignment horizontal="right" vertical="center"/>
    </xf>
    <xf numFmtId="3" fontId="3" fillId="3" borderId="3" xfId="0" applyNumberFormat="1" applyFont="1" applyFill="1" applyBorder="1" applyAlignment="1">
      <alignment horizontal="right" vertical="center"/>
    </xf>
    <xf numFmtId="3" fontId="3" fillId="3" borderId="4" xfId="0" applyNumberFormat="1" applyFont="1" applyFill="1" applyBorder="1" applyAlignment="1">
      <alignment horizontal="righ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9" fontId="16" fillId="0" borderId="2" xfId="1" applyFont="1" applyBorder="1" applyAlignment="1">
      <alignment horizontal="right" vertical="center" wrapText="1"/>
    </xf>
    <xf numFmtId="9" fontId="16" fillId="0" borderId="3" xfId="1" applyFont="1" applyBorder="1" applyAlignment="1">
      <alignment horizontal="right" vertical="center" wrapText="1"/>
    </xf>
    <xf numFmtId="9" fontId="16" fillId="0" borderId="4" xfId="1" applyFont="1" applyBorder="1" applyAlignment="1">
      <alignment horizontal="right" vertical="center" wrapText="1"/>
    </xf>
    <xf numFmtId="9" fontId="3" fillId="0" borderId="2" xfId="1" applyFont="1" applyBorder="1" applyAlignment="1">
      <alignment horizontal="right" vertical="center" wrapText="1"/>
    </xf>
    <xf numFmtId="9" fontId="3" fillId="0" borderId="3" xfId="1" applyFont="1" applyBorder="1" applyAlignment="1">
      <alignment horizontal="right" vertical="center" wrapText="1"/>
    </xf>
    <xf numFmtId="9" fontId="3" fillId="0" borderId="4" xfId="1" applyFont="1" applyBorder="1" applyAlignment="1">
      <alignment horizontal="right" vertical="center" wrapText="1"/>
    </xf>
    <xf numFmtId="0" fontId="8" fillId="0" borderId="0" xfId="0" applyFont="1" applyAlignment="1">
      <alignment horizontal="left"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3" fontId="4" fillId="0" borderId="13" xfId="0" applyNumberFormat="1" applyFont="1" applyBorder="1" applyAlignment="1">
      <alignment horizontal="right" vertical="center"/>
    </xf>
    <xf numFmtId="3" fontId="4" fillId="0" borderId="14" xfId="0" applyNumberFormat="1" applyFont="1" applyBorder="1" applyAlignment="1">
      <alignment horizontal="right" vertical="center"/>
    </xf>
    <xf numFmtId="3" fontId="4" fillId="0" borderId="15" xfId="0" applyNumberFormat="1" applyFont="1" applyBorder="1" applyAlignment="1">
      <alignment horizontal="right" vertical="center"/>
    </xf>
    <xf numFmtId="0" fontId="16" fillId="0" borderId="17" xfId="0" applyFont="1" applyBorder="1" applyAlignment="1">
      <alignment horizontal="center"/>
    </xf>
    <xf numFmtId="0" fontId="16" fillId="0" borderId="18" xfId="0" applyFont="1" applyBorder="1" applyAlignment="1">
      <alignment horizontal="center"/>
    </xf>
    <xf numFmtId="3" fontId="4" fillId="0" borderId="16" xfId="0" applyNumberFormat="1" applyFont="1" applyBorder="1" applyAlignment="1">
      <alignment horizontal="right" vertical="center" wrapText="1"/>
    </xf>
    <xf numFmtId="3" fontId="4" fillId="0" borderId="17" xfId="0" applyNumberFormat="1" applyFont="1" applyBorder="1" applyAlignment="1">
      <alignment horizontal="right" vertical="center" wrapText="1"/>
    </xf>
    <xf numFmtId="3" fontId="4" fillId="0" borderId="18" xfId="0" applyNumberFormat="1" applyFont="1" applyBorder="1" applyAlignment="1">
      <alignment horizontal="right" vertical="center" wrapText="1"/>
    </xf>
    <xf numFmtId="0" fontId="16" fillId="0" borderId="14" xfId="0" applyFont="1" applyBorder="1" applyAlignment="1">
      <alignment horizontal="center"/>
    </xf>
    <xf numFmtId="0" fontId="16" fillId="0" borderId="15" xfId="0" applyFont="1" applyBorder="1" applyAlignment="1">
      <alignment horizontal="center"/>
    </xf>
    <xf numFmtId="0" fontId="12" fillId="0" borderId="0" xfId="0" applyFont="1" applyAlignment="1">
      <alignment horizontal="center" wrapText="1"/>
    </xf>
    <xf numFmtId="0" fontId="3" fillId="0" borderId="0" xfId="0" applyFont="1" applyBorder="1" applyAlignment="1">
      <alignment horizontal="left" vertical="center" wrapText="1"/>
    </xf>
    <xf numFmtId="0" fontId="0" fillId="0" borderId="0" xfId="0" applyAlignment="1">
      <alignment vertical="center" wrapText="1"/>
    </xf>
    <xf numFmtId="0" fontId="0" fillId="0" borderId="0" xfId="0" applyAlignment="1">
      <alignment vertical="center"/>
    </xf>
    <xf numFmtId="0" fontId="3" fillId="0" borderId="0" xfId="0" applyFont="1" applyAlignment="1"/>
    <xf numFmtId="0" fontId="12" fillId="0" borderId="0" xfId="0" applyFont="1" applyAlignment="1">
      <alignment horizontal="left" vertical="center" wrapText="1"/>
    </xf>
    <xf numFmtId="0" fontId="16" fillId="0" borderId="0" xfId="0" applyFont="1" applyBorder="1" applyAlignment="1">
      <alignment horizontal="left"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17" fillId="0" borderId="0" xfId="0" applyFont="1" applyFill="1" applyAlignment="1">
      <alignment horizontal="left" vertical="center" wrapText="1"/>
    </xf>
    <xf numFmtId="0" fontId="17" fillId="0" borderId="0" xfId="0" applyFont="1" applyFill="1" applyAlignment="1">
      <alignment horizontal="left" vertical="top" wrapText="1"/>
    </xf>
    <xf numFmtId="0" fontId="4" fillId="0" borderId="0" xfId="0" applyFont="1" applyAlignment="1">
      <alignment horizontal="left" vertical="top"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0"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49" fontId="53" fillId="0" borderId="0" xfId="0" applyNumberFormat="1" applyFont="1" applyAlignment="1">
      <alignment horizontal="left" vertical="center" wrapText="1"/>
    </xf>
    <xf numFmtId="0" fontId="3" fillId="0" borderId="1"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46" xfId="0" applyFont="1" applyBorder="1" applyAlignment="1">
      <alignment horizontal="left" vertical="center" wrapText="1"/>
    </xf>
    <xf numFmtId="0" fontId="3" fillId="0" borderId="47" xfId="0" applyFont="1" applyBorder="1" applyAlignment="1">
      <alignment horizontal="left" vertical="center" wrapText="1"/>
    </xf>
    <xf numFmtId="0" fontId="55" fillId="0" borderId="0" xfId="0" applyFont="1" applyAlignment="1">
      <alignment horizontal="left" vertical="center" wrapText="1"/>
    </xf>
    <xf numFmtId="0" fontId="55" fillId="0" borderId="0" xfId="0" applyFont="1" applyAlignment="1">
      <alignment wrapText="1"/>
    </xf>
    <xf numFmtId="0" fontId="25" fillId="0" borderId="0" xfId="0" applyFont="1" applyAlignment="1">
      <alignment horizontal="left" vertical="center" wrapText="1"/>
    </xf>
    <xf numFmtId="0" fontId="0" fillId="0" borderId="0" xfId="0" applyFont="1" applyAlignment="1">
      <alignment wrapText="1"/>
    </xf>
    <xf numFmtId="3" fontId="25" fillId="3" borderId="41" xfId="0" applyNumberFormat="1" applyFont="1" applyFill="1" applyBorder="1" applyAlignment="1">
      <alignment horizontal="right" vertical="center" wrapText="1"/>
    </xf>
    <xf numFmtId="3" fontId="25" fillId="3" borderId="24" xfId="0" applyNumberFormat="1" applyFont="1" applyFill="1" applyBorder="1" applyAlignment="1">
      <alignment horizontal="right" vertical="center" wrapText="1"/>
    </xf>
    <xf numFmtId="3" fontId="25" fillId="3" borderId="25" xfId="0" applyNumberFormat="1" applyFont="1" applyFill="1" applyBorder="1" applyAlignment="1">
      <alignment horizontal="right" vertical="center" wrapText="1"/>
    </xf>
    <xf numFmtId="3" fontId="25" fillId="3" borderId="8" xfId="0" applyNumberFormat="1" applyFont="1" applyFill="1" applyBorder="1" applyAlignment="1">
      <alignment horizontal="right" vertical="center" wrapText="1"/>
    </xf>
    <xf numFmtId="3" fontId="25" fillId="3" borderId="0" xfId="0" applyNumberFormat="1" applyFont="1" applyFill="1" applyBorder="1" applyAlignment="1">
      <alignment horizontal="right" vertical="center" wrapText="1"/>
    </xf>
    <xf numFmtId="3" fontId="25" fillId="3" borderId="9" xfId="0" applyNumberFormat="1" applyFont="1" applyFill="1" applyBorder="1" applyAlignment="1">
      <alignment horizontal="right" vertical="center" wrapText="1"/>
    </xf>
    <xf numFmtId="3" fontId="25" fillId="3" borderId="42" xfId="0" applyNumberFormat="1" applyFont="1" applyFill="1" applyBorder="1" applyAlignment="1">
      <alignment horizontal="right" vertical="center" wrapText="1"/>
    </xf>
    <xf numFmtId="3" fontId="25" fillId="3" borderId="26" xfId="0" applyNumberFormat="1" applyFont="1" applyFill="1" applyBorder="1" applyAlignment="1">
      <alignment horizontal="right" vertical="center" wrapText="1"/>
    </xf>
    <xf numFmtId="3" fontId="25" fillId="3" borderId="22" xfId="0" applyNumberFormat="1" applyFont="1" applyFill="1" applyBorder="1" applyAlignment="1">
      <alignment horizontal="right" vertical="center" wrapText="1"/>
    </xf>
    <xf numFmtId="3" fontId="25" fillId="0" borderId="41" xfId="0" applyNumberFormat="1" applyFont="1" applyFill="1" applyBorder="1" applyAlignment="1">
      <alignment horizontal="right" vertical="center" wrapText="1"/>
    </xf>
    <xf numFmtId="3" fontId="25" fillId="0" borderId="24" xfId="0" applyNumberFormat="1" applyFont="1" applyFill="1" applyBorder="1" applyAlignment="1">
      <alignment horizontal="right" vertical="center" wrapText="1"/>
    </xf>
    <xf numFmtId="3" fontId="25" fillId="0" borderId="25" xfId="0" applyNumberFormat="1" applyFont="1" applyFill="1" applyBorder="1" applyAlignment="1">
      <alignment horizontal="right" vertical="center" wrapText="1"/>
    </xf>
    <xf numFmtId="3" fontId="25" fillId="0" borderId="8" xfId="0" applyNumberFormat="1" applyFont="1" applyFill="1" applyBorder="1" applyAlignment="1">
      <alignment horizontal="right" vertical="center" wrapText="1"/>
    </xf>
    <xf numFmtId="3" fontId="25" fillId="0" borderId="0" xfId="0" applyNumberFormat="1" applyFont="1" applyFill="1" applyBorder="1" applyAlignment="1">
      <alignment horizontal="right" vertical="center" wrapText="1"/>
    </xf>
    <xf numFmtId="3" fontId="25" fillId="0" borderId="9" xfId="0" applyNumberFormat="1" applyFont="1" applyFill="1" applyBorder="1" applyAlignment="1">
      <alignment horizontal="right" vertical="center" wrapText="1"/>
    </xf>
    <xf numFmtId="3" fontId="25" fillId="0" borderId="41" xfId="0" applyNumberFormat="1" applyFont="1" applyFill="1" applyBorder="1" applyAlignment="1">
      <alignment horizontal="right"/>
    </xf>
    <xf numFmtId="3" fontId="25" fillId="0" borderId="24" xfId="0" applyNumberFormat="1" applyFont="1" applyFill="1" applyBorder="1" applyAlignment="1">
      <alignment horizontal="right"/>
    </xf>
    <xf numFmtId="3" fontId="25" fillId="0" borderId="25" xfId="0" applyNumberFormat="1" applyFont="1" applyFill="1" applyBorder="1" applyAlignment="1">
      <alignment horizontal="right"/>
    </xf>
    <xf numFmtId="3" fontId="25" fillId="0" borderId="42" xfId="0" applyNumberFormat="1" applyFont="1" applyFill="1" applyBorder="1" applyAlignment="1">
      <alignment horizontal="right"/>
    </xf>
    <xf numFmtId="3" fontId="25" fillId="0" borderId="26" xfId="0" applyNumberFormat="1" applyFont="1" applyFill="1" applyBorder="1" applyAlignment="1">
      <alignment horizontal="right"/>
    </xf>
    <xf numFmtId="3" fontId="25" fillId="0" borderId="22" xfId="0" applyNumberFormat="1" applyFont="1" applyFill="1" applyBorder="1" applyAlignment="1">
      <alignment horizontal="right"/>
    </xf>
    <xf numFmtId="0" fontId="24" fillId="0" borderId="24" xfId="0" applyFont="1" applyFill="1" applyBorder="1" applyAlignment="1">
      <alignment horizontal="left" vertical="center" wrapText="1"/>
    </xf>
    <xf numFmtId="0" fontId="24" fillId="0" borderId="25" xfId="0" applyFont="1" applyFill="1" applyBorder="1" applyAlignment="1">
      <alignment horizontal="left" vertical="center" wrapText="1"/>
    </xf>
    <xf numFmtId="0" fontId="24" fillId="0" borderId="26" xfId="0" applyFont="1" applyFill="1" applyBorder="1" applyAlignment="1">
      <alignment horizontal="left" vertical="center" wrapText="1"/>
    </xf>
    <xf numFmtId="0" fontId="24" fillId="0" borderId="22" xfId="0" applyFont="1" applyFill="1" applyBorder="1" applyAlignment="1">
      <alignment horizontal="left" vertical="center" wrapText="1"/>
    </xf>
    <xf numFmtId="3" fontId="25" fillId="0" borderId="42" xfId="0" applyNumberFormat="1" applyFont="1" applyFill="1" applyBorder="1" applyAlignment="1">
      <alignment horizontal="right" vertical="center" wrapText="1"/>
    </xf>
    <xf numFmtId="3" fontId="25" fillId="0" borderId="26" xfId="0" applyNumberFormat="1" applyFont="1" applyFill="1" applyBorder="1" applyAlignment="1">
      <alignment horizontal="right" vertical="center" wrapText="1"/>
    </xf>
    <xf numFmtId="3" fontId="25" fillId="0" borderId="22" xfId="0" applyNumberFormat="1" applyFont="1" applyFill="1" applyBorder="1" applyAlignment="1">
      <alignment horizontal="right" vertical="center" wrapText="1"/>
    </xf>
    <xf numFmtId="0" fontId="24" fillId="0" borderId="0"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5" fillId="0" borderId="41" xfId="0" applyFont="1" applyFill="1" applyBorder="1" applyAlignment="1">
      <alignment horizontal="center" vertical="center"/>
    </xf>
    <xf numFmtId="0" fontId="25" fillId="0" borderId="25"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9" xfId="0" applyFont="1" applyFill="1" applyBorder="1" applyAlignment="1">
      <alignment horizontal="center" vertical="center"/>
    </xf>
    <xf numFmtId="0" fontId="25" fillId="0" borderId="42" xfId="0" applyFont="1" applyFill="1" applyBorder="1" applyAlignment="1">
      <alignment horizontal="center" vertical="center"/>
    </xf>
    <xf numFmtId="0" fontId="25" fillId="0" borderId="22" xfId="0" applyFont="1" applyFill="1" applyBorder="1" applyAlignment="1">
      <alignment horizontal="center" vertical="center"/>
    </xf>
    <xf numFmtId="0" fontId="30" fillId="0" borderId="41" xfId="0" applyFont="1" applyFill="1" applyBorder="1" applyAlignment="1">
      <alignment horizontal="left" vertical="center" wrapText="1"/>
    </xf>
    <xf numFmtId="0" fontId="30" fillId="0" borderId="24" xfId="0" applyFont="1" applyFill="1" applyBorder="1" applyAlignment="1">
      <alignment horizontal="left" vertical="center" wrapText="1"/>
    </xf>
    <xf numFmtId="0" fontId="30" fillId="0" borderId="25" xfId="0" applyFont="1" applyFill="1" applyBorder="1" applyAlignment="1">
      <alignment horizontal="left" vertical="center" wrapText="1"/>
    </xf>
    <xf numFmtId="0" fontId="30" fillId="0" borderId="42" xfId="0" applyFont="1" applyFill="1" applyBorder="1" applyAlignment="1">
      <alignment horizontal="left" vertical="center" wrapText="1"/>
    </xf>
    <xf numFmtId="0" fontId="30" fillId="0" borderId="26" xfId="0" applyFont="1" applyFill="1" applyBorder="1" applyAlignment="1">
      <alignment horizontal="left" vertical="center" wrapText="1"/>
    </xf>
    <xf numFmtId="0" fontId="30" fillId="0" borderId="22" xfId="0" applyFont="1" applyFill="1" applyBorder="1" applyAlignment="1">
      <alignment horizontal="left" vertical="center" wrapText="1"/>
    </xf>
    <xf numFmtId="3" fontId="20" fillId="0" borderId="39" xfId="0" applyNumberFormat="1" applyFont="1" applyFill="1" applyBorder="1" applyAlignment="1">
      <alignment horizontal="right" vertical="center" wrapText="1"/>
    </xf>
    <xf numFmtId="3" fontId="20" fillId="0" borderId="37" xfId="0" applyNumberFormat="1" applyFont="1" applyFill="1" applyBorder="1" applyAlignment="1">
      <alignment horizontal="right" vertical="center" wrapText="1"/>
    </xf>
    <xf numFmtId="3" fontId="20" fillId="0" borderId="21" xfId="0" applyNumberFormat="1" applyFont="1" applyFill="1" applyBorder="1" applyAlignment="1">
      <alignment horizontal="right" vertical="center" wrapText="1"/>
    </xf>
    <xf numFmtId="3" fontId="25" fillId="0" borderId="6" xfId="0" applyNumberFormat="1" applyFont="1" applyFill="1" applyBorder="1" applyAlignment="1">
      <alignment horizontal="right" vertical="center" wrapText="1"/>
    </xf>
    <xf numFmtId="3" fontId="25" fillId="0" borderId="5" xfId="0" applyNumberFormat="1" applyFont="1" applyFill="1" applyBorder="1" applyAlignment="1">
      <alignment horizontal="right" vertical="center" wrapText="1"/>
    </xf>
    <xf numFmtId="3" fontId="25" fillId="0" borderId="7" xfId="0" applyNumberFormat="1" applyFont="1" applyFill="1" applyBorder="1" applyAlignment="1">
      <alignment horizontal="right" vertical="center" wrapText="1"/>
    </xf>
    <xf numFmtId="3" fontId="25" fillId="0" borderId="10" xfId="0" applyNumberFormat="1" applyFont="1" applyFill="1" applyBorder="1" applyAlignment="1">
      <alignment horizontal="right" vertical="center" wrapText="1"/>
    </xf>
    <xf numFmtId="3" fontId="25" fillId="0" borderId="11" xfId="0" applyNumberFormat="1" applyFont="1" applyFill="1" applyBorder="1" applyAlignment="1">
      <alignment horizontal="right" vertical="center" wrapText="1"/>
    </xf>
    <xf numFmtId="3" fontId="25" fillId="0" borderId="2" xfId="0" applyNumberFormat="1" applyFont="1" applyFill="1" applyBorder="1" applyAlignment="1">
      <alignment horizontal="right" vertical="center" wrapText="1"/>
    </xf>
    <xf numFmtId="3" fontId="25" fillId="0" borderId="3" xfId="0" applyNumberFormat="1" applyFont="1" applyFill="1" applyBorder="1" applyAlignment="1">
      <alignment horizontal="right" vertical="center" wrapText="1"/>
    </xf>
    <xf numFmtId="3" fontId="25" fillId="0" borderId="4" xfId="0" applyNumberFormat="1" applyFont="1" applyFill="1" applyBorder="1" applyAlignment="1">
      <alignment horizontal="right" vertical="center" wrapText="1"/>
    </xf>
    <xf numFmtId="3" fontId="20" fillId="0" borderId="41" xfId="0" applyNumberFormat="1" applyFont="1" applyFill="1" applyBorder="1" applyAlignment="1">
      <alignment horizontal="right" vertical="center" wrapText="1"/>
    </xf>
    <xf numFmtId="3" fontId="20" fillId="0" borderId="24" xfId="0" applyNumberFormat="1" applyFont="1" applyFill="1" applyBorder="1" applyAlignment="1">
      <alignment horizontal="right" vertical="center" wrapText="1"/>
    </xf>
    <xf numFmtId="3" fontId="20" fillId="0" borderId="25" xfId="0" applyNumberFormat="1" applyFont="1" applyFill="1" applyBorder="1" applyAlignment="1">
      <alignment horizontal="right" vertical="center" wrapText="1"/>
    </xf>
    <xf numFmtId="3" fontId="20" fillId="0" borderId="42" xfId="0" applyNumberFormat="1" applyFont="1" applyFill="1" applyBorder="1" applyAlignment="1">
      <alignment horizontal="right" vertical="center" wrapText="1"/>
    </xf>
    <xf numFmtId="3" fontId="20" fillId="0" borderId="26" xfId="0" applyNumberFormat="1" applyFont="1" applyFill="1" applyBorder="1" applyAlignment="1">
      <alignment horizontal="right" vertical="center" wrapText="1"/>
    </xf>
    <xf numFmtId="3" fontId="20" fillId="0" borderId="22" xfId="0" applyNumberFormat="1" applyFont="1" applyFill="1" applyBorder="1" applyAlignment="1">
      <alignment horizontal="right" vertical="center" wrapText="1"/>
    </xf>
    <xf numFmtId="3" fontId="25" fillId="0" borderId="40" xfId="0" applyNumberFormat="1" applyFont="1" applyFill="1" applyBorder="1" applyAlignment="1">
      <alignment horizontal="right" vertical="center" wrapText="1"/>
    </xf>
    <xf numFmtId="3" fontId="25" fillId="0" borderId="19" xfId="0" applyNumberFormat="1" applyFont="1" applyFill="1" applyBorder="1" applyAlignment="1">
      <alignment horizontal="right" vertical="center" wrapText="1"/>
    </xf>
    <xf numFmtId="3" fontId="25" fillId="0" borderId="34" xfId="0" applyNumberFormat="1" applyFont="1" applyFill="1" applyBorder="1" applyAlignment="1">
      <alignment horizontal="right" vertical="center" wrapText="1"/>
    </xf>
    <xf numFmtId="3" fontId="25" fillId="0" borderId="12" xfId="0" applyNumberFormat="1" applyFont="1" applyFill="1" applyBorder="1" applyAlignment="1">
      <alignment horizontal="right" vertical="center" wrapText="1"/>
    </xf>
    <xf numFmtId="3" fontId="25" fillId="0" borderId="38" xfId="0" applyNumberFormat="1" applyFont="1" applyFill="1" applyBorder="1" applyAlignment="1">
      <alignment horizontal="right" vertical="center" wrapText="1"/>
    </xf>
    <xf numFmtId="3" fontId="25" fillId="0" borderId="36" xfId="0" applyNumberFormat="1" applyFont="1" applyFill="1" applyBorder="1" applyAlignment="1">
      <alignment horizontal="right" vertical="center" wrapText="1"/>
    </xf>
    <xf numFmtId="3" fontId="25" fillId="0" borderId="20" xfId="0" applyNumberFormat="1" applyFont="1" applyFill="1" applyBorder="1" applyAlignment="1">
      <alignment horizontal="right" vertical="center" wrapText="1"/>
    </xf>
    <xf numFmtId="3" fontId="20" fillId="0" borderId="39" xfId="0" applyNumberFormat="1" applyFont="1" applyFill="1" applyBorder="1" applyAlignment="1">
      <alignment horizontal="right" vertical="center"/>
    </xf>
    <xf numFmtId="3" fontId="20" fillId="0" borderId="37" xfId="0" applyNumberFormat="1" applyFont="1" applyFill="1" applyBorder="1" applyAlignment="1">
      <alignment horizontal="right" vertical="center"/>
    </xf>
    <xf numFmtId="3" fontId="20" fillId="0" borderId="21" xfId="0" applyNumberFormat="1" applyFont="1" applyFill="1" applyBorder="1" applyAlignment="1">
      <alignment horizontal="right" vertical="center"/>
    </xf>
    <xf numFmtId="3" fontId="25" fillId="3" borderId="2" xfId="0" applyNumberFormat="1" applyFont="1" applyFill="1" applyBorder="1" applyAlignment="1">
      <alignment horizontal="right" wrapText="1"/>
    </xf>
    <xf numFmtId="3" fontId="25" fillId="3" borderId="3" xfId="0" applyNumberFormat="1" applyFont="1" applyFill="1" applyBorder="1" applyAlignment="1">
      <alignment horizontal="right" wrapText="1"/>
    </xf>
    <xf numFmtId="3" fontId="25" fillId="3" borderId="4" xfId="0" applyNumberFormat="1" applyFont="1" applyFill="1" applyBorder="1" applyAlignment="1">
      <alignment horizontal="right"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14" fontId="20" fillId="3" borderId="6" xfId="0" applyNumberFormat="1" applyFont="1" applyFill="1" applyBorder="1" applyAlignment="1">
      <alignment horizontal="center" vertical="center" wrapText="1"/>
    </xf>
    <xf numFmtId="14" fontId="20" fillId="3" borderId="5" xfId="0" applyNumberFormat="1" applyFont="1" applyFill="1" applyBorder="1" applyAlignment="1">
      <alignment horizontal="center" vertical="center" wrapText="1"/>
    </xf>
    <xf numFmtId="14" fontId="20" fillId="3" borderId="7" xfId="0" applyNumberFormat="1" applyFont="1" applyFill="1" applyBorder="1" applyAlignment="1">
      <alignment horizontal="center" vertical="center" wrapText="1"/>
    </xf>
    <xf numFmtId="3" fontId="25" fillId="0" borderId="39" xfId="0" applyNumberFormat="1" applyFont="1" applyFill="1" applyBorder="1" applyAlignment="1">
      <alignment horizontal="right" vertical="center" wrapText="1"/>
    </xf>
    <xf numFmtId="3" fontId="25" fillId="0" borderId="37" xfId="0" applyNumberFormat="1" applyFont="1" applyFill="1" applyBorder="1" applyAlignment="1">
      <alignment horizontal="right" vertical="center" wrapText="1"/>
    </xf>
    <xf numFmtId="3" fontId="25" fillId="0" borderId="21" xfId="0" applyNumberFormat="1" applyFont="1" applyFill="1" applyBorder="1" applyAlignment="1">
      <alignment horizontal="right" vertical="center" wrapText="1"/>
    </xf>
    <xf numFmtId="3" fontId="20" fillId="0" borderId="39" xfId="0" applyNumberFormat="1" applyFont="1" applyFill="1" applyBorder="1" applyAlignment="1">
      <alignment horizontal="right" wrapText="1"/>
    </xf>
    <xf numFmtId="3" fontId="20" fillId="0" borderId="37" xfId="0" applyNumberFormat="1" applyFont="1" applyFill="1" applyBorder="1" applyAlignment="1">
      <alignment horizontal="right" wrapText="1"/>
    </xf>
    <xf numFmtId="3" fontId="20" fillId="0" borderId="21" xfId="0" applyNumberFormat="1" applyFont="1" applyFill="1" applyBorder="1" applyAlignment="1">
      <alignment horizontal="right" wrapText="1"/>
    </xf>
    <xf numFmtId="0" fontId="21" fillId="0" borderId="2" xfId="0" applyFont="1" applyBorder="1" applyAlignment="1">
      <alignment horizontal="center" wrapText="1"/>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40" xfId="0" applyFont="1" applyBorder="1" applyAlignment="1">
      <alignment horizontal="center" vertical="top"/>
    </xf>
    <xf numFmtId="0" fontId="21" fillId="0" borderId="19" xfId="0" applyFont="1" applyBorder="1" applyAlignment="1">
      <alignment horizontal="center" vertical="top"/>
    </xf>
    <xf numFmtId="0" fontId="21" fillId="0" borderId="34" xfId="0" applyFont="1" applyBorder="1" applyAlignment="1">
      <alignment horizontal="center" vertical="top"/>
    </xf>
    <xf numFmtId="0" fontId="21" fillId="0" borderId="33" xfId="0" applyFont="1" applyBorder="1" applyAlignment="1">
      <alignment horizontal="left" vertical="center" wrapText="1"/>
    </xf>
    <xf numFmtId="0" fontId="21" fillId="0" borderId="24" xfId="0" applyFont="1" applyBorder="1" applyAlignment="1">
      <alignment horizontal="left" vertical="center" wrapText="1"/>
    </xf>
    <xf numFmtId="0" fontId="21" fillId="0" borderId="25" xfId="0" applyFont="1" applyBorder="1" applyAlignment="1">
      <alignment horizontal="left" vertical="center" wrapText="1"/>
    </xf>
    <xf numFmtId="0" fontId="21" fillId="0" borderId="23" xfId="0" applyFont="1" applyBorder="1" applyAlignment="1">
      <alignment horizontal="left" vertical="center" wrapText="1"/>
    </xf>
    <xf numFmtId="0" fontId="21" fillId="0" borderId="0" xfId="0" applyFont="1" applyBorder="1" applyAlignment="1">
      <alignment horizontal="left" vertical="center" wrapText="1"/>
    </xf>
    <xf numFmtId="0" fontId="21" fillId="0" borderId="9" xfId="0" applyFont="1" applyBorder="1" applyAlignment="1">
      <alignment horizontal="left" vertical="center" wrapText="1"/>
    </xf>
    <xf numFmtId="0" fontId="21" fillId="0" borderId="28" xfId="0" applyFont="1" applyBorder="1" applyAlignment="1">
      <alignment horizontal="left" vertical="center" wrapText="1"/>
    </xf>
    <xf numFmtId="0" fontId="21" fillId="0" borderId="26" xfId="0" applyFont="1" applyBorder="1" applyAlignment="1">
      <alignment horizontal="left" vertical="center" wrapText="1"/>
    </xf>
    <xf numFmtId="0" fontId="21" fillId="0" borderId="22" xfId="0" applyFont="1" applyBorder="1" applyAlignment="1">
      <alignment horizontal="left" vertical="center" wrapText="1"/>
    </xf>
    <xf numFmtId="0" fontId="20" fillId="0" borderId="35" xfId="0" applyFont="1" applyFill="1" applyBorder="1" applyAlignment="1">
      <alignment horizontal="left" vertical="center" wrapText="1"/>
    </xf>
    <xf numFmtId="0" fontId="20" fillId="0" borderId="37" xfId="0" applyFont="1" applyFill="1" applyBorder="1" applyAlignment="1">
      <alignment horizontal="left" vertical="center" wrapText="1"/>
    </xf>
    <xf numFmtId="0" fontId="20" fillId="0" borderId="21" xfId="0" applyFont="1" applyFill="1" applyBorder="1" applyAlignment="1">
      <alignment horizontal="left" vertical="center" wrapText="1"/>
    </xf>
    <xf numFmtId="0" fontId="22" fillId="0" borderId="35" xfId="0" applyFont="1" applyFill="1" applyBorder="1" applyAlignment="1">
      <alignment horizontal="left" vertical="center"/>
    </xf>
    <xf numFmtId="0" fontId="22" fillId="0" borderId="37" xfId="0" applyFont="1" applyFill="1" applyBorder="1" applyAlignment="1">
      <alignment horizontal="left" vertical="center"/>
    </xf>
    <xf numFmtId="0" fontId="22" fillId="0" borderId="21" xfId="0" applyFont="1" applyFill="1" applyBorder="1" applyAlignment="1">
      <alignment horizontal="left" vertical="center"/>
    </xf>
    <xf numFmtId="0" fontId="23" fillId="0" borderId="32" xfId="0" applyFont="1" applyFill="1" applyBorder="1" applyAlignment="1">
      <alignment horizontal="left" vertical="center" wrapText="1"/>
    </xf>
    <xf numFmtId="0" fontId="23" fillId="0" borderId="5" xfId="0" applyFont="1" applyFill="1" applyBorder="1" applyAlignment="1">
      <alignment horizontal="left" vertical="center" wrapText="1"/>
    </xf>
    <xf numFmtId="0" fontId="23" fillId="0" borderId="7" xfId="0" applyFont="1" applyFill="1" applyBorder="1" applyAlignment="1">
      <alignment horizontal="left" vertical="center" wrapText="1"/>
    </xf>
    <xf numFmtId="0" fontId="23" fillId="0" borderId="27" xfId="0" applyFont="1" applyFill="1" applyBorder="1" applyAlignment="1">
      <alignment horizontal="left" vertical="center" wrapText="1"/>
    </xf>
    <xf numFmtId="0" fontId="23" fillId="0" borderId="11" xfId="0" applyFont="1" applyFill="1" applyBorder="1" applyAlignment="1">
      <alignment horizontal="left" vertical="center" wrapText="1"/>
    </xf>
    <xf numFmtId="0" fontId="23" fillId="0" borderId="12" xfId="0" applyFont="1" applyFill="1" applyBorder="1" applyAlignment="1">
      <alignment horizontal="left" vertical="center" wrapText="1"/>
    </xf>
    <xf numFmtId="0" fontId="23" fillId="0" borderId="43" xfId="0" applyFont="1" applyFill="1" applyBorder="1" applyAlignment="1">
      <alignment horizontal="left" vertical="center"/>
    </xf>
    <xf numFmtId="0" fontId="23" fillId="0" borderId="19" xfId="0" applyFont="1" applyFill="1" applyBorder="1" applyAlignment="1">
      <alignment horizontal="left" vertical="center"/>
    </xf>
    <xf numFmtId="0" fontId="23" fillId="0" borderId="34" xfId="0" applyFont="1" applyFill="1" applyBorder="1" applyAlignment="1">
      <alignment horizontal="left" vertical="center"/>
    </xf>
    <xf numFmtId="0" fontId="23" fillId="0" borderId="31" xfId="0" applyFont="1" applyFill="1" applyBorder="1" applyAlignment="1">
      <alignment horizontal="left" vertical="center"/>
    </xf>
    <xf numFmtId="0" fontId="23" fillId="0" borderId="3" xfId="0" applyFont="1" applyFill="1" applyBorder="1" applyAlignment="1">
      <alignment horizontal="left" vertical="center"/>
    </xf>
    <xf numFmtId="0" fontId="23" fillId="0" borderId="4" xfId="0" applyFont="1" applyFill="1" applyBorder="1" applyAlignment="1">
      <alignment horizontal="left" vertical="center"/>
    </xf>
    <xf numFmtId="0" fontId="23" fillId="0" borderId="41" xfId="0" applyFont="1" applyBorder="1" applyAlignment="1">
      <alignment horizontal="center" vertical="center" wrapText="1"/>
    </xf>
    <xf numFmtId="0" fontId="23" fillId="0" borderId="25"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42"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39" xfId="0" applyFont="1" applyFill="1" applyBorder="1" applyAlignment="1">
      <alignment horizontal="center" vertical="center" wrapText="1"/>
    </xf>
    <xf numFmtId="0" fontId="23" fillId="0" borderId="21" xfId="0" applyFont="1" applyFill="1" applyBorder="1" applyAlignment="1">
      <alignment horizontal="center" vertical="center" wrapText="1"/>
    </xf>
    <xf numFmtId="0" fontId="23" fillId="0" borderId="39" xfId="0" applyFont="1" applyFill="1" applyBorder="1" applyAlignment="1">
      <alignment horizontal="center" vertical="center"/>
    </xf>
    <xf numFmtId="0" fontId="23" fillId="0" borderId="21" xfId="0" applyFont="1" applyFill="1" applyBorder="1" applyAlignment="1">
      <alignment horizontal="center" vertical="center"/>
    </xf>
    <xf numFmtId="0" fontId="22" fillId="0" borderId="41"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42"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2" xfId="0" applyFont="1" applyBorder="1" applyAlignment="1">
      <alignment horizontal="center" vertical="center" wrapText="1"/>
    </xf>
    <xf numFmtId="3" fontId="25" fillId="0" borderId="6" xfId="0" applyNumberFormat="1" applyFont="1" applyFill="1" applyBorder="1" applyAlignment="1">
      <alignment vertical="center" wrapText="1"/>
    </xf>
    <xf numFmtId="3" fontId="25" fillId="0" borderId="5" xfId="0" applyNumberFormat="1" applyFont="1" applyFill="1" applyBorder="1" applyAlignment="1">
      <alignment vertical="center" wrapText="1"/>
    </xf>
    <xf numFmtId="3" fontId="25" fillId="0" borderId="7" xfId="0" applyNumberFormat="1" applyFont="1" applyFill="1" applyBorder="1" applyAlignment="1">
      <alignment vertical="center" wrapText="1"/>
    </xf>
    <xf numFmtId="3" fontId="25" fillId="0" borderId="10" xfId="0" applyNumberFormat="1" applyFont="1" applyFill="1" applyBorder="1" applyAlignment="1">
      <alignment vertical="center" wrapText="1"/>
    </xf>
    <xf numFmtId="3" fontId="25" fillId="0" borderId="11" xfId="0" applyNumberFormat="1" applyFont="1" applyFill="1" applyBorder="1" applyAlignment="1">
      <alignment vertical="center" wrapText="1"/>
    </xf>
    <xf numFmtId="3" fontId="25" fillId="0" borderId="12" xfId="0" applyNumberFormat="1" applyFont="1" applyFill="1" applyBorder="1" applyAlignment="1">
      <alignment vertical="center" wrapText="1"/>
    </xf>
    <xf numFmtId="3" fontId="25" fillId="0" borderId="38" xfId="0" applyNumberFormat="1" applyFont="1" applyFill="1" applyBorder="1" applyAlignment="1">
      <alignment vertical="center" wrapText="1"/>
    </xf>
    <xf numFmtId="3" fontId="25" fillId="0" borderId="36" xfId="0" applyNumberFormat="1" applyFont="1" applyFill="1" applyBorder="1" applyAlignment="1">
      <alignment vertical="center" wrapText="1"/>
    </xf>
    <xf numFmtId="3" fontId="25" fillId="0" borderId="20" xfId="0" applyNumberFormat="1" applyFont="1" applyFill="1" applyBorder="1" applyAlignment="1">
      <alignment vertical="center" wrapText="1"/>
    </xf>
    <xf numFmtId="3" fontId="25" fillId="0" borderId="2" xfId="0" applyNumberFormat="1" applyFont="1" applyFill="1" applyBorder="1" applyAlignment="1">
      <alignment horizontal="right" wrapText="1"/>
    </xf>
    <xf numFmtId="3" fontId="25" fillId="0" borderId="3" xfId="0" applyNumberFormat="1" applyFont="1" applyFill="1" applyBorder="1" applyAlignment="1">
      <alignment horizontal="right" wrapText="1"/>
    </xf>
    <xf numFmtId="3" fontId="25" fillId="0" borderId="4" xfId="0" applyNumberFormat="1" applyFont="1" applyFill="1" applyBorder="1" applyAlignment="1">
      <alignment horizontal="right" wrapText="1"/>
    </xf>
    <xf numFmtId="3" fontId="25" fillId="0" borderId="8" xfId="0" applyNumberFormat="1" applyFont="1" applyFill="1" applyBorder="1" applyAlignment="1">
      <alignment vertical="center" wrapText="1"/>
    </xf>
    <xf numFmtId="3" fontId="25" fillId="0" borderId="0" xfId="0" applyNumberFormat="1" applyFont="1" applyFill="1" applyBorder="1" applyAlignment="1">
      <alignment vertical="center" wrapText="1"/>
    </xf>
    <xf numFmtId="3" fontId="25" fillId="0" borderId="9" xfId="0" applyNumberFormat="1" applyFont="1" applyFill="1" applyBorder="1" applyAlignment="1">
      <alignment vertical="center" wrapText="1"/>
    </xf>
    <xf numFmtId="3" fontId="25" fillId="0" borderId="24" xfId="0" applyNumberFormat="1" applyFont="1" applyFill="1" applyBorder="1" applyAlignment="1">
      <alignment horizontal="center" vertical="center" wrapText="1"/>
    </xf>
    <xf numFmtId="0" fontId="22" fillId="0" borderId="32" xfId="0" applyFont="1" applyFill="1" applyBorder="1" applyAlignment="1">
      <alignment horizontal="left" vertical="center"/>
    </xf>
    <xf numFmtId="0" fontId="22" fillId="0" borderId="5" xfId="0" applyFont="1" applyFill="1" applyBorder="1" applyAlignment="1">
      <alignment horizontal="left" vertical="center"/>
    </xf>
    <xf numFmtId="0" fontId="22" fillId="0" borderId="7" xfId="0" applyFont="1" applyFill="1" applyBorder="1" applyAlignment="1">
      <alignment horizontal="left" vertical="center"/>
    </xf>
    <xf numFmtId="0" fontId="22" fillId="0" borderId="27" xfId="0" applyFont="1" applyFill="1" applyBorder="1" applyAlignment="1">
      <alignment horizontal="left" vertical="center"/>
    </xf>
    <xf numFmtId="0" fontId="22" fillId="0" borderId="11" xfId="0" applyFont="1" applyFill="1" applyBorder="1" applyAlignment="1">
      <alignment horizontal="left" vertical="center"/>
    </xf>
    <xf numFmtId="0" fontId="22" fillId="0" borderId="12" xfId="0" applyFont="1" applyFill="1" applyBorder="1" applyAlignment="1">
      <alignment horizontal="left" vertical="center"/>
    </xf>
    <xf numFmtId="0" fontId="22" fillId="0" borderId="28" xfId="0" applyFont="1" applyFill="1" applyBorder="1" applyAlignment="1">
      <alignment horizontal="left" vertical="center"/>
    </xf>
    <xf numFmtId="0" fontId="22" fillId="0" borderId="26" xfId="0" applyFont="1" applyFill="1" applyBorder="1" applyAlignment="1">
      <alignment horizontal="left" vertical="center"/>
    </xf>
    <xf numFmtId="0" fontId="28" fillId="0" borderId="32" xfId="0" applyFont="1" applyFill="1" applyBorder="1" applyAlignment="1">
      <alignment horizontal="left" vertical="center" wrapText="1"/>
    </xf>
    <xf numFmtId="0" fontId="28" fillId="0" borderId="5" xfId="0" applyFont="1" applyFill="1" applyBorder="1" applyAlignment="1">
      <alignment horizontal="left" vertical="center" wrapText="1"/>
    </xf>
    <xf numFmtId="0" fontId="28" fillId="0" borderId="7" xfId="0" applyFont="1" applyFill="1" applyBorder="1" applyAlignment="1">
      <alignment horizontal="left" vertical="center" wrapText="1"/>
    </xf>
    <xf numFmtId="0" fontId="28" fillId="0" borderId="28" xfId="0" applyFont="1" applyFill="1" applyBorder="1" applyAlignment="1">
      <alignment horizontal="left" vertical="center" wrapText="1"/>
    </xf>
    <xf numFmtId="0" fontId="28" fillId="0" borderId="26" xfId="0" applyFont="1" applyFill="1" applyBorder="1" applyAlignment="1">
      <alignment horizontal="left" vertical="center" wrapText="1"/>
    </xf>
    <xf numFmtId="0" fontId="28" fillId="0" borderId="22" xfId="0" applyFont="1" applyFill="1" applyBorder="1" applyAlignment="1">
      <alignment horizontal="left" vertical="center" wrapText="1"/>
    </xf>
    <xf numFmtId="0" fontId="22" fillId="0" borderId="43" xfId="0" applyFont="1" applyFill="1" applyBorder="1" applyAlignment="1">
      <alignment horizontal="left" vertical="center"/>
    </xf>
    <xf numFmtId="0" fontId="22" fillId="0" borderId="19" xfId="0" applyFont="1" applyFill="1" applyBorder="1" applyAlignment="1">
      <alignment horizontal="left" vertical="center"/>
    </xf>
    <xf numFmtId="0" fontId="22" fillId="0" borderId="34" xfId="0" applyFont="1" applyFill="1" applyBorder="1" applyAlignment="1">
      <alignment horizontal="left" vertical="center"/>
    </xf>
    <xf numFmtId="0" fontId="22" fillId="0" borderId="32" xfId="0" applyFont="1" applyFill="1" applyBorder="1" applyAlignment="1">
      <alignment horizontal="left" vertical="center" wrapText="1"/>
    </xf>
    <xf numFmtId="0" fontId="22" fillId="0" borderId="5" xfId="0" applyFont="1" applyFill="1" applyBorder="1" applyAlignment="1">
      <alignment horizontal="left" vertical="center" wrapText="1"/>
    </xf>
    <xf numFmtId="0" fontId="22" fillId="0" borderId="7" xfId="0" applyFont="1" applyFill="1" applyBorder="1" applyAlignment="1">
      <alignment horizontal="left" vertical="center" wrapText="1"/>
    </xf>
    <xf numFmtId="0" fontId="22" fillId="0" borderId="27" xfId="0" applyFont="1" applyFill="1" applyBorder="1" applyAlignment="1">
      <alignment horizontal="left" vertical="center" wrapText="1"/>
    </xf>
    <xf numFmtId="0" fontId="22" fillId="0" borderId="11" xfId="0" applyFont="1" applyFill="1" applyBorder="1" applyAlignment="1">
      <alignment horizontal="left" vertical="center" wrapText="1"/>
    </xf>
    <xf numFmtId="0" fontId="22" fillId="0" borderId="12" xfId="0" applyFont="1" applyFill="1" applyBorder="1" applyAlignment="1">
      <alignment horizontal="left" vertical="center" wrapText="1"/>
    </xf>
    <xf numFmtId="0" fontId="22" fillId="0" borderId="22" xfId="0" applyFont="1" applyFill="1" applyBorder="1" applyAlignment="1">
      <alignment horizontal="left" vertical="center"/>
    </xf>
    <xf numFmtId="0" fontId="22" fillId="0" borderId="33" xfId="0" applyFont="1" applyFill="1" applyBorder="1" applyAlignment="1">
      <alignment horizontal="left" vertical="center"/>
    </xf>
    <xf numFmtId="0" fontId="22" fillId="0" borderId="24" xfId="0" applyFont="1" applyFill="1" applyBorder="1" applyAlignment="1">
      <alignment horizontal="left" vertical="center"/>
    </xf>
    <xf numFmtId="0" fontId="22" fillId="0" borderId="25" xfId="0" applyFont="1" applyFill="1" applyBorder="1" applyAlignment="1">
      <alignment horizontal="left" vertical="center"/>
    </xf>
    <xf numFmtId="0" fontId="24" fillId="0" borderId="6" xfId="0" applyFont="1" applyFill="1" applyBorder="1" applyAlignment="1">
      <alignment horizontal="left" vertical="center"/>
    </xf>
    <xf numFmtId="0" fontId="24" fillId="0" borderId="5" xfId="0" applyFont="1" applyFill="1" applyBorder="1" applyAlignment="1">
      <alignment horizontal="left" vertical="center"/>
    </xf>
    <xf numFmtId="0" fontId="24" fillId="0" borderId="7" xfId="0" applyFont="1" applyFill="1" applyBorder="1" applyAlignment="1">
      <alignment horizontal="left" vertical="center"/>
    </xf>
    <xf numFmtId="0" fontId="24" fillId="0" borderId="6"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10" xfId="0" applyFont="1" applyFill="1" applyBorder="1" applyAlignment="1">
      <alignment horizontal="left" vertical="center" wrapText="1"/>
    </xf>
    <xf numFmtId="0" fontId="24" fillId="0" borderId="11" xfId="0" applyFont="1" applyFill="1" applyBorder="1" applyAlignment="1">
      <alignment horizontal="left" vertical="center" wrapText="1"/>
    </xf>
    <xf numFmtId="0" fontId="24" fillId="0" borderId="12" xfId="0" applyFont="1" applyFill="1" applyBorder="1" applyAlignment="1">
      <alignment horizontal="left" vertical="center" wrapText="1"/>
    </xf>
    <xf numFmtId="0" fontId="23" fillId="0" borderId="38"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4" xfId="0" applyFont="1" applyFill="1" applyBorder="1" applyAlignment="1">
      <alignment horizontal="left" vertical="center"/>
    </xf>
    <xf numFmtId="0" fontId="23" fillId="0" borderId="44" xfId="0" applyFont="1" applyFill="1" applyBorder="1" applyAlignment="1">
      <alignment horizontal="left" vertical="center"/>
    </xf>
    <xf numFmtId="0" fontId="23" fillId="0" borderId="36" xfId="0" applyFont="1" applyFill="1" applyBorder="1" applyAlignment="1">
      <alignment horizontal="left" vertical="center"/>
    </xf>
    <xf numFmtId="0" fontId="23" fillId="0" borderId="20" xfId="0" applyFont="1" applyFill="1" applyBorder="1" applyAlignment="1">
      <alignment horizontal="left" vertical="center"/>
    </xf>
    <xf numFmtId="0" fontId="23" fillId="0" borderId="28" xfId="0" applyFont="1" applyFill="1" applyBorder="1" applyAlignment="1">
      <alignment horizontal="left" vertical="center" wrapText="1"/>
    </xf>
    <xf numFmtId="0" fontId="23" fillId="0" borderId="26" xfId="0" applyFont="1" applyFill="1" applyBorder="1" applyAlignment="1">
      <alignment horizontal="left" vertical="center" wrapText="1"/>
    </xf>
    <xf numFmtId="0" fontId="23" fillId="0" borderId="22" xfId="0" applyFont="1" applyFill="1" applyBorder="1" applyAlignment="1">
      <alignment horizontal="left" vertical="center" wrapText="1"/>
    </xf>
    <xf numFmtId="0" fontId="21" fillId="0" borderId="39" xfId="0" applyFont="1" applyFill="1" applyBorder="1" applyAlignment="1">
      <alignment horizontal="left" vertical="center"/>
    </xf>
    <xf numFmtId="0" fontId="21" fillId="0" borderId="37" xfId="0" applyFont="1" applyFill="1" applyBorder="1" applyAlignment="1">
      <alignment horizontal="left" vertical="center"/>
    </xf>
    <xf numFmtId="0" fontId="21" fillId="0" borderId="21" xfId="0" applyFont="1" applyFill="1" applyBorder="1" applyAlignment="1">
      <alignment horizontal="left" vertical="center"/>
    </xf>
    <xf numFmtId="0" fontId="24" fillId="0" borderId="39" xfId="0" applyFont="1" applyFill="1" applyBorder="1" applyAlignment="1">
      <alignment horizontal="left" vertical="center"/>
    </xf>
    <xf numFmtId="0" fontId="24" fillId="0" borderId="37" xfId="0" applyFont="1" applyFill="1" applyBorder="1" applyAlignment="1">
      <alignment horizontal="left" vertical="center"/>
    </xf>
    <xf numFmtId="0" fontId="24" fillId="0" borderId="21" xfId="0" applyFont="1" applyFill="1" applyBorder="1" applyAlignment="1">
      <alignment horizontal="left" vertical="center"/>
    </xf>
    <xf numFmtId="0" fontId="24" fillId="0" borderId="40" xfId="0" applyFont="1" applyFill="1" applyBorder="1" applyAlignment="1">
      <alignment horizontal="left" vertical="center" wrapText="1"/>
    </xf>
    <xf numFmtId="0" fontId="24" fillId="0" borderId="19" xfId="0" applyFont="1" applyFill="1" applyBorder="1" applyAlignment="1">
      <alignment horizontal="left" vertical="center" wrapText="1"/>
    </xf>
    <xf numFmtId="0" fontId="24" fillId="0" borderId="34"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3" fillId="0" borderId="40" xfId="0" applyFont="1" applyFill="1" applyBorder="1" applyAlignment="1">
      <alignment horizontal="center" vertical="center"/>
    </xf>
    <xf numFmtId="0" fontId="23" fillId="0" borderId="34"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4" xfId="0" applyFont="1" applyFill="1" applyBorder="1" applyAlignment="1">
      <alignment horizontal="center" vertical="center"/>
    </xf>
    <xf numFmtId="0" fontId="26" fillId="0" borderId="24" xfId="0" applyFont="1" applyFill="1" applyBorder="1" applyAlignment="1">
      <alignment horizontal="center" vertical="center" wrapText="1"/>
    </xf>
    <xf numFmtId="0" fontId="24" fillId="0" borderId="8" xfId="0" applyFont="1" applyFill="1" applyBorder="1" applyAlignment="1">
      <alignment horizontal="left" vertical="center" wrapText="1"/>
    </xf>
    <xf numFmtId="0" fontId="24" fillId="0" borderId="42" xfId="0" applyFont="1" applyFill="1" applyBorder="1" applyAlignment="1">
      <alignment horizontal="left" vertical="center" wrapText="1"/>
    </xf>
    <xf numFmtId="0" fontId="24" fillId="0" borderId="41" xfId="0" applyFont="1" applyFill="1" applyBorder="1" applyAlignment="1">
      <alignment horizontal="left" vertical="center" wrapText="1"/>
    </xf>
    <xf numFmtId="0" fontId="24" fillId="0" borderId="38" xfId="0" applyFont="1" applyFill="1" applyBorder="1" applyAlignment="1">
      <alignment horizontal="left" vertical="center" wrapText="1"/>
    </xf>
    <xf numFmtId="0" fontId="24" fillId="0" borderId="36" xfId="0" applyFont="1" applyFill="1" applyBorder="1" applyAlignment="1">
      <alignment horizontal="left" vertical="center" wrapText="1"/>
    </xf>
    <xf numFmtId="0" fontId="24" fillId="0" borderId="20" xfId="0" applyFont="1" applyFill="1" applyBorder="1" applyAlignment="1">
      <alignment horizontal="left" vertical="center" wrapText="1"/>
    </xf>
    <xf numFmtId="0" fontId="24" fillId="0" borderId="39" xfId="0" applyFont="1" applyFill="1" applyBorder="1" applyAlignment="1">
      <alignment horizontal="left" vertical="center" wrapText="1"/>
    </xf>
    <xf numFmtId="0" fontId="24" fillId="0" borderId="37" xfId="0" applyFont="1" applyFill="1" applyBorder="1" applyAlignment="1">
      <alignment horizontal="left" vertical="center" wrapText="1"/>
    </xf>
    <xf numFmtId="0" fontId="24" fillId="0" borderId="21" xfId="0" applyFont="1" applyFill="1" applyBorder="1" applyAlignment="1">
      <alignment horizontal="left" vertical="center" wrapText="1"/>
    </xf>
    <xf numFmtId="0" fontId="23" fillId="0" borderId="10" xfId="0" applyFont="1" applyFill="1" applyBorder="1" applyAlignment="1">
      <alignment horizontal="center" vertical="center"/>
    </xf>
    <xf numFmtId="0" fontId="23" fillId="0" borderId="12" xfId="0" applyFont="1" applyFill="1" applyBorder="1" applyAlignment="1">
      <alignment horizontal="center" vertical="center"/>
    </xf>
    <xf numFmtId="0" fontId="23" fillId="0" borderId="6"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42" xfId="0" applyFont="1" applyFill="1" applyBorder="1" applyAlignment="1">
      <alignment horizontal="center" vertical="center"/>
    </xf>
    <xf numFmtId="0" fontId="23" fillId="0" borderId="22" xfId="0" applyFont="1" applyFill="1" applyBorder="1" applyAlignment="1">
      <alignment horizontal="center" vertical="center"/>
    </xf>
    <xf numFmtId="0" fontId="23" fillId="0" borderId="24" xfId="0" applyFont="1" applyFill="1" applyBorder="1" applyAlignment="1">
      <alignment horizontal="center" vertical="center"/>
    </xf>
    <xf numFmtId="0" fontId="23" fillId="0" borderId="41" xfId="0" applyFont="1" applyFill="1" applyBorder="1" applyAlignment="1">
      <alignment horizontal="center" vertical="center"/>
    </xf>
    <xf numFmtId="0" fontId="23" fillId="0" borderId="25" xfId="0" applyFont="1" applyFill="1" applyBorder="1" applyAlignment="1">
      <alignment horizontal="center" vertical="center"/>
    </xf>
    <xf numFmtId="0" fontId="22" fillId="0" borderId="23" xfId="0" applyFont="1" applyFill="1" applyBorder="1" applyAlignment="1">
      <alignment horizontal="left" vertical="center"/>
    </xf>
    <xf numFmtId="0" fontId="22" fillId="0" borderId="0" xfId="0" applyFont="1" applyFill="1" applyBorder="1" applyAlignment="1">
      <alignment horizontal="left" vertical="center"/>
    </xf>
    <xf numFmtId="0" fontId="22" fillId="0" borderId="9" xfId="0" applyFont="1" applyFill="1" applyBorder="1" applyAlignment="1">
      <alignment horizontal="left" vertical="center"/>
    </xf>
    <xf numFmtId="0" fontId="22" fillId="0" borderId="31" xfId="0" applyFont="1" applyFill="1" applyBorder="1" applyAlignment="1">
      <alignment horizontal="left" vertical="center"/>
    </xf>
    <xf numFmtId="0" fontId="22" fillId="0" borderId="3" xfId="0" applyFont="1" applyFill="1" applyBorder="1" applyAlignment="1">
      <alignment horizontal="left" vertical="center"/>
    </xf>
    <xf numFmtId="0" fontId="22" fillId="0" borderId="4" xfId="0" applyFont="1" applyFill="1" applyBorder="1" applyAlignment="1">
      <alignment horizontal="left" vertical="center"/>
    </xf>
    <xf numFmtId="3" fontId="25" fillId="0" borderId="2" xfId="0" applyNumberFormat="1" applyFont="1" applyFill="1" applyBorder="1" applyAlignment="1">
      <alignment horizontal="right" vertical="center"/>
    </xf>
    <xf numFmtId="3" fontId="25" fillId="0" borderId="3" xfId="0" applyNumberFormat="1" applyFont="1" applyFill="1" applyBorder="1" applyAlignment="1">
      <alignment horizontal="right" vertical="center"/>
    </xf>
    <xf numFmtId="3" fontId="25" fillId="0" borderId="4" xfId="0" applyNumberFormat="1" applyFont="1" applyFill="1" applyBorder="1" applyAlignment="1">
      <alignment horizontal="right" vertical="center"/>
    </xf>
    <xf numFmtId="3" fontId="25" fillId="3" borderId="40" xfId="0" applyNumberFormat="1" applyFont="1" applyFill="1" applyBorder="1" applyAlignment="1">
      <alignment horizontal="right" vertical="center"/>
    </xf>
    <xf numFmtId="3" fontId="25" fillId="3" borderId="19" xfId="0" applyNumberFormat="1" applyFont="1" applyFill="1" applyBorder="1" applyAlignment="1">
      <alignment horizontal="right" vertical="center"/>
    </xf>
    <xf numFmtId="3" fontId="25" fillId="3" borderId="34" xfId="0" applyNumberFormat="1" applyFont="1" applyFill="1" applyBorder="1" applyAlignment="1">
      <alignment horizontal="right" vertical="center"/>
    </xf>
    <xf numFmtId="0" fontId="24" fillId="0" borderId="40" xfId="0" applyFont="1" applyFill="1" applyBorder="1" applyAlignment="1">
      <alignment horizontal="left" vertical="center"/>
    </xf>
    <xf numFmtId="0" fontId="24" fillId="0" borderId="19" xfId="0" applyFont="1" applyFill="1" applyBorder="1" applyAlignment="1">
      <alignment horizontal="left" vertical="center"/>
    </xf>
    <xf numFmtId="0" fontId="24" fillId="0" borderId="34" xfId="0" applyFont="1" applyFill="1" applyBorder="1" applyAlignment="1">
      <alignment horizontal="left" vertical="center"/>
    </xf>
    <xf numFmtId="0" fontId="24" fillId="0" borderId="2" xfId="0" applyFont="1" applyFill="1" applyBorder="1" applyAlignment="1">
      <alignment horizontal="left" vertical="center"/>
    </xf>
    <xf numFmtId="0" fontId="24" fillId="0" borderId="3" xfId="0" applyFont="1" applyFill="1" applyBorder="1" applyAlignment="1">
      <alignment horizontal="left" vertical="center"/>
    </xf>
    <xf numFmtId="0" fontId="24" fillId="0" borderId="4" xfId="0" applyFont="1" applyFill="1" applyBorder="1" applyAlignment="1">
      <alignment horizontal="left" vertical="center"/>
    </xf>
    <xf numFmtId="0" fontId="21" fillId="0" borderId="41" xfId="0" applyFont="1" applyFill="1" applyBorder="1" applyAlignment="1">
      <alignment horizontal="left" vertical="center" wrapText="1"/>
    </xf>
    <xf numFmtId="0" fontId="21" fillId="0" borderId="24" xfId="0" applyFont="1" applyFill="1" applyBorder="1" applyAlignment="1">
      <alignment horizontal="left" vertical="center" wrapText="1"/>
    </xf>
    <xf numFmtId="0" fontId="21" fillId="0" borderId="25" xfId="0" applyFont="1" applyFill="1" applyBorder="1" applyAlignment="1">
      <alignment horizontal="left" vertical="center" wrapText="1"/>
    </xf>
    <xf numFmtId="0" fontId="21" fillId="0" borderId="42" xfId="0" applyFont="1" applyFill="1" applyBorder="1" applyAlignment="1">
      <alignment horizontal="left" vertical="center" wrapText="1"/>
    </xf>
    <xf numFmtId="0" fontId="21" fillId="0" borderId="26" xfId="0" applyFont="1" applyFill="1" applyBorder="1" applyAlignment="1">
      <alignment horizontal="left" vertical="center" wrapText="1"/>
    </xf>
    <xf numFmtId="0" fontId="21" fillId="0" borderId="22" xfId="0" applyFont="1" applyFill="1" applyBorder="1" applyAlignment="1">
      <alignment horizontal="left" vertical="center" wrapText="1"/>
    </xf>
    <xf numFmtId="3" fontId="25" fillId="0" borderId="6" xfId="0" applyNumberFormat="1" applyFont="1" applyFill="1" applyBorder="1" applyAlignment="1">
      <alignment horizontal="right"/>
    </xf>
    <xf numFmtId="3" fontId="25" fillId="0" borderId="5" xfId="0" applyNumberFormat="1" applyFont="1" applyFill="1" applyBorder="1" applyAlignment="1">
      <alignment horizontal="right"/>
    </xf>
    <xf numFmtId="3" fontId="25" fillId="0" borderId="7" xfId="0" applyNumberFormat="1" applyFont="1" applyFill="1" applyBorder="1" applyAlignment="1">
      <alignment horizontal="right"/>
    </xf>
    <xf numFmtId="3" fontId="25" fillId="0" borderId="8" xfId="0" applyNumberFormat="1" applyFont="1" applyFill="1" applyBorder="1" applyAlignment="1">
      <alignment horizontal="right"/>
    </xf>
    <xf numFmtId="3" fontId="25" fillId="0" borderId="0" xfId="0" applyNumberFormat="1" applyFont="1" applyFill="1" applyBorder="1" applyAlignment="1">
      <alignment horizontal="right"/>
    </xf>
    <xf numFmtId="3" fontId="25" fillId="0" borderId="9" xfId="0" applyNumberFormat="1" applyFont="1" applyFill="1" applyBorder="1" applyAlignment="1">
      <alignment horizontal="right"/>
    </xf>
    <xf numFmtId="3" fontId="25" fillId="0" borderId="10" xfId="0" applyNumberFormat="1" applyFont="1" applyFill="1" applyBorder="1" applyAlignment="1">
      <alignment horizontal="right"/>
    </xf>
    <xf numFmtId="3" fontId="25" fillId="0" borderId="11" xfId="0" applyNumberFormat="1" applyFont="1" applyFill="1" applyBorder="1" applyAlignment="1">
      <alignment horizontal="right"/>
    </xf>
    <xf numFmtId="3" fontId="25" fillId="0" borderId="12" xfId="0" applyNumberFormat="1" applyFont="1" applyFill="1" applyBorder="1" applyAlignment="1">
      <alignment horizontal="right"/>
    </xf>
    <xf numFmtId="3" fontId="25" fillId="0" borderId="2" xfId="0" applyNumberFormat="1" applyFont="1" applyFill="1" applyBorder="1" applyAlignment="1">
      <alignment horizontal="right"/>
    </xf>
    <xf numFmtId="3" fontId="25" fillId="0" borderId="3" xfId="0" applyNumberFormat="1" applyFont="1" applyFill="1" applyBorder="1" applyAlignment="1">
      <alignment horizontal="right"/>
    </xf>
    <xf numFmtId="3" fontId="25" fillId="0" borderId="4" xfId="0" applyNumberFormat="1" applyFont="1" applyFill="1" applyBorder="1" applyAlignment="1">
      <alignment horizontal="right"/>
    </xf>
    <xf numFmtId="3" fontId="25" fillId="0" borderId="6" xfId="0" applyNumberFormat="1" applyFont="1" applyFill="1" applyBorder="1" applyAlignment="1">
      <alignment horizontal="right" vertical="center"/>
    </xf>
    <xf numFmtId="3" fontId="25" fillId="0" borderId="5" xfId="0" applyNumberFormat="1" applyFont="1" applyFill="1" applyBorder="1" applyAlignment="1">
      <alignment horizontal="right" vertical="center"/>
    </xf>
    <xf numFmtId="3" fontId="25" fillId="0" borderId="7" xfId="0" applyNumberFormat="1" applyFont="1" applyFill="1" applyBorder="1" applyAlignment="1">
      <alignment horizontal="right" vertical="center"/>
    </xf>
    <xf numFmtId="3" fontId="25" fillId="0" borderId="8" xfId="0" applyNumberFormat="1" applyFont="1" applyFill="1" applyBorder="1" applyAlignment="1">
      <alignment horizontal="right" vertical="center"/>
    </xf>
    <xf numFmtId="3" fontId="25" fillId="0" borderId="0" xfId="0" applyNumberFormat="1" applyFont="1" applyFill="1" applyBorder="1" applyAlignment="1">
      <alignment horizontal="right" vertical="center"/>
    </xf>
    <xf numFmtId="3" fontId="25" fillId="0" borderId="9" xfId="0" applyNumberFormat="1" applyFont="1" applyFill="1" applyBorder="1" applyAlignment="1">
      <alignment horizontal="right" vertical="center"/>
    </xf>
    <xf numFmtId="3" fontId="25" fillId="0" borderId="10" xfId="0" applyNumberFormat="1" applyFont="1" applyFill="1" applyBorder="1" applyAlignment="1">
      <alignment horizontal="right" vertical="center"/>
    </xf>
    <xf numFmtId="3" fontId="25" fillId="0" borderId="11" xfId="0" applyNumberFormat="1" applyFont="1" applyFill="1" applyBorder="1" applyAlignment="1">
      <alignment horizontal="right" vertical="center"/>
    </xf>
    <xf numFmtId="3" fontId="25" fillId="0" borderId="12" xfId="0" applyNumberFormat="1" applyFont="1" applyFill="1" applyBorder="1" applyAlignment="1">
      <alignment horizontal="right" vertical="center"/>
    </xf>
    <xf numFmtId="3" fontId="29" fillId="0" borderId="39" xfId="0" applyNumberFormat="1" applyFont="1" applyFill="1" applyBorder="1" applyAlignment="1">
      <alignment horizontal="right"/>
    </xf>
    <xf numFmtId="3" fontId="29" fillId="0" borderId="37" xfId="0" applyNumberFormat="1" applyFont="1" applyFill="1" applyBorder="1" applyAlignment="1">
      <alignment horizontal="right"/>
    </xf>
    <xf numFmtId="3" fontId="29" fillId="0" borderId="45" xfId="0" applyNumberFormat="1" applyFont="1" applyFill="1" applyBorder="1" applyAlignment="1">
      <alignment horizontal="right"/>
    </xf>
    <xf numFmtId="3" fontId="25" fillId="0" borderId="30" xfId="0" applyNumberFormat="1" applyFont="1" applyFill="1" applyBorder="1" applyAlignment="1">
      <alignment horizontal="right" vertical="center" wrapText="1"/>
    </xf>
    <xf numFmtId="3" fontId="25" fillId="0" borderId="29" xfId="0" applyNumberFormat="1" applyFont="1" applyFill="1" applyBorder="1" applyAlignment="1">
      <alignment horizontal="right" vertical="center" wrapText="1"/>
    </xf>
    <xf numFmtId="3" fontId="25" fillId="0" borderId="42" xfId="0" applyNumberFormat="1" applyFont="1" applyFill="1" applyBorder="1" applyAlignment="1">
      <alignment horizontal="right" vertical="center"/>
    </xf>
    <xf numFmtId="3" fontId="25" fillId="0" borderId="26" xfId="0" applyNumberFormat="1" applyFont="1" applyFill="1" applyBorder="1" applyAlignment="1">
      <alignment horizontal="right" vertical="center"/>
    </xf>
    <xf numFmtId="3" fontId="25" fillId="0" borderId="22" xfId="0" applyNumberFormat="1" applyFont="1" applyFill="1" applyBorder="1" applyAlignment="1">
      <alignment horizontal="right" vertical="center"/>
    </xf>
    <xf numFmtId="3" fontId="25" fillId="0" borderId="41" xfId="0" applyNumberFormat="1" applyFont="1" applyFill="1" applyBorder="1" applyAlignment="1">
      <alignment horizontal="right" vertical="center"/>
    </xf>
    <xf numFmtId="3" fontId="25" fillId="0" borderId="24" xfId="0" applyNumberFormat="1" applyFont="1" applyFill="1" applyBorder="1" applyAlignment="1">
      <alignment horizontal="right" vertical="center"/>
    </xf>
    <xf numFmtId="3" fontId="25" fillId="0" borderId="25" xfId="0" applyNumberFormat="1" applyFont="1" applyFill="1" applyBorder="1" applyAlignment="1">
      <alignment horizontal="right" vertical="center"/>
    </xf>
    <xf numFmtId="3" fontId="29" fillId="0" borderId="21" xfId="0" applyNumberFormat="1" applyFont="1" applyFill="1" applyBorder="1" applyAlignment="1">
      <alignment horizontal="right"/>
    </xf>
    <xf numFmtId="3" fontId="25" fillId="0" borderId="39" xfId="0" applyNumberFormat="1" applyFont="1" applyFill="1" applyBorder="1" applyAlignment="1">
      <alignment horizontal="right" vertical="center"/>
    </xf>
    <xf numFmtId="3" fontId="25" fillId="0" borderId="37" xfId="0" applyNumberFormat="1" applyFont="1" applyFill="1" applyBorder="1" applyAlignment="1">
      <alignment horizontal="right" vertical="center"/>
    </xf>
    <xf numFmtId="3" fontId="25" fillId="0" borderId="21" xfId="0" applyNumberFormat="1" applyFont="1" applyFill="1" applyBorder="1" applyAlignment="1">
      <alignment horizontal="right" vertical="center"/>
    </xf>
    <xf numFmtId="3" fontId="25" fillId="0" borderId="40" xfId="0" applyNumberFormat="1" applyFont="1" applyFill="1" applyBorder="1" applyAlignment="1">
      <alignment horizontal="right" vertical="center"/>
    </xf>
    <xf numFmtId="3" fontId="25" fillId="0" borderId="19" xfId="0" applyNumberFormat="1" applyFont="1" applyFill="1" applyBorder="1" applyAlignment="1">
      <alignment horizontal="right" vertical="center"/>
    </xf>
    <xf numFmtId="3" fontId="25" fillId="0" borderId="34" xfId="0" applyNumberFormat="1" applyFont="1" applyFill="1" applyBorder="1" applyAlignment="1">
      <alignment horizontal="right" vertical="center"/>
    </xf>
    <xf numFmtId="0" fontId="22" fillId="0" borderId="24"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44" xfId="0" applyFont="1" applyFill="1" applyBorder="1" applyAlignment="1">
      <alignment horizontal="left" vertical="center"/>
    </xf>
    <xf numFmtId="0" fontId="22" fillId="0" borderId="36" xfId="0" applyFont="1" applyFill="1" applyBorder="1" applyAlignment="1">
      <alignment horizontal="left" vertical="center"/>
    </xf>
    <xf numFmtId="0" fontId="22" fillId="0" borderId="20" xfId="0" applyFont="1" applyFill="1" applyBorder="1" applyAlignment="1">
      <alignment horizontal="left" vertical="center"/>
    </xf>
    <xf numFmtId="0" fontId="25" fillId="0" borderId="40" xfId="0" applyFont="1" applyFill="1" applyBorder="1" applyAlignment="1">
      <alignment horizontal="center" vertical="center"/>
    </xf>
    <xf numFmtId="0" fontId="25" fillId="0" borderId="34" xfId="0" applyFont="1" applyFill="1" applyBorder="1" applyAlignment="1">
      <alignment horizontal="center" vertical="center"/>
    </xf>
    <xf numFmtId="0" fontId="23" fillId="0" borderId="23" xfId="0" applyFont="1" applyFill="1" applyBorder="1" applyAlignment="1">
      <alignment horizontal="left" vertical="center"/>
    </xf>
    <xf numFmtId="0" fontId="23" fillId="0" borderId="0" xfId="0" applyFont="1" applyFill="1" applyBorder="1" applyAlignment="1">
      <alignment horizontal="left" vertical="center"/>
    </xf>
    <xf numFmtId="0" fontId="23" fillId="0" borderId="9" xfId="0" applyFont="1" applyFill="1" applyBorder="1" applyAlignment="1">
      <alignment horizontal="left" vertical="center"/>
    </xf>
    <xf numFmtId="0" fontId="23" fillId="0" borderId="27" xfId="0" applyFont="1" applyFill="1" applyBorder="1" applyAlignment="1">
      <alignment horizontal="left" vertical="center"/>
    </xf>
    <xf numFmtId="0" fontId="23" fillId="0" borderId="11" xfId="0" applyFont="1" applyFill="1" applyBorder="1" applyAlignment="1">
      <alignment horizontal="left" vertical="center"/>
    </xf>
    <xf numFmtId="0" fontId="23" fillId="0" borderId="12" xfId="0" applyFont="1" applyFill="1" applyBorder="1" applyAlignment="1">
      <alignment horizontal="left" vertical="center"/>
    </xf>
    <xf numFmtId="0" fontId="23" fillId="0" borderId="32" xfId="0" applyFont="1" applyFill="1" applyBorder="1" applyAlignment="1">
      <alignment horizontal="left" vertical="center"/>
    </xf>
    <xf numFmtId="0" fontId="23" fillId="0" borderId="5" xfId="0" applyFont="1" applyFill="1" applyBorder="1" applyAlignment="1">
      <alignment horizontal="left" vertical="center"/>
    </xf>
    <xf numFmtId="0" fontId="23" fillId="0" borderId="7" xfId="0" applyFont="1" applyFill="1" applyBorder="1" applyAlignment="1">
      <alignment horizontal="left" vertical="center"/>
    </xf>
    <xf numFmtId="0" fontId="25" fillId="0" borderId="6" xfId="0" applyFont="1" applyFill="1" applyBorder="1" applyAlignment="1">
      <alignment horizontal="center" vertical="center"/>
    </xf>
    <xf numFmtId="0" fontId="25" fillId="0" borderId="7" xfId="0" applyFont="1" applyFill="1" applyBorder="1" applyAlignment="1">
      <alignment horizontal="center" vertical="center"/>
    </xf>
    <xf numFmtId="0" fontId="25" fillId="0" borderId="10" xfId="0" applyFont="1" applyFill="1" applyBorder="1" applyAlignment="1">
      <alignment horizontal="center" vertical="center"/>
    </xf>
    <xf numFmtId="0" fontId="25" fillId="0" borderId="12" xfId="0" applyFont="1" applyFill="1" applyBorder="1" applyAlignment="1">
      <alignment horizontal="center" vertical="center"/>
    </xf>
    <xf numFmtId="3" fontId="25" fillId="0" borderId="45" xfId="0" applyNumberFormat="1" applyFont="1" applyFill="1" applyBorder="1" applyAlignment="1">
      <alignment horizontal="right" vertical="center"/>
    </xf>
    <xf numFmtId="0" fontId="25" fillId="0" borderId="2" xfId="0" applyFont="1" applyFill="1" applyBorder="1" applyAlignment="1">
      <alignment horizontal="center" vertical="center"/>
    </xf>
    <xf numFmtId="0" fontId="25" fillId="0" borderId="4" xfId="0" applyFont="1" applyFill="1" applyBorder="1" applyAlignment="1">
      <alignment horizontal="center" vertical="center"/>
    </xf>
    <xf numFmtId="0" fontId="25" fillId="0" borderId="39" xfId="0" applyFont="1" applyFill="1" applyBorder="1" applyAlignment="1">
      <alignment horizontal="center" vertical="center"/>
    </xf>
    <xf numFmtId="0" fontId="25" fillId="0" borderId="21" xfId="0" applyFont="1" applyFill="1" applyBorder="1" applyAlignment="1">
      <alignment horizontal="center" vertical="center"/>
    </xf>
    <xf numFmtId="0" fontId="24" fillId="0" borderId="38" xfId="0" applyFont="1" applyFill="1" applyBorder="1" applyAlignment="1">
      <alignment horizontal="left" vertical="center"/>
    </xf>
    <xf numFmtId="0" fontId="24" fillId="0" borderId="36" xfId="0" applyFont="1" applyFill="1" applyBorder="1" applyAlignment="1">
      <alignment horizontal="left" vertical="center"/>
    </xf>
    <xf numFmtId="0" fontId="24" fillId="0" borderId="20" xfId="0" applyFont="1" applyFill="1" applyBorder="1" applyAlignment="1">
      <alignment horizontal="left" vertical="center"/>
    </xf>
    <xf numFmtId="0" fontId="23" fillId="0" borderId="41"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42"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30" fillId="0" borderId="0"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21" fillId="0" borderId="33" xfId="0" applyFont="1" applyFill="1" applyBorder="1" applyAlignment="1">
      <alignment horizontal="center" vertical="center"/>
    </xf>
    <xf numFmtId="0" fontId="21" fillId="0" borderId="24" xfId="0" applyFont="1" applyFill="1" applyBorder="1" applyAlignment="1">
      <alignment horizontal="center" vertical="center"/>
    </xf>
    <xf numFmtId="0" fontId="21" fillId="0" borderId="25" xfId="0" applyFont="1" applyFill="1" applyBorder="1" applyAlignment="1">
      <alignment horizontal="center" vertical="center"/>
    </xf>
    <xf numFmtId="0" fontId="21" fillId="0" borderId="23"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9" xfId="0" applyFont="1" applyFill="1" applyBorder="1" applyAlignment="1">
      <alignment horizontal="center" vertical="center"/>
    </xf>
    <xf numFmtId="0" fontId="21" fillId="0" borderId="28" xfId="0" applyFont="1" applyFill="1" applyBorder="1" applyAlignment="1">
      <alignment horizontal="center" vertical="center"/>
    </xf>
    <xf numFmtId="0" fontId="21" fillId="0" borderId="26" xfId="0" applyFont="1" applyFill="1" applyBorder="1" applyAlignment="1">
      <alignment horizontal="center" vertical="center"/>
    </xf>
    <xf numFmtId="0" fontId="21" fillId="0" borderId="22" xfId="0" applyFont="1" applyFill="1" applyBorder="1" applyAlignment="1">
      <alignment horizontal="center" vertical="center"/>
    </xf>
    <xf numFmtId="0" fontId="20" fillId="0" borderId="33" xfId="0" applyFont="1" applyFill="1" applyBorder="1" applyAlignment="1">
      <alignment horizontal="left" vertical="center" wrapText="1"/>
    </xf>
    <xf numFmtId="0" fontId="20" fillId="0" borderId="24" xfId="0" applyFont="1" applyFill="1" applyBorder="1" applyAlignment="1">
      <alignment horizontal="left" vertical="center" wrapText="1"/>
    </xf>
    <xf numFmtId="0" fontId="20" fillId="0" borderId="25" xfId="0" applyFont="1" applyFill="1" applyBorder="1" applyAlignment="1">
      <alignment horizontal="left" vertical="center" wrapText="1"/>
    </xf>
    <xf numFmtId="0" fontId="20" fillId="0" borderId="28" xfId="0" applyFont="1" applyFill="1" applyBorder="1" applyAlignment="1">
      <alignment horizontal="left" vertical="center" wrapText="1"/>
    </xf>
    <xf numFmtId="0" fontId="20" fillId="0" borderId="26" xfId="0" applyFont="1" applyFill="1" applyBorder="1" applyAlignment="1">
      <alignment horizontal="left" vertical="center" wrapText="1"/>
    </xf>
    <xf numFmtId="0" fontId="20" fillId="0" borderId="22" xfId="0" applyFont="1" applyFill="1" applyBorder="1" applyAlignment="1">
      <alignment horizontal="left" vertical="center" wrapText="1"/>
    </xf>
    <xf numFmtId="0" fontId="22" fillId="0" borderId="6" xfId="0" applyFont="1" applyFill="1" applyBorder="1" applyAlignment="1">
      <alignment horizontal="left" vertical="center"/>
    </xf>
    <xf numFmtId="0" fontId="22" fillId="0" borderId="10" xfId="0" applyFont="1" applyFill="1" applyBorder="1" applyAlignment="1">
      <alignment horizontal="left" vertical="center"/>
    </xf>
    <xf numFmtId="0" fontId="25" fillId="0" borderId="37" xfId="0" applyFont="1" applyFill="1" applyBorder="1" applyAlignment="1">
      <alignment horizontal="center" vertical="center"/>
    </xf>
    <xf numFmtId="0" fontId="22" fillId="0" borderId="23"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9" xfId="0" applyFont="1" applyFill="1" applyBorder="1" applyAlignment="1">
      <alignment horizontal="left" vertical="center" wrapText="1"/>
    </xf>
  </cellXfs>
  <cellStyles count="5">
    <cellStyle name="meny 2" xfId="4"/>
    <cellStyle name="Normálna" xfId="0" builtinId="0"/>
    <cellStyle name="normálne 2" xfId="2"/>
    <cellStyle name="normálne 3" xfId="3"/>
    <cellStyle name="Percentá"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50"/>
  <sheetViews>
    <sheetView topLeftCell="A43" zoomScaleSheetLayoutView="80" workbookViewId="0"/>
  </sheetViews>
  <sheetFormatPr defaultRowHeight="14.5" x14ac:dyDescent="0.35"/>
  <cols>
    <col min="1" max="2" width="2.81640625" customWidth="1"/>
    <col min="3" max="16" width="3" customWidth="1"/>
    <col min="17" max="17" width="3" style="2" customWidth="1"/>
    <col min="18" max="26" width="3" customWidth="1"/>
    <col min="27" max="27" width="3.1796875" customWidth="1"/>
    <col min="28" max="49" width="3" customWidth="1"/>
  </cols>
  <sheetData>
    <row r="2" spans="1:34" x14ac:dyDescent="0.35">
      <c r="Y2" s="123" t="s">
        <v>0</v>
      </c>
      <c r="Z2" s="124"/>
      <c r="AA2" s="124"/>
      <c r="AB2" s="124"/>
      <c r="AC2" s="124"/>
      <c r="AD2" s="124"/>
      <c r="AE2" s="124"/>
      <c r="AF2" s="124"/>
      <c r="AG2" s="125"/>
    </row>
    <row r="4" spans="1:34" ht="23.5" x14ac:dyDescent="0.55000000000000004">
      <c r="O4" s="126" t="s">
        <v>1</v>
      </c>
      <c r="P4" s="126"/>
      <c r="Q4" s="126"/>
      <c r="R4" s="126"/>
      <c r="S4" s="126"/>
      <c r="T4" s="126"/>
    </row>
    <row r="5" spans="1:34" x14ac:dyDescent="0.35">
      <c r="A5" s="4"/>
      <c r="B5" s="4"/>
      <c r="C5" s="4"/>
      <c r="D5" s="4"/>
      <c r="E5" s="4"/>
      <c r="F5" s="4"/>
      <c r="G5" s="4"/>
      <c r="H5" s="4"/>
      <c r="I5" s="4"/>
      <c r="J5" s="4"/>
      <c r="K5" s="4"/>
      <c r="L5" s="4"/>
      <c r="M5" s="127" t="s">
        <v>2</v>
      </c>
      <c r="N5" s="127"/>
      <c r="O5" s="127"/>
      <c r="P5" s="127"/>
      <c r="Q5" s="127"/>
      <c r="R5" s="127"/>
      <c r="S5" s="127"/>
      <c r="T5" s="127"/>
      <c r="U5" s="127"/>
      <c r="V5" s="127"/>
      <c r="W5" s="4"/>
      <c r="X5" s="4"/>
      <c r="Y5" s="4"/>
      <c r="Z5" s="4"/>
      <c r="AA5" s="4"/>
      <c r="AB5" s="4"/>
      <c r="AC5" s="4"/>
      <c r="AD5" s="4"/>
      <c r="AE5" s="4"/>
      <c r="AF5" s="4"/>
      <c r="AG5" s="4"/>
      <c r="AH5" s="4"/>
    </row>
    <row r="6" spans="1:34" x14ac:dyDescent="0.35">
      <c r="A6" s="4"/>
      <c r="B6" s="4"/>
      <c r="C6" s="4"/>
      <c r="D6" s="4"/>
      <c r="E6" s="4"/>
      <c r="F6" s="4"/>
      <c r="G6" s="4"/>
      <c r="H6" s="4"/>
      <c r="I6" s="4"/>
      <c r="J6" s="4"/>
      <c r="K6" s="49" t="s">
        <v>677</v>
      </c>
      <c r="L6" s="4"/>
      <c r="M6" s="4"/>
      <c r="N6" s="4"/>
      <c r="O6" s="49"/>
      <c r="P6" s="36">
        <v>3</v>
      </c>
      <c r="Q6" s="36">
        <v>1</v>
      </c>
      <c r="R6" s="4" t="s">
        <v>23</v>
      </c>
      <c r="S6" s="36">
        <v>1</v>
      </c>
      <c r="T6" s="36">
        <v>2</v>
      </c>
      <c r="U6" s="4" t="s">
        <v>23</v>
      </c>
      <c r="V6" s="36">
        <v>2</v>
      </c>
      <c r="W6" s="36">
        <v>0</v>
      </c>
      <c r="X6" s="36">
        <v>1</v>
      </c>
      <c r="Y6" s="36">
        <v>3</v>
      </c>
      <c r="Z6" s="4"/>
      <c r="AA6" s="4"/>
      <c r="AB6" s="4"/>
      <c r="AC6" s="4"/>
      <c r="AD6" s="4"/>
      <c r="AE6" s="4"/>
      <c r="AF6" s="4"/>
      <c r="AG6" s="4"/>
      <c r="AH6" s="4"/>
    </row>
    <row r="7" spans="1:34" x14ac:dyDescent="0.35">
      <c r="A7" s="4"/>
      <c r="B7" s="4"/>
      <c r="C7" s="4"/>
      <c r="D7" s="4"/>
      <c r="E7" s="4"/>
      <c r="F7" s="4"/>
      <c r="G7" s="4"/>
      <c r="H7" s="4"/>
      <c r="I7" s="4"/>
      <c r="J7" s="4"/>
      <c r="K7" s="4"/>
      <c r="L7" s="4"/>
      <c r="M7" s="4"/>
      <c r="N7" s="4"/>
      <c r="O7" s="4"/>
      <c r="P7" s="4"/>
      <c r="Q7" s="50"/>
      <c r="R7" s="4"/>
      <c r="S7" s="4"/>
      <c r="T7" s="4"/>
      <c r="U7" s="4"/>
      <c r="V7" s="4"/>
      <c r="W7" s="4"/>
      <c r="X7" s="4"/>
      <c r="Y7" s="4"/>
      <c r="Z7" s="4"/>
      <c r="AA7" s="4"/>
      <c r="AB7" s="4"/>
      <c r="AC7" s="4"/>
      <c r="AD7" s="4"/>
      <c r="AE7" s="4"/>
      <c r="AF7" s="4"/>
      <c r="AG7" s="4"/>
      <c r="AH7" s="4"/>
    </row>
    <row r="8" spans="1:34" x14ac:dyDescent="0.35">
      <c r="A8" s="4"/>
      <c r="B8" s="4"/>
      <c r="C8" s="4"/>
      <c r="D8" s="4"/>
      <c r="E8" s="4"/>
      <c r="F8" s="4"/>
      <c r="G8" s="4"/>
      <c r="H8" s="4"/>
      <c r="I8" s="4"/>
      <c r="J8" s="4"/>
      <c r="K8" s="4"/>
      <c r="L8" s="4"/>
      <c r="M8" s="4"/>
      <c r="N8" s="4"/>
      <c r="O8" s="51" t="s">
        <v>3</v>
      </c>
      <c r="P8" s="4"/>
      <c r="Q8" s="52"/>
      <c r="R8" s="128" t="s">
        <v>4</v>
      </c>
      <c r="S8" s="129"/>
      <c r="T8" s="129"/>
      <c r="U8" s="129"/>
      <c r="V8" s="4"/>
      <c r="W8" s="4"/>
      <c r="X8" s="4"/>
      <c r="Y8" s="4"/>
      <c r="Z8" s="36" t="s">
        <v>30</v>
      </c>
      <c r="AA8" s="130" t="s">
        <v>5</v>
      </c>
      <c r="AB8" s="131"/>
      <c r="AC8" s="131"/>
      <c r="AD8" s="131"/>
      <c r="AE8" s="131"/>
      <c r="AF8" s="4"/>
      <c r="AG8" s="4"/>
      <c r="AH8" s="4"/>
    </row>
    <row r="9" spans="1:34" x14ac:dyDescent="0.35">
      <c r="A9" s="4"/>
      <c r="B9" s="4"/>
      <c r="C9" s="4"/>
      <c r="D9" s="4"/>
      <c r="E9" s="4"/>
      <c r="F9" s="4"/>
      <c r="G9" s="4"/>
      <c r="H9" s="4"/>
      <c r="I9" s="4"/>
      <c r="J9" s="4"/>
      <c r="K9" s="4"/>
      <c r="L9" s="4"/>
      <c r="M9" s="4"/>
      <c r="N9" s="4"/>
      <c r="O9" s="4"/>
      <c r="P9" s="4"/>
      <c r="Q9" s="50"/>
      <c r="R9" s="4"/>
      <c r="S9" s="4"/>
      <c r="T9" s="4"/>
      <c r="U9" s="4"/>
      <c r="V9" s="4"/>
      <c r="W9" s="4"/>
      <c r="X9" s="4"/>
      <c r="Y9" s="4"/>
      <c r="Z9" s="4"/>
      <c r="AA9" s="4"/>
      <c r="AB9" s="4"/>
      <c r="AC9" s="4"/>
      <c r="AD9" s="4"/>
      <c r="AE9" s="4"/>
      <c r="AF9" s="4"/>
      <c r="AG9" s="4"/>
      <c r="AH9" s="4"/>
    </row>
    <row r="10" spans="1:34" x14ac:dyDescent="0.35">
      <c r="A10" s="4"/>
      <c r="B10" s="4"/>
      <c r="C10" s="4"/>
      <c r="D10" s="4"/>
      <c r="E10" s="4"/>
      <c r="F10" s="4"/>
      <c r="G10" s="4"/>
      <c r="H10" s="4"/>
      <c r="I10" s="4"/>
      <c r="J10" s="4"/>
      <c r="K10" s="4"/>
      <c r="L10" s="4"/>
      <c r="M10" s="4"/>
      <c r="N10" s="4"/>
      <c r="O10" s="4"/>
      <c r="P10" s="4"/>
      <c r="Q10" s="50"/>
      <c r="R10" s="4"/>
      <c r="S10" s="4"/>
      <c r="T10" s="4"/>
      <c r="U10" s="4"/>
      <c r="V10" s="4"/>
      <c r="W10" s="4"/>
      <c r="X10" s="4"/>
      <c r="Y10" s="4"/>
      <c r="Z10" s="4"/>
      <c r="AA10" s="4"/>
      <c r="AB10" s="4"/>
      <c r="AC10" s="4"/>
      <c r="AD10" s="4"/>
      <c r="AE10" s="4"/>
      <c r="AF10" s="4"/>
      <c r="AG10" s="4"/>
      <c r="AH10" s="4"/>
    </row>
    <row r="11" spans="1:34" x14ac:dyDescent="0.35">
      <c r="A11" s="4"/>
      <c r="B11" s="4"/>
      <c r="C11" s="4"/>
      <c r="D11" s="4"/>
      <c r="E11" s="4"/>
      <c r="F11" s="4"/>
      <c r="G11" s="4"/>
      <c r="H11" s="4"/>
      <c r="I11" s="4"/>
      <c r="J11" s="4"/>
      <c r="K11" s="4"/>
      <c r="L11" s="4"/>
      <c r="M11" s="4"/>
      <c r="N11" s="4"/>
      <c r="O11" s="4"/>
      <c r="P11" s="132" t="s">
        <v>8</v>
      </c>
      <c r="Q11" s="132"/>
      <c r="R11" s="4"/>
      <c r="S11" s="51" t="s">
        <v>9</v>
      </c>
      <c r="T11" s="4"/>
      <c r="U11" s="4"/>
      <c r="V11" s="4"/>
      <c r="W11" s="4"/>
      <c r="X11" s="4"/>
      <c r="Y11" s="4"/>
      <c r="Z11" s="133" t="s">
        <v>8</v>
      </c>
      <c r="AA11" s="133"/>
      <c r="AB11" s="4"/>
      <c r="AC11" s="51" t="s">
        <v>9</v>
      </c>
      <c r="AD11" s="4"/>
      <c r="AE11" s="4"/>
      <c r="AF11" s="4"/>
      <c r="AG11" s="4"/>
      <c r="AH11" s="4"/>
    </row>
    <row r="12" spans="1:34" x14ac:dyDescent="0.35">
      <c r="A12" s="4"/>
      <c r="B12" s="4"/>
      <c r="C12" s="4"/>
      <c r="D12" s="4"/>
      <c r="E12" s="4"/>
      <c r="F12" s="4"/>
      <c r="G12" s="4"/>
      <c r="H12" s="131" t="s">
        <v>6</v>
      </c>
      <c r="I12" s="131"/>
      <c r="J12" s="131"/>
      <c r="K12" s="131"/>
      <c r="L12" s="4"/>
      <c r="M12" s="4"/>
      <c r="N12" s="4" t="s">
        <v>7</v>
      </c>
      <c r="O12" s="4"/>
      <c r="P12" s="47">
        <v>0</v>
      </c>
      <c r="Q12" s="47">
        <v>1</v>
      </c>
      <c r="R12" s="48"/>
      <c r="S12" s="45">
        <v>2</v>
      </c>
      <c r="T12" s="45">
        <v>0</v>
      </c>
      <c r="U12" s="45">
        <v>1</v>
      </c>
      <c r="V12" s="45">
        <v>3</v>
      </c>
      <c r="W12" s="4"/>
      <c r="X12" s="4"/>
      <c r="Y12" s="4" t="s">
        <v>10</v>
      </c>
      <c r="Z12" s="45">
        <v>1</v>
      </c>
      <c r="AA12" s="45">
        <v>2</v>
      </c>
      <c r="AB12" s="48"/>
      <c r="AC12" s="45">
        <v>2</v>
      </c>
      <c r="AD12" s="45">
        <v>0</v>
      </c>
      <c r="AE12" s="45">
        <v>1</v>
      </c>
      <c r="AF12" s="45">
        <v>3</v>
      </c>
      <c r="AG12" s="4"/>
      <c r="AH12" s="4"/>
    </row>
    <row r="13" spans="1:34" x14ac:dyDescent="0.35">
      <c r="A13" s="4"/>
      <c r="B13" s="4"/>
      <c r="C13" s="4"/>
      <c r="D13" s="4"/>
      <c r="E13" s="4"/>
      <c r="F13" s="4"/>
      <c r="G13" s="4"/>
      <c r="H13" s="4"/>
      <c r="I13" s="4"/>
      <c r="J13" s="4"/>
      <c r="K13" s="4"/>
      <c r="L13" s="4"/>
      <c r="M13" s="4"/>
      <c r="N13" s="4"/>
      <c r="O13" s="4"/>
      <c r="P13" s="4"/>
      <c r="Q13" s="50"/>
      <c r="R13" s="4"/>
      <c r="S13" s="4"/>
      <c r="T13" s="4"/>
      <c r="U13" s="4"/>
      <c r="V13" s="4"/>
      <c r="W13" s="4"/>
      <c r="X13" s="4"/>
      <c r="Y13" s="4"/>
      <c r="Z13" s="4"/>
      <c r="AA13" s="4"/>
      <c r="AB13" s="4"/>
      <c r="AC13" s="4"/>
      <c r="AD13" s="4"/>
      <c r="AE13" s="4"/>
      <c r="AF13" s="4"/>
      <c r="AG13" s="4"/>
      <c r="AH13" s="4"/>
    </row>
    <row r="14" spans="1:34" x14ac:dyDescent="0.35">
      <c r="A14" s="4"/>
      <c r="B14" s="4"/>
      <c r="C14" s="4"/>
      <c r="D14" s="4"/>
      <c r="E14" s="4"/>
      <c r="F14" s="4"/>
      <c r="G14" s="4"/>
      <c r="H14" s="131" t="s">
        <v>11</v>
      </c>
      <c r="I14" s="131"/>
      <c r="J14" s="131"/>
      <c r="K14" s="131"/>
      <c r="L14" s="131"/>
      <c r="M14" s="4"/>
      <c r="N14" s="4"/>
      <c r="O14" s="4"/>
      <c r="P14" s="133" t="s">
        <v>8</v>
      </c>
      <c r="Q14" s="133"/>
      <c r="R14" s="4"/>
      <c r="S14" s="51" t="s">
        <v>9</v>
      </c>
      <c r="T14" s="4"/>
      <c r="U14" s="4"/>
      <c r="V14" s="4"/>
      <c r="W14" s="4"/>
      <c r="X14" s="4"/>
      <c r="Y14" s="4"/>
      <c r="Z14" s="133" t="s">
        <v>8</v>
      </c>
      <c r="AA14" s="133"/>
      <c r="AB14" s="4"/>
      <c r="AC14" s="4" t="s">
        <v>9</v>
      </c>
      <c r="AD14" s="4"/>
      <c r="AE14" s="4"/>
      <c r="AF14" s="4"/>
      <c r="AG14" s="4"/>
      <c r="AH14" s="4"/>
    </row>
    <row r="15" spans="1:34" x14ac:dyDescent="0.35">
      <c r="A15" s="4"/>
      <c r="B15" s="4"/>
      <c r="C15" s="4"/>
      <c r="D15" s="4"/>
      <c r="E15" s="4"/>
      <c r="F15" s="131" t="s">
        <v>12</v>
      </c>
      <c r="G15" s="131"/>
      <c r="H15" s="131"/>
      <c r="I15" s="131"/>
      <c r="J15" s="131"/>
      <c r="K15" s="131"/>
      <c r="L15" s="131"/>
      <c r="M15" s="4"/>
      <c r="N15" s="4" t="s">
        <v>7</v>
      </c>
      <c r="O15" s="4"/>
      <c r="P15" s="45">
        <v>0</v>
      </c>
      <c r="Q15" s="45">
        <v>1</v>
      </c>
      <c r="R15" s="48"/>
      <c r="S15" s="45">
        <v>2</v>
      </c>
      <c r="T15" s="45">
        <v>0</v>
      </c>
      <c r="U15" s="45">
        <v>1</v>
      </c>
      <c r="V15" s="45">
        <v>2</v>
      </c>
      <c r="W15" s="4"/>
      <c r="X15" s="4"/>
      <c r="Y15" s="4" t="s">
        <v>10</v>
      </c>
      <c r="Z15" s="45">
        <v>1</v>
      </c>
      <c r="AA15" s="45">
        <v>2</v>
      </c>
      <c r="AB15" s="48"/>
      <c r="AC15" s="45">
        <v>2</v>
      </c>
      <c r="AD15" s="45">
        <v>0</v>
      </c>
      <c r="AE15" s="45">
        <v>1</v>
      </c>
      <c r="AF15" s="45">
        <v>2</v>
      </c>
      <c r="AG15" s="4"/>
      <c r="AH15" s="4"/>
    </row>
    <row r="16" spans="1:34" x14ac:dyDescent="0.35">
      <c r="A16" s="4"/>
      <c r="B16" s="4"/>
      <c r="C16" s="4"/>
      <c r="D16" s="4"/>
      <c r="E16" s="4"/>
      <c r="F16" s="4"/>
      <c r="G16" s="4"/>
      <c r="H16" s="4"/>
      <c r="I16" s="4"/>
      <c r="J16" s="4"/>
      <c r="K16" s="4"/>
      <c r="L16" s="4"/>
      <c r="M16" s="4"/>
      <c r="N16" s="4"/>
      <c r="O16" s="4"/>
      <c r="P16" s="4"/>
      <c r="Q16" s="50"/>
      <c r="R16" s="4"/>
      <c r="S16" s="4"/>
      <c r="T16" s="4"/>
      <c r="U16" s="4"/>
      <c r="V16" s="4"/>
      <c r="W16" s="4"/>
      <c r="X16" s="4"/>
      <c r="Y16" s="4"/>
      <c r="Z16" s="4"/>
      <c r="AA16" s="4"/>
      <c r="AB16" s="4"/>
      <c r="AC16" s="4"/>
      <c r="AD16" s="4"/>
      <c r="AE16" s="4"/>
      <c r="AF16" s="4"/>
      <c r="AG16" s="4"/>
      <c r="AH16" s="4"/>
    </row>
    <row r="17" spans="1:34" x14ac:dyDescent="0.35">
      <c r="A17" s="4"/>
      <c r="B17" s="4"/>
      <c r="C17" s="4"/>
      <c r="D17" s="4"/>
      <c r="E17" s="4"/>
      <c r="F17" s="4"/>
      <c r="G17" s="4"/>
      <c r="H17" s="4"/>
      <c r="I17" s="4"/>
      <c r="J17" s="4"/>
      <c r="K17" s="4"/>
      <c r="L17" s="4"/>
      <c r="M17" s="4"/>
      <c r="N17" s="4"/>
      <c r="O17" s="4"/>
      <c r="P17" s="4"/>
      <c r="Q17" s="50"/>
      <c r="R17" s="4"/>
      <c r="S17" s="4"/>
      <c r="T17" s="4"/>
      <c r="U17" s="4"/>
      <c r="V17" s="4"/>
      <c r="W17" s="4"/>
      <c r="X17" s="4"/>
      <c r="Y17" s="4"/>
      <c r="Z17" s="4"/>
      <c r="AA17" s="4"/>
      <c r="AB17" s="4"/>
      <c r="AC17" s="4"/>
      <c r="AD17" s="4"/>
      <c r="AE17" s="4"/>
      <c r="AF17" s="4"/>
      <c r="AG17" s="4"/>
      <c r="AH17" s="4"/>
    </row>
    <row r="18" spans="1:34" x14ac:dyDescent="0.35">
      <c r="A18" s="4"/>
      <c r="B18" s="4"/>
      <c r="C18" s="143" t="s">
        <v>13</v>
      </c>
      <c r="D18" s="143"/>
      <c r="E18" s="143"/>
      <c r="F18" s="143"/>
      <c r="G18" s="143"/>
      <c r="H18" s="143"/>
      <c r="I18" s="143"/>
      <c r="J18" s="143"/>
      <c r="K18" s="143"/>
      <c r="L18" s="4"/>
      <c r="M18" s="4"/>
      <c r="N18" s="4"/>
      <c r="O18" s="4"/>
      <c r="P18" s="4"/>
      <c r="Q18" s="50"/>
      <c r="R18" s="144" t="s">
        <v>14</v>
      </c>
      <c r="S18" s="144"/>
      <c r="T18" s="144"/>
      <c r="U18" s="144"/>
      <c r="V18" s="144"/>
      <c r="W18" s="144"/>
      <c r="X18" s="4"/>
      <c r="Y18" s="144" t="s">
        <v>14</v>
      </c>
      <c r="Z18" s="144"/>
      <c r="AA18" s="144"/>
      <c r="AB18" s="144"/>
      <c r="AC18" s="144"/>
      <c r="AD18" s="144"/>
      <c r="AE18" s="4"/>
      <c r="AF18" s="4"/>
      <c r="AG18" s="4"/>
      <c r="AH18" s="4"/>
    </row>
    <row r="19" spans="1:34" x14ac:dyDescent="0.35">
      <c r="A19" s="4"/>
      <c r="B19" s="4"/>
      <c r="C19" s="34">
        <v>0</v>
      </c>
      <c r="D19" s="34">
        <v>8</v>
      </c>
      <c r="E19" s="5"/>
      <c r="F19" s="34">
        <v>0</v>
      </c>
      <c r="G19" s="34">
        <v>9</v>
      </c>
      <c r="H19" s="5"/>
      <c r="I19" s="34">
        <v>1</v>
      </c>
      <c r="J19" s="34">
        <v>9</v>
      </c>
      <c r="K19" s="34">
        <v>9</v>
      </c>
      <c r="L19" s="34">
        <v>5</v>
      </c>
      <c r="M19" s="4"/>
      <c r="N19" s="4"/>
      <c r="O19" s="4"/>
      <c r="P19" s="4"/>
      <c r="Q19" s="50"/>
      <c r="R19" s="46" t="s">
        <v>71</v>
      </c>
      <c r="S19" s="130" t="s">
        <v>15</v>
      </c>
      <c r="T19" s="131"/>
      <c r="U19" s="131"/>
      <c r="V19" s="4"/>
      <c r="W19" s="4"/>
      <c r="X19" s="4"/>
      <c r="Y19" s="46" t="s">
        <v>71</v>
      </c>
      <c r="Z19" s="130" t="s">
        <v>18</v>
      </c>
      <c r="AA19" s="131"/>
      <c r="AB19" s="131"/>
      <c r="AC19" s="131"/>
      <c r="AD19" s="4"/>
      <c r="AE19" s="4"/>
      <c r="AF19" s="4"/>
      <c r="AG19" s="4"/>
      <c r="AH19" s="4"/>
    </row>
    <row r="20" spans="1:34" x14ac:dyDescent="0.35">
      <c r="A20" s="4"/>
      <c r="B20" s="4"/>
      <c r="C20" s="4"/>
      <c r="D20" s="4"/>
      <c r="E20" s="4"/>
      <c r="F20" s="4"/>
      <c r="G20" s="4"/>
      <c r="H20" s="4"/>
      <c r="I20" s="4"/>
      <c r="J20" s="4"/>
      <c r="K20" s="4"/>
      <c r="L20" s="4"/>
      <c r="M20" s="4"/>
      <c r="N20" s="4"/>
      <c r="O20" s="4"/>
      <c r="P20" s="4"/>
      <c r="Q20" s="50"/>
      <c r="R20" s="46"/>
      <c r="S20" s="130" t="s">
        <v>16</v>
      </c>
      <c r="T20" s="131"/>
      <c r="U20" s="131"/>
      <c r="V20" s="131"/>
      <c r="W20" s="4"/>
      <c r="X20" s="4"/>
      <c r="Y20" s="46"/>
      <c r="Z20" s="130" t="s">
        <v>19</v>
      </c>
      <c r="AA20" s="131"/>
      <c r="AB20" s="131"/>
      <c r="AC20" s="131"/>
      <c r="AD20" s="4"/>
      <c r="AE20" s="4"/>
      <c r="AF20" s="4"/>
      <c r="AG20" s="4"/>
      <c r="AH20" s="4"/>
    </row>
    <row r="21" spans="1:34" x14ac:dyDescent="0.35">
      <c r="A21" s="4"/>
      <c r="B21" s="4"/>
      <c r="C21" s="4"/>
      <c r="D21" s="4"/>
      <c r="E21" s="4"/>
      <c r="F21" s="4"/>
      <c r="G21" s="4"/>
      <c r="H21" s="4"/>
      <c r="I21" s="4"/>
      <c r="J21" s="4"/>
      <c r="K21" s="4"/>
      <c r="L21" s="4"/>
      <c r="M21" s="4"/>
      <c r="N21" s="4"/>
      <c r="O21" s="4"/>
      <c r="P21" s="4"/>
      <c r="Q21" s="50"/>
      <c r="R21" s="46"/>
      <c r="S21" s="130" t="s">
        <v>17</v>
      </c>
      <c r="T21" s="131"/>
      <c r="U21" s="131"/>
      <c r="V21" s="131"/>
      <c r="W21" s="4"/>
      <c r="X21" s="4"/>
      <c r="Y21" s="4"/>
      <c r="Z21" s="4"/>
      <c r="AA21" s="4"/>
      <c r="AB21" s="4"/>
      <c r="AC21" s="4"/>
      <c r="AD21" s="4"/>
      <c r="AE21" s="4"/>
      <c r="AF21" s="4"/>
      <c r="AG21" s="4"/>
      <c r="AH21" s="4"/>
    </row>
    <row r="22" spans="1:34" x14ac:dyDescent="0.35">
      <c r="A22" s="4"/>
      <c r="B22" s="4"/>
      <c r="C22" s="4"/>
      <c r="D22" s="4"/>
      <c r="E22" s="4"/>
      <c r="F22" s="4"/>
      <c r="G22" s="4"/>
      <c r="H22" s="4"/>
      <c r="I22" s="4"/>
      <c r="J22" s="4"/>
      <c r="K22" s="4"/>
      <c r="L22" s="4"/>
      <c r="M22" s="4"/>
      <c r="N22" s="4"/>
      <c r="O22" s="4"/>
      <c r="P22" s="4"/>
      <c r="Q22" s="50"/>
      <c r="R22" s="4"/>
      <c r="S22" s="4"/>
      <c r="T22" s="4"/>
      <c r="U22" s="4"/>
      <c r="V22" s="4"/>
      <c r="W22" s="4"/>
      <c r="X22" s="4"/>
      <c r="Y22" s="4"/>
      <c r="Z22" s="4"/>
      <c r="AA22" s="4"/>
      <c r="AB22" s="4"/>
      <c r="AC22" s="4"/>
      <c r="AD22" s="4"/>
      <c r="AE22" s="4"/>
      <c r="AF22" s="4"/>
      <c r="AG22" s="4"/>
      <c r="AH22" s="4"/>
    </row>
    <row r="23" spans="1:34" x14ac:dyDescent="0.35">
      <c r="A23" s="4"/>
      <c r="B23" s="53" t="s">
        <v>20</v>
      </c>
      <c r="C23" s="53"/>
      <c r="D23" s="4"/>
      <c r="E23" s="4"/>
      <c r="F23" s="4"/>
      <c r="G23" s="4"/>
      <c r="H23" s="4"/>
      <c r="I23" s="4"/>
      <c r="J23" s="4"/>
      <c r="K23" s="4"/>
      <c r="L23" s="145" t="s">
        <v>21</v>
      </c>
      <c r="M23" s="145"/>
      <c r="N23" s="4"/>
      <c r="O23" s="4"/>
      <c r="P23" s="4"/>
      <c r="Q23" s="50"/>
      <c r="R23" s="4"/>
      <c r="S23" s="4"/>
      <c r="T23" s="4"/>
      <c r="U23" s="4"/>
      <c r="V23" s="4"/>
      <c r="W23" s="4"/>
      <c r="X23" s="144" t="s">
        <v>22</v>
      </c>
      <c r="Y23" s="144"/>
      <c r="Z23" s="144"/>
      <c r="AA23" s="144"/>
      <c r="AB23" s="144"/>
      <c r="AC23" s="4"/>
      <c r="AD23" s="4"/>
      <c r="AE23" s="4"/>
      <c r="AF23" s="4"/>
      <c r="AG23" s="4"/>
      <c r="AH23" s="4"/>
    </row>
    <row r="24" spans="1:34" x14ac:dyDescent="0.35">
      <c r="A24" s="4"/>
      <c r="B24" s="45">
        <v>3</v>
      </c>
      <c r="C24" s="45">
        <v>4</v>
      </c>
      <c r="D24" s="45">
        <v>1</v>
      </c>
      <c r="E24" s="45">
        <v>2</v>
      </c>
      <c r="F24" s="45">
        <v>6</v>
      </c>
      <c r="G24" s="45">
        <v>9</v>
      </c>
      <c r="H24" s="45">
        <v>7</v>
      </c>
      <c r="I24" s="45">
        <v>0</v>
      </c>
      <c r="J24" s="48"/>
      <c r="K24" s="48"/>
      <c r="L24" s="45">
        <v>2</v>
      </c>
      <c r="M24" s="45">
        <v>0</v>
      </c>
      <c r="N24" s="45">
        <v>2</v>
      </c>
      <c r="O24" s="45">
        <v>0</v>
      </c>
      <c r="P24" s="45">
        <v>4</v>
      </c>
      <c r="Q24" s="45">
        <v>1</v>
      </c>
      <c r="R24" s="45">
        <v>8</v>
      </c>
      <c r="S24" s="45">
        <v>5</v>
      </c>
      <c r="T24" s="45">
        <v>2</v>
      </c>
      <c r="U24" s="45">
        <v>1</v>
      </c>
      <c r="V24" s="57"/>
      <c r="W24" s="48"/>
      <c r="X24" s="45">
        <v>1</v>
      </c>
      <c r="Y24" s="45">
        <v>5</v>
      </c>
      <c r="Z24" s="58" t="s">
        <v>23</v>
      </c>
      <c r="AA24" s="45">
        <v>2</v>
      </c>
      <c r="AB24" s="45">
        <v>0</v>
      </c>
      <c r="AC24" s="58" t="s">
        <v>23</v>
      </c>
      <c r="AD24" s="45">
        <v>0</v>
      </c>
      <c r="AE24" s="5"/>
      <c r="AF24" s="4"/>
      <c r="AG24" s="4"/>
      <c r="AH24" s="4"/>
    </row>
    <row r="25" spans="1:34" x14ac:dyDescent="0.35">
      <c r="A25" s="4"/>
      <c r="B25" s="4"/>
      <c r="C25" s="4"/>
      <c r="D25" s="4"/>
      <c r="E25" s="4"/>
      <c r="F25" s="4"/>
      <c r="G25" s="4"/>
      <c r="H25" s="4"/>
      <c r="I25" s="4"/>
      <c r="J25" s="4"/>
      <c r="K25" s="4"/>
      <c r="L25" s="4"/>
      <c r="M25" s="4"/>
      <c r="N25" s="4"/>
      <c r="O25" s="4"/>
      <c r="P25" s="4"/>
      <c r="Q25" s="50"/>
      <c r="R25" s="4"/>
      <c r="S25" s="4"/>
      <c r="T25" s="4"/>
      <c r="U25" s="4"/>
      <c r="V25" s="4"/>
      <c r="W25" s="4"/>
      <c r="X25" s="4"/>
      <c r="Y25" s="4"/>
      <c r="Z25" s="4"/>
      <c r="AA25" s="4"/>
      <c r="AB25" s="4"/>
      <c r="AC25" s="4"/>
      <c r="AD25" s="4"/>
      <c r="AE25" s="4"/>
      <c r="AF25" s="4"/>
      <c r="AG25" s="4"/>
      <c r="AH25" s="4"/>
    </row>
    <row r="26" spans="1:34" s="4" customFormat="1" ht="16.5" customHeight="1" x14ac:dyDescent="0.2">
      <c r="A26" s="11" t="s">
        <v>663</v>
      </c>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11"/>
    </row>
    <row r="27" spans="1:34" s="5" customFormat="1" ht="16.5" customHeight="1" x14ac:dyDescent="0.25">
      <c r="A27" s="93" t="s">
        <v>740</v>
      </c>
      <c r="B27" s="45" t="s">
        <v>741</v>
      </c>
      <c r="C27" s="45" t="s">
        <v>742</v>
      </c>
      <c r="D27" s="45" t="s">
        <v>743</v>
      </c>
      <c r="E27" s="45" t="s">
        <v>744</v>
      </c>
      <c r="F27" s="45" t="s">
        <v>745</v>
      </c>
      <c r="G27" s="45"/>
      <c r="H27" s="45" t="s">
        <v>746</v>
      </c>
      <c r="I27" s="45" t="s">
        <v>747</v>
      </c>
      <c r="J27" s="45" t="s">
        <v>748</v>
      </c>
      <c r="K27" s="45"/>
      <c r="L27" s="45"/>
      <c r="M27" s="45"/>
      <c r="N27" s="45"/>
      <c r="O27" s="45"/>
      <c r="P27" s="45"/>
      <c r="Q27" s="45"/>
      <c r="R27" s="45"/>
      <c r="S27" s="45"/>
      <c r="T27" s="45"/>
      <c r="U27" s="45"/>
      <c r="V27" s="45"/>
      <c r="W27" s="45"/>
      <c r="X27" s="45"/>
      <c r="Y27" s="45"/>
      <c r="Z27" s="45"/>
      <c r="AA27" s="45"/>
      <c r="AB27" s="45"/>
      <c r="AC27" s="45"/>
      <c r="AD27" s="45"/>
      <c r="AE27" s="45"/>
      <c r="AF27" s="45"/>
      <c r="AG27" s="45"/>
      <c r="AH27" s="93"/>
    </row>
    <row r="28" spans="1:34" s="5" customFormat="1" ht="16.5" customHeight="1" x14ac:dyDescent="0.25">
      <c r="A28" s="45"/>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row>
    <row r="29" spans="1:34" x14ac:dyDescent="0.35">
      <c r="A29" s="4"/>
      <c r="B29" s="4"/>
      <c r="C29" s="37"/>
      <c r="D29" s="37"/>
      <c r="E29" s="37"/>
      <c r="F29" s="37"/>
      <c r="G29" s="37"/>
      <c r="H29" s="37"/>
      <c r="I29" s="37"/>
      <c r="J29" s="37"/>
      <c r="K29" s="37"/>
      <c r="L29" s="37"/>
      <c r="M29" s="37"/>
      <c r="N29" s="37"/>
      <c r="O29" s="37"/>
      <c r="P29" s="37"/>
      <c r="Q29" s="54"/>
      <c r="R29" s="37"/>
      <c r="S29" s="37"/>
      <c r="T29" s="37"/>
      <c r="U29" s="37"/>
      <c r="V29" s="37"/>
      <c r="W29" s="37"/>
      <c r="X29" s="37"/>
      <c r="Y29" s="37"/>
      <c r="Z29" s="37"/>
      <c r="AA29" s="37"/>
      <c r="AB29" s="37"/>
      <c r="AC29" s="37"/>
      <c r="AD29" s="37"/>
      <c r="AE29" s="37"/>
      <c r="AF29" s="37"/>
      <c r="AG29" s="37"/>
      <c r="AH29" s="4"/>
    </row>
    <row r="30" spans="1:34" s="5" customFormat="1" ht="16.5" customHeight="1" x14ac:dyDescent="0.25">
      <c r="A30" s="41" t="s">
        <v>664</v>
      </c>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3"/>
    </row>
    <row r="31" spans="1:34" s="5" customFormat="1" ht="16.5" customHeight="1" x14ac:dyDescent="0.25">
      <c r="A31" s="38" t="s">
        <v>24</v>
      </c>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t="s">
        <v>25</v>
      </c>
      <c r="AD31" s="35"/>
      <c r="AE31" s="35"/>
      <c r="AF31" s="35"/>
      <c r="AG31" s="35"/>
      <c r="AH31" s="40"/>
    </row>
    <row r="32" spans="1:34" s="5" customFormat="1" ht="16.5" customHeight="1" x14ac:dyDescent="0.25">
      <c r="A32" s="45" t="s">
        <v>749</v>
      </c>
      <c r="B32" s="45" t="s">
        <v>750</v>
      </c>
      <c r="C32" s="45" t="s">
        <v>751</v>
      </c>
      <c r="D32" s="45" t="s">
        <v>752</v>
      </c>
      <c r="E32" s="45" t="s">
        <v>750</v>
      </c>
      <c r="F32" s="45" t="s">
        <v>753</v>
      </c>
      <c r="G32" s="45" t="s">
        <v>749</v>
      </c>
      <c r="H32" s="45" t="s">
        <v>740</v>
      </c>
      <c r="I32" s="45" t="s">
        <v>754</v>
      </c>
      <c r="J32" s="45" t="s">
        <v>753</v>
      </c>
      <c r="K32" s="45"/>
      <c r="L32" s="45" t="s">
        <v>755</v>
      </c>
      <c r="M32" s="45" t="s">
        <v>744</v>
      </c>
      <c r="N32" s="45" t="s">
        <v>740</v>
      </c>
      <c r="O32" s="45" t="s">
        <v>751</v>
      </c>
      <c r="P32" s="45" t="s">
        <v>753</v>
      </c>
      <c r="Q32" s="45"/>
      <c r="R32" s="45"/>
      <c r="S32" s="45"/>
      <c r="T32" s="45"/>
      <c r="U32" s="45"/>
      <c r="V32" s="45"/>
      <c r="W32" s="45"/>
      <c r="X32" s="45"/>
      <c r="Y32" s="45"/>
      <c r="Z32" s="45"/>
      <c r="AA32" s="39"/>
      <c r="AB32" s="39"/>
      <c r="AC32" s="45">
        <v>6</v>
      </c>
      <c r="AD32" s="45">
        <v>0</v>
      </c>
      <c r="AE32" s="45"/>
      <c r="AF32" s="45"/>
      <c r="AG32" s="45"/>
      <c r="AH32" s="45"/>
    </row>
    <row r="33" spans="1:35" x14ac:dyDescent="0.35">
      <c r="A33" s="4"/>
      <c r="B33" s="4"/>
      <c r="C33" s="4"/>
      <c r="D33" s="4"/>
      <c r="E33" s="4"/>
      <c r="F33" s="4"/>
      <c r="G33" s="4"/>
      <c r="H33" s="4"/>
      <c r="I33" s="4"/>
      <c r="J33" s="4"/>
      <c r="K33" s="4"/>
      <c r="L33" s="4"/>
      <c r="M33" s="4"/>
      <c r="N33" s="4"/>
      <c r="O33" s="4"/>
      <c r="P33" s="4"/>
      <c r="Q33" s="50"/>
      <c r="R33" s="4"/>
      <c r="S33" s="4"/>
      <c r="T33" s="4"/>
      <c r="U33" s="4"/>
      <c r="V33" s="4"/>
      <c r="W33" s="4"/>
      <c r="X33" s="4"/>
      <c r="Y33" s="4"/>
      <c r="Z33" s="4"/>
      <c r="AA33" s="4"/>
      <c r="AB33" s="4"/>
      <c r="AC33" s="4"/>
      <c r="AD33" s="4"/>
      <c r="AE33" s="4"/>
      <c r="AF33" s="4"/>
      <c r="AG33" s="4"/>
      <c r="AH33" s="4"/>
    </row>
    <row r="34" spans="1:35" s="5" customFormat="1" ht="16.5" customHeight="1" x14ac:dyDescent="0.25">
      <c r="A34" s="11" t="s">
        <v>26</v>
      </c>
      <c r="B34" s="35"/>
      <c r="C34" s="35"/>
      <c r="D34" s="35"/>
      <c r="E34" s="35"/>
      <c r="F34" s="35"/>
      <c r="G34" s="35"/>
      <c r="H34" s="35" t="s">
        <v>665</v>
      </c>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8"/>
    </row>
    <row r="35" spans="1:35" s="5" customFormat="1" ht="16.5" customHeight="1" x14ac:dyDescent="0.25">
      <c r="A35" s="93">
        <v>9</v>
      </c>
      <c r="B35" s="45">
        <v>5</v>
      </c>
      <c r="C35" s="45">
        <v>8</v>
      </c>
      <c r="D35" s="45">
        <v>1</v>
      </c>
      <c r="E35" s="45">
        <v>5</v>
      </c>
      <c r="F35" s="39"/>
      <c r="G35" s="39"/>
      <c r="H35" s="45" t="s">
        <v>756</v>
      </c>
      <c r="I35" s="45" t="s">
        <v>753</v>
      </c>
      <c r="J35" s="45" t="s">
        <v>752</v>
      </c>
      <c r="K35" s="45" t="s">
        <v>751</v>
      </c>
      <c r="L35" s="45" t="s">
        <v>750</v>
      </c>
      <c r="M35" s="45" t="s">
        <v>757</v>
      </c>
      <c r="N35" s="45" t="s">
        <v>758</v>
      </c>
      <c r="O35" s="45" t="s">
        <v>749</v>
      </c>
      <c r="P35" s="45" t="s">
        <v>740</v>
      </c>
      <c r="Q35" s="45" t="s">
        <v>754</v>
      </c>
      <c r="R35" s="45" t="s">
        <v>744</v>
      </c>
      <c r="S35" s="45"/>
      <c r="T35" s="45"/>
      <c r="U35" s="45"/>
      <c r="V35" s="45"/>
      <c r="W35" s="45"/>
      <c r="X35" s="45"/>
      <c r="Y35" s="45"/>
      <c r="Z35" s="45"/>
      <c r="AA35" s="45"/>
      <c r="AB35" s="45"/>
      <c r="AC35" s="45"/>
      <c r="AD35" s="45"/>
      <c r="AE35" s="45"/>
      <c r="AF35" s="45"/>
      <c r="AG35" s="45"/>
      <c r="AH35" s="45"/>
    </row>
    <row r="36" spans="1:35" x14ac:dyDescent="0.35">
      <c r="A36" s="4"/>
      <c r="B36" s="4"/>
      <c r="C36" s="4"/>
      <c r="D36" s="4"/>
      <c r="E36" s="4"/>
      <c r="F36" s="4"/>
      <c r="G36" s="4"/>
      <c r="H36" s="4"/>
      <c r="I36" s="4"/>
      <c r="J36" s="4"/>
      <c r="K36" s="4"/>
      <c r="L36" s="4"/>
      <c r="M36" s="4"/>
      <c r="N36" s="4"/>
      <c r="O36" s="4"/>
      <c r="P36" s="4"/>
      <c r="Q36" s="50"/>
      <c r="R36" s="4"/>
      <c r="S36" s="4"/>
      <c r="T36" s="4"/>
      <c r="U36" s="4"/>
      <c r="V36" s="4"/>
      <c r="W36" s="4"/>
      <c r="X36" s="4"/>
      <c r="Y36" s="4"/>
      <c r="Z36" s="4"/>
      <c r="AA36" s="4"/>
      <c r="AB36" s="4"/>
      <c r="AC36" s="4"/>
      <c r="AD36" s="4"/>
      <c r="AE36" s="4"/>
      <c r="AF36" s="4"/>
      <c r="AG36" s="4"/>
      <c r="AH36" s="4"/>
    </row>
    <row r="37" spans="1:35" s="4" customFormat="1" ht="16.5" customHeight="1" x14ac:dyDescent="0.2">
      <c r="A37" s="11" t="s">
        <v>666</v>
      </c>
      <c r="B37" s="35"/>
      <c r="C37" s="35"/>
      <c r="D37" s="35"/>
      <c r="E37" s="35"/>
      <c r="F37" s="35"/>
      <c r="G37" s="35"/>
      <c r="H37" s="35"/>
      <c r="I37" s="35"/>
      <c r="J37" s="35"/>
      <c r="K37" s="35"/>
      <c r="L37" s="35"/>
      <c r="M37" s="35"/>
      <c r="N37" s="35"/>
      <c r="O37" s="35"/>
      <c r="P37" s="35"/>
      <c r="Q37" s="35"/>
      <c r="R37" s="35" t="s">
        <v>667</v>
      </c>
      <c r="S37" s="35"/>
      <c r="T37" s="35"/>
      <c r="U37" s="35"/>
      <c r="V37" s="35"/>
      <c r="W37" s="35"/>
      <c r="X37" s="35"/>
      <c r="Y37" s="35"/>
      <c r="Z37" s="35"/>
      <c r="AA37" s="35"/>
      <c r="AB37" s="35"/>
      <c r="AC37" s="35"/>
      <c r="AD37" s="35"/>
      <c r="AE37" s="35"/>
      <c r="AF37" s="35"/>
      <c r="AG37" s="35"/>
      <c r="AH37" s="35"/>
      <c r="AI37" s="35"/>
    </row>
    <row r="38" spans="1:35" s="5" customFormat="1" ht="16.5" customHeight="1" x14ac:dyDescent="0.25">
      <c r="A38" s="94">
        <v>0</v>
      </c>
      <c r="B38" s="59">
        <v>3</v>
      </c>
      <c r="C38" s="59">
        <v>8</v>
      </c>
      <c r="D38" s="59"/>
      <c r="E38" s="60" t="s">
        <v>27</v>
      </c>
      <c r="F38" s="59">
        <v>7</v>
      </c>
      <c r="G38" s="59">
        <v>4</v>
      </c>
      <c r="H38" s="59">
        <v>7</v>
      </c>
      <c r="I38" s="59">
        <v>1</v>
      </c>
      <c r="J38" s="59">
        <v>1</v>
      </c>
      <c r="K38" s="59">
        <v>1</v>
      </c>
      <c r="L38" s="59">
        <v>2</v>
      </c>
      <c r="M38" s="59"/>
      <c r="N38" s="60"/>
      <c r="O38" s="60"/>
      <c r="P38" s="60"/>
      <c r="Q38" s="60"/>
      <c r="R38" s="59">
        <v>0</v>
      </c>
      <c r="S38" s="59">
        <v>3</v>
      </c>
      <c r="T38" s="59">
        <v>8</v>
      </c>
      <c r="U38" s="59"/>
      <c r="V38" s="60" t="s">
        <v>27</v>
      </c>
      <c r="W38" s="59">
        <v>7</v>
      </c>
      <c r="X38" s="59">
        <v>4</v>
      </c>
      <c r="Y38" s="59">
        <v>7</v>
      </c>
      <c r="Z38" s="59">
        <v>1</v>
      </c>
      <c r="AA38" s="59">
        <v>1</v>
      </c>
      <c r="AB38" s="59">
        <v>1</v>
      </c>
      <c r="AC38" s="59">
        <v>9</v>
      </c>
      <c r="AD38" s="59"/>
      <c r="AE38" s="35"/>
      <c r="AF38" s="35"/>
      <c r="AG38" s="35"/>
      <c r="AH38" s="35"/>
      <c r="AI38" s="8"/>
    </row>
    <row r="39" spans="1:35" ht="17.25" customHeight="1" x14ac:dyDescent="0.35">
      <c r="A39" s="4"/>
      <c r="B39" s="4"/>
      <c r="C39" s="4"/>
      <c r="D39" s="4"/>
      <c r="E39" s="4"/>
      <c r="F39" s="4"/>
      <c r="G39" s="4"/>
      <c r="H39" s="4"/>
      <c r="I39" s="4"/>
      <c r="J39" s="4"/>
      <c r="K39" s="4"/>
      <c r="L39" s="4"/>
      <c r="M39" s="4"/>
      <c r="N39" s="4"/>
      <c r="O39" s="4"/>
      <c r="P39" s="4"/>
      <c r="Q39" s="50"/>
      <c r="R39" s="4"/>
      <c r="S39" s="4"/>
      <c r="T39" s="4"/>
      <c r="U39" s="4"/>
      <c r="V39" s="4"/>
      <c r="W39" s="4"/>
      <c r="X39" s="4"/>
      <c r="Y39" s="4"/>
      <c r="Z39" s="4"/>
      <c r="AA39" s="4"/>
      <c r="AB39" s="4"/>
      <c r="AC39" s="4"/>
      <c r="AD39" s="4"/>
      <c r="AE39" s="4"/>
      <c r="AF39" s="4"/>
      <c r="AG39" s="4"/>
      <c r="AH39" s="4"/>
      <c r="AI39" s="1"/>
    </row>
    <row r="40" spans="1:35" s="4" customFormat="1" ht="16.5" customHeight="1" x14ac:dyDescent="0.2">
      <c r="A40" s="11" t="s">
        <v>668</v>
      </c>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row>
    <row r="41" spans="1:35" s="5" customFormat="1" ht="16.5" customHeight="1" x14ac:dyDescent="0.25">
      <c r="A41" s="93"/>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35"/>
      <c r="AF41" s="35"/>
      <c r="AG41" s="35"/>
      <c r="AH41" s="35"/>
      <c r="AI41" s="8"/>
    </row>
    <row r="42" spans="1:35" x14ac:dyDescent="0.35">
      <c r="A42" s="4"/>
      <c r="B42" s="4"/>
      <c r="C42" s="4"/>
      <c r="D42" s="4"/>
      <c r="E42" s="4"/>
      <c r="F42" s="4"/>
      <c r="G42" s="4"/>
      <c r="H42" s="4"/>
      <c r="I42" s="4"/>
      <c r="J42" s="4"/>
      <c r="K42" s="4"/>
      <c r="L42" s="4"/>
      <c r="M42" s="4"/>
      <c r="N42" s="4"/>
      <c r="O42" s="4"/>
      <c r="P42" s="4"/>
      <c r="Q42" s="50"/>
      <c r="R42" s="4"/>
      <c r="S42" s="4"/>
      <c r="T42" s="4"/>
      <c r="U42" s="4"/>
      <c r="V42" s="4"/>
      <c r="W42" s="4"/>
      <c r="X42" s="4"/>
      <c r="Y42" s="4"/>
      <c r="Z42" s="4"/>
      <c r="AA42" s="4"/>
      <c r="AB42" s="4"/>
      <c r="AC42" s="4"/>
      <c r="AD42" s="4"/>
      <c r="AE42" s="4"/>
      <c r="AF42" s="4"/>
      <c r="AG42" s="4"/>
      <c r="AH42" s="4"/>
    </row>
    <row r="43" spans="1:35" x14ac:dyDescent="0.35">
      <c r="A43" s="41" t="s">
        <v>669</v>
      </c>
      <c r="B43" s="42"/>
      <c r="C43" s="37"/>
      <c r="D43" s="42"/>
      <c r="E43" s="42"/>
      <c r="F43" s="37"/>
      <c r="G43" s="42"/>
      <c r="H43" s="42"/>
      <c r="I43" s="42"/>
      <c r="J43" s="43"/>
      <c r="K43" s="134" t="s">
        <v>671</v>
      </c>
      <c r="L43" s="135"/>
      <c r="M43" s="135"/>
      <c r="N43" s="135"/>
      <c r="O43" s="135"/>
      <c r="P43" s="135"/>
      <c r="Q43" s="135"/>
      <c r="R43" s="136"/>
      <c r="S43" s="134" t="s">
        <v>672</v>
      </c>
      <c r="T43" s="135"/>
      <c r="U43" s="135"/>
      <c r="V43" s="135"/>
      <c r="W43" s="135"/>
      <c r="X43" s="135"/>
      <c r="Y43" s="135"/>
      <c r="Z43" s="136"/>
      <c r="AA43" s="134" t="s">
        <v>673</v>
      </c>
      <c r="AB43" s="135"/>
      <c r="AC43" s="135"/>
      <c r="AD43" s="135"/>
      <c r="AE43" s="135"/>
      <c r="AF43" s="135"/>
      <c r="AG43" s="135"/>
      <c r="AH43" s="136"/>
    </row>
    <row r="44" spans="1:35" x14ac:dyDescent="0.35">
      <c r="A44" s="36">
        <v>1</v>
      </c>
      <c r="B44" s="36">
        <v>0</v>
      </c>
      <c r="C44" s="55" t="s">
        <v>23</v>
      </c>
      <c r="D44" s="36">
        <v>0</v>
      </c>
      <c r="E44" s="36">
        <v>3</v>
      </c>
      <c r="F44" s="55" t="s">
        <v>23</v>
      </c>
      <c r="G44" s="36">
        <v>2</v>
      </c>
      <c r="H44" s="36">
        <v>0</v>
      </c>
      <c r="I44" s="36">
        <v>1</v>
      </c>
      <c r="J44" s="36">
        <v>4</v>
      </c>
      <c r="K44" s="137"/>
      <c r="L44" s="138"/>
      <c r="M44" s="138"/>
      <c r="N44" s="138"/>
      <c r="O44" s="138"/>
      <c r="P44" s="138"/>
      <c r="Q44" s="138"/>
      <c r="R44" s="139"/>
      <c r="S44" s="137"/>
      <c r="T44" s="138"/>
      <c r="U44" s="138"/>
      <c r="V44" s="138"/>
      <c r="W44" s="138"/>
      <c r="X44" s="138"/>
      <c r="Y44" s="138"/>
      <c r="Z44" s="139"/>
      <c r="AA44" s="137"/>
      <c r="AB44" s="138"/>
      <c r="AC44" s="138"/>
      <c r="AD44" s="138"/>
      <c r="AE44" s="138"/>
      <c r="AF44" s="138"/>
      <c r="AG44" s="138"/>
      <c r="AH44" s="139"/>
    </row>
    <row r="45" spans="1:35" x14ac:dyDescent="0.35">
      <c r="A45" s="38"/>
      <c r="B45" s="35"/>
      <c r="C45" s="44"/>
      <c r="D45" s="35"/>
      <c r="E45" s="35"/>
      <c r="F45" s="44"/>
      <c r="G45" s="35"/>
      <c r="H45" s="35"/>
      <c r="I45" s="35"/>
      <c r="J45" s="40"/>
      <c r="K45" s="137"/>
      <c r="L45" s="138"/>
      <c r="M45" s="138"/>
      <c r="N45" s="138"/>
      <c r="O45" s="138"/>
      <c r="P45" s="138"/>
      <c r="Q45" s="138"/>
      <c r="R45" s="139"/>
      <c r="S45" s="137"/>
      <c r="T45" s="138"/>
      <c r="U45" s="138"/>
      <c r="V45" s="138"/>
      <c r="W45" s="138"/>
      <c r="X45" s="138"/>
      <c r="Y45" s="138"/>
      <c r="Z45" s="139"/>
      <c r="AA45" s="137"/>
      <c r="AB45" s="138"/>
      <c r="AC45" s="138"/>
      <c r="AD45" s="138"/>
      <c r="AE45" s="138"/>
      <c r="AF45" s="138"/>
      <c r="AG45" s="138"/>
      <c r="AH45" s="139"/>
    </row>
    <row r="46" spans="1:35" x14ac:dyDescent="0.35">
      <c r="A46" s="38"/>
      <c r="B46" s="35"/>
      <c r="C46" s="35"/>
      <c r="D46" s="35"/>
      <c r="E46" s="35"/>
      <c r="F46" s="35"/>
      <c r="G46" s="35"/>
      <c r="H46" s="35"/>
      <c r="I46" s="35"/>
      <c r="J46" s="40"/>
      <c r="K46" s="137"/>
      <c r="L46" s="138"/>
      <c r="M46" s="138"/>
      <c r="N46" s="138"/>
      <c r="O46" s="138"/>
      <c r="P46" s="138"/>
      <c r="Q46" s="138"/>
      <c r="R46" s="139"/>
      <c r="S46" s="137"/>
      <c r="T46" s="138"/>
      <c r="U46" s="138"/>
      <c r="V46" s="138"/>
      <c r="W46" s="138"/>
      <c r="X46" s="138"/>
      <c r="Y46" s="138"/>
      <c r="Z46" s="139"/>
      <c r="AA46" s="137"/>
      <c r="AB46" s="138"/>
      <c r="AC46" s="138"/>
      <c r="AD46" s="138"/>
      <c r="AE46" s="138"/>
      <c r="AF46" s="138"/>
      <c r="AG46" s="138"/>
      <c r="AH46" s="139"/>
    </row>
    <row r="47" spans="1:35" x14ac:dyDescent="0.35">
      <c r="A47" s="38" t="s">
        <v>670</v>
      </c>
      <c r="B47" s="35"/>
      <c r="C47" s="35"/>
      <c r="D47" s="35"/>
      <c r="E47" s="35"/>
      <c r="F47" s="35"/>
      <c r="G47" s="35"/>
      <c r="H47" s="35"/>
      <c r="I47" s="35"/>
      <c r="J47" s="40"/>
      <c r="K47" s="137"/>
      <c r="L47" s="138"/>
      <c r="M47" s="138"/>
      <c r="N47" s="138"/>
      <c r="O47" s="138"/>
      <c r="P47" s="138"/>
      <c r="Q47" s="138"/>
      <c r="R47" s="139"/>
      <c r="S47" s="137"/>
      <c r="T47" s="138"/>
      <c r="U47" s="138"/>
      <c r="V47" s="138"/>
      <c r="W47" s="138"/>
      <c r="X47" s="138"/>
      <c r="Y47" s="138"/>
      <c r="Z47" s="139"/>
      <c r="AA47" s="137"/>
      <c r="AB47" s="138"/>
      <c r="AC47" s="138"/>
      <c r="AD47" s="138"/>
      <c r="AE47" s="138"/>
      <c r="AF47" s="138"/>
      <c r="AG47" s="138"/>
      <c r="AH47" s="139"/>
    </row>
    <row r="48" spans="1:35" x14ac:dyDescent="0.35">
      <c r="A48" s="36"/>
      <c r="B48" s="36"/>
      <c r="C48" s="56" t="s">
        <v>23</v>
      </c>
      <c r="D48" s="36"/>
      <c r="E48" s="36"/>
      <c r="F48" s="56" t="s">
        <v>23</v>
      </c>
      <c r="G48" s="36"/>
      <c r="H48" s="36"/>
      <c r="I48" s="36"/>
      <c r="J48" s="36"/>
      <c r="K48" s="140"/>
      <c r="L48" s="141"/>
      <c r="M48" s="141"/>
      <c r="N48" s="141"/>
      <c r="O48" s="141"/>
      <c r="P48" s="141"/>
      <c r="Q48" s="141"/>
      <c r="R48" s="142"/>
      <c r="S48" s="140"/>
      <c r="T48" s="141"/>
      <c r="U48" s="141"/>
      <c r="V48" s="141"/>
      <c r="W48" s="141"/>
      <c r="X48" s="141"/>
      <c r="Y48" s="141"/>
      <c r="Z48" s="142"/>
      <c r="AA48" s="140"/>
      <c r="AB48" s="141"/>
      <c r="AC48" s="141"/>
      <c r="AD48" s="141"/>
      <c r="AE48" s="141"/>
      <c r="AF48" s="141"/>
      <c r="AG48" s="141"/>
      <c r="AH48" s="142"/>
    </row>
    <row r="49" spans="1:34" x14ac:dyDescent="0.35">
      <c r="A49" s="4"/>
      <c r="B49" s="4"/>
      <c r="C49" s="4"/>
      <c r="D49" s="4"/>
      <c r="E49" s="4"/>
      <c r="F49" s="4"/>
      <c r="G49" s="4"/>
      <c r="H49" s="4"/>
      <c r="I49" s="4"/>
      <c r="J49" s="4"/>
      <c r="K49" s="4"/>
      <c r="L49" s="4"/>
      <c r="M49" s="4"/>
      <c r="N49" s="4"/>
      <c r="O49" s="4"/>
      <c r="P49" s="4"/>
      <c r="Q49" s="50"/>
      <c r="R49" s="4"/>
      <c r="S49" s="4"/>
      <c r="T49" s="4"/>
      <c r="U49" s="4"/>
      <c r="V49" s="4"/>
      <c r="W49" s="4"/>
      <c r="X49" s="4"/>
      <c r="Y49" s="4"/>
      <c r="Z49" s="4"/>
      <c r="AA49" s="4"/>
      <c r="AB49" s="4"/>
      <c r="AC49" s="4"/>
      <c r="AD49" s="4"/>
      <c r="AE49" s="4"/>
      <c r="AF49" s="4"/>
      <c r="AG49" s="4"/>
      <c r="AH49" s="4"/>
    </row>
    <row r="50" spans="1:34" x14ac:dyDescent="0.35">
      <c r="A50" s="4"/>
      <c r="B50" s="4" t="s">
        <v>28</v>
      </c>
      <c r="C50" s="4" t="s">
        <v>29</v>
      </c>
      <c r="D50" s="4"/>
      <c r="E50" s="4"/>
      <c r="F50" s="4"/>
      <c r="G50" s="4"/>
      <c r="H50" s="4"/>
      <c r="I50" s="4"/>
      <c r="J50" s="46" t="s">
        <v>30</v>
      </c>
      <c r="K50" s="4"/>
      <c r="L50" s="4"/>
      <c r="M50" s="4"/>
      <c r="N50" s="4"/>
      <c r="O50" s="4"/>
      <c r="P50" s="4"/>
      <c r="Q50" s="50"/>
      <c r="R50" s="4"/>
      <c r="S50" s="4"/>
      <c r="T50" s="4"/>
      <c r="U50" s="4"/>
      <c r="V50" s="4"/>
      <c r="W50" s="4"/>
      <c r="X50" s="4"/>
      <c r="Y50" s="4"/>
      <c r="Z50" s="4"/>
      <c r="AA50" s="4"/>
      <c r="AB50" s="4"/>
      <c r="AC50" s="4"/>
      <c r="AD50" s="4"/>
      <c r="AE50" s="4"/>
      <c r="AF50" s="4"/>
      <c r="AG50" s="4"/>
      <c r="AH50" s="4"/>
    </row>
  </sheetData>
  <mergeCells count="25">
    <mergeCell ref="K43:R48"/>
    <mergeCell ref="S43:Z48"/>
    <mergeCell ref="AA43:AH48"/>
    <mergeCell ref="C18:K18"/>
    <mergeCell ref="R18:W18"/>
    <mergeCell ref="Y18:AD18"/>
    <mergeCell ref="S19:U19"/>
    <mergeCell ref="S20:V20"/>
    <mergeCell ref="S21:V21"/>
    <mergeCell ref="Z19:AC19"/>
    <mergeCell ref="Z20:AC20"/>
    <mergeCell ref="L23:M23"/>
    <mergeCell ref="X23:AB23"/>
    <mergeCell ref="P11:Q11"/>
    <mergeCell ref="Z11:AA11"/>
    <mergeCell ref="H14:L14"/>
    <mergeCell ref="H12:K12"/>
    <mergeCell ref="F15:L15"/>
    <mergeCell ref="P14:Q14"/>
    <mergeCell ref="Z14:AA14"/>
    <mergeCell ref="Y2:AG2"/>
    <mergeCell ref="O4:T4"/>
    <mergeCell ref="M5:V5"/>
    <mergeCell ref="R8:U8"/>
    <mergeCell ref="AA8:AE8"/>
  </mergeCells>
  <pageMargins left="0.70866141732283472" right="0.70866141732283472" top="0.74803149606299213" bottom="0.74803149606299213" header="0.31496062992125984" footer="0.31496062992125984"/>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93"/>
  <sheetViews>
    <sheetView view="pageBreakPreview" topLeftCell="A123" zoomScaleNormal="100" zoomScaleSheetLayoutView="100" workbookViewId="0"/>
  </sheetViews>
  <sheetFormatPr defaultColWidth="9.1796875" defaultRowHeight="12.5" x14ac:dyDescent="0.25"/>
  <cols>
    <col min="1" max="2" width="9.1796875" style="27"/>
    <col min="3" max="3" width="10.1796875" style="27" bestFit="1" customWidth="1"/>
    <col min="4" max="4" width="9.54296875" style="27" customWidth="1"/>
    <col min="5" max="16384" width="9.1796875" style="27"/>
  </cols>
  <sheetData>
    <row r="2" spans="1:12" s="75" customFormat="1" ht="12.75" customHeight="1" x14ac:dyDescent="0.3">
      <c r="A2" s="77" t="s">
        <v>32</v>
      </c>
      <c r="B2" s="79" t="s">
        <v>702</v>
      </c>
      <c r="E2" s="76"/>
      <c r="F2" s="76"/>
      <c r="G2" s="76"/>
      <c r="H2" s="76"/>
      <c r="I2" s="76"/>
      <c r="J2" s="76"/>
      <c r="K2" s="76"/>
      <c r="L2" s="76"/>
    </row>
    <row r="4" spans="1:12" ht="53.25" customHeight="1" x14ac:dyDescent="0.25">
      <c r="A4" s="197" t="s">
        <v>759</v>
      </c>
      <c r="B4" s="180"/>
      <c r="C4" s="180"/>
      <c r="D4" s="180"/>
      <c r="E4" s="180"/>
      <c r="F4" s="180"/>
      <c r="G4" s="180"/>
      <c r="H4" s="180"/>
      <c r="I4" s="180"/>
    </row>
    <row r="6" spans="1:12" ht="27" customHeight="1" x14ac:dyDescent="0.25">
      <c r="A6" s="177" t="s">
        <v>760</v>
      </c>
      <c r="B6" s="180"/>
      <c r="C6" s="180"/>
      <c r="D6" s="180"/>
      <c r="E6" s="180"/>
      <c r="F6" s="180"/>
      <c r="G6" s="180"/>
      <c r="H6" s="180"/>
      <c r="I6" s="180"/>
    </row>
    <row r="7" spans="1:12" x14ac:dyDescent="0.25">
      <c r="A7" s="177"/>
      <c r="B7" s="178"/>
      <c r="C7" s="178"/>
      <c r="D7" s="178"/>
      <c r="E7" s="178"/>
      <c r="F7" s="178"/>
      <c r="G7" s="178"/>
      <c r="H7" s="178"/>
      <c r="I7" s="178"/>
    </row>
    <row r="9" spans="1:12" x14ac:dyDescent="0.25">
      <c r="A9" s="177" t="s">
        <v>559</v>
      </c>
      <c r="B9" s="178"/>
      <c r="C9" s="178"/>
      <c r="D9" s="178"/>
      <c r="E9" s="178"/>
      <c r="F9" s="178"/>
      <c r="G9" s="178"/>
      <c r="H9" s="178"/>
      <c r="I9" s="178"/>
    </row>
    <row r="11" spans="1:12" x14ac:dyDescent="0.25">
      <c r="A11" s="152" t="s">
        <v>761</v>
      </c>
      <c r="B11" s="179"/>
      <c r="C11" s="179"/>
      <c r="D11" s="179"/>
      <c r="E11" s="179"/>
      <c r="F11" s="179"/>
      <c r="G11" s="179"/>
      <c r="H11" s="179"/>
      <c r="I11" s="179"/>
    </row>
    <row r="12" spans="1:12" x14ac:dyDescent="0.25">
      <c r="A12" s="179"/>
      <c r="B12" s="179"/>
      <c r="C12" s="179"/>
      <c r="D12" s="179"/>
      <c r="E12" s="179"/>
      <c r="F12" s="179"/>
      <c r="G12" s="179"/>
      <c r="H12" s="179"/>
      <c r="I12" s="179"/>
    </row>
    <row r="13" spans="1:12" x14ac:dyDescent="0.25">
      <c r="A13" s="180" t="s">
        <v>762</v>
      </c>
      <c r="B13" s="178"/>
      <c r="C13" s="178"/>
      <c r="D13" s="178"/>
      <c r="E13" s="178"/>
      <c r="F13" s="178"/>
      <c r="G13" s="178"/>
      <c r="H13" s="178"/>
      <c r="I13" s="178"/>
    </row>
    <row r="14" spans="1:12" x14ac:dyDescent="0.25">
      <c r="A14" s="178"/>
      <c r="B14" s="178"/>
      <c r="C14" s="178"/>
      <c r="D14" s="178"/>
      <c r="E14" s="178"/>
      <c r="F14" s="178"/>
      <c r="G14" s="178"/>
      <c r="H14" s="178"/>
      <c r="I14" s="178"/>
    </row>
    <row r="15" spans="1:12" x14ac:dyDescent="0.25">
      <c r="A15" s="180" t="s">
        <v>763</v>
      </c>
      <c r="B15" s="178"/>
      <c r="C15" s="178"/>
      <c r="D15" s="178"/>
      <c r="E15" s="178"/>
      <c r="F15" s="178"/>
      <c r="G15" s="178"/>
      <c r="H15" s="178"/>
      <c r="I15" s="178"/>
    </row>
    <row r="16" spans="1:12" x14ac:dyDescent="0.25">
      <c r="A16" s="178"/>
      <c r="B16" s="178"/>
      <c r="C16" s="178"/>
      <c r="D16" s="178"/>
      <c r="E16" s="178"/>
      <c r="F16" s="178"/>
      <c r="G16" s="178"/>
      <c r="H16" s="178"/>
      <c r="I16" s="178"/>
    </row>
    <row r="17" spans="1:9" x14ac:dyDescent="0.25">
      <c r="A17" s="154" t="s">
        <v>764</v>
      </c>
      <c r="B17" s="155"/>
      <c r="C17" s="155"/>
      <c r="D17" s="155"/>
      <c r="E17" s="155"/>
      <c r="F17" s="155"/>
      <c r="G17" s="155"/>
      <c r="H17" s="155"/>
      <c r="I17" s="155"/>
    </row>
    <row r="18" spans="1:9" x14ac:dyDescent="0.25">
      <c r="A18" s="156"/>
      <c r="B18" s="156"/>
      <c r="C18" s="156"/>
      <c r="D18" s="156"/>
      <c r="E18" s="156"/>
      <c r="F18" s="156"/>
      <c r="G18" s="156"/>
      <c r="H18" s="156"/>
      <c r="I18" s="156"/>
    </row>
    <row r="19" spans="1:9" x14ac:dyDescent="0.25">
      <c r="A19" s="154" t="s">
        <v>765</v>
      </c>
      <c r="B19" s="155"/>
      <c r="C19" s="155"/>
      <c r="D19" s="155"/>
      <c r="E19" s="155"/>
      <c r="F19" s="155"/>
      <c r="G19" s="155"/>
      <c r="H19" s="155"/>
      <c r="I19" s="155"/>
    </row>
    <row r="20" spans="1:9" x14ac:dyDescent="0.25">
      <c r="A20" s="155"/>
      <c r="B20" s="155"/>
      <c r="C20" s="155"/>
      <c r="D20" s="155"/>
      <c r="E20" s="155"/>
      <c r="F20" s="155"/>
      <c r="G20" s="155"/>
      <c r="H20" s="155"/>
      <c r="I20" s="155"/>
    </row>
    <row r="21" spans="1:9" x14ac:dyDescent="0.25">
      <c r="A21" s="154" t="s">
        <v>766</v>
      </c>
      <c r="B21" s="155"/>
      <c r="C21" s="155"/>
      <c r="D21" s="155"/>
      <c r="E21" s="155"/>
      <c r="F21" s="155"/>
      <c r="G21" s="155"/>
      <c r="H21" s="155"/>
      <c r="I21" s="155"/>
    </row>
    <row r="22" spans="1:9" x14ac:dyDescent="0.25">
      <c r="A22" s="155"/>
      <c r="B22" s="155"/>
      <c r="C22" s="155"/>
      <c r="D22" s="155"/>
      <c r="E22" s="155"/>
      <c r="F22" s="155"/>
      <c r="G22" s="155"/>
      <c r="H22" s="155"/>
      <c r="I22" s="155"/>
    </row>
    <row r="23" spans="1:9" x14ac:dyDescent="0.25">
      <c r="A23" s="154" t="s">
        <v>767</v>
      </c>
      <c r="B23" s="155"/>
      <c r="C23" s="155"/>
      <c r="D23" s="155"/>
      <c r="E23" s="155"/>
      <c r="F23" s="155"/>
      <c r="G23" s="155"/>
      <c r="H23" s="155"/>
      <c r="I23" s="155"/>
    </row>
    <row r="24" spans="1:9" x14ac:dyDescent="0.25">
      <c r="A24" s="155"/>
      <c r="B24" s="155"/>
      <c r="C24" s="155"/>
      <c r="D24" s="155"/>
      <c r="E24" s="155"/>
      <c r="F24" s="155"/>
      <c r="G24" s="155"/>
      <c r="H24" s="155"/>
      <c r="I24" s="155"/>
    </row>
    <row r="25" spans="1:9" x14ac:dyDescent="0.25">
      <c r="A25" s="154" t="s">
        <v>768</v>
      </c>
      <c r="B25" s="155"/>
      <c r="C25" s="155"/>
      <c r="D25" s="155"/>
      <c r="E25" s="155"/>
      <c r="F25" s="155"/>
      <c r="G25" s="155"/>
      <c r="H25" s="155"/>
      <c r="I25" s="155"/>
    </row>
    <row r="26" spans="1:9" x14ac:dyDescent="0.25">
      <c r="A26" s="155"/>
      <c r="B26" s="155"/>
      <c r="C26" s="155"/>
      <c r="D26" s="155"/>
      <c r="E26" s="155"/>
      <c r="F26" s="155"/>
      <c r="G26" s="155"/>
      <c r="H26" s="155"/>
      <c r="I26" s="155"/>
    </row>
    <row r="27" spans="1:9" x14ac:dyDescent="0.25">
      <c r="A27" s="154" t="s">
        <v>769</v>
      </c>
      <c r="B27" s="155"/>
      <c r="C27" s="155"/>
      <c r="D27" s="155"/>
      <c r="E27" s="155"/>
      <c r="F27" s="155"/>
      <c r="G27" s="155"/>
      <c r="H27" s="155"/>
      <c r="I27" s="155"/>
    </row>
    <row r="28" spans="1:9" x14ac:dyDescent="0.25">
      <c r="A28" s="155"/>
      <c r="B28" s="155"/>
      <c r="C28" s="155"/>
      <c r="D28" s="155"/>
      <c r="E28" s="155"/>
      <c r="F28" s="155"/>
      <c r="G28" s="155"/>
      <c r="H28" s="155"/>
      <c r="I28" s="155"/>
    </row>
    <row r="29" spans="1:9" x14ac:dyDescent="0.25">
      <c r="A29" s="154" t="s">
        <v>770</v>
      </c>
      <c r="B29" s="155"/>
      <c r="C29" s="155"/>
      <c r="D29" s="155"/>
      <c r="E29" s="155"/>
      <c r="F29" s="155"/>
      <c r="G29" s="155"/>
      <c r="H29" s="155"/>
      <c r="I29" s="155"/>
    </row>
    <row r="30" spans="1:9" x14ac:dyDescent="0.25">
      <c r="A30" s="155"/>
      <c r="B30" s="155"/>
      <c r="C30" s="155"/>
      <c r="D30" s="155"/>
      <c r="E30" s="155"/>
      <c r="F30" s="155"/>
      <c r="G30" s="155"/>
      <c r="H30" s="155"/>
      <c r="I30" s="155"/>
    </row>
    <row r="31" spans="1:9" x14ac:dyDescent="0.25">
      <c r="A31" s="154" t="s">
        <v>771</v>
      </c>
      <c r="B31" s="155"/>
      <c r="C31" s="155"/>
      <c r="D31" s="155"/>
      <c r="E31" s="155"/>
      <c r="F31" s="155"/>
      <c r="G31" s="155"/>
      <c r="H31" s="155"/>
      <c r="I31" s="155"/>
    </row>
    <row r="32" spans="1:9" x14ac:dyDescent="0.25">
      <c r="A32" s="155"/>
      <c r="B32" s="155"/>
      <c r="C32" s="155"/>
      <c r="D32" s="155"/>
      <c r="E32" s="155"/>
      <c r="F32" s="155"/>
      <c r="G32" s="155"/>
      <c r="H32" s="155"/>
      <c r="I32" s="155"/>
    </row>
    <row r="33" spans="1:9" x14ac:dyDescent="0.25">
      <c r="A33" s="154" t="s">
        <v>772</v>
      </c>
      <c r="B33" s="155"/>
      <c r="C33" s="155"/>
      <c r="D33" s="155"/>
      <c r="E33" s="155"/>
      <c r="F33" s="155"/>
      <c r="G33" s="155"/>
      <c r="H33" s="155"/>
      <c r="I33" s="155"/>
    </row>
    <row r="34" spans="1:9" x14ac:dyDescent="0.25">
      <c r="A34" s="155"/>
      <c r="B34" s="155"/>
      <c r="C34" s="155"/>
      <c r="D34" s="155"/>
      <c r="E34" s="155"/>
      <c r="F34" s="155"/>
      <c r="G34" s="155"/>
      <c r="H34" s="155"/>
      <c r="I34" s="155"/>
    </row>
    <row r="35" spans="1:9" x14ac:dyDescent="0.25">
      <c r="A35" s="96"/>
      <c r="B35" s="96"/>
      <c r="C35" s="96"/>
      <c r="D35" s="96"/>
      <c r="E35" s="96"/>
      <c r="F35" s="96"/>
      <c r="G35" s="96"/>
      <c r="H35" s="96"/>
      <c r="I35" s="96"/>
    </row>
    <row r="36" spans="1:9" x14ac:dyDescent="0.25">
      <c r="A36" s="177" t="s">
        <v>706</v>
      </c>
      <c r="B36" s="178"/>
      <c r="C36" s="178"/>
      <c r="D36" s="178"/>
      <c r="E36" s="178"/>
      <c r="F36" s="178"/>
      <c r="G36" s="178"/>
      <c r="H36" s="178"/>
      <c r="I36" s="178"/>
    </row>
    <row r="38" spans="1:9" x14ac:dyDescent="0.25">
      <c r="A38" s="181" t="s">
        <v>83</v>
      </c>
      <c r="B38" s="181"/>
      <c r="C38" s="181"/>
      <c r="D38" s="181" t="s">
        <v>58</v>
      </c>
      <c r="E38" s="181"/>
      <c r="F38" s="181"/>
      <c r="G38" s="181" t="s">
        <v>59</v>
      </c>
      <c r="H38" s="181"/>
      <c r="I38" s="181"/>
    </row>
    <row r="39" spans="1:9" ht="11.25" customHeight="1" x14ac:dyDescent="0.25">
      <c r="A39" s="181"/>
      <c r="B39" s="181"/>
      <c r="C39" s="181"/>
      <c r="D39" s="181"/>
      <c r="E39" s="181"/>
      <c r="F39" s="181"/>
      <c r="G39" s="181"/>
      <c r="H39" s="181"/>
      <c r="I39" s="181"/>
    </row>
    <row r="40" spans="1:9" x14ac:dyDescent="0.25">
      <c r="A40" s="176"/>
      <c r="B40" s="176"/>
      <c r="C40" s="176"/>
      <c r="D40" s="176"/>
      <c r="E40" s="176"/>
      <c r="F40" s="176"/>
      <c r="G40" s="176"/>
      <c r="H40" s="176"/>
      <c r="I40" s="176"/>
    </row>
    <row r="41" spans="1:9" ht="12.75" customHeight="1" x14ac:dyDescent="0.25">
      <c r="A41" s="157" t="s">
        <v>558</v>
      </c>
      <c r="B41" s="186"/>
      <c r="C41" s="186"/>
      <c r="D41" s="158">
        <v>78</v>
      </c>
      <c r="E41" s="159"/>
      <c r="F41" s="160"/>
      <c r="G41" s="158">
        <v>80</v>
      </c>
      <c r="H41" s="164"/>
      <c r="I41" s="165"/>
    </row>
    <row r="42" spans="1:9" x14ac:dyDescent="0.25">
      <c r="A42" s="186"/>
      <c r="B42" s="186"/>
      <c r="C42" s="186"/>
      <c r="D42" s="161"/>
      <c r="E42" s="162"/>
      <c r="F42" s="163"/>
      <c r="G42" s="166"/>
      <c r="H42" s="167"/>
      <c r="I42" s="168"/>
    </row>
    <row r="43" spans="1:9" ht="12.75" customHeight="1" x14ac:dyDescent="0.25">
      <c r="A43" s="169" t="s">
        <v>557</v>
      </c>
      <c r="B43" s="170"/>
      <c r="C43" s="171"/>
      <c r="D43" s="158">
        <v>79</v>
      </c>
      <c r="E43" s="159"/>
      <c r="F43" s="160"/>
      <c r="G43" s="158">
        <v>81</v>
      </c>
      <c r="H43" s="164"/>
      <c r="I43" s="165"/>
    </row>
    <row r="44" spans="1:9" x14ac:dyDescent="0.25">
      <c r="A44" s="172"/>
      <c r="B44" s="173"/>
      <c r="C44" s="174"/>
      <c r="D44" s="161"/>
      <c r="E44" s="162"/>
      <c r="F44" s="163"/>
      <c r="G44" s="166"/>
      <c r="H44" s="167"/>
      <c r="I44" s="168"/>
    </row>
    <row r="45" spans="1:9" ht="12.75" customHeight="1" x14ac:dyDescent="0.25">
      <c r="A45" s="157" t="s">
        <v>556</v>
      </c>
      <c r="B45" s="157"/>
      <c r="C45" s="157"/>
      <c r="D45" s="158">
        <v>4</v>
      </c>
      <c r="E45" s="159"/>
      <c r="F45" s="160"/>
      <c r="G45" s="158">
        <v>4</v>
      </c>
      <c r="H45" s="164"/>
      <c r="I45" s="165"/>
    </row>
    <row r="46" spans="1:9" x14ac:dyDescent="0.25">
      <c r="A46" s="157"/>
      <c r="B46" s="157"/>
      <c r="C46" s="157"/>
      <c r="D46" s="161"/>
      <c r="E46" s="162"/>
      <c r="F46" s="163"/>
      <c r="G46" s="166"/>
      <c r="H46" s="167"/>
      <c r="I46" s="168"/>
    </row>
    <row r="48" spans="1:9" ht="26.25" customHeight="1" x14ac:dyDescent="0.25">
      <c r="A48" s="177" t="s">
        <v>776</v>
      </c>
      <c r="B48" s="178"/>
      <c r="C48" s="178"/>
      <c r="D48" s="178"/>
      <c r="E48" s="178"/>
      <c r="F48" s="178"/>
      <c r="G48" s="178"/>
      <c r="H48" s="178"/>
      <c r="I48" s="178"/>
    </row>
    <row r="50" spans="1:9" x14ac:dyDescent="0.25">
      <c r="A50" s="181" t="s">
        <v>773</v>
      </c>
      <c r="B50" s="181"/>
      <c r="C50" s="181"/>
      <c r="D50" s="182" t="s">
        <v>555</v>
      </c>
      <c r="E50" s="183"/>
      <c r="F50" s="181" t="s">
        <v>554</v>
      </c>
      <c r="G50" s="181"/>
      <c r="H50" s="181" t="s">
        <v>553</v>
      </c>
      <c r="I50" s="181"/>
    </row>
    <row r="51" spans="1:9" x14ac:dyDescent="0.25">
      <c r="A51" s="181"/>
      <c r="B51" s="181"/>
      <c r="C51" s="181"/>
      <c r="D51" s="184"/>
      <c r="E51" s="185"/>
      <c r="F51" s="181"/>
      <c r="G51" s="181"/>
      <c r="H51" s="181"/>
      <c r="I51" s="181"/>
    </row>
    <row r="52" spans="1:9" ht="25.5" customHeight="1" x14ac:dyDescent="0.25">
      <c r="A52" s="181"/>
      <c r="B52" s="181"/>
      <c r="C52" s="181"/>
      <c r="D52" s="30" t="s">
        <v>552</v>
      </c>
      <c r="E52" s="30" t="s">
        <v>551</v>
      </c>
      <c r="F52" s="181"/>
      <c r="G52" s="181"/>
      <c r="H52" s="181"/>
      <c r="I52" s="181"/>
    </row>
    <row r="53" spans="1:9" x14ac:dyDescent="0.25">
      <c r="A53" s="157" t="s">
        <v>774</v>
      </c>
      <c r="B53" s="157"/>
      <c r="C53" s="157"/>
      <c r="D53" s="175">
        <v>3984</v>
      </c>
      <c r="E53" s="176">
        <f>IF(D63=0,0,(D53/D63)*100)</f>
        <v>60</v>
      </c>
      <c r="F53" s="176">
        <f>E53</f>
        <v>60</v>
      </c>
      <c r="G53" s="176"/>
      <c r="H53" s="176"/>
      <c r="I53" s="176"/>
    </row>
    <row r="54" spans="1:9" x14ac:dyDescent="0.25">
      <c r="A54" s="157"/>
      <c r="B54" s="157"/>
      <c r="C54" s="157"/>
      <c r="D54" s="175"/>
      <c r="E54" s="176"/>
      <c r="F54" s="176"/>
      <c r="G54" s="176"/>
      <c r="H54" s="176"/>
      <c r="I54" s="176"/>
    </row>
    <row r="55" spans="1:9" x14ac:dyDescent="0.25">
      <c r="A55" s="157" t="s">
        <v>775</v>
      </c>
      <c r="B55" s="157"/>
      <c r="C55" s="157"/>
      <c r="D55" s="175">
        <v>2656</v>
      </c>
      <c r="E55" s="176">
        <f>IF(D63=0,0,(D55/D63)*100)</f>
        <v>40</v>
      </c>
      <c r="F55" s="176">
        <f>E55</f>
        <v>40</v>
      </c>
      <c r="G55" s="176"/>
      <c r="H55" s="176"/>
      <c r="I55" s="176"/>
    </row>
    <row r="56" spans="1:9" x14ac:dyDescent="0.25">
      <c r="A56" s="157"/>
      <c r="B56" s="157"/>
      <c r="C56" s="157"/>
      <c r="D56" s="175"/>
      <c r="E56" s="176"/>
      <c r="F56" s="176"/>
      <c r="G56" s="176"/>
      <c r="H56" s="176"/>
      <c r="I56" s="176"/>
    </row>
    <row r="57" spans="1:9" hidden="1" x14ac:dyDescent="0.25">
      <c r="A57" s="157"/>
      <c r="B57" s="157"/>
      <c r="C57" s="157"/>
      <c r="D57" s="175"/>
      <c r="E57" s="176">
        <f>IF(D63=0,0,(D57/D63)*100)</f>
        <v>0</v>
      </c>
      <c r="F57" s="176">
        <f>E57</f>
        <v>0</v>
      </c>
      <c r="G57" s="176"/>
      <c r="H57" s="176"/>
      <c r="I57" s="176"/>
    </row>
    <row r="58" spans="1:9" hidden="1" x14ac:dyDescent="0.25">
      <c r="A58" s="157"/>
      <c r="B58" s="157"/>
      <c r="C58" s="157"/>
      <c r="D58" s="175"/>
      <c r="E58" s="176"/>
      <c r="F58" s="176"/>
      <c r="G58" s="176"/>
      <c r="H58" s="176"/>
      <c r="I58" s="176"/>
    </row>
    <row r="59" spans="1:9" hidden="1" x14ac:dyDescent="0.25">
      <c r="A59" s="157"/>
      <c r="B59" s="157"/>
      <c r="C59" s="157"/>
      <c r="D59" s="175"/>
      <c r="E59" s="176">
        <f>IF(D63=0,0,(D59/D63)*100)</f>
        <v>0</v>
      </c>
      <c r="F59" s="176">
        <f>E59</f>
        <v>0</v>
      </c>
      <c r="G59" s="176"/>
      <c r="H59" s="176"/>
      <c r="I59" s="176"/>
    </row>
    <row r="60" spans="1:9" hidden="1" x14ac:dyDescent="0.25">
      <c r="A60" s="157"/>
      <c r="B60" s="157"/>
      <c r="C60" s="157"/>
      <c r="D60" s="175"/>
      <c r="E60" s="176"/>
      <c r="F60" s="176"/>
      <c r="G60" s="176"/>
      <c r="H60" s="176"/>
      <c r="I60" s="176"/>
    </row>
    <row r="61" spans="1:9" hidden="1" x14ac:dyDescent="0.25">
      <c r="A61" s="157"/>
      <c r="B61" s="157"/>
      <c r="C61" s="157"/>
      <c r="D61" s="175"/>
      <c r="E61" s="176">
        <f>IF(D63=0,0,(D61/D63)*100)</f>
        <v>0</v>
      </c>
      <c r="F61" s="176">
        <f>E61</f>
        <v>0</v>
      </c>
      <c r="G61" s="176"/>
      <c r="H61" s="176"/>
      <c r="I61" s="176"/>
    </row>
    <row r="62" spans="1:9" hidden="1" x14ac:dyDescent="0.25">
      <c r="A62" s="157"/>
      <c r="B62" s="157"/>
      <c r="C62" s="157"/>
      <c r="D62" s="175"/>
      <c r="E62" s="176"/>
      <c r="F62" s="176"/>
      <c r="G62" s="176"/>
      <c r="H62" s="176"/>
      <c r="I62" s="176"/>
    </row>
    <row r="63" spans="1:9" x14ac:dyDescent="0.25">
      <c r="A63" s="189" t="s">
        <v>39</v>
      </c>
      <c r="B63" s="189"/>
      <c r="C63" s="189"/>
      <c r="D63" s="188">
        <f>SUM(D53:D62)</f>
        <v>6640</v>
      </c>
      <c r="E63" s="181">
        <f>SUM(E53:E62)</f>
        <v>100</v>
      </c>
      <c r="F63" s="181">
        <f>SUM(F53:G62)</f>
        <v>100</v>
      </c>
      <c r="G63" s="181"/>
      <c r="H63" s="181">
        <f>SUM(H53:I62)</f>
        <v>0</v>
      </c>
      <c r="I63" s="181"/>
    </row>
    <row r="64" spans="1:9" x14ac:dyDescent="0.25">
      <c r="A64" s="189"/>
      <c r="B64" s="189"/>
      <c r="C64" s="189"/>
      <c r="D64" s="188"/>
      <c r="E64" s="181"/>
      <c r="F64" s="181"/>
      <c r="G64" s="181"/>
      <c r="H64" s="181"/>
      <c r="I64" s="181"/>
    </row>
    <row r="66" spans="1:9" ht="83.25" hidden="1" customHeight="1" x14ac:dyDescent="0.25">
      <c r="A66" s="177" t="s">
        <v>707</v>
      </c>
      <c r="B66" s="180"/>
      <c r="C66" s="180"/>
      <c r="D66" s="180"/>
      <c r="E66" s="180"/>
      <c r="F66" s="180"/>
      <c r="G66" s="180"/>
      <c r="H66" s="180"/>
      <c r="I66" s="180"/>
    </row>
    <row r="67" spans="1:9" x14ac:dyDescent="0.25">
      <c r="A67" s="180"/>
      <c r="B67" s="153"/>
      <c r="C67" s="153"/>
      <c r="D67" s="153"/>
      <c r="E67" s="153"/>
      <c r="F67" s="153"/>
      <c r="G67" s="153"/>
      <c r="H67" s="153"/>
      <c r="I67" s="153"/>
    </row>
    <row r="68" spans="1:9" ht="66.75" hidden="1" customHeight="1" x14ac:dyDescent="0.25">
      <c r="A68" s="153"/>
      <c r="B68" s="153"/>
      <c r="C68" s="153"/>
      <c r="D68" s="153"/>
      <c r="E68" s="153"/>
      <c r="F68" s="153"/>
      <c r="G68" s="153"/>
      <c r="H68" s="153"/>
      <c r="I68" s="153"/>
    </row>
    <row r="69" spans="1:9" ht="12.75" customHeight="1" x14ac:dyDescent="0.25">
      <c r="A69" s="153"/>
      <c r="B69" s="153"/>
      <c r="C69" s="153"/>
      <c r="D69" s="153"/>
      <c r="E69" s="153"/>
      <c r="F69" s="153"/>
      <c r="G69" s="153"/>
      <c r="H69" s="153"/>
      <c r="I69" s="153"/>
    </row>
    <row r="70" spans="1:9" x14ac:dyDescent="0.25">
      <c r="E70" s="121"/>
      <c r="F70" s="120"/>
    </row>
    <row r="71" spans="1:9" ht="26.25" customHeight="1" x14ac:dyDescent="0.3">
      <c r="A71" s="177" t="s">
        <v>777</v>
      </c>
      <c r="B71" s="180"/>
      <c r="C71" s="180"/>
      <c r="D71" s="180"/>
      <c r="E71" s="180"/>
      <c r="F71" s="180"/>
      <c r="G71" s="180"/>
      <c r="H71" s="180"/>
      <c r="I71" s="180"/>
    </row>
    <row r="73" spans="1:9" x14ac:dyDescent="0.25">
      <c r="A73" s="191" t="s">
        <v>778</v>
      </c>
      <c r="B73" s="192"/>
      <c r="C73" s="192"/>
      <c r="D73" s="192"/>
      <c r="E73" s="192"/>
      <c r="F73" s="192"/>
      <c r="G73" s="192"/>
      <c r="H73" s="192"/>
      <c r="I73" s="192"/>
    </row>
    <row r="75" spans="1:9" x14ac:dyDescent="0.25">
      <c r="A75" s="181" t="s">
        <v>779</v>
      </c>
      <c r="B75" s="176"/>
      <c r="C75" s="176"/>
      <c r="D75" s="176"/>
      <c r="E75" s="176"/>
    </row>
    <row r="76" spans="1:9" x14ac:dyDescent="0.25">
      <c r="A76" s="187" t="s">
        <v>780</v>
      </c>
      <c r="B76" s="187"/>
      <c r="C76" s="187" t="s">
        <v>774</v>
      </c>
      <c r="D76" s="187"/>
      <c r="E76" s="187"/>
    </row>
    <row r="77" spans="1:9" x14ac:dyDescent="0.25">
      <c r="A77" s="187" t="s">
        <v>781</v>
      </c>
      <c r="B77" s="187"/>
      <c r="C77" s="187" t="s">
        <v>782</v>
      </c>
      <c r="D77" s="187"/>
      <c r="E77" s="187"/>
    </row>
    <row r="78" spans="1:9" hidden="1" x14ac:dyDescent="0.25">
      <c r="A78" s="187" t="s">
        <v>547</v>
      </c>
      <c r="B78" s="187"/>
      <c r="C78" s="187"/>
      <c r="D78" s="187"/>
      <c r="E78" s="187"/>
    </row>
    <row r="79" spans="1:9" hidden="1" x14ac:dyDescent="0.25">
      <c r="A79" s="187" t="s">
        <v>546</v>
      </c>
      <c r="B79" s="187"/>
      <c r="C79" s="187"/>
      <c r="D79" s="187"/>
      <c r="E79" s="187"/>
    </row>
    <row r="80" spans="1:9" hidden="1" x14ac:dyDescent="0.25">
      <c r="A80" s="29"/>
      <c r="B80" s="29"/>
      <c r="C80" s="28"/>
      <c r="D80" s="28"/>
      <c r="E80" s="28"/>
    </row>
    <row r="81" spans="1:10" hidden="1" x14ac:dyDescent="0.25">
      <c r="A81" s="190" t="s">
        <v>550</v>
      </c>
      <c r="B81" s="176"/>
      <c r="C81" s="176"/>
      <c r="D81" s="176"/>
      <c r="E81" s="176"/>
    </row>
    <row r="82" spans="1:10" hidden="1" x14ac:dyDescent="0.25">
      <c r="A82" s="187" t="s">
        <v>549</v>
      </c>
      <c r="B82" s="187"/>
      <c r="C82" s="187"/>
      <c r="D82" s="187"/>
      <c r="E82" s="187"/>
    </row>
    <row r="83" spans="1:10" hidden="1" x14ac:dyDescent="0.25">
      <c r="A83" s="187" t="s">
        <v>548</v>
      </c>
      <c r="B83" s="187"/>
      <c r="C83" s="187"/>
      <c r="D83" s="187"/>
      <c r="E83" s="187"/>
    </row>
    <row r="84" spans="1:10" hidden="1" x14ac:dyDescent="0.25">
      <c r="A84" s="187" t="s">
        <v>547</v>
      </c>
      <c r="B84" s="187"/>
      <c r="C84" s="187"/>
      <c r="D84" s="187"/>
      <c r="E84" s="187"/>
    </row>
    <row r="85" spans="1:10" hidden="1" x14ac:dyDescent="0.25">
      <c r="A85" s="187" t="s">
        <v>546</v>
      </c>
      <c r="B85" s="187"/>
      <c r="C85" s="187"/>
      <c r="D85" s="187"/>
      <c r="E85" s="187"/>
    </row>
    <row r="86" spans="1:10" hidden="1" x14ac:dyDescent="0.25"/>
    <row r="87" spans="1:10" ht="28.5" customHeight="1" x14ac:dyDescent="0.25">
      <c r="A87" s="177" t="s">
        <v>783</v>
      </c>
      <c r="B87" s="180"/>
      <c r="C87" s="180"/>
      <c r="D87" s="180"/>
      <c r="E87" s="180"/>
      <c r="F87" s="180"/>
      <c r="G87" s="180"/>
      <c r="H87" s="180"/>
      <c r="I87" s="180"/>
    </row>
    <row r="89" spans="1:10" hidden="1" x14ac:dyDescent="0.25"/>
    <row r="90" spans="1:10" s="90" customFormat="1" ht="15.75" customHeight="1" x14ac:dyDescent="0.3">
      <c r="A90" s="79" t="s">
        <v>146</v>
      </c>
      <c r="B90" s="79" t="s">
        <v>703</v>
      </c>
      <c r="C90" s="85"/>
      <c r="D90" s="85"/>
      <c r="E90" s="85"/>
      <c r="F90" s="85"/>
      <c r="G90" s="85"/>
      <c r="H90" s="85"/>
      <c r="I90" s="85"/>
      <c r="J90" s="85"/>
    </row>
    <row r="91" spans="1:10" s="75" customFormat="1" x14ac:dyDescent="0.25"/>
    <row r="92" spans="1:10" ht="38.25" customHeight="1" x14ac:dyDescent="0.25">
      <c r="A92" s="194" t="s">
        <v>784</v>
      </c>
      <c r="B92" s="195"/>
      <c r="C92" s="195"/>
      <c r="D92" s="195"/>
      <c r="E92" s="195"/>
      <c r="F92" s="195"/>
      <c r="G92" s="195"/>
      <c r="H92" s="195"/>
      <c r="I92" s="195"/>
    </row>
    <row r="94" spans="1:10" hidden="1" x14ac:dyDescent="0.25"/>
    <row r="95" spans="1:10" ht="27.75" customHeight="1" x14ac:dyDescent="0.25">
      <c r="A95" s="177" t="s">
        <v>875</v>
      </c>
      <c r="B95" s="180"/>
      <c r="C95" s="180"/>
      <c r="D95" s="180"/>
      <c r="E95" s="180"/>
      <c r="F95" s="180"/>
      <c r="G95" s="180"/>
      <c r="H95" s="180"/>
      <c r="I95" s="180"/>
    </row>
    <row r="97" spans="1:9" hidden="1" x14ac:dyDescent="0.25"/>
    <row r="98" spans="1:9" hidden="1" x14ac:dyDescent="0.25"/>
    <row r="99" spans="1:9" s="85" customFormat="1" ht="12.75" customHeight="1" x14ac:dyDescent="0.3">
      <c r="A99" s="79" t="s">
        <v>147</v>
      </c>
      <c r="B99" s="79" t="s">
        <v>704</v>
      </c>
    </row>
    <row r="101" spans="1:9" ht="26.25" customHeight="1" x14ac:dyDescent="0.25">
      <c r="A101" s="177" t="s">
        <v>785</v>
      </c>
      <c r="B101" s="180"/>
      <c r="C101" s="180"/>
      <c r="D101" s="180"/>
      <c r="E101" s="180"/>
      <c r="F101" s="180"/>
      <c r="G101" s="180"/>
      <c r="H101" s="180"/>
      <c r="I101" s="180"/>
    </row>
    <row r="103" spans="1:9" ht="13" x14ac:dyDescent="0.3">
      <c r="A103" s="193" t="s">
        <v>545</v>
      </c>
      <c r="B103" s="178"/>
      <c r="C103" s="178"/>
      <c r="D103" s="178"/>
      <c r="E103" s="178"/>
      <c r="F103" s="178"/>
      <c r="G103" s="178"/>
      <c r="H103" s="178"/>
      <c r="I103" s="178"/>
    </row>
    <row r="105" spans="1:9" ht="27" customHeight="1" x14ac:dyDescent="0.25">
      <c r="A105" s="177" t="s">
        <v>544</v>
      </c>
      <c r="B105" s="178"/>
      <c r="C105" s="178"/>
      <c r="D105" s="178"/>
      <c r="E105" s="178"/>
      <c r="F105" s="178"/>
      <c r="G105" s="178"/>
      <c r="H105" s="178"/>
      <c r="I105" s="178"/>
    </row>
    <row r="107" spans="1:9" ht="38.25" hidden="1" customHeight="1" x14ac:dyDescent="0.25">
      <c r="A107" s="177" t="s">
        <v>708</v>
      </c>
      <c r="B107" s="180"/>
      <c r="C107" s="180"/>
      <c r="D107" s="180"/>
      <c r="E107" s="180"/>
      <c r="F107" s="180"/>
      <c r="G107" s="180"/>
      <c r="H107" s="180"/>
      <c r="I107" s="180"/>
    </row>
    <row r="108" spans="1:9" hidden="1" x14ac:dyDescent="0.25"/>
    <row r="109" spans="1:9" hidden="1" x14ac:dyDescent="0.25">
      <c r="A109" s="177" t="s">
        <v>723</v>
      </c>
      <c r="B109" s="180"/>
      <c r="C109" s="180"/>
      <c r="D109" s="180"/>
      <c r="E109" s="180"/>
      <c r="F109" s="180"/>
      <c r="G109" s="180"/>
      <c r="H109" s="180"/>
      <c r="I109" s="180"/>
    </row>
    <row r="110" spans="1:9" hidden="1" x14ac:dyDescent="0.25"/>
    <row r="111" spans="1:9" ht="25.5" hidden="1" customHeight="1" x14ac:dyDescent="0.25">
      <c r="A111" s="177" t="s">
        <v>543</v>
      </c>
      <c r="B111" s="178"/>
      <c r="C111" s="178"/>
      <c r="D111" s="178"/>
      <c r="E111" s="178"/>
      <c r="F111" s="178"/>
      <c r="G111" s="178"/>
      <c r="H111" s="178"/>
      <c r="I111" s="178"/>
    </row>
    <row r="112" spans="1:9" hidden="1" x14ac:dyDescent="0.25"/>
    <row r="113" spans="1:9" ht="13" x14ac:dyDescent="0.3">
      <c r="A113" s="196" t="s">
        <v>533</v>
      </c>
      <c r="B113" s="178"/>
      <c r="C113" s="178"/>
      <c r="D113" s="178"/>
      <c r="E113" s="178"/>
      <c r="F113" s="178"/>
      <c r="G113" s="178"/>
      <c r="H113" s="178"/>
      <c r="I113" s="178"/>
    </row>
    <row r="114" spans="1:9" hidden="1" x14ac:dyDescent="0.25"/>
    <row r="115" spans="1:9" ht="87.75" customHeight="1" x14ac:dyDescent="0.25">
      <c r="A115" s="197" t="s">
        <v>786</v>
      </c>
      <c r="B115" s="178"/>
      <c r="C115" s="178"/>
      <c r="D115" s="178"/>
      <c r="E115" s="178"/>
      <c r="F115" s="178"/>
      <c r="G115" s="178"/>
      <c r="H115" s="178"/>
      <c r="I115" s="178"/>
    </row>
    <row r="117" spans="1:9" x14ac:dyDescent="0.25">
      <c r="A117" s="176"/>
      <c r="B117" s="176"/>
      <c r="C117" s="176"/>
      <c r="D117" s="181" t="s">
        <v>532</v>
      </c>
      <c r="E117" s="181"/>
      <c r="F117" s="181" t="s">
        <v>531</v>
      </c>
      <c r="G117" s="181"/>
      <c r="H117" s="181" t="s">
        <v>530</v>
      </c>
      <c r="I117" s="181"/>
    </row>
    <row r="118" spans="1:9" x14ac:dyDescent="0.25">
      <c r="A118" s="176"/>
      <c r="B118" s="176"/>
      <c r="C118" s="176"/>
      <c r="D118" s="181"/>
      <c r="E118" s="181"/>
      <c r="F118" s="181"/>
      <c r="G118" s="181"/>
      <c r="H118" s="181"/>
      <c r="I118" s="181"/>
    </row>
    <row r="119" spans="1:9" hidden="1" x14ac:dyDescent="0.25">
      <c r="A119" s="199" t="s">
        <v>542</v>
      </c>
      <c r="B119" s="199"/>
      <c r="C119" s="199"/>
      <c r="D119" s="149"/>
      <c r="E119" s="151"/>
      <c r="F119" s="149"/>
      <c r="G119" s="151"/>
      <c r="H119" s="149"/>
      <c r="I119" s="151"/>
    </row>
    <row r="120" spans="1:9" x14ac:dyDescent="0.25">
      <c r="A120" s="187" t="s">
        <v>36</v>
      </c>
      <c r="B120" s="187"/>
      <c r="C120" s="187"/>
      <c r="D120" s="149">
        <v>4</v>
      </c>
      <c r="E120" s="151"/>
      <c r="F120" s="198">
        <v>0.25</v>
      </c>
      <c r="G120" s="151"/>
      <c r="H120" s="149" t="s">
        <v>787</v>
      </c>
      <c r="I120" s="151"/>
    </row>
    <row r="121" spans="1:9" hidden="1" x14ac:dyDescent="0.25">
      <c r="A121" s="199" t="s">
        <v>541</v>
      </c>
      <c r="B121" s="199"/>
      <c r="C121" s="199"/>
      <c r="D121" s="149"/>
      <c r="E121" s="151"/>
      <c r="F121" s="149"/>
      <c r="G121" s="151"/>
      <c r="H121" s="149"/>
      <c r="I121" s="151"/>
    </row>
    <row r="122" spans="1:9" hidden="1" x14ac:dyDescent="0.25">
      <c r="A122" s="199" t="s">
        <v>37</v>
      </c>
      <c r="B122" s="199"/>
      <c r="C122" s="199"/>
      <c r="D122" s="149"/>
      <c r="E122" s="151"/>
      <c r="F122" s="149"/>
      <c r="G122" s="151"/>
      <c r="H122" s="149"/>
      <c r="I122" s="151"/>
    </row>
    <row r="123" spans="1:9" x14ac:dyDescent="0.25">
      <c r="A123" s="187" t="s">
        <v>788</v>
      </c>
      <c r="B123" s="187"/>
      <c r="C123" s="187"/>
      <c r="D123" s="149" t="s">
        <v>789</v>
      </c>
      <c r="E123" s="151"/>
      <c r="F123" s="198">
        <v>1</v>
      </c>
      <c r="G123" s="151"/>
      <c r="H123" s="149" t="s">
        <v>790</v>
      </c>
      <c r="I123" s="151"/>
    </row>
    <row r="125" spans="1:9" ht="24.75" customHeight="1" x14ac:dyDescent="0.25">
      <c r="A125" s="177" t="s">
        <v>540</v>
      </c>
      <c r="B125" s="178"/>
      <c r="C125" s="178"/>
      <c r="D125" s="178"/>
      <c r="E125" s="178"/>
      <c r="F125" s="178"/>
      <c r="G125" s="178"/>
      <c r="H125" s="178"/>
      <c r="I125" s="178"/>
    </row>
    <row r="127" spans="1:9" ht="13" x14ac:dyDescent="0.3">
      <c r="A127" s="193" t="s">
        <v>539</v>
      </c>
      <c r="B127" s="178"/>
      <c r="C127" s="178"/>
      <c r="D127" s="178"/>
    </row>
    <row r="129" spans="1:9" ht="24.75" customHeight="1" x14ac:dyDescent="0.25">
      <c r="A129" s="177" t="s">
        <v>538</v>
      </c>
      <c r="B129" s="178"/>
      <c r="C129" s="178"/>
      <c r="D129" s="178"/>
      <c r="E129" s="178"/>
      <c r="F129" s="178"/>
      <c r="G129" s="178"/>
      <c r="H129" s="178"/>
      <c r="I129" s="178"/>
    </row>
    <row r="131" spans="1:9" ht="39.75" hidden="1" customHeight="1" x14ac:dyDescent="0.25">
      <c r="A131" s="177" t="s">
        <v>709</v>
      </c>
      <c r="B131" s="180"/>
      <c r="C131" s="180"/>
      <c r="D131" s="180"/>
      <c r="E131" s="180"/>
      <c r="F131" s="180"/>
      <c r="G131" s="180"/>
      <c r="H131" s="180"/>
      <c r="I131" s="180"/>
    </row>
    <row r="132" spans="1:9" hidden="1" x14ac:dyDescent="0.25"/>
    <row r="133" spans="1:9" hidden="1" x14ac:dyDescent="0.25"/>
    <row r="134" spans="1:9" ht="39.75" hidden="1" customHeight="1" x14ac:dyDescent="0.25">
      <c r="A134" s="177" t="s">
        <v>710</v>
      </c>
      <c r="B134" s="180"/>
      <c r="C134" s="180"/>
      <c r="D134" s="180"/>
      <c r="E134" s="180"/>
      <c r="F134" s="180"/>
      <c r="G134" s="180"/>
      <c r="H134" s="180"/>
      <c r="I134" s="180"/>
    </row>
    <row r="135" spans="1:9" hidden="1" x14ac:dyDescent="0.25"/>
    <row r="136" spans="1:9" hidden="1" x14ac:dyDescent="0.25">
      <c r="A136" s="177" t="s">
        <v>726</v>
      </c>
      <c r="B136" s="180"/>
      <c r="C136" s="180"/>
      <c r="D136" s="180"/>
      <c r="E136" s="180"/>
      <c r="F136" s="180"/>
      <c r="G136" s="180"/>
      <c r="H136" s="180"/>
      <c r="I136" s="180"/>
    </row>
    <row r="137" spans="1:9" hidden="1" x14ac:dyDescent="0.25"/>
    <row r="138" spans="1:9" ht="26.25" customHeight="1" x14ac:dyDescent="0.25">
      <c r="A138" s="177" t="s">
        <v>537</v>
      </c>
      <c r="B138" s="178"/>
      <c r="C138" s="178"/>
      <c r="D138" s="178"/>
      <c r="E138" s="178"/>
      <c r="F138" s="178"/>
      <c r="G138" s="178"/>
      <c r="H138" s="178"/>
      <c r="I138" s="178"/>
    </row>
    <row r="139" spans="1:9" ht="25.5" customHeight="1" x14ac:dyDescent="0.25">
      <c r="A139" s="116"/>
      <c r="B139" s="117"/>
      <c r="C139" s="117"/>
      <c r="D139" s="117"/>
      <c r="E139" s="117"/>
      <c r="F139" s="117"/>
      <c r="G139" s="117"/>
      <c r="H139" s="117"/>
      <c r="I139" s="117"/>
    </row>
    <row r="140" spans="1:9" ht="12.75" customHeight="1" x14ac:dyDescent="0.25">
      <c r="A140" s="116"/>
      <c r="B140" s="117"/>
      <c r="C140" s="117"/>
      <c r="D140" s="117"/>
      <c r="E140" s="118"/>
      <c r="F140" s="117"/>
      <c r="G140" s="117"/>
      <c r="H140" s="117"/>
      <c r="I140" s="117"/>
    </row>
    <row r="141" spans="1:9" ht="26.25" hidden="1" customHeight="1" x14ac:dyDescent="0.25">
      <c r="A141" s="116"/>
      <c r="B141" s="117"/>
      <c r="C141" s="117"/>
      <c r="D141" s="117"/>
      <c r="E141" s="117"/>
      <c r="F141" s="117"/>
      <c r="G141" s="117"/>
      <c r="H141" s="117"/>
      <c r="I141" s="117"/>
    </row>
    <row r="142" spans="1:9" hidden="1" x14ac:dyDescent="0.25"/>
    <row r="143" spans="1:9" ht="65.25" hidden="1" customHeight="1" x14ac:dyDescent="0.25">
      <c r="A143" s="200" t="s">
        <v>536</v>
      </c>
      <c r="B143" s="178"/>
      <c r="C143" s="178"/>
      <c r="D143" s="178"/>
      <c r="E143" s="178"/>
      <c r="F143" s="178"/>
      <c r="G143" s="178"/>
      <c r="H143" s="178"/>
      <c r="I143" s="178"/>
    </row>
    <row r="144" spans="1:9" hidden="1" x14ac:dyDescent="0.25"/>
    <row r="145" spans="1:9" hidden="1" x14ac:dyDescent="0.25">
      <c r="A145" s="194" t="s">
        <v>535</v>
      </c>
      <c r="B145" s="195"/>
      <c r="C145" s="195"/>
      <c r="D145" s="195"/>
      <c r="E145" s="195"/>
      <c r="F145" s="195"/>
      <c r="G145" s="195"/>
      <c r="H145" s="195"/>
      <c r="I145" s="195"/>
    </row>
    <row r="146" spans="1:9" ht="77.25" hidden="1" customHeight="1" x14ac:dyDescent="0.25">
      <c r="A146" s="194" t="s">
        <v>534</v>
      </c>
      <c r="B146" s="195"/>
      <c r="C146" s="195"/>
      <c r="D146" s="195"/>
      <c r="E146" s="195"/>
      <c r="F146" s="195"/>
      <c r="G146" s="195"/>
      <c r="H146" s="195"/>
      <c r="I146" s="195"/>
    </row>
    <row r="147" spans="1:9" hidden="1" x14ac:dyDescent="0.25"/>
    <row r="148" spans="1:9" hidden="1" x14ac:dyDescent="0.25"/>
    <row r="149" spans="1:9" hidden="1" x14ac:dyDescent="0.25"/>
    <row r="150" spans="1:9" ht="13" x14ac:dyDescent="0.3">
      <c r="A150" s="196" t="s">
        <v>533</v>
      </c>
      <c r="B150" s="178"/>
      <c r="C150" s="178"/>
    </row>
    <row r="152" spans="1:9" ht="81.75" customHeight="1" x14ac:dyDescent="0.25">
      <c r="A152" s="177" t="s">
        <v>791</v>
      </c>
      <c r="B152" s="180"/>
      <c r="C152" s="180"/>
      <c r="D152" s="180"/>
      <c r="E152" s="180"/>
      <c r="F152" s="180"/>
      <c r="G152" s="180"/>
      <c r="H152" s="180"/>
      <c r="I152" s="180"/>
    </row>
    <row r="154" spans="1:9" x14ac:dyDescent="0.25">
      <c r="A154" s="176"/>
      <c r="B154" s="176"/>
      <c r="C154" s="176"/>
      <c r="D154" s="181" t="s">
        <v>532</v>
      </c>
      <c r="E154" s="181"/>
      <c r="F154" s="181" t="s">
        <v>531</v>
      </c>
      <c r="G154" s="181"/>
      <c r="H154" s="181" t="s">
        <v>530</v>
      </c>
      <c r="I154" s="181"/>
    </row>
    <row r="155" spans="1:9" x14ac:dyDescent="0.25">
      <c r="A155" s="176"/>
      <c r="B155" s="176"/>
      <c r="C155" s="176"/>
      <c r="D155" s="181"/>
      <c r="E155" s="181"/>
      <c r="F155" s="181"/>
      <c r="G155" s="181"/>
      <c r="H155" s="181"/>
      <c r="I155" s="181"/>
    </row>
    <row r="156" spans="1:9" x14ac:dyDescent="0.25">
      <c r="A156" s="187" t="s">
        <v>64</v>
      </c>
      <c r="B156" s="187"/>
      <c r="C156" s="187"/>
      <c r="D156" s="149">
        <v>40</v>
      </c>
      <c r="E156" s="151"/>
      <c r="F156" s="149" t="s">
        <v>792</v>
      </c>
      <c r="G156" s="151"/>
      <c r="H156" s="149" t="s">
        <v>793</v>
      </c>
      <c r="I156" s="151"/>
    </row>
    <row r="157" spans="1:9" ht="15" customHeight="1" x14ac:dyDescent="0.25">
      <c r="A157" s="146" t="s">
        <v>64</v>
      </c>
      <c r="B157" s="147"/>
      <c r="C157" s="148"/>
      <c r="D157" s="149">
        <v>20</v>
      </c>
      <c r="E157" s="150"/>
      <c r="F157" s="149" t="s">
        <v>792</v>
      </c>
      <c r="G157" s="151"/>
      <c r="H157" s="149" t="s">
        <v>793</v>
      </c>
      <c r="I157" s="151"/>
    </row>
    <row r="158" spans="1:9" x14ac:dyDescent="0.25">
      <c r="A158" s="187" t="s">
        <v>529</v>
      </c>
      <c r="B158" s="187"/>
      <c r="C158" s="187"/>
      <c r="D158" s="201" t="s">
        <v>796</v>
      </c>
      <c r="E158" s="202"/>
      <c r="F158" s="149" t="s">
        <v>794</v>
      </c>
      <c r="G158" s="151"/>
      <c r="H158" s="149" t="s">
        <v>795</v>
      </c>
      <c r="I158" s="151"/>
    </row>
    <row r="159" spans="1:9" x14ac:dyDescent="0.25">
      <c r="A159" s="187" t="s">
        <v>528</v>
      </c>
      <c r="B159" s="187"/>
      <c r="C159" s="187"/>
      <c r="D159" s="201" t="s">
        <v>797</v>
      </c>
      <c r="E159" s="202"/>
      <c r="F159" s="149" t="s">
        <v>798</v>
      </c>
      <c r="G159" s="151"/>
      <c r="H159" s="149" t="s">
        <v>799</v>
      </c>
      <c r="I159" s="151"/>
    </row>
    <row r="160" spans="1:9" hidden="1" x14ac:dyDescent="0.25">
      <c r="A160" s="187" t="s">
        <v>527</v>
      </c>
      <c r="B160" s="187"/>
      <c r="C160" s="187"/>
      <c r="D160" s="149"/>
      <c r="E160" s="151"/>
      <c r="F160" s="149"/>
      <c r="G160" s="151"/>
      <c r="H160" s="149"/>
      <c r="I160" s="151"/>
    </row>
    <row r="161" spans="1:9" x14ac:dyDescent="0.25">
      <c r="A161" s="187" t="s">
        <v>800</v>
      </c>
      <c r="B161" s="187"/>
      <c r="C161" s="187"/>
      <c r="D161" s="149" t="s">
        <v>789</v>
      </c>
      <c r="E161" s="151"/>
      <c r="F161" s="198">
        <v>1</v>
      </c>
      <c r="G161" s="151"/>
      <c r="H161" s="149" t="s">
        <v>790</v>
      </c>
      <c r="I161" s="151"/>
    </row>
    <row r="163" spans="1:9" ht="26.25" customHeight="1" x14ac:dyDescent="0.25">
      <c r="A163" s="177" t="s">
        <v>526</v>
      </c>
      <c r="B163" s="178"/>
      <c r="C163" s="178"/>
      <c r="D163" s="178"/>
      <c r="E163" s="178"/>
      <c r="F163" s="178"/>
      <c r="G163" s="178"/>
      <c r="H163" s="178"/>
      <c r="I163" s="178"/>
    </row>
    <row r="165" spans="1:9" ht="13" hidden="1" x14ac:dyDescent="0.3">
      <c r="A165" s="193" t="s">
        <v>724</v>
      </c>
      <c r="B165" s="178"/>
      <c r="C165" s="178"/>
      <c r="D165" s="178"/>
      <c r="E165" s="178"/>
      <c r="F165" s="178"/>
      <c r="G165" s="178"/>
      <c r="H165" s="178"/>
      <c r="I165" s="178"/>
    </row>
    <row r="166" spans="1:9" hidden="1" x14ac:dyDescent="0.25"/>
    <row r="167" spans="1:9" ht="39" hidden="1" customHeight="1" x14ac:dyDescent="0.25">
      <c r="A167" s="177" t="s">
        <v>725</v>
      </c>
      <c r="B167" s="178"/>
      <c r="C167" s="178"/>
      <c r="D167" s="178"/>
      <c r="E167" s="178"/>
      <c r="F167" s="178"/>
      <c r="G167" s="178"/>
      <c r="H167" s="178"/>
      <c r="I167" s="178"/>
    </row>
    <row r="168" spans="1:9" hidden="1" x14ac:dyDescent="0.25"/>
    <row r="169" spans="1:9" ht="24.75" hidden="1" customHeight="1" x14ac:dyDescent="0.25">
      <c r="A169" s="177" t="s">
        <v>525</v>
      </c>
      <c r="B169" s="178"/>
      <c r="C169" s="178"/>
      <c r="D169" s="178"/>
      <c r="E169" s="178"/>
      <c r="F169" s="178"/>
      <c r="G169" s="178"/>
      <c r="H169" s="178"/>
      <c r="I169" s="178"/>
    </row>
    <row r="170" spans="1:9" hidden="1" x14ac:dyDescent="0.25"/>
    <row r="171" spans="1:9" ht="81.75" hidden="1" customHeight="1" x14ac:dyDescent="0.25">
      <c r="A171" s="177" t="s">
        <v>688</v>
      </c>
      <c r="B171" s="178"/>
      <c r="C171" s="178"/>
      <c r="D171" s="178"/>
      <c r="E171" s="178"/>
      <c r="F171" s="178"/>
      <c r="G171" s="178"/>
      <c r="H171" s="178"/>
      <c r="I171" s="178"/>
    </row>
    <row r="172" spans="1:9" hidden="1" x14ac:dyDescent="0.25"/>
    <row r="173" spans="1:9" ht="24.75" hidden="1" customHeight="1" x14ac:dyDescent="0.25">
      <c r="A173" s="177" t="s">
        <v>524</v>
      </c>
      <c r="B173" s="178"/>
      <c r="C173" s="178"/>
      <c r="D173" s="178"/>
      <c r="E173" s="178"/>
      <c r="F173" s="178"/>
      <c r="G173" s="178"/>
      <c r="H173" s="178"/>
      <c r="I173" s="178"/>
    </row>
    <row r="174" spans="1:9" ht="25.5" hidden="1" customHeight="1" x14ac:dyDescent="0.25">
      <c r="A174" s="177" t="s">
        <v>523</v>
      </c>
      <c r="B174" s="178"/>
      <c r="C174" s="178"/>
      <c r="D174" s="178"/>
      <c r="E174" s="178"/>
      <c r="F174" s="178"/>
      <c r="G174" s="178"/>
      <c r="H174" s="178"/>
      <c r="I174" s="178"/>
    </row>
    <row r="175" spans="1:9" ht="42" hidden="1" customHeight="1" x14ac:dyDescent="0.25">
      <c r="A175" s="177" t="s">
        <v>522</v>
      </c>
      <c r="B175" s="178"/>
      <c r="C175" s="178"/>
      <c r="D175" s="178"/>
      <c r="E175" s="178"/>
      <c r="F175" s="178"/>
      <c r="G175" s="178"/>
      <c r="H175" s="178"/>
      <c r="I175" s="178"/>
    </row>
    <row r="176" spans="1:9" ht="39" hidden="1" customHeight="1" x14ac:dyDescent="0.25">
      <c r="A176" s="177" t="s">
        <v>521</v>
      </c>
      <c r="B176" s="178"/>
      <c r="C176" s="178"/>
      <c r="D176" s="178"/>
      <c r="E176" s="178"/>
      <c r="F176" s="178"/>
      <c r="G176" s="178"/>
      <c r="H176" s="178"/>
      <c r="I176" s="178"/>
    </row>
    <row r="177" spans="1:9" hidden="1" x14ac:dyDescent="0.25"/>
    <row r="178" spans="1:9" ht="38.25" hidden="1" customHeight="1" x14ac:dyDescent="0.25">
      <c r="A178" s="177" t="s">
        <v>520</v>
      </c>
      <c r="B178" s="178"/>
      <c r="C178" s="178"/>
      <c r="D178" s="178"/>
      <c r="E178" s="178"/>
      <c r="F178" s="178"/>
      <c r="G178" s="178"/>
      <c r="H178" s="178"/>
      <c r="I178" s="178"/>
    </row>
    <row r="179" spans="1:9" hidden="1" x14ac:dyDescent="0.25"/>
    <row r="180" spans="1:9" ht="39" hidden="1" customHeight="1" x14ac:dyDescent="0.25">
      <c r="A180" s="177" t="s">
        <v>519</v>
      </c>
      <c r="B180" s="178"/>
      <c r="C180" s="178"/>
      <c r="D180" s="178"/>
      <c r="E180" s="178"/>
      <c r="F180" s="178"/>
      <c r="G180" s="178"/>
      <c r="H180" s="178"/>
      <c r="I180" s="178"/>
    </row>
    <row r="181" spans="1:9" hidden="1" x14ac:dyDescent="0.25"/>
    <row r="182" spans="1:9" ht="13" x14ac:dyDescent="0.3">
      <c r="A182" s="193" t="s">
        <v>801</v>
      </c>
      <c r="B182" s="178"/>
      <c r="C182" s="178"/>
      <c r="D182" s="178"/>
      <c r="E182" s="178"/>
      <c r="F182" s="178"/>
      <c r="G182" s="178"/>
      <c r="H182" s="178"/>
      <c r="I182" s="178"/>
    </row>
    <row r="184" spans="1:9" ht="66" customHeight="1" x14ac:dyDescent="0.25">
      <c r="A184" s="177" t="s">
        <v>802</v>
      </c>
      <c r="B184" s="180"/>
      <c r="C184" s="180"/>
      <c r="D184" s="180"/>
      <c r="E184" s="180"/>
      <c r="F184" s="180"/>
      <c r="G184" s="180"/>
      <c r="H184" s="180"/>
      <c r="I184" s="180"/>
    </row>
    <row r="186" spans="1:9" ht="40.5" customHeight="1" x14ac:dyDescent="0.25">
      <c r="A186" s="177" t="s">
        <v>803</v>
      </c>
      <c r="B186" s="180"/>
      <c r="C186" s="180"/>
      <c r="D186" s="180"/>
      <c r="E186" s="180"/>
      <c r="F186" s="180"/>
      <c r="G186" s="180"/>
      <c r="H186" s="180"/>
      <c r="I186" s="180"/>
    </row>
    <row r="188" spans="1:9" hidden="1" x14ac:dyDescent="0.25">
      <c r="A188" s="177" t="s">
        <v>518</v>
      </c>
      <c r="B188" s="180"/>
      <c r="C188" s="180"/>
      <c r="D188" s="180"/>
      <c r="E188" s="180"/>
      <c r="F188" s="180"/>
      <c r="G188" s="180"/>
      <c r="H188" s="180"/>
      <c r="I188" s="180"/>
    </row>
    <row r="189" spans="1:9" hidden="1" x14ac:dyDescent="0.25"/>
    <row r="190" spans="1:9" x14ac:dyDescent="0.25">
      <c r="A190" s="177" t="s">
        <v>517</v>
      </c>
      <c r="B190" s="180"/>
      <c r="C190" s="180"/>
      <c r="D190" s="180"/>
      <c r="E190" s="180"/>
      <c r="F190" s="180"/>
      <c r="G190" s="180"/>
      <c r="H190" s="180"/>
      <c r="I190" s="180"/>
    </row>
    <row r="192" spans="1:9" ht="13" hidden="1" x14ac:dyDescent="0.3">
      <c r="A192" s="193" t="s">
        <v>804</v>
      </c>
      <c r="B192" s="178"/>
      <c r="C192" s="178"/>
      <c r="D192" s="178"/>
      <c r="E192" s="178"/>
      <c r="F192" s="178"/>
      <c r="G192" s="178"/>
      <c r="H192" s="178"/>
      <c r="I192" s="178"/>
    </row>
    <row r="193" spans="1:9" hidden="1" x14ac:dyDescent="0.25"/>
    <row r="194" spans="1:9" ht="26.25" hidden="1" customHeight="1" x14ac:dyDescent="0.25">
      <c r="A194" s="177" t="s">
        <v>516</v>
      </c>
      <c r="B194" s="180"/>
      <c r="C194" s="180"/>
      <c r="D194" s="180"/>
      <c r="E194" s="180"/>
      <c r="F194" s="180"/>
      <c r="G194" s="180"/>
      <c r="H194" s="180"/>
      <c r="I194" s="180"/>
    </row>
    <row r="195" spans="1:9" hidden="1" x14ac:dyDescent="0.25"/>
    <row r="196" spans="1:9" ht="25.5" hidden="1" customHeight="1" x14ac:dyDescent="0.25">
      <c r="A196" s="194" t="s">
        <v>711</v>
      </c>
      <c r="B196" s="195"/>
      <c r="C196" s="195"/>
      <c r="D196" s="195"/>
      <c r="E196" s="195"/>
      <c r="F196" s="195"/>
      <c r="G196" s="195"/>
      <c r="H196" s="195"/>
      <c r="I196" s="195"/>
    </row>
    <row r="197" spans="1:9" hidden="1" x14ac:dyDescent="0.25">
      <c r="A197" s="194" t="s">
        <v>712</v>
      </c>
      <c r="B197" s="195"/>
      <c r="C197" s="195"/>
      <c r="D197" s="195"/>
      <c r="E197" s="195"/>
      <c r="F197" s="195"/>
      <c r="G197" s="195"/>
      <c r="H197" s="195"/>
      <c r="I197" s="195"/>
    </row>
    <row r="198" spans="1:9" ht="25.5" hidden="1" customHeight="1" x14ac:dyDescent="0.25">
      <c r="A198" s="194" t="s">
        <v>713</v>
      </c>
      <c r="B198" s="195"/>
      <c r="C198" s="195"/>
      <c r="D198" s="195"/>
      <c r="E198" s="195"/>
      <c r="F198" s="195"/>
      <c r="G198" s="195"/>
      <c r="H198" s="195"/>
      <c r="I198" s="195"/>
    </row>
    <row r="199" spans="1:9" hidden="1" x14ac:dyDescent="0.25"/>
    <row r="200" spans="1:9" ht="67.5" hidden="1" customHeight="1" x14ac:dyDescent="0.25">
      <c r="A200" s="177" t="s">
        <v>515</v>
      </c>
      <c r="B200" s="180"/>
      <c r="C200" s="180"/>
      <c r="D200" s="180"/>
      <c r="E200" s="180"/>
      <c r="F200" s="180"/>
      <c r="G200" s="180"/>
      <c r="H200" s="180"/>
      <c r="I200" s="180"/>
    </row>
    <row r="201" spans="1:9" hidden="1" x14ac:dyDescent="0.25"/>
    <row r="202" spans="1:9" ht="13" hidden="1" x14ac:dyDescent="0.3">
      <c r="A202" s="193" t="s">
        <v>805</v>
      </c>
      <c r="B202" s="180"/>
      <c r="C202" s="180"/>
      <c r="D202" s="180"/>
      <c r="E202" s="180"/>
      <c r="F202" s="180"/>
      <c r="G202" s="180"/>
      <c r="H202" s="180"/>
      <c r="I202" s="180"/>
    </row>
    <row r="203" spans="1:9" hidden="1" x14ac:dyDescent="0.25"/>
    <row r="204" spans="1:9" ht="39.75" hidden="1" customHeight="1" x14ac:dyDescent="0.25">
      <c r="A204" s="194" t="s">
        <v>714</v>
      </c>
      <c r="B204" s="195"/>
      <c r="C204" s="195"/>
      <c r="D204" s="195"/>
      <c r="E204" s="195"/>
      <c r="F204" s="195"/>
      <c r="G204" s="195"/>
      <c r="H204" s="195"/>
      <c r="I204" s="195"/>
    </row>
    <row r="205" spans="1:9" hidden="1" x14ac:dyDescent="0.25"/>
    <row r="206" spans="1:9" ht="27.75" hidden="1" customHeight="1" x14ac:dyDescent="0.25">
      <c r="A206" s="194" t="s">
        <v>514</v>
      </c>
      <c r="B206" s="195"/>
      <c r="C206" s="195"/>
      <c r="D206" s="195"/>
      <c r="E206" s="195"/>
      <c r="F206" s="195"/>
      <c r="G206" s="195"/>
      <c r="H206" s="195"/>
      <c r="I206" s="195"/>
    </row>
    <row r="207" spans="1:9" hidden="1" x14ac:dyDescent="0.25"/>
    <row r="208" spans="1:9" ht="13" x14ac:dyDescent="0.3">
      <c r="A208" s="193" t="s">
        <v>806</v>
      </c>
      <c r="B208" s="178"/>
      <c r="C208" s="178"/>
      <c r="D208" s="178"/>
      <c r="E208" s="178"/>
      <c r="F208" s="178"/>
      <c r="G208" s="178"/>
      <c r="H208" s="178"/>
      <c r="I208" s="178"/>
    </row>
    <row r="210" spans="1:9" ht="39" customHeight="1" x14ac:dyDescent="0.25">
      <c r="A210" s="177" t="s">
        <v>513</v>
      </c>
      <c r="B210" s="180"/>
      <c r="C210" s="180"/>
      <c r="D210" s="180"/>
      <c r="E210" s="180"/>
      <c r="F210" s="180"/>
      <c r="G210" s="180"/>
      <c r="H210" s="180"/>
      <c r="I210" s="180"/>
    </row>
    <row r="212" spans="1:9" ht="27.75" hidden="1" customHeight="1" x14ac:dyDescent="0.25">
      <c r="A212" s="194" t="s">
        <v>512</v>
      </c>
      <c r="B212" s="195"/>
      <c r="C212" s="195"/>
      <c r="D212" s="195"/>
      <c r="E212" s="195"/>
      <c r="F212" s="195"/>
      <c r="G212" s="195"/>
      <c r="H212" s="195"/>
      <c r="I212" s="195"/>
    </row>
    <row r="213" spans="1:9" hidden="1" x14ac:dyDescent="0.25"/>
    <row r="214" spans="1:9" ht="12.75" customHeight="1" x14ac:dyDescent="0.3">
      <c r="A214" s="193" t="s">
        <v>877</v>
      </c>
      <c r="B214" s="178"/>
      <c r="C214" s="178"/>
      <c r="D214" s="178"/>
      <c r="E214" s="178"/>
      <c r="F214" s="178"/>
      <c r="G214" s="178"/>
      <c r="H214" s="178"/>
      <c r="I214" s="178"/>
    </row>
    <row r="215" spans="1:9" ht="12.75" customHeight="1" x14ac:dyDescent="0.3">
      <c r="A215" s="115"/>
      <c r="B215" s="114"/>
      <c r="C215" s="114"/>
      <c r="D215" s="114"/>
      <c r="E215" s="114"/>
      <c r="F215" s="114"/>
      <c r="G215" s="114"/>
      <c r="H215" s="114"/>
      <c r="I215" s="114"/>
    </row>
    <row r="216" spans="1:9" x14ac:dyDescent="0.25">
      <c r="A216" s="180" t="s">
        <v>878</v>
      </c>
      <c r="B216" s="153"/>
      <c r="C216" s="153"/>
      <c r="D216" s="153"/>
      <c r="E216" s="153"/>
      <c r="F216" s="153"/>
      <c r="G216" s="153"/>
      <c r="H216" s="153"/>
      <c r="I216" s="153"/>
    </row>
    <row r="217" spans="1:9" x14ac:dyDescent="0.25">
      <c r="A217" s="153"/>
      <c r="B217" s="153"/>
      <c r="C217" s="153"/>
      <c r="D217" s="153"/>
      <c r="E217" s="153"/>
      <c r="F217" s="153"/>
      <c r="G217" s="153"/>
      <c r="H217" s="153"/>
      <c r="I217" s="153"/>
    </row>
    <row r="219" spans="1:9" ht="13" x14ac:dyDescent="0.3">
      <c r="A219" s="193" t="s">
        <v>879</v>
      </c>
      <c r="B219" s="178"/>
      <c r="C219" s="178"/>
      <c r="D219" s="178"/>
      <c r="E219" s="178"/>
      <c r="F219" s="178"/>
      <c r="G219" s="178"/>
      <c r="H219" s="178"/>
      <c r="I219" s="178"/>
    </row>
    <row r="221" spans="1:9" ht="37.5" customHeight="1" x14ac:dyDescent="0.25">
      <c r="A221" s="177" t="s">
        <v>511</v>
      </c>
      <c r="B221" s="180"/>
      <c r="C221" s="180"/>
      <c r="D221" s="180"/>
      <c r="E221" s="180"/>
      <c r="F221" s="180"/>
      <c r="G221" s="180"/>
      <c r="H221" s="180"/>
      <c r="I221" s="180"/>
    </row>
    <row r="223" spans="1:9" ht="13" x14ac:dyDescent="0.3">
      <c r="A223" s="193" t="s">
        <v>880</v>
      </c>
      <c r="B223" s="178"/>
      <c r="C223" s="178"/>
      <c r="D223" s="178"/>
      <c r="E223" s="178"/>
      <c r="F223" s="178"/>
      <c r="G223" s="178"/>
      <c r="H223" s="178"/>
      <c r="I223" s="178"/>
    </row>
    <row r="225" spans="1:9" ht="26.25" customHeight="1" x14ac:dyDescent="0.25">
      <c r="A225" s="177" t="s">
        <v>510</v>
      </c>
      <c r="B225" s="180"/>
      <c r="C225" s="180"/>
      <c r="D225" s="180"/>
      <c r="E225" s="180"/>
      <c r="F225" s="180"/>
      <c r="G225" s="180"/>
      <c r="H225" s="180"/>
      <c r="I225" s="180"/>
    </row>
    <row r="227" spans="1:9" ht="27.75" customHeight="1" x14ac:dyDescent="0.25">
      <c r="A227" s="177" t="s">
        <v>509</v>
      </c>
      <c r="B227" s="180"/>
      <c r="C227" s="180"/>
      <c r="D227" s="180"/>
      <c r="E227" s="180"/>
      <c r="F227" s="180"/>
      <c r="G227" s="180"/>
      <c r="H227" s="180"/>
      <c r="I227" s="180"/>
    </row>
    <row r="229" spans="1:9" ht="13" x14ac:dyDescent="0.3">
      <c r="A229" s="193" t="s">
        <v>881</v>
      </c>
      <c r="B229" s="178"/>
      <c r="C229" s="178"/>
      <c r="D229" s="178"/>
      <c r="E229" s="178"/>
      <c r="F229" s="178"/>
      <c r="G229" s="178"/>
      <c r="H229" s="178"/>
      <c r="I229" s="178"/>
    </row>
    <row r="231" spans="1:9" ht="25.5" customHeight="1" x14ac:dyDescent="0.25">
      <c r="A231" s="177" t="s">
        <v>508</v>
      </c>
      <c r="B231" s="180"/>
      <c r="C231" s="180"/>
      <c r="D231" s="180"/>
      <c r="E231" s="180"/>
      <c r="F231" s="180"/>
      <c r="G231" s="180"/>
      <c r="H231" s="180"/>
      <c r="I231" s="180"/>
    </row>
    <row r="233" spans="1:9" ht="13" hidden="1" x14ac:dyDescent="0.3">
      <c r="A233" s="193" t="s">
        <v>507</v>
      </c>
      <c r="B233" s="178"/>
      <c r="C233" s="178"/>
      <c r="D233" s="178"/>
      <c r="E233" s="178"/>
      <c r="F233" s="178"/>
      <c r="G233" s="178"/>
      <c r="H233" s="178"/>
      <c r="I233" s="178"/>
    </row>
    <row r="234" spans="1:9" hidden="1" x14ac:dyDescent="0.25"/>
    <row r="235" spans="1:9" ht="37.5" hidden="1" customHeight="1" x14ac:dyDescent="0.25">
      <c r="A235" s="177" t="s">
        <v>506</v>
      </c>
      <c r="B235" s="180"/>
      <c r="C235" s="180"/>
      <c r="D235" s="180"/>
      <c r="E235" s="180"/>
      <c r="F235" s="180"/>
      <c r="G235" s="180"/>
      <c r="H235" s="180"/>
      <c r="I235" s="180"/>
    </row>
    <row r="236" spans="1:9" hidden="1" x14ac:dyDescent="0.25"/>
    <row r="237" spans="1:9" ht="13" x14ac:dyDescent="0.3">
      <c r="A237" s="193" t="s">
        <v>882</v>
      </c>
      <c r="B237" s="178"/>
      <c r="C237" s="178"/>
      <c r="D237" s="178"/>
      <c r="E237" s="178"/>
      <c r="F237" s="178"/>
      <c r="G237" s="178"/>
      <c r="H237" s="178"/>
      <c r="I237" s="178"/>
    </row>
    <row r="239" spans="1:9" ht="26.25" customHeight="1" x14ac:dyDescent="0.25">
      <c r="A239" s="177" t="s">
        <v>807</v>
      </c>
      <c r="B239" s="180"/>
      <c r="C239" s="180"/>
      <c r="D239" s="180"/>
      <c r="E239" s="180"/>
      <c r="F239" s="180"/>
      <c r="G239" s="180"/>
      <c r="H239" s="180"/>
      <c r="I239" s="180"/>
    </row>
    <row r="240" spans="1:9" hidden="1" x14ac:dyDescent="0.25"/>
    <row r="241" spans="1:9" ht="78" customHeight="1" x14ac:dyDescent="0.25">
      <c r="A241" s="177" t="s">
        <v>808</v>
      </c>
      <c r="B241" s="180"/>
      <c r="C241" s="180"/>
      <c r="D241" s="180"/>
      <c r="E241" s="180"/>
      <c r="F241" s="180"/>
      <c r="G241" s="180"/>
      <c r="H241" s="180"/>
      <c r="I241" s="180"/>
    </row>
    <row r="243" spans="1:9" x14ac:dyDescent="0.25">
      <c r="A243" s="152" t="s">
        <v>809</v>
      </c>
      <c r="B243" s="153"/>
      <c r="C243" s="153"/>
      <c r="D243" s="153"/>
      <c r="E243" s="153"/>
      <c r="F243" s="153"/>
      <c r="G243" s="153"/>
      <c r="H243" s="153"/>
      <c r="I243" s="153"/>
    </row>
    <row r="244" spans="1:9" x14ac:dyDescent="0.25">
      <c r="A244" s="153"/>
      <c r="B244" s="153"/>
      <c r="C244" s="153"/>
      <c r="D244" s="153"/>
      <c r="E244" s="153"/>
      <c r="F244" s="153"/>
      <c r="G244" s="153"/>
      <c r="H244" s="153"/>
      <c r="I244" s="153"/>
    </row>
    <row r="246" spans="1:9" ht="13" x14ac:dyDescent="0.3">
      <c r="A246" s="193" t="s">
        <v>883</v>
      </c>
      <c r="B246" s="178"/>
      <c r="C246" s="178"/>
      <c r="D246" s="178"/>
      <c r="E246" s="178"/>
      <c r="F246" s="178"/>
      <c r="G246" s="178"/>
      <c r="H246" s="178"/>
      <c r="I246" s="178"/>
    </row>
    <row r="248" spans="1:9" ht="50.25" customHeight="1" x14ac:dyDescent="0.25">
      <c r="A248" s="177" t="s">
        <v>505</v>
      </c>
      <c r="B248" s="180"/>
      <c r="C248" s="180"/>
      <c r="D248" s="180"/>
      <c r="E248" s="180"/>
      <c r="F248" s="180"/>
      <c r="G248" s="180"/>
      <c r="H248" s="180"/>
      <c r="I248" s="180"/>
    </row>
    <row r="250" spans="1:9" ht="51" customHeight="1" x14ac:dyDescent="0.25">
      <c r="A250" s="177" t="s">
        <v>504</v>
      </c>
      <c r="B250" s="180"/>
      <c r="C250" s="180"/>
      <c r="D250" s="180"/>
      <c r="E250" s="180"/>
      <c r="F250" s="180"/>
      <c r="G250" s="180"/>
      <c r="H250" s="180"/>
      <c r="I250" s="180"/>
    </row>
    <row r="252" spans="1:9" ht="63" customHeight="1" x14ac:dyDescent="0.25">
      <c r="A252" s="177" t="s">
        <v>503</v>
      </c>
      <c r="B252" s="180"/>
      <c r="C252" s="180"/>
      <c r="D252" s="180"/>
      <c r="E252" s="180"/>
      <c r="F252" s="180"/>
      <c r="G252" s="180"/>
      <c r="H252" s="180"/>
      <c r="I252" s="180"/>
    </row>
    <row r="254" spans="1:9" ht="27" customHeight="1" x14ac:dyDescent="0.25">
      <c r="A254" s="177" t="s">
        <v>502</v>
      </c>
      <c r="B254" s="180"/>
      <c r="C254" s="180"/>
      <c r="D254" s="180"/>
      <c r="E254" s="180"/>
      <c r="F254" s="180"/>
      <c r="G254" s="180"/>
      <c r="H254" s="180"/>
      <c r="I254" s="180"/>
    </row>
    <row r="256" spans="1:9" ht="13" x14ac:dyDescent="0.3">
      <c r="A256" s="193" t="s">
        <v>884</v>
      </c>
      <c r="B256" s="178"/>
      <c r="C256" s="178"/>
      <c r="D256" s="178"/>
      <c r="E256" s="178"/>
      <c r="F256" s="178"/>
      <c r="G256" s="178"/>
      <c r="H256" s="178"/>
      <c r="I256" s="178"/>
    </row>
    <row r="258" spans="1:9" ht="39" customHeight="1" x14ac:dyDescent="0.25">
      <c r="A258" s="177" t="s">
        <v>501</v>
      </c>
      <c r="B258" s="180"/>
      <c r="C258" s="180"/>
      <c r="D258" s="180"/>
      <c r="E258" s="180"/>
      <c r="F258" s="180"/>
      <c r="G258" s="180"/>
      <c r="H258" s="180"/>
      <c r="I258" s="180"/>
    </row>
    <row r="260" spans="1:9" ht="13" hidden="1" x14ac:dyDescent="0.3">
      <c r="A260" s="193" t="s">
        <v>810</v>
      </c>
      <c r="B260" s="178"/>
      <c r="C260" s="178"/>
      <c r="D260" s="178"/>
      <c r="E260" s="178"/>
      <c r="F260" s="178"/>
      <c r="G260" s="178"/>
      <c r="H260" s="178"/>
      <c r="I260" s="178"/>
    </row>
    <row r="261" spans="1:9" hidden="1" x14ac:dyDescent="0.25"/>
    <row r="262" spans="1:9" ht="108.75" hidden="1" customHeight="1" x14ac:dyDescent="0.25">
      <c r="A262" s="177" t="s">
        <v>500</v>
      </c>
      <c r="B262" s="180"/>
      <c r="C262" s="180"/>
      <c r="D262" s="180"/>
      <c r="E262" s="180"/>
      <c r="F262" s="180"/>
      <c r="G262" s="180"/>
      <c r="H262" s="180"/>
      <c r="I262" s="180"/>
    </row>
    <row r="263" spans="1:9" hidden="1" x14ac:dyDescent="0.25">
      <c r="A263" s="194" t="s">
        <v>715</v>
      </c>
      <c r="B263" s="195"/>
      <c r="C263" s="195"/>
      <c r="D263" s="195"/>
      <c r="E263" s="195"/>
      <c r="F263" s="195"/>
      <c r="G263" s="195"/>
      <c r="H263" s="195"/>
      <c r="I263" s="195"/>
    </row>
    <row r="264" spans="1:9" hidden="1" x14ac:dyDescent="0.25">
      <c r="A264" s="194" t="s">
        <v>716</v>
      </c>
      <c r="B264" s="195"/>
      <c r="C264" s="195"/>
      <c r="D264" s="195"/>
      <c r="E264" s="195"/>
      <c r="F264" s="195"/>
      <c r="G264" s="195"/>
      <c r="H264" s="195"/>
      <c r="I264" s="195"/>
    </row>
    <row r="265" spans="1:9" ht="108.75" hidden="1" customHeight="1" x14ac:dyDescent="0.25">
      <c r="A265" s="194" t="s">
        <v>717</v>
      </c>
      <c r="B265" s="180"/>
      <c r="C265" s="180"/>
      <c r="D265" s="180"/>
      <c r="E265" s="180"/>
      <c r="F265" s="180"/>
      <c r="G265" s="180"/>
      <c r="H265" s="180"/>
      <c r="I265" s="180"/>
    </row>
    <row r="266" spans="1:9" hidden="1" x14ac:dyDescent="0.25"/>
    <row r="267" spans="1:9" hidden="1" x14ac:dyDescent="0.25">
      <c r="A267" s="177" t="s">
        <v>499</v>
      </c>
      <c r="B267" s="180"/>
      <c r="C267" s="180"/>
      <c r="D267" s="180"/>
      <c r="E267" s="180"/>
      <c r="F267" s="180"/>
      <c r="G267" s="180"/>
      <c r="H267" s="180"/>
      <c r="I267" s="180"/>
    </row>
    <row r="268" spans="1:9" hidden="1" x14ac:dyDescent="0.25"/>
    <row r="269" spans="1:9" ht="108.75" hidden="1" customHeight="1" x14ac:dyDescent="0.25">
      <c r="A269" s="177" t="s">
        <v>498</v>
      </c>
      <c r="B269" s="180"/>
      <c r="C269" s="180"/>
      <c r="D269" s="180"/>
      <c r="E269" s="180"/>
      <c r="F269" s="180"/>
      <c r="G269" s="180"/>
      <c r="H269" s="180"/>
      <c r="I269" s="180"/>
    </row>
    <row r="270" spans="1:9" hidden="1" x14ac:dyDescent="0.25"/>
    <row r="271" spans="1:9" ht="93" hidden="1" customHeight="1" x14ac:dyDescent="0.25">
      <c r="A271" s="177" t="s">
        <v>718</v>
      </c>
      <c r="B271" s="180"/>
      <c r="C271" s="180"/>
      <c r="D271" s="180"/>
      <c r="E271" s="180"/>
      <c r="F271" s="180"/>
      <c r="G271" s="180"/>
      <c r="H271" s="180"/>
      <c r="I271" s="180"/>
    </row>
    <row r="272" spans="1:9" hidden="1" x14ac:dyDescent="0.25"/>
    <row r="273" spans="1:9" ht="65.25" hidden="1" customHeight="1" x14ac:dyDescent="0.25">
      <c r="A273" s="177" t="s">
        <v>497</v>
      </c>
      <c r="B273" s="180"/>
      <c r="C273" s="180"/>
      <c r="D273" s="180"/>
      <c r="E273" s="180"/>
      <c r="F273" s="180"/>
      <c r="G273" s="180"/>
      <c r="H273" s="180"/>
      <c r="I273" s="180"/>
    </row>
    <row r="274" spans="1:9" hidden="1" x14ac:dyDescent="0.25"/>
    <row r="275" spans="1:9" ht="90" hidden="1" customHeight="1" x14ac:dyDescent="0.25">
      <c r="A275" s="177" t="s">
        <v>496</v>
      </c>
      <c r="B275" s="180"/>
      <c r="C275" s="180"/>
      <c r="D275" s="180"/>
      <c r="E275" s="180"/>
      <c r="F275" s="180"/>
      <c r="G275" s="180"/>
      <c r="H275" s="180"/>
      <c r="I275" s="180"/>
    </row>
    <row r="276" spans="1:9" hidden="1" x14ac:dyDescent="0.25"/>
    <row r="277" spans="1:9" ht="13" x14ac:dyDescent="0.3">
      <c r="A277" s="193" t="s">
        <v>885</v>
      </c>
      <c r="B277" s="178"/>
      <c r="C277" s="178"/>
      <c r="D277" s="178"/>
      <c r="E277" s="178"/>
      <c r="F277" s="178"/>
      <c r="G277" s="178"/>
      <c r="H277" s="178"/>
      <c r="I277" s="178"/>
    </row>
    <row r="279" spans="1:9" ht="39" customHeight="1" x14ac:dyDescent="0.25">
      <c r="A279" s="177" t="s">
        <v>495</v>
      </c>
      <c r="B279" s="180"/>
      <c r="C279" s="180"/>
      <c r="D279" s="180"/>
      <c r="E279" s="180"/>
      <c r="F279" s="180"/>
      <c r="G279" s="180"/>
      <c r="H279" s="180"/>
      <c r="I279" s="180"/>
    </row>
    <row r="280" spans="1:9" ht="25.5" customHeight="1" x14ac:dyDescent="0.25">
      <c r="A280" s="177" t="s">
        <v>494</v>
      </c>
      <c r="B280" s="180"/>
      <c r="C280" s="180"/>
      <c r="D280" s="180"/>
      <c r="E280" s="180"/>
      <c r="F280" s="180"/>
      <c r="G280" s="180"/>
      <c r="H280" s="180"/>
      <c r="I280" s="180"/>
    </row>
    <row r="281" spans="1:9" ht="26.25" customHeight="1" x14ac:dyDescent="0.25">
      <c r="A281" s="177" t="s">
        <v>493</v>
      </c>
      <c r="B281" s="180"/>
      <c r="C281" s="180"/>
      <c r="D281" s="180"/>
      <c r="E281" s="180"/>
      <c r="F281" s="180"/>
      <c r="G281" s="180"/>
      <c r="H281" s="180"/>
      <c r="I281" s="180"/>
    </row>
    <row r="282" spans="1:9" ht="12.75" customHeight="1" x14ac:dyDescent="0.25">
      <c r="A282" s="177" t="s">
        <v>492</v>
      </c>
      <c r="B282" s="180"/>
      <c r="C282" s="180"/>
      <c r="D282" s="180"/>
      <c r="E282" s="180"/>
      <c r="F282" s="180"/>
      <c r="G282" s="180"/>
      <c r="H282" s="180"/>
      <c r="I282" s="180"/>
    </row>
    <row r="284" spans="1:9" ht="15" customHeight="1" x14ac:dyDescent="0.25">
      <c r="A284" s="177" t="s">
        <v>491</v>
      </c>
      <c r="B284" s="180"/>
      <c r="C284" s="180"/>
      <c r="D284" s="180"/>
      <c r="E284" s="180"/>
      <c r="F284" s="180"/>
      <c r="G284" s="180"/>
      <c r="H284" s="180"/>
      <c r="I284" s="180"/>
    </row>
    <row r="286" spans="1:9" ht="13" hidden="1" x14ac:dyDescent="0.3">
      <c r="A286" s="193" t="s">
        <v>490</v>
      </c>
      <c r="B286" s="178"/>
      <c r="C286" s="178"/>
      <c r="D286" s="178"/>
      <c r="E286" s="178"/>
      <c r="F286" s="178"/>
      <c r="G286" s="178"/>
      <c r="H286" s="178"/>
      <c r="I286" s="178"/>
    </row>
    <row r="287" spans="1:9" hidden="1" x14ac:dyDescent="0.25"/>
    <row r="288" spans="1:9" hidden="1" x14ac:dyDescent="0.25">
      <c r="A288" s="194" t="s">
        <v>489</v>
      </c>
      <c r="B288" s="195"/>
      <c r="C288" s="195"/>
      <c r="D288" s="195"/>
      <c r="E288" s="195"/>
      <c r="F288" s="195"/>
      <c r="G288" s="195"/>
      <c r="H288" s="195"/>
      <c r="I288" s="195"/>
    </row>
    <row r="289" hidden="1" x14ac:dyDescent="0.25"/>
    <row r="290" hidden="1" x14ac:dyDescent="0.25"/>
    <row r="291" hidden="1" x14ac:dyDescent="0.25"/>
    <row r="292" hidden="1" x14ac:dyDescent="0.25"/>
    <row r="293" hidden="1" x14ac:dyDescent="0.25"/>
  </sheetData>
  <mergeCells count="229">
    <mergeCell ref="A250:I250"/>
    <mergeCell ref="A262:I262"/>
    <mergeCell ref="A263:I263"/>
    <mergeCell ref="A264:I264"/>
    <mergeCell ref="A265:I265"/>
    <mergeCell ref="A267:I267"/>
    <mergeCell ref="A269:I269"/>
    <mergeCell ref="A282:I282"/>
    <mergeCell ref="A284:I284"/>
    <mergeCell ref="A271:I271"/>
    <mergeCell ref="A273:I273"/>
    <mergeCell ref="A275:I275"/>
    <mergeCell ref="A248:I248"/>
    <mergeCell ref="A286:I286"/>
    <mergeCell ref="A288:I288"/>
    <mergeCell ref="A4:I4"/>
    <mergeCell ref="A6:I6"/>
    <mergeCell ref="A7:I7"/>
    <mergeCell ref="A277:I277"/>
    <mergeCell ref="A279:I279"/>
    <mergeCell ref="A280:I280"/>
    <mergeCell ref="A281:I281"/>
    <mergeCell ref="A252:I252"/>
    <mergeCell ref="A254:I254"/>
    <mergeCell ref="A256:I256"/>
    <mergeCell ref="A258:I258"/>
    <mergeCell ref="A260:I260"/>
    <mergeCell ref="A235:I235"/>
    <mergeCell ref="A237:I237"/>
    <mergeCell ref="A239:I239"/>
    <mergeCell ref="A241:I241"/>
    <mergeCell ref="A246:I246"/>
    <mergeCell ref="A206:I206"/>
    <mergeCell ref="A208:I208"/>
    <mergeCell ref="A210:I210"/>
    <mergeCell ref="A212:I212"/>
    <mergeCell ref="A229:I229"/>
    <mergeCell ref="A231:I231"/>
    <mergeCell ref="A233:I233"/>
    <mergeCell ref="A184:I184"/>
    <mergeCell ref="A186:I186"/>
    <mergeCell ref="A188:I188"/>
    <mergeCell ref="A190:I190"/>
    <mergeCell ref="A192:I192"/>
    <mergeCell ref="A194:I194"/>
    <mergeCell ref="A196:I196"/>
    <mergeCell ref="A197:I197"/>
    <mergeCell ref="A198:I198"/>
    <mergeCell ref="A200:I200"/>
    <mergeCell ref="A202:I202"/>
    <mergeCell ref="A204:I204"/>
    <mergeCell ref="A173:I173"/>
    <mergeCell ref="A174:I174"/>
    <mergeCell ref="A175:I175"/>
    <mergeCell ref="A176:I176"/>
    <mergeCell ref="A219:I219"/>
    <mergeCell ref="A221:I221"/>
    <mergeCell ref="A223:I223"/>
    <mergeCell ref="A225:I225"/>
    <mergeCell ref="A227:I227"/>
    <mergeCell ref="A178:I178"/>
    <mergeCell ref="A180:I180"/>
    <mergeCell ref="A182:I182"/>
    <mergeCell ref="A214:I214"/>
    <mergeCell ref="A216:I217"/>
    <mergeCell ref="A158:C158"/>
    <mergeCell ref="D158:E158"/>
    <mergeCell ref="F158:G158"/>
    <mergeCell ref="H158:I158"/>
    <mergeCell ref="A159:C159"/>
    <mergeCell ref="D159:E159"/>
    <mergeCell ref="F159:G159"/>
    <mergeCell ref="H159:I159"/>
    <mergeCell ref="A160:C160"/>
    <mergeCell ref="D160:E160"/>
    <mergeCell ref="F160:G160"/>
    <mergeCell ref="H160:I160"/>
    <mergeCell ref="A161:C161"/>
    <mergeCell ref="D161:E161"/>
    <mergeCell ref="F161:G161"/>
    <mergeCell ref="H161:I161"/>
    <mergeCell ref="A163:I163"/>
    <mergeCell ref="A165:I165"/>
    <mergeCell ref="A167:I167"/>
    <mergeCell ref="A169:I169"/>
    <mergeCell ref="A171:I171"/>
    <mergeCell ref="A156:C156"/>
    <mergeCell ref="D156:E156"/>
    <mergeCell ref="F156:G156"/>
    <mergeCell ref="H156:I156"/>
    <mergeCell ref="A127:D127"/>
    <mergeCell ref="A129:I129"/>
    <mergeCell ref="A131:I131"/>
    <mergeCell ref="A134:I134"/>
    <mergeCell ref="A136:I136"/>
    <mergeCell ref="A138:I138"/>
    <mergeCell ref="A143:I143"/>
    <mergeCell ref="A145:I145"/>
    <mergeCell ref="A146:I146"/>
    <mergeCell ref="A150:C150"/>
    <mergeCell ref="A152:I152"/>
    <mergeCell ref="A154:C155"/>
    <mergeCell ref="D154:E155"/>
    <mergeCell ref="F154:G155"/>
    <mergeCell ref="H154:I155"/>
    <mergeCell ref="F121:G121"/>
    <mergeCell ref="F122:G122"/>
    <mergeCell ref="F123:G123"/>
    <mergeCell ref="D119:E119"/>
    <mergeCell ref="D120:E120"/>
    <mergeCell ref="D121:E121"/>
    <mergeCell ref="D122:E122"/>
    <mergeCell ref="D123:E123"/>
    <mergeCell ref="A125:I125"/>
    <mergeCell ref="H121:I121"/>
    <mergeCell ref="H122:I122"/>
    <mergeCell ref="H123:I123"/>
    <mergeCell ref="A121:C121"/>
    <mergeCell ref="A122:C122"/>
    <mergeCell ref="A123:C123"/>
    <mergeCell ref="A119:C119"/>
    <mergeCell ref="A120:C120"/>
    <mergeCell ref="F119:G119"/>
    <mergeCell ref="F120:G120"/>
    <mergeCell ref="H119:I119"/>
    <mergeCell ref="H120:I120"/>
    <mergeCell ref="A105:I105"/>
    <mergeCell ref="A107:I107"/>
    <mergeCell ref="A109:I109"/>
    <mergeCell ref="A111:I111"/>
    <mergeCell ref="A113:I113"/>
    <mergeCell ref="A115:I115"/>
    <mergeCell ref="A117:C118"/>
    <mergeCell ref="D117:E118"/>
    <mergeCell ref="F117:G118"/>
    <mergeCell ref="H117:I118"/>
    <mergeCell ref="A103:I103"/>
    <mergeCell ref="C83:E83"/>
    <mergeCell ref="A84:B84"/>
    <mergeCell ref="C84:E84"/>
    <mergeCell ref="A85:B85"/>
    <mergeCell ref="C85:E85"/>
    <mergeCell ref="A87:I87"/>
    <mergeCell ref="A78:B78"/>
    <mergeCell ref="A92:I92"/>
    <mergeCell ref="A95:I95"/>
    <mergeCell ref="A101:I101"/>
    <mergeCell ref="A79:B79"/>
    <mergeCell ref="C77:E77"/>
    <mergeCell ref="C78:E78"/>
    <mergeCell ref="C79:E79"/>
    <mergeCell ref="A81:E81"/>
    <mergeCell ref="A82:B82"/>
    <mergeCell ref="C82:E82"/>
    <mergeCell ref="A83:B83"/>
    <mergeCell ref="A77:B77"/>
    <mergeCell ref="A66:I66"/>
    <mergeCell ref="A71:I71"/>
    <mergeCell ref="A73:I73"/>
    <mergeCell ref="A75:E75"/>
    <mergeCell ref="A76:B76"/>
    <mergeCell ref="D61:D62"/>
    <mergeCell ref="E61:E62"/>
    <mergeCell ref="A59:C60"/>
    <mergeCell ref="F59:G60"/>
    <mergeCell ref="F61:G62"/>
    <mergeCell ref="F63:G64"/>
    <mergeCell ref="D57:D58"/>
    <mergeCell ref="H59:I60"/>
    <mergeCell ref="C76:E76"/>
    <mergeCell ref="H63:I64"/>
    <mergeCell ref="H61:I62"/>
    <mergeCell ref="E63:E64"/>
    <mergeCell ref="A61:C62"/>
    <mergeCell ref="D63:D64"/>
    <mergeCell ref="A63:C64"/>
    <mergeCell ref="E57:E58"/>
    <mergeCell ref="D59:D60"/>
    <mergeCell ref="E59:E60"/>
    <mergeCell ref="A67:I69"/>
    <mergeCell ref="A9:I9"/>
    <mergeCell ref="A11:I12"/>
    <mergeCell ref="A13:I14"/>
    <mergeCell ref="F50:G52"/>
    <mergeCell ref="H50:I52"/>
    <mergeCell ref="D50:E51"/>
    <mergeCell ref="A15:I16"/>
    <mergeCell ref="A36:I36"/>
    <mergeCell ref="D38:F40"/>
    <mergeCell ref="A48:I48"/>
    <mergeCell ref="A38:C40"/>
    <mergeCell ref="G38:I40"/>
    <mergeCell ref="A50:C52"/>
    <mergeCell ref="A41:C42"/>
    <mergeCell ref="G43:I44"/>
    <mergeCell ref="D55:D56"/>
    <mergeCell ref="A53:C54"/>
    <mergeCell ref="E53:E54"/>
    <mergeCell ref="H53:I54"/>
    <mergeCell ref="F53:G54"/>
    <mergeCell ref="H55:I56"/>
    <mergeCell ref="H57:I58"/>
    <mergeCell ref="E55:E56"/>
    <mergeCell ref="F55:G56"/>
    <mergeCell ref="F57:G58"/>
    <mergeCell ref="A157:C157"/>
    <mergeCell ref="D157:E157"/>
    <mergeCell ref="F157:G157"/>
    <mergeCell ref="H157:I157"/>
    <mergeCell ref="A243:I244"/>
    <mergeCell ref="A17:I18"/>
    <mergeCell ref="A19:I20"/>
    <mergeCell ref="A21:I22"/>
    <mergeCell ref="A23:I24"/>
    <mergeCell ref="A25:I26"/>
    <mergeCell ref="A27:I28"/>
    <mergeCell ref="A29:I30"/>
    <mergeCell ref="A31:I32"/>
    <mergeCell ref="A33:I34"/>
    <mergeCell ref="A45:C46"/>
    <mergeCell ref="D45:F46"/>
    <mergeCell ref="G45:I46"/>
    <mergeCell ref="D41:F42"/>
    <mergeCell ref="G41:I42"/>
    <mergeCell ref="A43:C44"/>
    <mergeCell ref="D43:F44"/>
    <mergeCell ref="A55:C56"/>
    <mergeCell ref="A57:C58"/>
    <mergeCell ref="D53:D54"/>
  </mergeCells>
  <printOptions horizontalCentered="1"/>
  <pageMargins left="0.70866141732283472" right="0.70866141732283472" top="0.74803149606299213" bottom="0.74803149606299213" header="0.31496062992125984" footer="0.31496062992125984"/>
  <pageSetup paperSize="9" scale="85" orientation="portrait" r:id="rId1"/>
  <headerFooter>
    <oddHeader xml:space="preserve">&amp;L    Poznámky Úč POD 3-04
&amp;C                                                    DIČ 2020418521
</oddHeader>
    <oddFooter>&amp;R Strana &amp;P</oddFooter>
  </headerFooter>
  <rowBreaks count="3" manualBreakCount="3">
    <brk id="70" max="8" man="1"/>
    <brk id="149" max="16383" man="1"/>
    <brk id="236"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1050"/>
  <sheetViews>
    <sheetView tabSelected="1" topLeftCell="A939" zoomScaleNormal="100" zoomScaleSheetLayoutView="100" workbookViewId="0">
      <selection activeCell="Z983" sqref="Z983"/>
    </sheetView>
  </sheetViews>
  <sheetFormatPr defaultRowHeight="14.5" x14ac:dyDescent="0.35"/>
  <cols>
    <col min="1" max="1" width="4.7265625" customWidth="1"/>
    <col min="2" max="3" width="2.453125" customWidth="1"/>
    <col min="4" max="4" width="4.26953125" customWidth="1"/>
    <col min="5" max="8" width="2.453125" customWidth="1"/>
    <col min="9" max="9" width="5.54296875" customWidth="1"/>
    <col min="10" max="11" width="2.453125" customWidth="1"/>
    <col min="12" max="12" width="3" customWidth="1"/>
    <col min="13" max="14" width="2.453125" customWidth="1"/>
    <col min="15" max="15" width="3.453125" customWidth="1"/>
    <col min="16" max="17" width="2.453125" customWidth="1"/>
    <col min="18" max="18" width="3.26953125" customWidth="1"/>
    <col min="19" max="23" width="2.453125" customWidth="1"/>
    <col min="24" max="24" width="5" customWidth="1"/>
    <col min="25" max="26" width="2.453125" customWidth="1"/>
    <col min="27" max="27" width="3" customWidth="1"/>
    <col min="28" max="29" width="2.453125" customWidth="1"/>
    <col min="30" max="30" width="3" customWidth="1"/>
    <col min="31" max="32" width="2.453125" customWidth="1"/>
    <col min="33" max="33" width="3" customWidth="1"/>
    <col min="34" max="34" width="3.1796875" customWidth="1"/>
    <col min="36" max="36" width="0" hidden="1" customWidth="1"/>
  </cols>
  <sheetData>
    <row r="1" spans="1:34" ht="15.75" customHeight="1" x14ac:dyDescent="0.35">
      <c r="A1" s="7"/>
      <c r="B1" s="7"/>
      <c r="C1" s="7"/>
      <c r="D1" s="7" t="s">
        <v>689</v>
      </c>
      <c r="E1" s="7"/>
      <c r="F1" s="7"/>
      <c r="G1" s="7"/>
      <c r="H1" s="7"/>
      <c r="I1" s="7"/>
      <c r="J1" s="7"/>
      <c r="K1" s="7"/>
      <c r="L1" s="7"/>
      <c r="M1" s="7"/>
      <c r="N1" s="7"/>
      <c r="O1" s="7"/>
      <c r="P1" s="7"/>
      <c r="Q1" s="7"/>
      <c r="R1" s="7"/>
      <c r="S1" s="5"/>
      <c r="T1" s="5"/>
      <c r="U1" s="5"/>
      <c r="V1" s="5"/>
      <c r="W1" s="5"/>
      <c r="X1" s="5"/>
      <c r="Y1" s="5"/>
      <c r="Z1" s="5"/>
      <c r="AA1" s="5"/>
      <c r="AB1" s="5"/>
      <c r="AC1" s="5"/>
      <c r="AD1" s="5"/>
      <c r="AE1" s="5"/>
      <c r="AF1" s="5"/>
      <c r="AG1" s="5"/>
    </row>
    <row r="2" spans="1:34" x14ac:dyDescent="0.35">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row>
    <row r="3" spans="1:34" ht="15.75" customHeight="1" x14ac:dyDescent="0.35">
      <c r="A3" s="10" t="s">
        <v>675</v>
      </c>
      <c r="B3" s="10"/>
      <c r="C3" s="10"/>
      <c r="D3" s="10" t="s">
        <v>303</v>
      </c>
      <c r="E3" s="10"/>
      <c r="F3" s="10"/>
      <c r="G3" s="10"/>
      <c r="H3" s="10"/>
      <c r="I3" s="10"/>
      <c r="J3" s="10"/>
      <c r="K3" s="5"/>
      <c r="L3" s="5"/>
      <c r="M3" s="5"/>
      <c r="N3" s="5"/>
      <c r="O3" s="5"/>
      <c r="P3" s="5"/>
      <c r="Q3" s="5"/>
      <c r="R3" s="5"/>
      <c r="S3" s="5"/>
      <c r="T3" s="5"/>
      <c r="U3" s="5"/>
      <c r="V3" s="5"/>
      <c r="W3" s="5"/>
      <c r="X3" s="5"/>
      <c r="Y3" s="5"/>
      <c r="Z3" s="5"/>
      <c r="AA3" s="5"/>
      <c r="AB3" s="5"/>
      <c r="AC3" s="5"/>
      <c r="AD3" s="5"/>
      <c r="AE3" s="5"/>
      <c r="AF3" s="5"/>
      <c r="AG3" s="5"/>
    </row>
    <row r="4" spans="1:34" x14ac:dyDescent="0.35">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row>
    <row r="5" spans="1:34" x14ac:dyDescent="0.35">
      <c r="A5" s="5" t="s">
        <v>32</v>
      </c>
      <c r="B5" s="5"/>
      <c r="C5" s="5"/>
      <c r="D5" s="5" t="s">
        <v>811</v>
      </c>
      <c r="E5" s="5"/>
      <c r="F5" s="5"/>
      <c r="G5" s="5"/>
      <c r="H5" s="5"/>
      <c r="I5" s="5"/>
      <c r="J5" s="5"/>
      <c r="K5" s="5"/>
      <c r="L5" s="5"/>
      <c r="M5" s="5"/>
      <c r="N5" s="5"/>
      <c r="O5" s="5"/>
      <c r="P5" s="5"/>
      <c r="Q5" s="5"/>
      <c r="R5" s="5"/>
      <c r="S5" s="5"/>
      <c r="T5" s="5"/>
      <c r="U5" s="5"/>
      <c r="V5" s="5"/>
      <c r="W5" s="5"/>
      <c r="X5" s="5"/>
      <c r="Y5" s="5"/>
      <c r="Z5" s="5"/>
      <c r="AA5" s="5"/>
      <c r="AB5" s="5"/>
      <c r="AC5" s="5"/>
      <c r="AD5" s="5"/>
      <c r="AE5" s="5"/>
      <c r="AF5" s="5"/>
      <c r="AG5" s="5"/>
    </row>
    <row r="6" spans="1:34" x14ac:dyDescent="0.3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4" x14ac:dyDescent="0.35">
      <c r="A7" s="5" t="s">
        <v>33</v>
      </c>
      <c r="B7" s="5"/>
      <c r="C7" s="5"/>
      <c r="D7" s="5" t="s">
        <v>34</v>
      </c>
      <c r="E7" s="5"/>
      <c r="F7" s="5"/>
      <c r="G7" s="5"/>
      <c r="H7" s="5"/>
      <c r="I7" s="5"/>
      <c r="J7" s="5"/>
      <c r="K7" s="5"/>
      <c r="L7" s="5"/>
      <c r="M7" s="5"/>
      <c r="N7" s="5"/>
      <c r="O7" s="5"/>
      <c r="P7" s="5"/>
      <c r="Q7" s="5"/>
      <c r="R7" s="5"/>
      <c r="S7" s="5"/>
      <c r="T7" s="5"/>
      <c r="U7" s="5"/>
      <c r="V7" s="5"/>
      <c r="W7" s="5"/>
      <c r="X7" s="5"/>
      <c r="Y7" s="5"/>
      <c r="Z7" s="5"/>
      <c r="AA7" s="5"/>
      <c r="AB7" s="5"/>
      <c r="AC7" s="5"/>
      <c r="AD7" s="5"/>
      <c r="AE7" s="5"/>
      <c r="AF7" s="5"/>
      <c r="AG7" s="5"/>
    </row>
    <row r="8" spans="1:34" x14ac:dyDescent="0.35">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row>
    <row r="9" spans="1:34" ht="15" customHeight="1" x14ac:dyDescent="0.35">
      <c r="A9" s="530" t="s">
        <v>812</v>
      </c>
      <c r="B9" s="530"/>
      <c r="C9" s="530"/>
      <c r="D9" s="530"/>
      <c r="E9" s="530"/>
      <c r="F9" s="530"/>
      <c r="G9" s="530"/>
      <c r="H9" s="530"/>
      <c r="I9" s="530"/>
      <c r="J9" s="530"/>
      <c r="K9" s="530"/>
      <c r="L9" s="530"/>
      <c r="M9" s="530"/>
      <c r="N9" s="530"/>
      <c r="O9" s="530"/>
      <c r="P9" s="530"/>
      <c r="Q9" s="530"/>
      <c r="R9" s="530"/>
      <c r="S9" s="530"/>
      <c r="T9" s="530"/>
      <c r="U9" s="530"/>
      <c r="V9" s="530"/>
      <c r="W9" s="530"/>
      <c r="X9" s="530"/>
      <c r="Y9" s="530"/>
      <c r="Z9" s="530"/>
      <c r="AA9" s="530"/>
      <c r="AB9" s="530"/>
      <c r="AC9" s="530"/>
      <c r="AD9" s="530"/>
      <c r="AE9" s="530"/>
      <c r="AF9" s="530"/>
      <c r="AG9" s="530"/>
      <c r="AH9" s="530"/>
    </row>
    <row r="10" spans="1:34" x14ac:dyDescent="0.35">
      <c r="A10" s="530"/>
      <c r="B10" s="530"/>
      <c r="C10" s="530"/>
      <c r="D10" s="530"/>
      <c r="E10" s="530"/>
      <c r="F10" s="530"/>
      <c r="G10" s="530"/>
      <c r="H10" s="530"/>
      <c r="I10" s="530"/>
      <c r="J10" s="530"/>
      <c r="K10" s="530"/>
      <c r="L10" s="530"/>
      <c r="M10" s="530"/>
      <c r="N10" s="530"/>
      <c r="O10" s="530"/>
      <c r="P10" s="530"/>
      <c r="Q10" s="530"/>
      <c r="R10" s="530"/>
      <c r="S10" s="530"/>
      <c r="T10" s="530"/>
      <c r="U10" s="530"/>
      <c r="V10" s="530"/>
      <c r="W10" s="530"/>
      <c r="X10" s="530"/>
      <c r="Y10" s="530"/>
      <c r="Z10" s="530"/>
      <c r="AA10" s="530"/>
      <c r="AB10" s="530"/>
      <c r="AC10" s="530"/>
      <c r="AD10" s="530"/>
      <c r="AE10" s="530"/>
      <c r="AF10" s="530"/>
      <c r="AG10" s="530"/>
      <c r="AH10" s="530"/>
    </row>
    <row r="11" spans="1:34" x14ac:dyDescent="0.35">
      <c r="A11" s="530"/>
      <c r="B11" s="530"/>
      <c r="C11" s="530"/>
      <c r="D11" s="530"/>
      <c r="E11" s="530"/>
      <c r="F11" s="530"/>
      <c r="G11" s="530"/>
      <c r="H11" s="530"/>
      <c r="I11" s="530"/>
      <c r="J11" s="530"/>
      <c r="K11" s="530"/>
      <c r="L11" s="530"/>
      <c r="M11" s="530"/>
      <c r="N11" s="530"/>
      <c r="O11" s="530"/>
      <c r="P11" s="530"/>
      <c r="Q11" s="530"/>
      <c r="R11" s="530"/>
      <c r="S11" s="530"/>
      <c r="T11" s="530"/>
      <c r="U11" s="530"/>
      <c r="V11" s="530"/>
      <c r="W11" s="530"/>
      <c r="X11" s="530"/>
      <c r="Y11" s="530"/>
      <c r="Z11" s="530"/>
      <c r="AA11" s="530"/>
      <c r="AB11" s="530"/>
      <c r="AC11" s="530"/>
      <c r="AD11" s="530"/>
      <c r="AE11" s="530"/>
      <c r="AF11" s="530"/>
      <c r="AG11" s="530"/>
      <c r="AH11" s="530"/>
    </row>
    <row r="13" spans="1:34" ht="15" customHeight="1" x14ac:dyDescent="0.35">
      <c r="A13" s="521" t="s">
        <v>35</v>
      </c>
      <c r="B13" s="522"/>
      <c r="C13" s="522"/>
      <c r="D13" s="522"/>
      <c r="E13" s="522"/>
      <c r="F13" s="522"/>
      <c r="G13" s="522"/>
      <c r="H13" s="522"/>
      <c r="I13" s="522"/>
      <c r="J13" s="523"/>
      <c r="K13" s="250" t="s">
        <v>58</v>
      </c>
      <c r="L13" s="252"/>
      <c r="M13" s="252"/>
      <c r="N13" s="252"/>
      <c r="O13" s="252"/>
      <c r="P13" s="252"/>
      <c r="Q13" s="252"/>
      <c r="R13" s="252"/>
      <c r="S13" s="252"/>
      <c r="T13" s="252"/>
      <c r="U13" s="252"/>
      <c r="V13" s="252"/>
      <c r="W13" s="252"/>
      <c r="X13" s="252"/>
      <c r="Y13" s="252"/>
      <c r="Z13" s="252"/>
      <c r="AA13" s="252"/>
      <c r="AB13" s="252"/>
      <c r="AC13" s="252"/>
      <c r="AD13" s="252"/>
      <c r="AE13" s="252"/>
      <c r="AF13" s="252"/>
      <c r="AG13" s="252"/>
      <c r="AH13" s="253"/>
    </row>
    <row r="14" spans="1:34" x14ac:dyDescent="0.35">
      <c r="A14" s="524"/>
      <c r="B14" s="525"/>
      <c r="C14" s="525"/>
      <c r="D14" s="525"/>
      <c r="E14" s="525"/>
      <c r="F14" s="525"/>
      <c r="G14" s="525"/>
      <c r="H14" s="525"/>
      <c r="I14" s="525"/>
      <c r="J14" s="526"/>
      <c r="K14" s="359" t="s">
        <v>74</v>
      </c>
      <c r="L14" s="360"/>
      <c r="M14" s="361"/>
      <c r="N14" s="359" t="s">
        <v>36</v>
      </c>
      <c r="O14" s="360"/>
      <c r="P14" s="361"/>
      <c r="Q14" s="359" t="s">
        <v>75</v>
      </c>
      <c r="R14" s="360"/>
      <c r="S14" s="361"/>
      <c r="T14" s="359" t="s">
        <v>37</v>
      </c>
      <c r="U14" s="360"/>
      <c r="V14" s="361"/>
      <c r="W14" s="359" t="s">
        <v>38</v>
      </c>
      <c r="X14" s="360"/>
      <c r="Y14" s="361"/>
      <c r="Z14" s="359" t="s">
        <v>76</v>
      </c>
      <c r="AA14" s="360"/>
      <c r="AB14" s="361"/>
      <c r="AC14" s="359" t="s">
        <v>77</v>
      </c>
      <c r="AD14" s="360"/>
      <c r="AE14" s="361"/>
      <c r="AF14" s="359" t="s">
        <v>39</v>
      </c>
      <c r="AG14" s="360"/>
      <c r="AH14" s="361"/>
    </row>
    <row r="15" spans="1:34" ht="47.25" customHeight="1" x14ac:dyDescent="0.35">
      <c r="A15" s="527"/>
      <c r="B15" s="528"/>
      <c r="C15" s="528"/>
      <c r="D15" s="528"/>
      <c r="E15" s="528"/>
      <c r="F15" s="528"/>
      <c r="G15" s="528"/>
      <c r="H15" s="528"/>
      <c r="I15" s="528"/>
      <c r="J15" s="529"/>
      <c r="K15" s="362"/>
      <c r="L15" s="363"/>
      <c r="M15" s="364"/>
      <c r="N15" s="362"/>
      <c r="O15" s="363"/>
      <c r="P15" s="364"/>
      <c r="Q15" s="362"/>
      <c r="R15" s="363"/>
      <c r="S15" s="364"/>
      <c r="T15" s="362"/>
      <c r="U15" s="363"/>
      <c r="V15" s="364"/>
      <c r="W15" s="362"/>
      <c r="X15" s="363"/>
      <c r="Y15" s="364"/>
      <c r="Z15" s="362"/>
      <c r="AA15" s="363"/>
      <c r="AB15" s="364"/>
      <c r="AC15" s="362"/>
      <c r="AD15" s="363"/>
      <c r="AE15" s="364"/>
      <c r="AF15" s="362"/>
      <c r="AG15" s="363"/>
      <c r="AH15" s="364"/>
    </row>
    <row r="16" spans="1:34" x14ac:dyDescent="0.35">
      <c r="A16" s="439" t="s">
        <v>40</v>
      </c>
      <c r="B16" s="440"/>
      <c r="C16" s="440"/>
      <c r="D16" s="440"/>
      <c r="E16" s="440"/>
      <c r="F16" s="440"/>
      <c r="G16" s="440"/>
      <c r="H16" s="440"/>
      <c r="I16" s="440"/>
      <c r="J16" s="441"/>
      <c r="K16" s="439" t="s">
        <v>41</v>
      </c>
      <c r="L16" s="440"/>
      <c r="M16" s="441"/>
      <c r="N16" s="439" t="s">
        <v>42</v>
      </c>
      <c r="O16" s="440"/>
      <c r="P16" s="441"/>
      <c r="Q16" s="439" t="s">
        <v>43</v>
      </c>
      <c r="R16" s="440"/>
      <c r="S16" s="441"/>
      <c r="T16" s="439" t="s">
        <v>44</v>
      </c>
      <c r="U16" s="440"/>
      <c r="V16" s="441"/>
      <c r="W16" s="439" t="s">
        <v>45</v>
      </c>
      <c r="X16" s="440"/>
      <c r="Y16" s="441"/>
      <c r="Z16" s="439" t="s">
        <v>46</v>
      </c>
      <c r="AA16" s="440"/>
      <c r="AB16" s="441"/>
      <c r="AC16" s="439" t="s">
        <v>47</v>
      </c>
      <c r="AD16" s="440"/>
      <c r="AE16" s="441"/>
      <c r="AF16" s="439" t="s">
        <v>48</v>
      </c>
      <c r="AG16" s="440"/>
      <c r="AH16" s="441"/>
    </row>
    <row r="17" spans="1:34" x14ac:dyDescent="0.35">
      <c r="A17" s="376" t="s">
        <v>49</v>
      </c>
      <c r="B17" s="377"/>
      <c r="C17" s="377"/>
      <c r="D17" s="377"/>
      <c r="E17" s="377"/>
      <c r="F17" s="377"/>
      <c r="G17" s="377"/>
      <c r="H17" s="377"/>
      <c r="I17" s="377"/>
      <c r="J17" s="377"/>
      <c r="K17" s="377"/>
      <c r="L17" s="377"/>
      <c r="M17" s="377"/>
      <c r="N17" s="377"/>
      <c r="O17" s="377"/>
      <c r="P17" s="377"/>
      <c r="Q17" s="377"/>
      <c r="R17" s="377"/>
      <c r="S17" s="377"/>
      <c r="T17" s="377"/>
      <c r="U17" s="377"/>
      <c r="V17" s="377"/>
      <c r="W17" s="377"/>
      <c r="X17" s="377"/>
      <c r="Y17" s="377"/>
      <c r="Z17" s="377"/>
      <c r="AA17" s="377"/>
      <c r="AB17" s="377"/>
      <c r="AC17" s="377"/>
      <c r="AD17" s="377"/>
      <c r="AE17" s="377"/>
      <c r="AF17" s="377"/>
      <c r="AG17" s="377"/>
      <c r="AH17" s="378"/>
    </row>
    <row r="18" spans="1:34" ht="21.75" customHeight="1" x14ac:dyDescent="0.35">
      <c r="A18" s="203" t="s">
        <v>50</v>
      </c>
      <c r="B18" s="227"/>
      <c r="C18" s="227"/>
      <c r="D18" s="227"/>
      <c r="E18" s="227"/>
      <c r="F18" s="227"/>
      <c r="G18" s="227"/>
      <c r="H18" s="227"/>
      <c r="I18" s="227"/>
      <c r="J18" s="228"/>
      <c r="K18" s="442"/>
      <c r="L18" s="443"/>
      <c r="M18" s="444"/>
      <c r="N18" s="261">
        <v>43657</v>
      </c>
      <c r="O18" s="262"/>
      <c r="P18" s="263"/>
      <c r="Q18" s="261">
        <v>1049</v>
      </c>
      <c r="R18" s="262"/>
      <c r="S18" s="263"/>
      <c r="T18" s="261"/>
      <c r="U18" s="262"/>
      <c r="V18" s="263"/>
      <c r="W18" s="261">
        <v>664</v>
      </c>
      <c r="X18" s="262"/>
      <c r="Y18" s="263"/>
      <c r="Z18" s="442"/>
      <c r="AA18" s="443"/>
      <c r="AB18" s="444"/>
      <c r="AC18" s="442"/>
      <c r="AD18" s="443"/>
      <c r="AE18" s="444"/>
      <c r="AF18" s="261">
        <f>SUM(K18:AE18)</f>
        <v>45370</v>
      </c>
      <c r="AG18" s="262"/>
      <c r="AH18" s="263"/>
    </row>
    <row r="19" spans="1:34" x14ac:dyDescent="0.35">
      <c r="A19" s="255" t="s">
        <v>51</v>
      </c>
      <c r="B19" s="365"/>
      <c r="C19" s="365"/>
      <c r="D19" s="365"/>
      <c r="E19" s="365"/>
      <c r="F19" s="365"/>
      <c r="G19" s="365"/>
      <c r="H19" s="365"/>
      <c r="I19" s="365"/>
      <c r="J19" s="366"/>
      <c r="K19" s="442"/>
      <c r="L19" s="443"/>
      <c r="M19" s="444"/>
      <c r="N19" s="261">
        <v>3958</v>
      </c>
      <c r="O19" s="262"/>
      <c r="P19" s="263"/>
      <c r="Q19" s="261"/>
      <c r="R19" s="262"/>
      <c r="S19" s="263"/>
      <c r="T19" s="261"/>
      <c r="U19" s="262"/>
      <c r="V19" s="263"/>
      <c r="W19" s="261"/>
      <c r="X19" s="262"/>
      <c r="Y19" s="263"/>
      <c r="Z19" s="442"/>
      <c r="AA19" s="443"/>
      <c r="AB19" s="444"/>
      <c r="AC19" s="442"/>
      <c r="AD19" s="443"/>
      <c r="AE19" s="444"/>
      <c r="AF19" s="261">
        <f t="shared" ref="AF19:AF21" si="0">SUM(K19:AE19)</f>
        <v>3958</v>
      </c>
      <c r="AG19" s="262"/>
      <c r="AH19" s="263"/>
    </row>
    <row r="20" spans="1:34" x14ac:dyDescent="0.35">
      <c r="A20" s="255" t="s">
        <v>52</v>
      </c>
      <c r="B20" s="365"/>
      <c r="C20" s="365"/>
      <c r="D20" s="365"/>
      <c r="E20" s="365"/>
      <c r="F20" s="365"/>
      <c r="G20" s="365"/>
      <c r="H20" s="365"/>
      <c r="I20" s="365"/>
      <c r="J20" s="366"/>
      <c r="K20" s="442"/>
      <c r="L20" s="443"/>
      <c r="M20" s="444"/>
      <c r="N20" s="261"/>
      <c r="O20" s="262"/>
      <c r="P20" s="263"/>
      <c r="Q20" s="261"/>
      <c r="R20" s="262"/>
      <c r="S20" s="263"/>
      <c r="T20" s="261"/>
      <c r="U20" s="262"/>
      <c r="V20" s="263"/>
      <c r="W20" s="261"/>
      <c r="X20" s="262"/>
      <c r="Y20" s="263"/>
      <c r="Z20" s="442"/>
      <c r="AA20" s="443"/>
      <c r="AB20" s="444"/>
      <c r="AC20" s="442"/>
      <c r="AD20" s="443"/>
      <c r="AE20" s="444"/>
      <c r="AF20" s="261">
        <f t="shared" si="0"/>
        <v>0</v>
      </c>
      <c r="AG20" s="262"/>
      <c r="AH20" s="263"/>
    </row>
    <row r="21" spans="1:34" x14ac:dyDescent="0.35">
      <c r="A21" s="255" t="s">
        <v>53</v>
      </c>
      <c r="B21" s="365"/>
      <c r="C21" s="365"/>
      <c r="D21" s="365"/>
      <c r="E21" s="365"/>
      <c r="F21" s="365"/>
      <c r="G21" s="365"/>
      <c r="H21" s="365"/>
      <c r="I21" s="365"/>
      <c r="J21" s="366"/>
      <c r="K21" s="442"/>
      <c r="L21" s="443"/>
      <c r="M21" s="444"/>
      <c r="N21" s="261"/>
      <c r="O21" s="262"/>
      <c r="P21" s="263"/>
      <c r="Q21" s="261"/>
      <c r="R21" s="262"/>
      <c r="S21" s="263"/>
      <c r="T21" s="261"/>
      <c r="U21" s="262"/>
      <c r="V21" s="263"/>
      <c r="W21" s="261"/>
      <c r="X21" s="262"/>
      <c r="Y21" s="263"/>
      <c r="Z21" s="442"/>
      <c r="AA21" s="443"/>
      <c r="AB21" s="444"/>
      <c r="AC21" s="442"/>
      <c r="AD21" s="443"/>
      <c r="AE21" s="444"/>
      <c r="AF21" s="261">
        <f t="shared" si="0"/>
        <v>0</v>
      </c>
      <c r="AG21" s="262"/>
      <c r="AH21" s="263"/>
    </row>
    <row r="22" spans="1:34" ht="15" customHeight="1" x14ac:dyDescent="0.35">
      <c r="A22" s="203" t="s">
        <v>54</v>
      </c>
      <c r="B22" s="227"/>
      <c r="C22" s="227"/>
      <c r="D22" s="227"/>
      <c r="E22" s="227"/>
      <c r="F22" s="227"/>
      <c r="G22" s="227"/>
      <c r="H22" s="227"/>
      <c r="I22" s="227"/>
      <c r="J22" s="228"/>
      <c r="K22" s="261">
        <f>K18+K19+K20+K21</f>
        <v>0</v>
      </c>
      <c r="L22" s="262"/>
      <c r="M22" s="263"/>
      <c r="N22" s="261">
        <f t="shared" ref="N22" si="1">N18+N19+N20+N21</f>
        <v>47615</v>
      </c>
      <c r="O22" s="262"/>
      <c r="P22" s="263"/>
      <c r="Q22" s="261">
        <f t="shared" ref="Q22" si="2">Q18+Q19+Q20+Q21</f>
        <v>1049</v>
      </c>
      <c r="R22" s="262"/>
      <c r="S22" s="263"/>
      <c r="T22" s="261">
        <f t="shared" ref="T22" si="3">T18+T19+T20+T21</f>
        <v>0</v>
      </c>
      <c r="U22" s="262"/>
      <c r="V22" s="263"/>
      <c r="W22" s="261">
        <f t="shared" ref="W22" si="4">W18+W19+W20+W21</f>
        <v>664</v>
      </c>
      <c r="X22" s="262"/>
      <c r="Y22" s="263"/>
      <c r="Z22" s="261">
        <f t="shared" ref="Z22" si="5">Z18+Z19+Z20+Z21</f>
        <v>0</v>
      </c>
      <c r="AA22" s="262"/>
      <c r="AB22" s="263"/>
      <c r="AC22" s="261">
        <f>AC18+AC19+AC20+AC21</f>
        <v>0</v>
      </c>
      <c r="AD22" s="262"/>
      <c r="AE22" s="263"/>
      <c r="AF22" s="261">
        <f>SUM(AF18:AH21)</f>
        <v>49328</v>
      </c>
      <c r="AG22" s="262"/>
      <c r="AH22" s="263"/>
    </row>
    <row r="23" spans="1:34" x14ac:dyDescent="0.35">
      <c r="A23" s="376" t="s">
        <v>55</v>
      </c>
      <c r="B23" s="377"/>
      <c r="C23" s="377"/>
      <c r="D23" s="377"/>
      <c r="E23" s="377"/>
      <c r="F23" s="377"/>
      <c r="G23" s="377"/>
      <c r="H23" s="377"/>
      <c r="I23" s="377"/>
      <c r="J23" s="377"/>
      <c r="K23" s="377"/>
      <c r="L23" s="377"/>
      <c r="M23" s="377"/>
      <c r="N23" s="377"/>
      <c r="O23" s="377"/>
      <c r="P23" s="377"/>
      <c r="Q23" s="377"/>
      <c r="R23" s="377"/>
      <c r="S23" s="377"/>
      <c r="T23" s="377"/>
      <c r="U23" s="377"/>
      <c r="V23" s="377"/>
      <c r="W23" s="377"/>
      <c r="X23" s="377"/>
      <c r="Y23" s="377"/>
      <c r="Z23" s="377"/>
      <c r="AA23" s="377"/>
      <c r="AB23" s="377"/>
      <c r="AC23" s="377"/>
      <c r="AD23" s="377"/>
      <c r="AE23" s="377"/>
      <c r="AF23" s="377"/>
      <c r="AG23" s="377"/>
      <c r="AH23" s="378"/>
    </row>
    <row r="24" spans="1:34" ht="21" customHeight="1" x14ac:dyDescent="0.35">
      <c r="A24" s="203" t="s">
        <v>50</v>
      </c>
      <c r="B24" s="227"/>
      <c r="C24" s="227"/>
      <c r="D24" s="227"/>
      <c r="E24" s="227"/>
      <c r="F24" s="227"/>
      <c r="G24" s="227"/>
      <c r="H24" s="227"/>
      <c r="I24" s="227"/>
      <c r="J24" s="228"/>
      <c r="K24" s="261"/>
      <c r="L24" s="262"/>
      <c r="M24" s="263"/>
      <c r="N24" s="261">
        <v>28095</v>
      </c>
      <c r="O24" s="262"/>
      <c r="P24" s="263"/>
      <c r="Q24" s="261">
        <v>190</v>
      </c>
      <c r="R24" s="262"/>
      <c r="S24" s="263"/>
      <c r="T24" s="261"/>
      <c r="U24" s="262"/>
      <c r="V24" s="263"/>
      <c r="W24" s="261">
        <v>664</v>
      </c>
      <c r="X24" s="262"/>
      <c r="Y24" s="263"/>
      <c r="Z24" s="261"/>
      <c r="AA24" s="262"/>
      <c r="AB24" s="263"/>
      <c r="AC24" s="261"/>
      <c r="AD24" s="262"/>
      <c r="AE24" s="263"/>
      <c r="AF24" s="261">
        <f>SUM(K24:AE24)</f>
        <v>28949</v>
      </c>
      <c r="AG24" s="262"/>
      <c r="AH24" s="263"/>
    </row>
    <row r="25" spans="1:34" x14ac:dyDescent="0.35">
      <c r="A25" s="255" t="s">
        <v>51</v>
      </c>
      <c r="B25" s="365"/>
      <c r="C25" s="365"/>
      <c r="D25" s="365"/>
      <c r="E25" s="365"/>
      <c r="F25" s="365"/>
      <c r="G25" s="365"/>
      <c r="H25" s="365"/>
      <c r="I25" s="365"/>
      <c r="J25" s="366"/>
      <c r="K25" s="261"/>
      <c r="L25" s="262"/>
      <c r="M25" s="263"/>
      <c r="N25" s="261">
        <v>5110</v>
      </c>
      <c r="O25" s="262"/>
      <c r="P25" s="263"/>
      <c r="Q25" s="261">
        <v>175</v>
      </c>
      <c r="R25" s="262"/>
      <c r="S25" s="263"/>
      <c r="T25" s="261"/>
      <c r="U25" s="262"/>
      <c r="V25" s="263"/>
      <c r="W25" s="261"/>
      <c r="X25" s="262"/>
      <c r="Y25" s="263"/>
      <c r="Z25" s="261"/>
      <c r="AA25" s="262"/>
      <c r="AB25" s="263"/>
      <c r="AC25" s="261"/>
      <c r="AD25" s="262"/>
      <c r="AE25" s="263"/>
      <c r="AF25" s="261">
        <f t="shared" ref="AF25:AF27" si="6">SUM(K25:AE25)</f>
        <v>5285</v>
      </c>
      <c r="AG25" s="262"/>
      <c r="AH25" s="263"/>
    </row>
    <row r="26" spans="1:34" x14ac:dyDescent="0.35">
      <c r="A26" s="255" t="s">
        <v>52</v>
      </c>
      <c r="B26" s="365"/>
      <c r="C26" s="365"/>
      <c r="D26" s="365"/>
      <c r="E26" s="365"/>
      <c r="F26" s="365"/>
      <c r="G26" s="365"/>
      <c r="H26" s="365"/>
      <c r="I26" s="365"/>
      <c r="J26" s="366"/>
      <c r="K26" s="261"/>
      <c r="L26" s="262"/>
      <c r="M26" s="263"/>
      <c r="N26" s="261"/>
      <c r="O26" s="262"/>
      <c r="P26" s="263"/>
      <c r="Q26" s="261"/>
      <c r="R26" s="262"/>
      <c r="S26" s="263"/>
      <c r="T26" s="261"/>
      <c r="U26" s="262"/>
      <c r="V26" s="263"/>
      <c r="W26" s="261"/>
      <c r="X26" s="262"/>
      <c r="Y26" s="263"/>
      <c r="Z26" s="261"/>
      <c r="AA26" s="262"/>
      <c r="AB26" s="263"/>
      <c r="AC26" s="261"/>
      <c r="AD26" s="262"/>
      <c r="AE26" s="263"/>
      <c r="AF26" s="261">
        <f t="shared" si="6"/>
        <v>0</v>
      </c>
      <c r="AG26" s="262"/>
      <c r="AH26" s="263"/>
    </row>
    <row r="27" spans="1:34" ht="15" customHeight="1" x14ac:dyDescent="0.35">
      <c r="A27" s="203" t="s">
        <v>54</v>
      </c>
      <c r="B27" s="227"/>
      <c r="C27" s="227"/>
      <c r="D27" s="227"/>
      <c r="E27" s="227"/>
      <c r="F27" s="227"/>
      <c r="G27" s="227"/>
      <c r="H27" s="227"/>
      <c r="I27" s="227"/>
      <c r="J27" s="228"/>
      <c r="K27" s="261">
        <f>K24+K25+K26</f>
        <v>0</v>
      </c>
      <c r="L27" s="262"/>
      <c r="M27" s="263"/>
      <c r="N27" s="261">
        <f t="shared" ref="N27" si="7">N24+N25+N26</f>
        <v>33205</v>
      </c>
      <c r="O27" s="262"/>
      <c r="P27" s="263"/>
      <c r="Q27" s="261">
        <f t="shared" ref="Q27" si="8">Q24+Q25+Q26</f>
        <v>365</v>
      </c>
      <c r="R27" s="262"/>
      <c r="S27" s="263"/>
      <c r="T27" s="261">
        <f t="shared" ref="T27" si="9">T24+T25+T26</f>
        <v>0</v>
      </c>
      <c r="U27" s="262"/>
      <c r="V27" s="263"/>
      <c r="W27" s="261">
        <f t="shared" ref="W27" si="10">W24+W25+W26</f>
        <v>664</v>
      </c>
      <c r="X27" s="262"/>
      <c r="Y27" s="263"/>
      <c r="Z27" s="261">
        <f t="shared" ref="Z27" si="11">Z24+Z25+Z26</f>
        <v>0</v>
      </c>
      <c r="AA27" s="262"/>
      <c r="AB27" s="263"/>
      <c r="AC27" s="261">
        <f t="shared" ref="AC27" si="12">AC24+AC25+AC26</f>
        <v>0</v>
      </c>
      <c r="AD27" s="262"/>
      <c r="AE27" s="263"/>
      <c r="AF27" s="261">
        <f t="shared" si="6"/>
        <v>34234</v>
      </c>
      <c r="AG27" s="262"/>
      <c r="AH27" s="263"/>
    </row>
    <row r="28" spans="1:34" x14ac:dyDescent="0.35">
      <c r="A28" s="376" t="s">
        <v>56</v>
      </c>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8"/>
    </row>
    <row r="29" spans="1:34" ht="22.5" customHeight="1" x14ac:dyDescent="0.35">
      <c r="A29" s="203" t="s">
        <v>50</v>
      </c>
      <c r="B29" s="227"/>
      <c r="C29" s="227"/>
      <c r="D29" s="227"/>
      <c r="E29" s="227"/>
      <c r="F29" s="227"/>
      <c r="G29" s="227"/>
      <c r="H29" s="227"/>
      <c r="I29" s="227"/>
      <c r="J29" s="228"/>
      <c r="K29" s="261"/>
      <c r="L29" s="262"/>
      <c r="M29" s="263"/>
      <c r="N29" s="261"/>
      <c r="O29" s="262"/>
      <c r="P29" s="263"/>
      <c r="Q29" s="261"/>
      <c r="R29" s="262"/>
      <c r="S29" s="263"/>
      <c r="T29" s="261"/>
      <c r="U29" s="262"/>
      <c r="V29" s="263"/>
      <c r="W29" s="261"/>
      <c r="X29" s="262"/>
      <c r="Y29" s="263"/>
      <c r="Z29" s="261"/>
      <c r="AA29" s="262"/>
      <c r="AB29" s="263"/>
      <c r="AC29" s="261"/>
      <c r="AD29" s="262"/>
      <c r="AE29" s="263"/>
      <c r="AF29" s="261">
        <f>SUM(K29:AE29)</f>
        <v>0</v>
      </c>
      <c r="AG29" s="262"/>
      <c r="AH29" s="263"/>
    </row>
    <row r="30" spans="1:34" ht="15" customHeight="1" x14ac:dyDescent="0.35">
      <c r="A30" s="203" t="s">
        <v>51</v>
      </c>
      <c r="B30" s="227"/>
      <c r="C30" s="227"/>
      <c r="D30" s="227"/>
      <c r="E30" s="227"/>
      <c r="F30" s="227"/>
      <c r="G30" s="227"/>
      <c r="H30" s="227"/>
      <c r="I30" s="227"/>
      <c r="J30" s="228"/>
      <c r="K30" s="261"/>
      <c r="L30" s="262"/>
      <c r="M30" s="263"/>
      <c r="N30" s="261"/>
      <c r="O30" s="262"/>
      <c r="P30" s="263"/>
      <c r="Q30" s="261"/>
      <c r="R30" s="262"/>
      <c r="S30" s="263"/>
      <c r="T30" s="261"/>
      <c r="U30" s="262"/>
      <c r="V30" s="263"/>
      <c r="W30" s="261"/>
      <c r="X30" s="262"/>
      <c r="Y30" s="263"/>
      <c r="Z30" s="261"/>
      <c r="AA30" s="262"/>
      <c r="AB30" s="263"/>
      <c r="AC30" s="261"/>
      <c r="AD30" s="262"/>
      <c r="AE30" s="263"/>
      <c r="AF30" s="261">
        <f t="shared" ref="AF30:AF32" si="13">SUM(K30:AE30)</f>
        <v>0</v>
      </c>
      <c r="AG30" s="262"/>
      <c r="AH30" s="263"/>
    </row>
    <row r="31" spans="1:34" ht="15" customHeight="1" x14ac:dyDescent="0.35">
      <c r="A31" s="203" t="s">
        <v>52</v>
      </c>
      <c r="B31" s="227"/>
      <c r="C31" s="227"/>
      <c r="D31" s="227"/>
      <c r="E31" s="227"/>
      <c r="F31" s="227"/>
      <c r="G31" s="227"/>
      <c r="H31" s="227"/>
      <c r="I31" s="227"/>
      <c r="J31" s="228"/>
      <c r="K31" s="261"/>
      <c r="L31" s="262"/>
      <c r="M31" s="263"/>
      <c r="N31" s="261"/>
      <c r="O31" s="262"/>
      <c r="P31" s="263"/>
      <c r="Q31" s="261"/>
      <c r="R31" s="262"/>
      <c r="S31" s="263"/>
      <c r="T31" s="261"/>
      <c r="U31" s="262"/>
      <c r="V31" s="263"/>
      <c r="W31" s="261"/>
      <c r="X31" s="262"/>
      <c r="Y31" s="263"/>
      <c r="Z31" s="261"/>
      <c r="AA31" s="262"/>
      <c r="AB31" s="263"/>
      <c r="AC31" s="261"/>
      <c r="AD31" s="262"/>
      <c r="AE31" s="263"/>
      <c r="AF31" s="261">
        <f t="shared" si="13"/>
        <v>0</v>
      </c>
      <c r="AG31" s="262"/>
      <c r="AH31" s="263"/>
    </row>
    <row r="32" spans="1:34" ht="15" customHeight="1" x14ac:dyDescent="0.35">
      <c r="A32" s="203" t="s">
        <v>54</v>
      </c>
      <c r="B32" s="227"/>
      <c r="C32" s="227"/>
      <c r="D32" s="227"/>
      <c r="E32" s="227"/>
      <c r="F32" s="227"/>
      <c r="G32" s="227"/>
      <c r="H32" s="227"/>
      <c r="I32" s="227"/>
      <c r="J32" s="228"/>
      <c r="K32" s="261">
        <f>K29+K30+K31</f>
        <v>0</v>
      </c>
      <c r="L32" s="262"/>
      <c r="M32" s="263"/>
      <c r="N32" s="261">
        <f t="shared" ref="N32" si="14">N29+N30+N31</f>
        <v>0</v>
      </c>
      <c r="O32" s="262"/>
      <c r="P32" s="263"/>
      <c r="Q32" s="261">
        <f t="shared" ref="Q32" si="15">Q29+Q30+Q31</f>
        <v>0</v>
      </c>
      <c r="R32" s="262"/>
      <c r="S32" s="263"/>
      <c r="T32" s="261">
        <f t="shared" ref="T32" si="16">T29+T30+T31</f>
        <v>0</v>
      </c>
      <c r="U32" s="262"/>
      <c r="V32" s="263"/>
      <c r="W32" s="261">
        <f t="shared" ref="W32" si="17">W29+W30+W31</f>
        <v>0</v>
      </c>
      <c r="X32" s="262"/>
      <c r="Y32" s="263"/>
      <c r="Z32" s="261">
        <f t="shared" ref="Z32" si="18">Z29+Z30+Z31</f>
        <v>0</v>
      </c>
      <c r="AA32" s="262"/>
      <c r="AB32" s="263"/>
      <c r="AC32" s="261">
        <f t="shared" ref="AC32" si="19">AC29+AC30+AC31</f>
        <v>0</v>
      </c>
      <c r="AD32" s="262"/>
      <c r="AE32" s="263"/>
      <c r="AF32" s="261">
        <f t="shared" si="13"/>
        <v>0</v>
      </c>
      <c r="AG32" s="262"/>
      <c r="AH32" s="263"/>
    </row>
    <row r="33" spans="1:36" x14ac:dyDescent="0.35">
      <c r="A33" s="376" t="s">
        <v>57</v>
      </c>
      <c r="B33" s="377"/>
      <c r="C33" s="377"/>
      <c r="D33" s="377"/>
      <c r="E33" s="377"/>
      <c r="F33" s="377"/>
      <c r="G33" s="377"/>
      <c r="H33" s="377"/>
      <c r="I33" s="377"/>
      <c r="J33" s="377"/>
      <c r="K33" s="377"/>
      <c r="L33" s="377"/>
      <c r="M33" s="377"/>
      <c r="N33" s="377"/>
      <c r="O33" s="377"/>
      <c r="P33" s="377"/>
      <c r="Q33" s="377"/>
      <c r="R33" s="377"/>
      <c r="S33" s="377"/>
      <c r="T33" s="377"/>
      <c r="U33" s="377"/>
      <c r="V33" s="377"/>
      <c r="W33" s="377"/>
      <c r="X33" s="377"/>
      <c r="Y33" s="377"/>
      <c r="Z33" s="377"/>
      <c r="AA33" s="377"/>
      <c r="AB33" s="377"/>
      <c r="AC33" s="377"/>
      <c r="AD33" s="377"/>
      <c r="AE33" s="377"/>
      <c r="AF33" s="377"/>
      <c r="AG33" s="377"/>
      <c r="AH33" s="378"/>
    </row>
    <row r="34" spans="1:36" ht="21" customHeight="1" x14ac:dyDescent="0.35">
      <c r="A34" s="203" t="s">
        <v>50</v>
      </c>
      <c r="B34" s="227"/>
      <c r="C34" s="227"/>
      <c r="D34" s="227"/>
      <c r="E34" s="227"/>
      <c r="F34" s="227"/>
      <c r="G34" s="227"/>
      <c r="H34" s="227"/>
      <c r="I34" s="227"/>
      <c r="J34" s="228"/>
      <c r="K34" s="261">
        <f>K18-K24-K29</f>
        <v>0</v>
      </c>
      <c r="L34" s="262"/>
      <c r="M34" s="263"/>
      <c r="N34" s="261">
        <f t="shared" ref="N34" si="20">N18-N24-N29</f>
        <v>15562</v>
      </c>
      <c r="O34" s="262"/>
      <c r="P34" s="263"/>
      <c r="Q34" s="261">
        <f t="shared" ref="Q34" si="21">Q18-Q24-Q29</f>
        <v>859</v>
      </c>
      <c r="R34" s="262"/>
      <c r="S34" s="263"/>
      <c r="T34" s="261">
        <f t="shared" ref="T34" si="22">T18-T24-T29</f>
        <v>0</v>
      </c>
      <c r="U34" s="262"/>
      <c r="V34" s="263"/>
      <c r="W34" s="261">
        <f t="shared" ref="W34" si="23">W18-W24-W29</f>
        <v>0</v>
      </c>
      <c r="X34" s="262"/>
      <c r="Y34" s="263"/>
      <c r="Z34" s="261">
        <f t="shared" ref="Z34" si="24">Z18-Z24-Z29</f>
        <v>0</v>
      </c>
      <c r="AA34" s="262"/>
      <c r="AB34" s="263"/>
      <c r="AC34" s="261">
        <f t="shared" ref="AC34" si="25">AC18-AC24-AC29</f>
        <v>0</v>
      </c>
      <c r="AD34" s="262"/>
      <c r="AE34" s="263"/>
      <c r="AF34" s="261">
        <f t="shared" ref="AF34" si="26">AF18-AF24-AF29</f>
        <v>16421</v>
      </c>
      <c r="AG34" s="262"/>
      <c r="AH34" s="263"/>
      <c r="AI34" s="2"/>
      <c r="AJ34" t="s">
        <v>678</v>
      </c>
    </row>
    <row r="35" spans="1:36" ht="15" customHeight="1" x14ac:dyDescent="0.35">
      <c r="A35" s="203" t="s">
        <v>54</v>
      </c>
      <c r="B35" s="227"/>
      <c r="C35" s="227"/>
      <c r="D35" s="227"/>
      <c r="E35" s="227"/>
      <c r="F35" s="227"/>
      <c r="G35" s="227"/>
      <c r="H35" s="227"/>
      <c r="I35" s="227"/>
      <c r="J35" s="228"/>
      <c r="K35" s="261">
        <f>K22-K27-K32</f>
        <v>0</v>
      </c>
      <c r="L35" s="262"/>
      <c r="M35" s="263"/>
      <c r="N35" s="261">
        <f t="shared" ref="N35" si="27">N22-N27-N32</f>
        <v>14410</v>
      </c>
      <c r="O35" s="262"/>
      <c r="P35" s="263"/>
      <c r="Q35" s="261">
        <f t="shared" ref="Q35" si="28">Q22-Q27-Q32</f>
        <v>684</v>
      </c>
      <c r="R35" s="262"/>
      <c r="S35" s="263"/>
      <c r="T35" s="261">
        <f t="shared" ref="T35" si="29">T22-T27-T32</f>
        <v>0</v>
      </c>
      <c r="U35" s="262"/>
      <c r="V35" s="263"/>
      <c r="W35" s="261">
        <f t="shared" ref="W35" si="30">W22-W27-W32</f>
        <v>0</v>
      </c>
      <c r="X35" s="262"/>
      <c r="Y35" s="263"/>
      <c r="Z35" s="261">
        <f t="shared" ref="Z35" si="31">Z22-Z27-Z32</f>
        <v>0</v>
      </c>
      <c r="AA35" s="262"/>
      <c r="AB35" s="263"/>
      <c r="AC35" s="261">
        <f t="shared" ref="AC35" si="32">AC22-AC27-AC32</f>
        <v>0</v>
      </c>
      <c r="AD35" s="262"/>
      <c r="AE35" s="263"/>
      <c r="AF35" s="261">
        <f t="shared" ref="AF35" si="33">AF22-AF27-AF32</f>
        <v>15094</v>
      </c>
      <c r="AG35" s="262"/>
      <c r="AH35" s="263"/>
      <c r="AJ35" t="s">
        <v>678</v>
      </c>
    </row>
    <row r="36" spans="1:36" ht="15" customHeight="1" x14ac:dyDescent="0.35">
      <c r="A36" s="119"/>
      <c r="B36" s="119"/>
      <c r="C36" s="119"/>
      <c r="D36" s="119"/>
      <c r="E36" s="119"/>
      <c r="F36" s="119"/>
      <c r="G36" s="119"/>
      <c r="H36" s="119"/>
      <c r="I36" s="119"/>
      <c r="J36" s="119"/>
      <c r="K36" s="9"/>
      <c r="L36" s="9"/>
      <c r="M36" s="9"/>
      <c r="N36" s="9"/>
      <c r="O36" s="9"/>
      <c r="P36" s="9"/>
      <c r="Q36" s="9"/>
      <c r="R36" s="9"/>
      <c r="S36" s="9"/>
      <c r="T36" s="9"/>
      <c r="U36" s="9"/>
      <c r="V36" s="9"/>
      <c r="W36" s="9"/>
      <c r="X36" s="9"/>
      <c r="Y36" s="9"/>
      <c r="Z36" s="9"/>
      <c r="AA36" s="9"/>
      <c r="AB36" s="9"/>
      <c r="AC36" s="9"/>
      <c r="AD36" s="9"/>
      <c r="AE36" s="9"/>
      <c r="AF36" s="9"/>
      <c r="AG36" s="9"/>
      <c r="AH36" s="9"/>
    </row>
    <row r="37" spans="1:36" ht="15.75" customHeight="1" x14ac:dyDescent="0.35"/>
    <row r="38" spans="1:36" hidden="1" x14ac:dyDescent="0.35"/>
    <row r="39" spans="1:36" ht="15" customHeight="1" x14ac:dyDescent="0.35">
      <c r="A39" s="521" t="s">
        <v>35</v>
      </c>
      <c r="B39" s="522"/>
      <c r="C39" s="522"/>
      <c r="D39" s="522"/>
      <c r="E39" s="522"/>
      <c r="F39" s="522"/>
      <c r="G39" s="522"/>
      <c r="H39" s="522"/>
      <c r="I39" s="522"/>
      <c r="J39" s="523"/>
      <c r="K39" s="250" t="s">
        <v>59</v>
      </c>
      <c r="L39" s="252"/>
      <c r="M39" s="252"/>
      <c r="N39" s="252"/>
      <c r="O39" s="252"/>
      <c r="P39" s="252"/>
      <c r="Q39" s="252"/>
      <c r="R39" s="252"/>
      <c r="S39" s="252"/>
      <c r="T39" s="252"/>
      <c r="U39" s="252"/>
      <c r="V39" s="252"/>
      <c r="W39" s="252"/>
      <c r="X39" s="252"/>
      <c r="Y39" s="252"/>
      <c r="Z39" s="252"/>
      <c r="AA39" s="252"/>
      <c r="AB39" s="252"/>
      <c r="AC39" s="252"/>
      <c r="AD39" s="252"/>
      <c r="AE39" s="252"/>
      <c r="AF39" s="252"/>
      <c r="AG39" s="252"/>
      <c r="AH39" s="253"/>
    </row>
    <row r="40" spans="1:36" x14ac:dyDescent="0.35">
      <c r="A40" s="524"/>
      <c r="B40" s="525"/>
      <c r="C40" s="525"/>
      <c r="D40" s="525"/>
      <c r="E40" s="525"/>
      <c r="F40" s="525"/>
      <c r="G40" s="525"/>
      <c r="H40" s="525"/>
      <c r="I40" s="525"/>
      <c r="J40" s="526"/>
      <c r="K40" s="359" t="s">
        <v>74</v>
      </c>
      <c r="L40" s="360"/>
      <c r="M40" s="361"/>
      <c r="N40" s="359" t="s">
        <v>36</v>
      </c>
      <c r="O40" s="360"/>
      <c r="P40" s="361"/>
      <c r="Q40" s="359" t="s">
        <v>75</v>
      </c>
      <c r="R40" s="360"/>
      <c r="S40" s="361"/>
      <c r="T40" s="359" t="s">
        <v>37</v>
      </c>
      <c r="U40" s="360"/>
      <c r="V40" s="361"/>
      <c r="W40" s="359" t="s">
        <v>38</v>
      </c>
      <c r="X40" s="360"/>
      <c r="Y40" s="361"/>
      <c r="Z40" s="359" t="s">
        <v>78</v>
      </c>
      <c r="AA40" s="360"/>
      <c r="AB40" s="361"/>
      <c r="AC40" s="359" t="s">
        <v>77</v>
      </c>
      <c r="AD40" s="360"/>
      <c r="AE40" s="361"/>
      <c r="AF40" s="359" t="s">
        <v>39</v>
      </c>
      <c r="AG40" s="360"/>
      <c r="AH40" s="361"/>
    </row>
    <row r="41" spans="1:36" ht="42.75" customHeight="1" x14ac:dyDescent="0.35">
      <c r="A41" s="527"/>
      <c r="B41" s="528"/>
      <c r="C41" s="528"/>
      <c r="D41" s="528"/>
      <c r="E41" s="528"/>
      <c r="F41" s="528"/>
      <c r="G41" s="528"/>
      <c r="H41" s="528"/>
      <c r="I41" s="528"/>
      <c r="J41" s="529"/>
      <c r="K41" s="362"/>
      <c r="L41" s="363"/>
      <c r="M41" s="364"/>
      <c r="N41" s="362"/>
      <c r="O41" s="363"/>
      <c r="P41" s="364"/>
      <c r="Q41" s="362"/>
      <c r="R41" s="363"/>
      <c r="S41" s="364"/>
      <c r="T41" s="362"/>
      <c r="U41" s="363"/>
      <c r="V41" s="364"/>
      <c r="W41" s="362"/>
      <c r="X41" s="363"/>
      <c r="Y41" s="364"/>
      <c r="Z41" s="362"/>
      <c r="AA41" s="363"/>
      <c r="AB41" s="364"/>
      <c r="AC41" s="362"/>
      <c r="AD41" s="363"/>
      <c r="AE41" s="364"/>
      <c r="AF41" s="362"/>
      <c r="AG41" s="363"/>
      <c r="AH41" s="364"/>
    </row>
    <row r="42" spans="1:36" x14ac:dyDescent="0.35">
      <c r="A42" s="439" t="s">
        <v>40</v>
      </c>
      <c r="B42" s="440"/>
      <c r="C42" s="440"/>
      <c r="D42" s="440"/>
      <c r="E42" s="440"/>
      <c r="F42" s="440"/>
      <c r="G42" s="440"/>
      <c r="H42" s="440"/>
      <c r="I42" s="440"/>
      <c r="J42" s="441"/>
      <c r="K42" s="439" t="s">
        <v>41</v>
      </c>
      <c r="L42" s="440"/>
      <c r="M42" s="441"/>
      <c r="N42" s="439" t="s">
        <v>42</v>
      </c>
      <c r="O42" s="440"/>
      <c r="P42" s="441"/>
      <c r="Q42" s="439" t="s">
        <v>43</v>
      </c>
      <c r="R42" s="440"/>
      <c r="S42" s="441"/>
      <c r="T42" s="439" t="s">
        <v>44</v>
      </c>
      <c r="U42" s="440"/>
      <c r="V42" s="441"/>
      <c r="W42" s="439" t="s">
        <v>45</v>
      </c>
      <c r="X42" s="440"/>
      <c r="Y42" s="441"/>
      <c r="Z42" s="439" t="s">
        <v>46</v>
      </c>
      <c r="AA42" s="440"/>
      <c r="AB42" s="441"/>
      <c r="AC42" s="439" t="s">
        <v>47</v>
      </c>
      <c r="AD42" s="440"/>
      <c r="AE42" s="441"/>
      <c r="AF42" s="439" t="s">
        <v>48</v>
      </c>
      <c r="AG42" s="440"/>
      <c r="AH42" s="441"/>
    </row>
    <row r="43" spans="1:36" x14ac:dyDescent="0.35">
      <c r="A43" s="376" t="s">
        <v>49</v>
      </c>
      <c r="B43" s="377"/>
      <c r="C43" s="377"/>
      <c r="D43" s="377"/>
      <c r="E43" s="377"/>
      <c r="F43" s="377"/>
      <c r="G43" s="377"/>
      <c r="H43" s="377"/>
      <c r="I43" s="377"/>
      <c r="J43" s="377"/>
      <c r="K43" s="377"/>
      <c r="L43" s="377"/>
      <c r="M43" s="377"/>
      <c r="N43" s="377"/>
      <c r="O43" s="377"/>
      <c r="P43" s="377"/>
      <c r="Q43" s="377"/>
      <c r="R43" s="377"/>
      <c r="S43" s="377"/>
      <c r="T43" s="377"/>
      <c r="U43" s="377"/>
      <c r="V43" s="377"/>
      <c r="W43" s="377"/>
      <c r="X43" s="377"/>
      <c r="Y43" s="377"/>
      <c r="Z43" s="377"/>
      <c r="AA43" s="377"/>
      <c r="AB43" s="377"/>
      <c r="AC43" s="377"/>
      <c r="AD43" s="377"/>
      <c r="AE43" s="377"/>
      <c r="AF43" s="377"/>
      <c r="AG43" s="377"/>
      <c r="AH43" s="378"/>
    </row>
    <row r="44" spans="1:36" ht="22.5" customHeight="1" x14ac:dyDescent="0.35">
      <c r="A44" s="203" t="s">
        <v>50</v>
      </c>
      <c r="B44" s="227"/>
      <c r="C44" s="227"/>
      <c r="D44" s="227"/>
      <c r="E44" s="227"/>
      <c r="F44" s="227"/>
      <c r="G44" s="227"/>
      <c r="H44" s="227"/>
      <c r="I44" s="227"/>
      <c r="J44" s="228"/>
      <c r="K44" s="261"/>
      <c r="L44" s="262"/>
      <c r="M44" s="263"/>
      <c r="N44" s="261">
        <v>24982</v>
      </c>
      <c r="O44" s="262"/>
      <c r="P44" s="263"/>
      <c r="Q44" s="261">
        <v>1049</v>
      </c>
      <c r="R44" s="262"/>
      <c r="S44" s="263"/>
      <c r="T44" s="261"/>
      <c r="U44" s="262"/>
      <c r="V44" s="263"/>
      <c r="W44" s="261">
        <v>1025</v>
      </c>
      <c r="X44" s="262"/>
      <c r="Y44" s="263"/>
      <c r="Z44" s="261"/>
      <c r="AA44" s="262"/>
      <c r="AB44" s="263"/>
      <c r="AC44" s="261"/>
      <c r="AD44" s="262"/>
      <c r="AE44" s="263"/>
      <c r="AF44" s="261">
        <f>SUM(K44:AE44)</f>
        <v>27056</v>
      </c>
      <c r="AG44" s="262"/>
      <c r="AH44" s="263"/>
    </row>
    <row r="45" spans="1:36" x14ac:dyDescent="0.35">
      <c r="A45" s="203" t="s">
        <v>51</v>
      </c>
      <c r="B45" s="227"/>
      <c r="C45" s="227"/>
      <c r="D45" s="227"/>
      <c r="E45" s="227"/>
      <c r="F45" s="227"/>
      <c r="G45" s="227"/>
      <c r="H45" s="227"/>
      <c r="I45" s="227"/>
      <c r="J45" s="228"/>
      <c r="K45" s="261"/>
      <c r="L45" s="262"/>
      <c r="M45" s="263"/>
      <c r="N45" s="261">
        <v>18675</v>
      </c>
      <c r="O45" s="262"/>
      <c r="P45" s="263"/>
      <c r="Q45" s="261"/>
      <c r="R45" s="262"/>
      <c r="S45" s="263"/>
      <c r="T45" s="261"/>
      <c r="U45" s="262"/>
      <c r="V45" s="263"/>
      <c r="W45" s="261"/>
      <c r="X45" s="262"/>
      <c r="Y45" s="263"/>
      <c r="Z45" s="261"/>
      <c r="AA45" s="262"/>
      <c r="AB45" s="263"/>
      <c r="AC45" s="261"/>
      <c r="AD45" s="262"/>
      <c r="AE45" s="263"/>
      <c r="AF45" s="261">
        <f t="shared" ref="AF45:AF48" si="34">SUM(K45:AE45)</f>
        <v>18675</v>
      </c>
      <c r="AG45" s="262"/>
      <c r="AH45" s="263"/>
    </row>
    <row r="46" spans="1:36" x14ac:dyDescent="0.35">
      <c r="A46" s="203" t="s">
        <v>52</v>
      </c>
      <c r="B46" s="227"/>
      <c r="C46" s="227"/>
      <c r="D46" s="227"/>
      <c r="E46" s="227"/>
      <c r="F46" s="227"/>
      <c r="G46" s="227"/>
      <c r="H46" s="227"/>
      <c r="I46" s="227"/>
      <c r="J46" s="228"/>
      <c r="K46" s="261"/>
      <c r="L46" s="262"/>
      <c r="M46" s="263"/>
      <c r="N46" s="261"/>
      <c r="O46" s="262"/>
      <c r="P46" s="263"/>
      <c r="Q46" s="261"/>
      <c r="R46" s="262"/>
      <c r="S46" s="263"/>
      <c r="T46" s="261"/>
      <c r="U46" s="262"/>
      <c r="V46" s="263"/>
      <c r="W46" s="261">
        <v>361</v>
      </c>
      <c r="X46" s="262"/>
      <c r="Y46" s="263"/>
      <c r="Z46" s="261"/>
      <c r="AA46" s="262"/>
      <c r="AB46" s="263"/>
      <c r="AC46" s="261"/>
      <c r="AD46" s="262"/>
      <c r="AE46" s="263"/>
      <c r="AF46" s="261">
        <f t="shared" si="34"/>
        <v>361</v>
      </c>
      <c r="AG46" s="262"/>
      <c r="AH46" s="263"/>
    </row>
    <row r="47" spans="1:36" x14ac:dyDescent="0.35">
      <c r="A47" s="203" t="s">
        <v>53</v>
      </c>
      <c r="B47" s="227"/>
      <c r="C47" s="227"/>
      <c r="D47" s="227"/>
      <c r="E47" s="227"/>
      <c r="F47" s="227"/>
      <c r="G47" s="227"/>
      <c r="H47" s="227"/>
      <c r="I47" s="227"/>
      <c r="J47" s="228"/>
      <c r="K47" s="261"/>
      <c r="L47" s="262"/>
      <c r="M47" s="263"/>
      <c r="N47" s="261"/>
      <c r="O47" s="262"/>
      <c r="P47" s="263"/>
      <c r="Q47" s="261"/>
      <c r="R47" s="262"/>
      <c r="S47" s="263"/>
      <c r="T47" s="261"/>
      <c r="U47" s="262"/>
      <c r="V47" s="263"/>
      <c r="W47" s="261"/>
      <c r="X47" s="262"/>
      <c r="Y47" s="263"/>
      <c r="Z47" s="261"/>
      <c r="AA47" s="262"/>
      <c r="AB47" s="263"/>
      <c r="AC47" s="261"/>
      <c r="AD47" s="262"/>
      <c r="AE47" s="263"/>
      <c r="AF47" s="261">
        <f t="shared" si="34"/>
        <v>0</v>
      </c>
      <c r="AG47" s="262"/>
      <c r="AH47" s="263"/>
    </row>
    <row r="48" spans="1:36" ht="15" customHeight="1" x14ac:dyDescent="0.35">
      <c r="A48" s="203" t="s">
        <v>54</v>
      </c>
      <c r="B48" s="227"/>
      <c r="C48" s="227"/>
      <c r="D48" s="227"/>
      <c r="E48" s="227"/>
      <c r="F48" s="227"/>
      <c r="G48" s="227"/>
      <c r="H48" s="227"/>
      <c r="I48" s="227"/>
      <c r="J48" s="228"/>
      <c r="K48" s="261">
        <f>K44+K45+K46+K47</f>
        <v>0</v>
      </c>
      <c r="L48" s="262"/>
      <c r="M48" s="263"/>
      <c r="N48" s="261">
        <f t="shared" ref="N48" si="35">N44+N45+N46+N47</f>
        <v>43657</v>
      </c>
      <c r="O48" s="262"/>
      <c r="P48" s="263"/>
      <c r="Q48" s="261">
        <f t="shared" ref="Q48" si="36">Q44+Q45+Q46+Q47</f>
        <v>1049</v>
      </c>
      <c r="R48" s="262"/>
      <c r="S48" s="263"/>
      <c r="T48" s="261">
        <f t="shared" ref="T48" si="37">T44+T45+T46+T47</f>
        <v>0</v>
      </c>
      <c r="U48" s="262"/>
      <c r="V48" s="263"/>
      <c r="W48" s="261">
        <f>W44+W45-W46+W47</f>
        <v>664</v>
      </c>
      <c r="X48" s="262"/>
      <c r="Y48" s="263"/>
      <c r="Z48" s="261">
        <f t="shared" ref="Z48" si="38">Z44+Z45+Z46+Z47</f>
        <v>0</v>
      </c>
      <c r="AA48" s="262"/>
      <c r="AB48" s="263"/>
      <c r="AC48" s="261">
        <f t="shared" ref="AC48" si="39">AC44+AC45+AC46+AC47</f>
        <v>0</v>
      </c>
      <c r="AD48" s="262"/>
      <c r="AE48" s="263"/>
      <c r="AF48" s="261">
        <f t="shared" si="34"/>
        <v>45370</v>
      </c>
      <c r="AG48" s="262"/>
      <c r="AH48" s="263"/>
    </row>
    <row r="49" spans="1:36" x14ac:dyDescent="0.35">
      <c r="A49" s="376" t="s">
        <v>55</v>
      </c>
      <c r="B49" s="377"/>
      <c r="C49" s="377"/>
      <c r="D49" s="377"/>
      <c r="E49" s="377"/>
      <c r="F49" s="377"/>
      <c r="G49" s="377"/>
      <c r="H49" s="377"/>
      <c r="I49" s="377"/>
      <c r="J49" s="377"/>
      <c r="K49" s="377"/>
      <c r="L49" s="377"/>
      <c r="M49" s="377"/>
      <c r="N49" s="377"/>
      <c r="O49" s="377"/>
      <c r="P49" s="377"/>
      <c r="Q49" s="377"/>
      <c r="R49" s="377"/>
      <c r="S49" s="377"/>
      <c r="T49" s="377"/>
      <c r="U49" s="377"/>
      <c r="V49" s="377"/>
      <c r="W49" s="377"/>
      <c r="X49" s="377"/>
      <c r="Y49" s="377"/>
      <c r="Z49" s="377"/>
      <c r="AA49" s="377"/>
      <c r="AB49" s="377"/>
      <c r="AC49" s="377"/>
      <c r="AD49" s="377"/>
      <c r="AE49" s="377"/>
      <c r="AF49" s="377"/>
      <c r="AG49" s="377"/>
      <c r="AH49" s="378"/>
    </row>
    <row r="50" spans="1:36" ht="22.5" customHeight="1" x14ac:dyDescent="0.35">
      <c r="A50" s="203" t="s">
        <v>50</v>
      </c>
      <c r="B50" s="227"/>
      <c r="C50" s="227"/>
      <c r="D50" s="227"/>
      <c r="E50" s="227"/>
      <c r="F50" s="227"/>
      <c r="G50" s="227"/>
      <c r="H50" s="227"/>
      <c r="I50" s="227"/>
      <c r="J50" s="228"/>
      <c r="K50" s="261"/>
      <c r="L50" s="262"/>
      <c r="M50" s="263"/>
      <c r="N50" s="261">
        <v>24982</v>
      </c>
      <c r="O50" s="262"/>
      <c r="P50" s="263"/>
      <c r="Q50" s="261">
        <v>15</v>
      </c>
      <c r="R50" s="262"/>
      <c r="S50" s="263"/>
      <c r="T50" s="261"/>
      <c r="U50" s="262"/>
      <c r="V50" s="263"/>
      <c r="W50" s="261">
        <v>1025</v>
      </c>
      <c r="X50" s="262"/>
      <c r="Y50" s="263"/>
      <c r="Z50" s="261"/>
      <c r="AA50" s="262"/>
      <c r="AB50" s="263"/>
      <c r="AC50" s="261"/>
      <c r="AD50" s="262"/>
      <c r="AE50" s="263"/>
      <c r="AF50" s="261">
        <f>SUM(K50:AE50)</f>
        <v>26022</v>
      </c>
      <c r="AG50" s="262"/>
      <c r="AH50" s="263"/>
    </row>
    <row r="51" spans="1:36" x14ac:dyDescent="0.35">
      <c r="A51" s="203" t="s">
        <v>51</v>
      </c>
      <c r="B51" s="227"/>
      <c r="C51" s="227"/>
      <c r="D51" s="227"/>
      <c r="E51" s="227"/>
      <c r="F51" s="227"/>
      <c r="G51" s="227"/>
      <c r="H51" s="227"/>
      <c r="I51" s="227"/>
      <c r="J51" s="228"/>
      <c r="K51" s="261"/>
      <c r="L51" s="262"/>
      <c r="M51" s="263"/>
      <c r="N51" s="261">
        <v>3113</v>
      </c>
      <c r="O51" s="262"/>
      <c r="P51" s="263"/>
      <c r="Q51" s="261">
        <v>175</v>
      </c>
      <c r="R51" s="262"/>
      <c r="S51" s="263"/>
      <c r="T51" s="261"/>
      <c r="U51" s="262"/>
      <c r="V51" s="263"/>
      <c r="W51" s="261"/>
      <c r="X51" s="262"/>
      <c r="Y51" s="263"/>
      <c r="Z51" s="261"/>
      <c r="AA51" s="262"/>
      <c r="AB51" s="263"/>
      <c r="AC51" s="261"/>
      <c r="AD51" s="262"/>
      <c r="AE51" s="263"/>
      <c r="AF51" s="261">
        <f t="shared" ref="AF51:AF53" si="40">SUM(K51:AE51)</f>
        <v>3288</v>
      </c>
      <c r="AG51" s="262"/>
      <c r="AH51" s="263"/>
    </row>
    <row r="52" spans="1:36" x14ac:dyDescent="0.35">
      <c r="A52" s="203" t="s">
        <v>52</v>
      </c>
      <c r="B52" s="227"/>
      <c r="C52" s="227"/>
      <c r="D52" s="227"/>
      <c r="E52" s="227"/>
      <c r="F52" s="227"/>
      <c r="G52" s="227"/>
      <c r="H52" s="227"/>
      <c r="I52" s="227"/>
      <c r="J52" s="228"/>
      <c r="K52" s="261"/>
      <c r="L52" s="262"/>
      <c r="M52" s="263"/>
      <c r="N52" s="261"/>
      <c r="O52" s="262"/>
      <c r="P52" s="263"/>
      <c r="Q52" s="261"/>
      <c r="R52" s="262"/>
      <c r="S52" s="263"/>
      <c r="T52" s="261"/>
      <c r="U52" s="262"/>
      <c r="V52" s="263"/>
      <c r="W52" s="261">
        <v>361</v>
      </c>
      <c r="X52" s="262"/>
      <c r="Y52" s="263"/>
      <c r="Z52" s="261"/>
      <c r="AA52" s="262"/>
      <c r="AB52" s="263"/>
      <c r="AC52" s="261"/>
      <c r="AD52" s="262"/>
      <c r="AE52" s="263"/>
      <c r="AF52" s="261">
        <f t="shared" si="40"/>
        <v>361</v>
      </c>
      <c r="AG52" s="262"/>
      <c r="AH52" s="263"/>
    </row>
    <row r="53" spans="1:36" ht="15" customHeight="1" x14ac:dyDescent="0.35">
      <c r="A53" s="203" t="s">
        <v>54</v>
      </c>
      <c r="B53" s="227"/>
      <c r="C53" s="227"/>
      <c r="D53" s="227"/>
      <c r="E53" s="227"/>
      <c r="F53" s="227"/>
      <c r="G53" s="227"/>
      <c r="H53" s="227"/>
      <c r="I53" s="227"/>
      <c r="J53" s="228"/>
      <c r="K53" s="261">
        <f>K50+K51+K52</f>
        <v>0</v>
      </c>
      <c r="L53" s="262"/>
      <c r="M53" s="263"/>
      <c r="N53" s="261">
        <f t="shared" ref="N53" si="41">N50+N51+N52</f>
        <v>28095</v>
      </c>
      <c r="O53" s="262"/>
      <c r="P53" s="263"/>
      <c r="Q53" s="261">
        <f t="shared" ref="Q53" si="42">Q50+Q51+Q52</f>
        <v>190</v>
      </c>
      <c r="R53" s="262"/>
      <c r="S53" s="263"/>
      <c r="T53" s="261">
        <f t="shared" ref="T53" si="43">T50+T51+T52</f>
        <v>0</v>
      </c>
      <c r="U53" s="262"/>
      <c r="V53" s="263"/>
      <c r="W53" s="261">
        <f>W50+W51-W52</f>
        <v>664</v>
      </c>
      <c r="X53" s="262"/>
      <c r="Y53" s="263"/>
      <c r="Z53" s="261">
        <f t="shared" ref="Z53" si="44">Z50+Z51+Z52</f>
        <v>0</v>
      </c>
      <c r="AA53" s="262"/>
      <c r="AB53" s="263"/>
      <c r="AC53" s="261">
        <f t="shared" ref="AC53" si="45">AC50+AC51+AC52</f>
        <v>0</v>
      </c>
      <c r="AD53" s="262"/>
      <c r="AE53" s="263"/>
      <c r="AF53" s="261">
        <f t="shared" si="40"/>
        <v>28949</v>
      </c>
      <c r="AG53" s="262"/>
      <c r="AH53" s="263"/>
    </row>
    <row r="54" spans="1:36" x14ac:dyDescent="0.35">
      <c r="A54" s="376" t="s">
        <v>56</v>
      </c>
      <c r="B54" s="377"/>
      <c r="C54" s="377"/>
      <c r="D54" s="377"/>
      <c r="E54" s="377"/>
      <c r="F54" s="377"/>
      <c r="G54" s="377"/>
      <c r="H54" s="377"/>
      <c r="I54" s="377"/>
      <c r="J54" s="377"/>
      <c r="K54" s="377"/>
      <c r="L54" s="377"/>
      <c r="M54" s="377"/>
      <c r="N54" s="377"/>
      <c r="O54" s="377"/>
      <c r="P54" s="377"/>
      <c r="Q54" s="377"/>
      <c r="R54" s="377"/>
      <c r="S54" s="377"/>
      <c r="T54" s="377"/>
      <c r="U54" s="377"/>
      <c r="V54" s="377"/>
      <c r="W54" s="377"/>
      <c r="X54" s="377"/>
      <c r="Y54" s="377"/>
      <c r="Z54" s="377"/>
      <c r="AA54" s="377"/>
      <c r="AB54" s="377"/>
      <c r="AC54" s="377"/>
      <c r="AD54" s="377"/>
      <c r="AE54" s="377"/>
      <c r="AF54" s="377"/>
      <c r="AG54" s="377"/>
      <c r="AH54" s="378"/>
    </row>
    <row r="55" spans="1:36" ht="22.5" customHeight="1" x14ac:dyDescent="0.35">
      <c r="A55" s="203" t="s">
        <v>50</v>
      </c>
      <c r="B55" s="227"/>
      <c r="C55" s="227"/>
      <c r="D55" s="227"/>
      <c r="E55" s="227"/>
      <c r="F55" s="227"/>
      <c r="G55" s="227"/>
      <c r="H55" s="227"/>
      <c r="I55" s="227"/>
      <c r="J55" s="228"/>
      <c r="K55" s="261"/>
      <c r="L55" s="262"/>
      <c r="M55" s="263"/>
      <c r="N55" s="261"/>
      <c r="O55" s="262"/>
      <c r="P55" s="263"/>
      <c r="Q55" s="261"/>
      <c r="R55" s="262"/>
      <c r="S55" s="263"/>
      <c r="T55" s="261"/>
      <c r="U55" s="262"/>
      <c r="V55" s="263"/>
      <c r="W55" s="261"/>
      <c r="X55" s="262"/>
      <c r="Y55" s="263"/>
      <c r="Z55" s="261"/>
      <c r="AA55" s="262"/>
      <c r="AB55" s="263"/>
      <c r="AC55" s="261"/>
      <c r="AD55" s="262"/>
      <c r="AE55" s="263"/>
      <c r="AF55" s="261">
        <f>SUM(K55:AE55)</f>
        <v>0</v>
      </c>
      <c r="AG55" s="262"/>
      <c r="AH55" s="263"/>
    </row>
    <row r="56" spans="1:36" ht="15" customHeight="1" x14ac:dyDescent="0.35">
      <c r="A56" s="203" t="s">
        <v>51</v>
      </c>
      <c r="B56" s="227"/>
      <c r="C56" s="227"/>
      <c r="D56" s="227"/>
      <c r="E56" s="227"/>
      <c r="F56" s="227"/>
      <c r="G56" s="227"/>
      <c r="H56" s="227"/>
      <c r="I56" s="227"/>
      <c r="J56" s="228"/>
      <c r="K56" s="261"/>
      <c r="L56" s="262"/>
      <c r="M56" s="263"/>
      <c r="N56" s="261"/>
      <c r="O56" s="262"/>
      <c r="P56" s="263"/>
      <c r="Q56" s="261"/>
      <c r="R56" s="262"/>
      <c r="S56" s="263"/>
      <c r="T56" s="261"/>
      <c r="U56" s="262"/>
      <c r="V56" s="263"/>
      <c r="W56" s="261"/>
      <c r="X56" s="262"/>
      <c r="Y56" s="263"/>
      <c r="Z56" s="261"/>
      <c r="AA56" s="262"/>
      <c r="AB56" s="263"/>
      <c r="AC56" s="261"/>
      <c r="AD56" s="262"/>
      <c r="AE56" s="263"/>
      <c r="AF56" s="261">
        <f t="shared" ref="AF56:AF58" si="46">SUM(K56:AE56)</f>
        <v>0</v>
      </c>
      <c r="AG56" s="262"/>
      <c r="AH56" s="263"/>
    </row>
    <row r="57" spans="1:36" ht="15" customHeight="1" x14ac:dyDescent="0.35">
      <c r="A57" s="203" t="s">
        <v>52</v>
      </c>
      <c r="B57" s="227"/>
      <c r="C57" s="227"/>
      <c r="D57" s="227"/>
      <c r="E57" s="227"/>
      <c r="F57" s="227"/>
      <c r="G57" s="227"/>
      <c r="H57" s="227"/>
      <c r="I57" s="227"/>
      <c r="J57" s="228"/>
      <c r="K57" s="261"/>
      <c r="L57" s="262"/>
      <c r="M57" s="263"/>
      <c r="N57" s="261"/>
      <c r="O57" s="262"/>
      <c r="P57" s="263"/>
      <c r="Q57" s="261"/>
      <c r="R57" s="262"/>
      <c r="S57" s="263"/>
      <c r="T57" s="261"/>
      <c r="U57" s="262"/>
      <c r="V57" s="263"/>
      <c r="W57" s="261"/>
      <c r="X57" s="262"/>
      <c r="Y57" s="263"/>
      <c r="Z57" s="261"/>
      <c r="AA57" s="262"/>
      <c r="AB57" s="263"/>
      <c r="AC57" s="261"/>
      <c r="AD57" s="262"/>
      <c r="AE57" s="263"/>
      <c r="AF57" s="261">
        <f t="shared" si="46"/>
        <v>0</v>
      </c>
      <c r="AG57" s="262"/>
      <c r="AH57" s="263"/>
    </row>
    <row r="58" spans="1:36" ht="15" customHeight="1" x14ac:dyDescent="0.35">
      <c r="A58" s="203" t="s">
        <v>54</v>
      </c>
      <c r="B58" s="227"/>
      <c r="C58" s="227"/>
      <c r="D58" s="227"/>
      <c r="E58" s="227"/>
      <c r="F58" s="227"/>
      <c r="G58" s="227"/>
      <c r="H58" s="227"/>
      <c r="I58" s="227"/>
      <c r="J58" s="228"/>
      <c r="K58" s="261">
        <f>K55+K56+K57</f>
        <v>0</v>
      </c>
      <c r="L58" s="262"/>
      <c r="M58" s="263"/>
      <c r="N58" s="261">
        <f t="shared" ref="N58" si="47">N55+N56+N57</f>
        <v>0</v>
      </c>
      <c r="O58" s="262"/>
      <c r="P58" s="263"/>
      <c r="Q58" s="261">
        <f t="shared" ref="Q58" si="48">Q55+Q56+Q57</f>
        <v>0</v>
      </c>
      <c r="R58" s="262"/>
      <c r="S58" s="263"/>
      <c r="T58" s="261">
        <f t="shared" ref="T58" si="49">T55+T56+T57</f>
        <v>0</v>
      </c>
      <c r="U58" s="262"/>
      <c r="V58" s="263"/>
      <c r="W58" s="261">
        <f t="shared" ref="W58" si="50">W55+W56+W57</f>
        <v>0</v>
      </c>
      <c r="X58" s="262"/>
      <c r="Y58" s="263"/>
      <c r="Z58" s="261">
        <f t="shared" ref="Z58" si="51">Z55+Z56+Z57</f>
        <v>0</v>
      </c>
      <c r="AA58" s="262"/>
      <c r="AB58" s="263"/>
      <c r="AC58" s="261">
        <f t="shared" ref="AC58" si="52">AC55+AC56+AC57</f>
        <v>0</v>
      </c>
      <c r="AD58" s="262"/>
      <c r="AE58" s="263"/>
      <c r="AF58" s="261">
        <f t="shared" si="46"/>
        <v>0</v>
      </c>
      <c r="AG58" s="262"/>
      <c r="AH58" s="263"/>
    </row>
    <row r="59" spans="1:36" x14ac:dyDescent="0.35">
      <c r="A59" s="376" t="s">
        <v>57</v>
      </c>
      <c r="B59" s="377"/>
      <c r="C59" s="377"/>
      <c r="D59" s="377"/>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8"/>
    </row>
    <row r="60" spans="1:36" ht="21.75" customHeight="1" x14ac:dyDescent="0.35">
      <c r="A60" s="203" t="s">
        <v>50</v>
      </c>
      <c r="B60" s="227"/>
      <c r="C60" s="227"/>
      <c r="D60" s="227"/>
      <c r="E60" s="227"/>
      <c r="F60" s="227"/>
      <c r="G60" s="227"/>
      <c r="H60" s="227"/>
      <c r="I60" s="227"/>
      <c r="J60" s="228"/>
      <c r="K60" s="261">
        <f>K44-K50-K55</f>
        <v>0</v>
      </c>
      <c r="L60" s="262"/>
      <c r="M60" s="263"/>
      <c r="N60" s="261">
        <f t="shared" ref="N60" si="53">N44-N50-N55</f>
        <v>0</v>
      </c>
      <c r="O60" s="262"/>
      <c r="P60" s="263"/>
      <c r="Q60" s="261">
        <f t="shared" ref="Q60" si="54">Q44-Q50-Q55</f>
        <v>1034</v>
      </c>
      <c r="R60" s="262"/>
      <c r="S60" s="263"/>
      <c r="T60" s="261">
        <f t="shared" ref="T60" si="55">T44-T50-T55</f>
        <v>0</v>
      </c>
      <c r="U60" s="262"/>
      <c r="V60" s="263"/>
      <c r="W60" s="261">
        <f t="shared" ref="W60" si="56">W44-W50-W55</f>
        <v>0</v>
      </c>
      <c r="X60" s="262"/>
      <c r="Y60" s="263"/>
      <c r="Z60" s="261">
        <f t="shared" ref="Z60" si="57">Z44-Z50-Z55</f>
        <v>0</v>
      </c>
      <c r="AA60" s="262"/>
      <c r="AB60" s="263"/>
      <c r="AC60" s="261">
        <f t="shared" ref="AC60" si="58">AC44-AC50-AC55</f>
        <v>0</v>
      </c>
      <c r="AD60" s="262"/>
      <c r="AE60" s="263"/>
      <c r="AF60" s="261">
        <f t="shared" ref="AF60" si="59">AF44-AF50-AF55</f>
        <v>1034</v>
      </c>
      <c r="AG60" s="262"/>
      <c r="AH60" s="263"/>
    </row>
    <row r="61" spans="1:36" ht="15" customHeight="1" x14ac:dyDescent="0.35">
      <c r="A61" s="203" t="s">
        <v>54</v>
      </c>
      <c r="B61" s="227"/>
      <c r="C61" s="227"/>
      <c r="D61" s="227"/>
      <c r="E61" s="227"/>
      <c r="F61" s="227"/>
      <c r="G61" s="227"/>
      <c r="H61" s="227"/>
      <c r="I61" s="227"/>
      <c r="J61" s="228"/>
      <c r="K61" s="261">
        <f>K48-K53-K58</f>
        <v>0</v>
      </c>
      <c r="L61" s="262"/>
      <c r="M61" s="263"/>
      <c r="N61" s="261">
        <f t="shared" ref="N61" si="60">N48-N53-N58</f>
        <v>15562</v>
      </c>
      <c r="O61" s="262"/>
      <c r="P61" s="263"/>
      <c r="Q61" s="261">
        <f t="shared" ref="Q61" si="61">Q48-Q53-Q58</f>
        <v>859</v>
      </c>
      <c r="R61" s="262"/>
      <c r="S61" s="263"/>
      <c r="T61" s="261">
        <f t="shared" ref="T61" si="62">T48-T53-T58</f>
        <v>0</v>
      </c>
      <c r="U61" s="262"/>
      <c r="V61" s="263"/>
      <c r="W61" s="261">
        <f t="shared" ref="W61" si="63">W48-W53-W58</f>
        <v>0</v>
      </c>
      <c r="X61" s="262"/>
      <c r="Y61" s="263"/>
      <c r="Z61" s="261">
        <f t="shared" ref="Z61" si="64">Z48-Z53-Z58</f>
        <v>0</v>
      </c>
      <c r="AA61" s="262"/>
      <c r="AB61" s="263"/>
      <c r="AC61" s="261">
        <f t="shared" ref="AC61" si="65">AC48-AC53-AC58</f>
        <v>0</v>
      </c>
      <c r="AD61" s="262"/>
      <c r="AE61" s="263"/>
      <c r="AF61" s="261">
        <f t="shared" ref="AF61" si="66">AF48-AF53-AF58</f>
        <v>16421</v>
      </c>
      <c r="AG61" s="262"/>
      <c r="AH61" s="263"/>
      <c r="AJ61" t="s">
        <v>678</v>
      </c>
    </row>
    <row r="62" spans="1:36" x14ac:dyDescent="0.35">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row>
    <row r="63" spans="1:36" x14ac:dyDescent="0.35">
      <c r="A63" s="5" t="s">
        <v>61</v>
      </c>
      <c r="B63" s="5"/>
      <c r="C63" s="5"/>
      <c r="D63" s="5" t="s">
        <v>62</v>
      </c>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row>
    <row r="64" spans="1:36" x14ac:dyDescent="0.3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row>
    <row r="65" spans="1:34" ht="15" customHeight="1" x14ac:dyDescent="0.35">
      <c r="A65" s="531" t="s">
        <v>813</v>
      </c>
      <c r="B65" s="531"/>
      <c r="C65" s="531"/>
      <c r="D65" s="531"/>
      <c r="E65" s="531"/>
      <c r="F65" s="531"/>
      <c r="G65" s="531"/>
      <c r="H65" s="531"/>
      <c r="I65" s="531"/>
      <c r="J65" s="531"/>
      <c r="K65" s="531"/>
      <c r="L65" s="531"/>
      <c r="M65" s="531"/>
      <c r="N65" s="531"/>
      <c r="O65" s="531"/>
      <c r="P65" s="531"/>
      <c r="Q65" s="531"/>
      <c r="R65" s="531"/>
      <c r="S65" s="531"/>
      <c r="T65" s="531"/>
      <c r="U65" s="531"/>
      <c r="V65" s="531"/>
      <c r="W65" s="531"/>
      <c r="X65" s="531"/>
      <c r="Y65" s="531"/>
      <c r="Z65" s="531"/>
      <c r="AA65" s="531"/>
      <c r="AB65" s="531"/>
      <c r="AC65" s="531"/>
      <c r="AD65" s="531"/>
      <c r="AE65" s="531"/>
      <c r="AF65" s="531"/>
      <c r="AG65" s="531"/>
      <c r="AH65" s="531"/>
    </row>
    <row r="66" spans="1:34" x14ac:dyDescent="0.35">
      <c r="A66" s="531"/>
      <c r="B66" s="531"/>
      <c r="C66" s="531"/>
      <c r="D66" s="531"/>
      <c r="E66" s="531"/>
      <c r="F66" s="531"/>
      <c r="G66" s="531"/>
      <c r="H66" s="531"/>
      <c r="I66" s="531"/>
      <c r="J66" s="531"/>
      <c r="K66" s="531"/>
      <c r="L66" s="531"/>
      <c r="M66" s="531"/>
      <c r="N66" s="531"/>
      <c r="O66" s="531"/>
      <c r="P66" s="531"/>
      <c r="Q66" s="531"/>
      <c r="R66" s="531"/>
      <c r="S66" s="531"/>
      <c r="T66" s="531"/>
      <c r="U66" s="531"/>
      <c r="V66" s="531"/>
      <c r="W66" s="531"/>
      <c r="X66" s="531"/>
      <c r="Y66" s="531"/>
      <c r="Z66" s="531"/>
      <c r="AA66" s="531"/>
      <c r="AB66" s="531"/>
      <c r="AC66" s="531"/>
      <c r="AD66" s="531"/>
      <c r="AE66" s="531"/>
      <c r="AF66" s="531"/>
      <c r="AG66" s="531"/>
      <c r="AH66" s="531"/>
    </row>
    <row r="67" spans="1:34" x14ac:dyDescent="0.35">
      <c r="A67" s="532"/>
      <c r="B67" s="532"/>
      <c r="C67" s="532"/>
      <c r="D67" s="532"/>
      <c r="E67" s="532"/>
      <c r="F67" s="532"/>
      <c r="G67" s="532"/>
      <c r="H67" s="532"/>
      <c r="I67" s="532"/>
      <c r="J67" s="532"/>
      <c r="K67" s="532"/>
      <c r="L67" s="532"/>
      <c r="M67" s="532"/>
      <c r="N67" s="532"/>
      <c r="O67" s="532"/>
      <c r="P67" s="532"/>
      <c r="Q67" s="532"/>
      <c r="R67" s="532"/>
      <c r="S67" s="532"/>
      <c r="T67" s="532"/>
      <c r="U67" s="532"/>
      <c r="V67" s="532"/>
      <c r="W67" s="532"/>
      <c r="X67" s="532"/>
      <c r="Y67" s="532"/>
      <c r="Z67" s="532"/>
      <c r="AA67" s="532"/>
      <c r="AB67" s="532"/>
      <c r="AC67" s="532"/>
      <c r="AD67" s="532"/>
      <c r="AE67" s="532"/>
      <c r="AF67" s="532"/>
      <c r="AG67" s="532"/>
      <c r="AH67" s="532"/>
    </row>
    <row r="69" spans="1:34" ht="15" customHeight="1" x14ac:dyDescent="0.35">
      <c r="A69" s="533" t="s">
        <v>67</v>
      </c>
      <c r="B69" s="534"/>
      <c r="C69" s="534"/>
      <c r="D69" s="534"/>
      <c r="E69" s="534"/>
      <c r="F69" s="534"/>
      <c r="G69" s="534"/>
      <c r="H69" s="535"/>
      <c r="I69" s="250" t="s">
        <v>58</v>
      </c>
      <c r="J69" s="252"/>
      <c r="K69" s="252"/>
      <c r="L69" s="252"/>
      <c r="M69" s="252"/>
      <c r="N69" s="252"/>
      <c r="O69" s="252"/>
      <c r="P69" s="252"/>
      <c r="Q69" s="252"/>
      <c r="R69" s="252"/>
      <c r="S69" s="252"/>
      <c r="T69" s="252"/>
      <c r="U69" s="252"/>
      <c r="V69" s="252"/>
      <c r="W69" s="252"/>
      <c r="X69" s="252"/>
      <c r="Y69" s="252"/>
      <c r="Z69" s="252"/>
      <c r="AA69" s="252"/>
      <c r="AB69" s="252"/>
      <c r="AC69" s="252"/>
      <c r="AD69" s="252"/>
      <c r="AE69" s="252"/>
      <c r="AF69" s="252"/>
      <c r="AG69" s="252"/>
      <c r="AH69" s="253"/>
    </row>
    <row r="70" spans="1:34" x14ac:dyDescent="0.35">
      <c r="A70" s="536"/>
      <c r="B70" s="537"/>
      <c r="C70" s="537"/>
      <c r="D70" s="537"/>
      <c r="E70" s="537"/>
      <c r="F70" s="537"/>
      <c r="G70" s="537"/>
      <c r="H70" s="538"/>
      <c r="I70" s="359" t="s">
        <v>63</v>
      </c>
      <c r="J70" s="361"/>
      <c r="K70" s="359" t="s">
        <v>64</v>
      </c>
      <c r="L70" s="360"/>
      <c r="M70" s="361"/>
      <c r="N70" s="359" t="s">
        <v>79</v>
      </c>
      <c r="O70" s="360"/>
      <c r="P70" s="361"/>
      <c r="Q70" s="359" t="s">
        <v>69</v>
      </c>
      <c r="R70" s="360"/>
      <c r="S70" s="361"/>
      <c r="T70" s="359" t="s">
        <v>65</v>
      </c>
      <c r="U70" s="360"/>
      <c r="V70" s="361"/>
      <c r="W70" s="359" t="s">
        <v>66</v>
      </c>
      <c r="X70" s="360"/>
      <c r="Y70" s="361"/>
      <c r="Z70" s="359" t="s">
        <v>80</v>
      </c>
      <c r="AA70" s="360"/>
      <c r="AB70" s="361"/>
      <c r="AC70" s="359" t="s">
        <v>81</v>
      </c>
      <c r="AD70" s="360"/>
      <c r="AE70" s="361"/>
      <c r="AF70" s="359" t="s">
        <v>39</v>
      </c>
      <c r="AG70" s="360"/>
      <c r="AH70" s="361"/>
    </row>
    <row r="71" spans="1:34" ht="66" customHeight="1" x14ac:dyDescent="0.35">
      <c r="A71" s="539"/>
      <c r="B71" s="540"/>
      <c r="C71" s="540"/>
      <c r="D71" s="540"/>
      <c r="E71" s="540"/>
      <c r="F71" s="540"/>
      <c r="G71" s="540"/>
      <c r="H71" s="541"/>
      <c r="I71" s="362"/>
      <c r="J71" s="364"/>
      <c r="K71" s="362"/>
      <c r="L71" s="363"/>
      <c r="M71" s="364"/>
      <c r="N71" s="362"/>
      <c r="O71" s="363"/>
      <c r="P71" s="364"/>
      <c r="Q71" s="362"/>
      <c r="R71" s="363"/>
      <c r="S71" s="364"/>
      <c r="T71" s="362"/>
      <c r="U71" s="363"/>
      <c r="V71" s="364"/>
      <c r="W71" s="362"/>
      <c r="X71" s="363"/>
      <c r="Y71" s="364"/>
      <c r="Z71" s="362"/>
      <c r="AA71" s="363"/>
      <c r="AB71" s="364"/>
      <c r="AC71" s="362"/>
      <c r="AD71" s="363"/>
      <c r="AE71" s="364"/>
      <c r="AF71" s="362"/>
      <c r="AG71" s="363"/>
      <c r="AH71" s="364"/>
    </row>
    <row r="72" spans="1:34" ht="15" customHeight="1" x14ac:dyDescent="0.35">
      <c r="A72" s="250" t="s">
        <v>40</v>
      </c>
      <c r="B72" s="252"/>
      <c r="C72" s="252"/>
      <c r="D72" s="252"/>
      <c r="E72" s="252"/>
      <c r="F72" s="252"/>
      <c r="G72" s="252"/>
      <c r="H72" s="253"/>
      <c r="I72" s="250" t="s">
        <v>41</v>
      </c>
      <c r="J72" s="253"/>
      <c r="K72" s="250" t="s">
        <v>42</v>
      </c>
      <c r="L72" s="252"/>
      <c r="M72" s="253"/>
      <c r="N72" s="250" t="s">
        <v>43</v>
      </c>
      <c r="O72" s="252"/>
      <c r="P72" s="253"/>
      <c r="Q72" s="250" t="s">
        <v>44</v>
      </c>
      <c r="R72" s="252"/>
      <c r="S72" s="253"/>
      <c r="T72" s="250" t="s">
        <v>45</v>
      </c>
      <c r="U72" s="252"/>
      <c r="V72" s="253"/>
      <c r="W72" s="250" t="s">
        <v>46</v>
      </c>
      <c r="X72" s="252"/>
      <c r="Y72" s="253"/>
      <c r="Z72" s="250" t="s">
        <v>47</v>
      </c>
      <c r="AA72" s="252"/>
      <c r="AB72" s="253"/>
      <c r="AC72" s="250" t="s">
        <v>48</v>
      </c>
      <c r="AD72" s="252"/>
      <c r="AE72" s="253"/>
      <c r="AF72" s="250" t="s">
        <v>68</v>
      </c>
      <c r="AG72" s="252"/>
      <c r="AH72" s="253"/>
    </row>
    <row r="73" spans="1:34" x14ac:dyDescent="0.35">
      <c r="A73" s="376" t="s">
        <v>49</v>
      </c>
      <c r="B73" s="377"/>
      <c r="C73" s="377"/>
      <c r="D73" s="377"/>
      <c r="E73" s="377"/>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8"/>
    </row>
    <row r="74" spans="1:34" ht="24" customHeight="1" x14ac:dyDescent="0.35">
      <c r="A74" s="203" t="s">
        <v>50</v>
      </c>
      <c r="B74" s="227"/>
      <c r="C74" s="227"/>
      <c r="D74" s="227"/>
      <c r="E74" s="227"/>
      <c r="F74" s="227"/>
      <c r="G74" s="227"/>
      <c r="H74" s="228"/>
      <c r="I74" s="373">
        <v>47520</v>
      </c>
      <c r="J74" s="375"/>
      <c r="K74" s="373">
        <v>524228</v>
      </c>
      <c r="L74" s="374"/>
      <c r="M74" s="375"/>
      <c r="N74" s="373">
        <v>815056</v>
      </c>
      <c r="O74" s="374"/>
      <c r="P74" s="375"/>
      <c r="Q74" s="373"/>
      <c r="R74" s="374"/>
      <c r="S74" s="375"/>
      <c r="T74" s="373"/>
      <c r="U74" s="374"/>
      <c r="V74" s="375"/>
      <c r="W74" s="373"/>
      <c r="X74" s="374"/>
      <c r="Y74" s="375"/>
      <c r="Z74" s="373"/>
      <c r="AA74" s="374"/>
      <c r="AB74" s="375"/>
      <c r="AC74" s="373"/>
      <c r="AD74" s="374"/>
      <c r="AE74" s="375"/>
      <c r="AF74" s="261">
        <f>SUM(I74:AE74)</f>
        <v>1386804</v>
      </c>
      <c r="AG74" s="262"/>
      <c r="AH74" s="263"/>
    </row>
    <row r="75" spans="1:34" x14ac:dyDescent="0.35">
      <c r="A75" s="203" t="s">
        <v>51</v>
      </c>
      <c r="B75" s="227"/>
      <c r="C75" s="227"/>
      <c r="D75" s="227"/>
      <c r="E75" s="227"/>
      <c r="F75" s="227"/>
      <c r="G75" s="227"/>
      <c r="H75" s="228"/>
      <c r="I75" s="373"/>
      <c r="J75" s="375"/>
      <c r="K75" s="373">
        <v>22490</v>
      </c>
      <c r="L75" s="374"/>
      <c r="M75" s="375"/>
      <c r="N75" s="373">
        <v>115519</v>
      </c>
      <c r="O75" s="374"/>
      <c r="P75" s="375"/>
      <c r="Q75" s="373"/>
      <c r="R75" s="374"/>
      <c r="S75" s="375"/>
      <c r="T75" s="373"/>
      <c r="U75" s="374"/>
      <c r="V75" s="375"/>
      <c r="W75" s="373"/>
      <c r="X75" s="374"/>
      <c r="Y75" s="375"/>
      <c r="Z75" s="373"/>
      <c r="AA75" s="374"/>
      <c r="AB75" s="375"/>
      <c r="AC75" s="373"/>
      <c r="AD75" s="374"/>
      <c r="AE75" s="375"/>
      <c r="AF75" s="261">
        <f t="shared" ref="AF75:AF78" si="67">SUM(I75:AE75)</f>
        <v>138009</v>
      </c>
      <c r="AG75" s="262"/>
      <c r="AH75" s="263"/>
    </row>
    <row r="76" spans="1:34" x14ac:dyDescent="0.35">
      <c r="A76" s="203" t="s">
        <v>52</v>
      </c>
      <c r="B76" s="227"/>
      <c r="C76" s="227"/>
      <c r="D76" s="227"/>
      <c r="E76" s="227"/>
      <c r="F76" s="227"/>
      <c r="G76" s="227"/>
      <c r="H76" s="228"/>
      <c r="I76" s="373"/>
      <c r="J76" s="375"/>
      <c r="K76" s="373"/>
      <c r="L76" s="374"/>
      <c r="M76" s="375"/>
      <c r="N76" s="373">
        <v>52932</v>
      </c>
      <c r="O76" s="374"/>
      <c r="P76" s="375"/>
      <c r="Q76" s="373"/>
      <c r="R76" s="374"/>
      <c r="S76" s="375"/>
      <c r="T76" s="373"/>
      <c r="U76" s="374"/>
      <c r="V76" s="375"/>
      <c r="W76" s="373"/>
      <c r="X76" s="374"/>
      <c r="Y76" s="375"/>
      <c r="Z76" s="373"/>
      <c r="AA76" s="374"/>
      <c r="AB76" s="375"/>
      <c r="AC76" s="373"/>
      <c r="AD76" s="374"/>
      <c r="AE76" s="375"/>
      <c r="AF76" s="261">
        <f t="shared" si="67"/>
        <v>52932</v>
      </c>
      <c r="AG76" s="262"/>
      <c r="AH76" s="263"/>
    </row>
    <row r="77" spans="1:34" x14ac:dyDescent="0.35">
      <c r="A77" s="203" t="s">
        <v>53</v>
      </c>
      <c r="B77" s="227"/>
      <c r="C77" s="227"/>
      <c r="D77" s="227"/>
      <c r="E77" s="227"/>
      <c r="F77" s="227"/>
      <c r="G77" s="227"/>
      <c r="H77" s="228"/>
      <c r="I77" s="373"/>
      <c r="J77" s="375"/>
      <c r="K77" s="373"/>
      <c r="L77" s="374"/>
      <c r="M77" s="375"/>
      <c r="N77" s="373"/>
      <c r="O77" s="374"/>
      <c r="P77" s="375"/>
      <c r="Q77" s="373"/>
      <c r="R77" s="374"/>
      <c r="S77" s="375"/>
      <c r="T77" s="373"/>
      <c r="U77" s="374"/>
      <c r="V77" s="375"/>
      <c r="W77" s="373"/>
      <c r="X77" s="374"/>
      <c r="Y77" s="375"/>
      <c r="Z77" s="373"/>
      <c r="AA77" s="374"/>
      <c r="AB77" s="375"/>
      <c r="AC77" s="373"/>
      <c r="AD77" s="374"/>
      <c r="AE77" s="375"/>
      <c r="AF77" s="261">
        <f t="shared" si="67"/>
        <v>0</v>
      </c>
      <c r="AG77" s="262"/>
      <c r="AH77" s="263"/>
    </row>
    <row r="78" spans="1:34" ht="22.5" customHeight="1" x14ac:dyDescent="0.35">
      <c r="A78" s="203" t="s">
        <v>54</v>
      </c>
      <c r="B78" s="227"/>
      <c r="C78" s="227"/>
      <c r="D78" s="227"/>
      <c r="E78" s="227"/>
      <c r="F78" s="227"/>
      <c r="G78" s="227"/>
      <c r="H78" s="228"/>
      <c r="I78" s="261">
        <f>I74+I75+I76+I77</f>
        <v>47520</v>
      </c>
      <c r="J78" s="263"/>
      <c r="K78" s="261">
        <f>K74+K75+K76+K77</f>
        <v>546718</v>
      </c>
      <c r="L78" s="262"/>
      <c r="M78" s="263"/>
      <c r="N78" s="261">
        <f>N74+N75-N76+N77</f>
        <v>877643</v>
      </c>
      <c r="O78" s="262"/>
      <c r="P78" s="263"/>
      <c r="Q78" s="261">
        <f t="shared" ref="Q78" si="68">Q74+Q75+Q76+Q77</f>
        <v>0</v>
      </c>
      <c r="R78" s="262"/>
      <c r="S78" s="263"/>
      <c r="T78" s="261">
        <f t="shared" ref="T78" si="69">T74+T75+T76+T77</f>
        <v>0</v>
      </c>
      <c r="U78" s="262"/>
      <c r="V78" s="263"/>
      <c r="W78" s="261">
        <f t="shared" ref="W78" si="70">W74+W75+W76+W77</f>
        <v>0</v>
      </c>
      <c r="X78" s="262"/>
      <c r="Y78" s="263"/>
      <c r="Z78" s="261">
        <f t="shared" ref="Z78" si="71">Z74+Z75+Z76+Z77</f>
        <v>0</v>
      </c>
      <c r="AA78" s="262"/>
      <c r="AB78" s="263"/>
      <c r="AC78" s="261">
        <f t="shared" ref="AC78" si="72">AC74+AC75+AC76+AC77</f>
        <v>0</v>
      </c>
      <c r="AD78" s="262"/>
      <c r="AE78" s="263"/>
      <c r="AF78" s="261">
        <f t="shared" si="67"/>
        <v>1471881</v>
      </c>
      <c r="AG78" s="262"/>
      <c r="AH78" s="263"/>
    </row>
    <row r="79" spans="1:34" ht="15" customHeight="1" x14ac:dyDescent="0.35">
      <c r="A79" s="376" t="s">
        <v>55</v>
      </c>
      <c r="B79" s="377"/>
      <c r="C79" s="377"/>
      <c r="D79" s="377"/>
      <c r="E79" s="377"/>
      <c r="F79" s="377"/>
      <c r="G79" s="377"/>
      <c r="H79" s="377"/>
      <c r="I79" s="377"/>
      <c r="J79" s="377"/>
      <c r="K79" s="377"/>
      <c r="L79" s="377"/>
      <c r="M79" s="377"/>
      <c r="N79" s="377"/>
      <c r="O79" s="377"/>
      <c r="P79" s="377"/>
      <c r="Q79" s="377"/>
      <c r="R79" s="377"/>
      <c r="S79" s="377"/>
      <c r="T79" s="377"/>
      <c r="U79" s="377"/>
      <c r="V79" s="377"/>
      <c r="W79" s="377"/>
      <c r="X79" s="377"/>
      <c r="Y79" s="377"/>
      <c r="Z79" s="377"/>
      <c r="AA79" s="377"/>
      <c r="AB79" s="377"/>
      <c r="AC79" s="377"/>
      <c r="AD79" s="377"/>
      <c r="AE79" s="377"/>
      <c r="AF79" s="377"/>
      <c r="AG79" s="377"/>
      <c r="AH79" s="378"/>
    </row>
    <row r="80" spans="1:34" ht="23.25" customHeight="1" x14ac:dyDescent="0.35">
      <c r="A80" s="203" t="s">
        <v>50</v>
      </c>
      <c r="B80" s="227"/>
      <c r="C80" s="227"/>
      <c r="D80" s="227"/>
      <c r="E80" s="227"/>
      <c r="F80" s="227"/>
      <c r="G80" s="227"/>
      <c r="H80" s="228"/>
      <c r="I80" s="261"/>
      <c r="J80" s="263"/>
      <c r="K80" s="261">
        <v>153487</v>
      </c>
      <c r="L80" s="262"/>
      <c r="M80" s="263"/>
      <c r="N80" s="261">
        <v>671665</v>
      </c>
      <c r="O80" s="262"/>
      <c r="P80" s="263"/>
      <c r="Q80" s="261"/>
      <c r="R80" s="262"/>
      <c r="S80" s="263"/>
      <c r="T80" s="261"/>
      <c r="U80" s="262"/>
      <c r="V80" s="263"/>
      <c r="W80" s="261"/>
      <c r="X80" s="262"/>
      <c r="Y80" s="263"/>
      <c r="Z80" s="261"/>
      <c r="AA80" s="262"/>
      <c r="AB80" s="263"/>
      <c r="AC80" s="261"/>
      <c r="AD80" s="262"/>
      <c r="AE80" s="263"/>
      <c r="AF80" s="261">
        <f>SUM(I80:AE80)</f>
        <v>825152</v>
      </c>
      <c r="AG80" s="262"/>
      <c r="AH80" s="263"/>
    </row>
    <row r="81" spans="1:36" x14ac:dyDescent="0.35">
      <c r="A81" s="203" t="s">
        <v>51</v>
      </c>
      <c r="B81" s="227"/>
      <c r="C81" s="227"/>
      <c r="D81" s="227"/>
      <c r="E81" s="227"/>
      <c r="F81" s="227"/>
      <c r="G81" s="227"/>
      <c r="H81" s="228"/>
      <c r="I81" s="261"/>
      <c r="J81" s="263"/>
      <c r="K81" s="261">
        <v>18865</v>
      </c>
      <c r="L81" s="262"/>
      <c r="M81" s="263"/>
      <c r="N81" s="261">
        <v>77326</v>
      </c>
      <c r="O81" s="262"/>
      <c r="P81" s="263"/>
      <c r="Q81" s="261"/>
      <c r="R81" s="262"/>
      <c r="S81" s="263"/>
      <c r="T81" s="261"/>
      <c r="U81" s="262"/>
      <c r="V81" s="263"/>
      <c r="W81" s="261"/>
      <c r="X81" s="262"/>
      <c r="Y81" s="263"/>
      <c r="Z81" s="261"/>
      <c r="AA81" s="262"/>
      <c r="AB81" s="263"/>
      <c r="AC81" s="261"/>
      <c r="AD81" s="262"/>
      <c r="AE81" s="263"/>
      <c r="AF81" s="261">
        <f t="shared" ref="AF81:AF83" si="73">SUM(I81:AE81)</f>
        <v>96191</v>
      </c>
      <c r="AG81" s="262"/>
      <c r="AH81" s="263"/>
    </row>
    <row r="82" spans="1:36" x14ac:dyDescent="0.35">
      <c r="A82" s="203" t="s">
        <v>52</v>
      </c>
      <c r="B82" s="227"/>
      <c r="C82" s="227"/>
      <c r="D82" s="227"/>
      <c r="E82" s="227"/>
      <c r="F82" s="227"/>
      <c r="G82" s="227"/>
      <c r="H82" s="228"/>
      <c r="I82" s="261"/>
      <c r="J82" s="263"/>
      <c r="K82" s="261"/>
      <c r="L82" s="262"/>
      <c r="M82" s="263"/>
      <c r="N82" s="261">
        <v>52932</v>
      </c>
      <c r="O82" s="262"/>
      <c r="P82" s="263"/>
      <c r="Q82" s="261"/>
      <c r="R82" s="262"/>
      <c r="S82" s="263"/>
      <c r="T82" s="261"/>
      <c r="U82" s="262"/>
      <c r="V82" s="263"/>
      <c r="W82" s="261"/>
      <c r="X82" s="262"/>
      <c r="Y82" s="263"/>
      <c r="Z82" s="261"/>
      <c r="AA82" s="262"/>
      <c r="AB82" s="263"/>
      <c r="AC82" s="261"/>
      <c r="AD82" s="262"/>
      <c r="AE82" s="263"/>
      <c r="AF82" s="261">
        <f t="shared" si="73"/>
        <v>52932</v>
      </c>
      <c r="AG82" s="262"/>
      <c r="AH82" s="263"/>
    </row>
    <row r="83" spans="1:36" ht="21.75" customHeight="1" x14ac:dyDescent="0.35">
      <c r="A83" s="203" t="s">
        <v>54</v>
      </c>
      <c r="B83" s="227"/>
      <c r="C83" s="227"/>
      <c r="D83" s="227"/>
      <c r="E83" s="227"/>
      <c r="F83" s="227"/>
      <c r="G83" s="227"/>
      <c r="H83" s="228"/>
      <c r="I83" s="261">
        <f>I80+I81+I82</f>
        <v>0</v>
      </c>
      <c r="J83" s="263"/>
      <c r="K83" s="261">
        <f>K80+K81+K82</f>
        <v>172352</v>
      </c>
      <c r="L83" s="262"/>
      <c r="M83" s="263"/>
      <c r="N83" s="261">
        <f>N80+N81-N82</f>
        <v>696059</v>
      </c>
      <c r="O83" s="262"/>
      <c r="P83" s="263"/>
      <c r="Q83" s="261">
        <f t="shared" ref="Q83" si="74">Q80+Q81+Q82</f>
        <v>0</v>
      </c>
      <c r="R83" s="262"/>
      <c r="S83" s="263"/>
      <c r="T83" s="261">
        <f t="shared" ref="T83" si="75">T80+T81+T82</f>
        <v>0</v>
      </c>
      <c r="U83" s="262"/>
      <c r="V83" s="263"/>
      <c r="W83" s="261">
        <f t="shared" ref="W83" si="76">W80+W81+W82</f>
        <v>0</v>
      </c>
      <c r="X83" s="262"/>
      <c r="Y83" s="263"/>
      <c r="Z83" s="261">
        <f t="shared" ref="Z83" si="77">Z80+Z81+Z82</f>
        <v>0</v>
      </c>
      <c r="AA83" s="262"/>
      <c r="AB83" s="263"/>
      <c r="AC83" s="261">
        <f t="shared" ref="AC83" si="78">AC80+AC81+AC82</f>
        <v>0</v>
      </c>
      <c r="AD83" s="262"/>
      <c r="AE83" s="263"/>
      <c r="AF83" s="261">
        <f t="shared" si="73"/>
        <v>868411</v>
      </c>
      <c r="AG83" s="262"/>
      <c r="AH83" s="263"/>
    </row>
    <row r="84" spans="1:36" ht="15" customHeight="1" x14ac:dyDescent="0.35">
      <c r="A84" s="376" t="s">
        <v>56</v>
      </c>
      <c r="B84" s="377"/>
      <c r="C84" s="377"/>
      <c r="D84" s="377"/>
      <c r="E84" s="377"/>
      <c r="F84" s="377"/>
      <c r="G84" s="377"/>
      <c r="H84" s="377"/>
      <c r="I84" s="377"/>
      <c r="J84" s="377"/>
      <c r="K84" s="377"/>
      <c r="L84" s="377"/>
      <c r="M84" s="377"/>
      <c r="N84" s="377"/>
      <c r="O84" s="377"/>
      <c r="P84" s="377"/>
      <c r="Q84" s="377"/>
      <c r="R84" s="377"/>
      <c r="S84" s="377"/>
      <c r="T84" s="377"/>
      <c r="U84" s="377"/>
      <c r="V84" s="377"/>
      <c r="W84" s="377"/>
      <c r="X84" s="377"/>
      <c r="Y84" s="377"/>
      <c r="Z84" s="377"/>
      <c r="AA84" s="377"/>
      <c r="AB84" s="377"/>
      <c r="AC84" s="377"/>
      <c r="AD84" s="377"/>
      <c r="AE84" s="377"/>
      <c r="AF84" s="377"/>
      <c r="AG84" s="377"/>
      <c r="AH84" s="378"/>
    </row>
    <row r="85" spans="1:36" ht="21.75" customHeight="1" x14ac:dyDescent="0.35">
      <c r="A85" s="203" t="s">
        <v>50</v>
      </c>
      <c r="B85" s="227"/>
      <c r="C85" s="227"/>
      <c r="D85" s="227"/>
      <c r="E85" s="227"/>
      <c r="F85" s="227"/>
      <c r="G85" s="227"/>
      <c r="H85" s="228"/>
      <c r="I85" s="261"/>
      <c r="J85" s="263"/>
      <c r="K85" s="261"/>
      <c r="L85" s="262"/>
      <c r="M85" s="263"/>
      <c r="N85" s="261"/>
      <c r="O85" s="262"/>
      <c r="P85" s="263"/>
      <c r="Q85" s="261"/>
      <c r="R85" s="262"/>
      <c r="S85" s="263"/>
      <c r="T85" s="261"/>
      <c r="U85" s="262"/>
      <c r="V85" s="263"/>
      <c r="W85" s="261"/>
      <c r="X85" s="262"/>
      <c r="Y85" s="263"/>
      <c r="Z85" s="261"/>
      <c r="AA85" s="262"/>
      <c r="AB85" s="263"/>
      <c r="AC85" s="261"/>
      <c r="AD85" s="262"/>
      <c r="AE85" s="263"/>
      <c r="AF85" s="261">
        <f>SUM(I85:AE85)</f>
        <v>0</v>
      </c>
      <c r="AG85" s="262"/>
      <c r="AH85" s="263"/>
    </row>
    <row r="86" spans="1:36" x14ac:dyDescent="0.35">
      <c r="A86" s="203" t="s">
        <v>51</v>
      </c>
      <c r="B86" s="227"/>
      <c r="C86" s="227"/>
      <c r="D86" s="227"/>
      <c r="E86" s="227"/>
      <c r="F86" s="227"/>
      <c r="G86" s="227"/>
      <c r="H86" s="228"/>
      <c r="I86" s="261"/>
      <c r="J86" s="263"/>
      <c r="K86" s="261"/>
      <c r="L86" s="262"/>
      <c r="M86" s="263"/>
      <c r="N86" s="261"/>
      <c r="O86" s="262"/>
      <c r="P86" s="263"/>
      <c r="Q86" s="261"/>
      <c r="R86" s="262"/>
      <c r="S86" s="263"/>
      <c r="T86" s="261"/>
      <c r="U86" s="262"/>
      <c r="V86" s="263"/>
      <c r="W86" s="261"/>
      <c r="X86" s="262"/>
      <c r="Y86" s="263"/>
      <c r="Z86" s="261"/>
      <c r="AA86" s="262"/>
      <c r="AB86" s="263"/>
      <c r="AC86" s="261"/>
      <c r="AD86" s="262"/>
      <c r="AE86" s="263"/>
      <c r="AF86" s="261">
        <f t="shared" ref="AF86:AF88" si="79">SUM(I86:AE86)</f>
        <v>0</v>
      </c>
      <c r="AG86" s="262"/>
      <c r="AH86" s="263"/>
    </row>
    <row r="87" spans="1:36" x14ac:dyDescent="0.35">
      <c r="A87" s="203" t="s">
        <v>52</v>
      </c>
      <c r="B87" s="227"/>
      <c r="C87" s="227"/>
      <c r="D87" s="227"/>
      <c r="E87" s="227"/>
      <c r="F87" s="227"/>
      <c r="G87" s="227"/>
      <c r="H87" s="228"/>
      <c r="I87" s="261"/>
      <c r="J87" s="263"/>
      <c r="K87" s="261"/>
      <c r="L87" s="262"/>
      <c r="M87" s="263"/>
      <c r="N87" s="261"/>
      <c r="O87" s="262"/>
      <c r="P87" s="263"/>
      <c r="Q87" s="261"/>
      <c r="R87" s="262"/>
      <c r="S87" s="263"/>
      <c r="T87" s="261"/>
      <c r="U87" s="262"/>
      <c r="V87" s="263"/>
      <c r="W87" s="261"/>
      <c r="X87" s="262"/>
      <c r="Y87" s="263"/>
      <c r="Z87" s="261"/>
      <c r="AA87" s="262"/>
      <c r="AB87" s="263"/>
      <c r="AC87" s="261"/>
      <c r="AD87" s="262"/>
      <c r="AE87" s="263"/>
      <c r="AF87" s="261">
        <f t="shared" si="79"/>
        <v>0</v>
      </c>
      <c r="AG87" s="262"/>
      <c r="AH87" s="263"/>
    </row>
    <row r="88" spans="1:36" ht="22.5" customHeight="1" x14ac:dyDescent="0.35">
      <c r="A88" s="203" t="s">
        <v>54</v>
      </c>
      <c r="B88" s="227"/>
      <c r="C88" s="227"/>
      <c r="D88" s="227"/>
      <c r="E88" s="227"/>
      <c r="F88" s="227"/>
      <c r="G88" s="227"/>
      <c r="H88" s="228"/>
      <c r="I88" s="261">
        <f>I85+I86+I87</f>
        <v>0</v>
      </c>
      <c r="J88" s="263"/>
      <c r="K88" s="261">
        <f>K85+K86+K87</f>
        <v>0</v>
      </c>
      <c r="L88" s="262"/>
      <c r="M88" s="263"/>
      <c r="N88" s="261">
        <f>N85+N86+N87</f>
        <v>0</v>
      </c>
      <c r="O88" s="262"/>
      <c r="P88" s="263"/>
      <c r="Q88" s="261">
        <f>Q85+Q86+Q87</f>
        <v>0</v>
      </c>
      <c r="R88" s="262"/>
      <c r="S88" s="263"/>
      <c r="T88" s="261">
        <f>T85+T86+T87</f>
        <v>0</v>
      </c>
      <c r="U88" s="262"/>
      <c r="V88" s="263"/>
      <c r="W88" s="261">
        <f>W85+W86+W87</f>
        <v>0</v>
      </c>
      <c r="X88" s="262"/>
      <c r="Y88" s="263"/>
      <c r="Z88" s="261">
        <f>Z85+Z86+Z87</f>
        <v>0</v>
      </c>
      <c r="AA88" s="262"/>
      <c r="AB88" s="263"/>
      <c r="AC88" s="261">
        <f>AC85+AC86+AC87</f>
        <v>0</v>
      </c>
      <c r="AD88" s="262"/>
      <c r="AE88" s="263"/>
      <c r="AF88" s="261">
        <f t="shared" si="79"/>
        <v>0</v>
      </c>
      <c r="AG88" s="262"/>
      <c r="AH88" s="263"/>
    </row>
    <row r="89" spans="1:36" x14ac:dyDescent="0.35">
      <c r="A89" s="376" t="s">
        <v>57</v>
      </c>
      <c r="B89" s="377"/>
      <c r="C89" s="377"/>
      <c r="D89" s="377"/>
      <c r="E89" s="377"/>
      <c r="F89" s="377"/>
      <c r="G89" s="377"/>
      <c r="H89" s="377"/>
      <c r="I89" s="377"/>
      <c r="J89" s="377"/>
      <c r="K89" s="377"/>
      <c r="L89" s="377"/>
      <c r="M89" s="377"/>
      <c r="N89" s="377"/>
      <c r="O89" s="377"/>
      <c r="P89" s="377"/>
      <c r="Q89" s="377"/>
      <c r="R89" s="377"/>
      <c r="S89" s="377"/>
      <c r="T89" s="377"/>
      <c r="U89" s="377"/>
      <c r="V89" s="377"/>
      <c r="W89" s="377"/>
      <c r="X89" s="377"/>
      <c r="Y89" s="377"/>
      <c r="Z89" s="377"/>
      <c r="AA89" s="377"/>
      <c r="AB89" s="377"/>
      <c r="AC89" s="377"/>
      <c r="AD89" s="377"/>
      <c r="AE89" s="377"/>
      <c r="AF89" s="377"/>
      <c r="AG89" s="377"/>
      <c r="AH89" s="378"/>
    </row>
    <row r="90" spans="1:36" ht="23.25" customHeight="1" x14ac:dyDescent="0.35">
      <c r="A90" s="203" t="s">
        <v>50</v>
      </c>
      <c r="B90" s="227"/>
      <c r="C90" s="227"/>
      <c r="D90" s="227"/>
      <c r="E90" s="227"/>
      <c r="F90" s="227"/>
      <c r="G90" s="227"/>
      <c r="H90" s="228"/>
      <c r="I90" s="261">
        <f>I74-I80-I85</f>
        <v>47520</v>
      </c>
      <c r="J90" s="263"/>
      <c r="K90" s="261">
        <f>K74-K80-K85</f>
        <v>370741</v>
      </c>
      <c r="L90" s="262"/>
      <c r="M90" s="263"/>
      <c r="N90" s="261">
        <f t="shared" ref="N90" si="80">N74-N80-N85</f>
        <v>143391</v>
      </c>
      <c r="O90" s="262"/>
      <c r="P90" s="263"/>
      <c r="Q90" s="261">
        <f t="shared" ref="Q90" si="81">Q74-Q80-Q85</f>
        <v>0</v>
      </c>
      <c r="R90" s="262"/>
      <c r="S90" s="263"/>
      <c r="T90" s="261">
        <f t="shared" ref="T90" si="82">T74-T80-T85</f>
        <v>0</v>
      </c>
      <c r="U90" s="262"/>
      <c r="V90" s="263"/>
      <c r="W90" s="261">
        <f t="shared" ref="W90" si="83">W74-W80-W85</f>
        <v>0</v>
      </c>
      <c r="X90" s="262"/>
      <c r="Y90" s="263"/>
      <c r="Z90" s="261">
        <f t="shared" ref="Z90" si="84">Z74-Z80-Z85</f>
        <v>0</v>
      </c>
      <c r="AA90" s="262"/>
      <c r="AB90" s="263"/>
      <c r="AC90" s="261">
        <f t="shared" ref="AC90" si="85">AC74-AC80-AC85</f>
        <v>0</v>
      </c>
      <c r="AD90" s="262"/>
      <c r="AE90" s="263"/>
      <c r="AF90" s="261">
        <f>AF74-AF80-AF85</f>
        <v>561652</v>
      </c>
      <c r="AG90" s="262"/>
      <c r="AH90" s="263"/>
      <c r="AJ90" t="s">
        <v>678</v>
      </c>
    </row>
    <row r="91" spans="1:36" ht="23.25" customHeight="1" x14ac:dyDescent="0.35">
      <c r="A91" s="203" t="s">
        <v>54</v>
      </c>
      <c r="B91" s="227"/>
      <c r="C91" s="227"/>
      <c r="D91" s="227"/>
      <c r="E91" s="227"/>
      <c r="F91" s="227"/>
      <c r="G91" s="227"/>
      <c r="H91" s="228"/>
      <c r="I91" s="261">
        <f>I78-I83-I88</f>
        <v>47520</v>
      </c>
      <c r="J91" s="263"/>
      <c r="K91" s="261">
        <f>K78-K83-K88</f>
        <v>374366</v>
      </c>
      <c r="L91" s="262"/>
      <c r="M91" s="263"/>
      <c r="N91" s="261">
        <f t="shared" ref="N91" si="86">N78-N83-N88</f>
        <v>181584</v>
      </c>
      <c r="O91" s="262"/>
      <c r="P91" s="263"/>
      <c r="Q91" s="261">
        <f t="shared" ref="Q91" si="87">Q78-Q83-Q88</f>
        <v>0</v>
      </c>
      <c r="R91" s="262"/>
      <c r="S91" s="263"/>
      <c r="T91" s="261">
        <f t="shared" ref="T91" si="88">T78-T83-T88</f>
        <v>0</v>
      </c>
      <c r="U91" s="262"/>
      <c r="V91" s="263"/>
      <c r="W91" s="261">
        <f t="shared" ref="W91" si="89">W78-W83-W88</f>
        <v>0</v>
      </c>
      <c r="X91" s="262"/>
      <c r="Y91" s="263"/>
      <c r="Z91" s="261">
        <f t="shared" ref="Z91" si="90">Z78-Z83-Z88</f>
        <v>0</v>
      </c>
      <c r="AA91" s="262"/>
      <c r="AB91" s="263"/>
      <c r="AC91" s="261">
        <f t="shared" ref="AC91" si="91">AC78-AC83-AC88</f>
        <v>0</v>
      </c>
      <c r="AD91" s="262"/>
      <c r="AE91" s="263"/>
      <c r="AF91" s="261">
        <f t="shared" ref="AF91" si="92">AF78-AF83-AF88</f>
        <v>603470</v>
      </c>
      <c r="AG91" s="262"/>
      <c r="AH91" s="263"/>
      <c r="AJ91" t="s">
        <v>678</v>
      </c>
    </row>
    <row r="94" spans="1:36" ht="15" customHeight="1" x14ac:dyDescent="0.35">
      <c r="A94" s="533" t="s">
        <v>67</v>
      </c>
      <c r="B94" s="534"/>
      <c r="C94" s="534"/>
      <c r="D94" s="534"/>
      <c r="E94" s="534"/>
      <c r="F94" s="534"/>
      <c r="G94" s="534"/>
      <c r="H94" s="535"/>
      <c r="I94" s="250" t="s">
        <v>70</v>
      </c>
      <c r="J94" s="252"/>
      <c r="K94" s="252"/>
      <c r="L94" s="252"/>
      <c r="M94" s="252"/>
      <c r="N94" s="252"/>
      <c r="O94" s="252"/>
      <c r="P94" s="252"/>
      <c r="Q94" s="252"/>
      <c r="R94" s="252"/>
      <c r="S94" s="252"/>
      <c r="T94" s="252"/>
      <c r="U94" s="252"/>
      <c r="V94" s="252"/>
      <c r="W94" s="252"/>
      <c r="X94" s="252"/>
      <c r="Y94" s="252"/>
      <c r="Z94" s="252"/>
      <c r="AA94" s="252"/>
      <c r="AB94" s="252"/>
      <c r="AC94" s="252"/>
      <c r="AD94" s="252"/>
      <c r="AE94" s="252"/>
      <c r="AF94" s="252"/>
      <c r="AG94" s="252"/>
      <c r="AH94" s="253"/>
    </row>
    <row r="95" spans="1:36" x14ac:dyDescent="0.35">
      <c r="A95" s="536"/>
      <c r="B95" s="537"/>
      <c r="C95" s="537"/>
      <c r="D95" s="537"/>
      <c r="E95" s="537"/>
      <c r="F95" s="537"/>
      <c r="G95" s="537"/>
      <c r="H95" s="538"/>
      <c r="I95" s="359" t="s">
        <v>63</v>
      </c>
      <c r="J95" s="361"/>
      <c r="K95" s="359" t="s">
        <v>64</v>
      </c>
      <c r="L95" s="360"/>
      <c r="M95" s="361"/>
      <c r="N95" s="359" t="s">
        <v>79</v>
      </c>
      <c r="O95" s="360"/>
      <c r="P95" s="361"/>
      <c r="Q95" s="359" t="s">
        <v>69</v>
      </c>
      <c r="R95" s="360"/>
      <c r="S95" s="361"/>
      <c r="T95" s="359" t="s">
        <v>65</v>
      </c>
      <c r="U95" s="360"/>
      <c r="V95" s="361"/>
      <c r="W95" s="359" t="s">
        <v>66</v>
      </c>
      <c r="X95" s="360"/>
      <c r="Y95" s="361"/>
      <c r="Z95" s="359" t="s">
        <v>80</v>
      </c>
      <c r="AA95" s="360"/>
      <c r="AB95" s="361"/>
      <c r="AC95" s="359" t="s">
        <v>81</v>
      </c>
      <c r="AD95" s="360"/>
      <c r="AE95" s="361"/>
      <c r="AF95" s="359" t="s">
        <v>39</v>
      </c>
      <c r="AG95" s="360"/>
      <c r="AH95" s="361"/>
    </row>
    <row r="96" spans="1:36" ht="66" customHeight="1" x14ac:dyDescent="0.35">
      <c r="A96" s="539"/>
      <c r="B96" s="540"/>
      <c r="C96" s="540"/>
      <c r="D96" s="540"/>
      <c r="E96" s="540"/>
      <c r="F96" s="540"/>
      <c r="G96" s="540"/>
      <c r="H96" s="541"/>
      <c r="I96" s="362"/>
      <c r="J96" s="364"/>
      <c r="K96" s="362"/>
      <c r="L96" s="363"/>
      <c r="M96" s="364"/>
      <c r="N96" s="362"/>
      <c r="O96" s="363"/>
      <c r="P96" s="364"/>
      <c r="Q96" s="362"/>
      <c r="R96" s="363"/>
      <c r="S96" s="364"/>
      <c r="T96" s="362"/>
      <c r="U96" s="363"/>
      <c r="V96" s="364"/>
      <c r="W96" s="362"/>
      <c r="X96" s="363"/>
      <c r="Y96" s="364"/>
      <c r="Z96" s="362"/>
      <c r="AA96" s="363"/>
      <c r="AB96" s="364"/>
      <c r="AC96" s="362"/>
      <c r="AD96" s="363"/>
      <c r="AE96" s="364"/>
      <c r="AF96" s="362"/>
      <c r="AG96" s="363"/>
      <c r="AH96" s="364"/>
    </row>
    <row r="97" spans="1:34" x14ac:dyDescent="0.35">
      <c r="A97" s="250" t="s">
        <v>40</v>
      </c>
      <c r="B97" s="252"/>
      <c r="C97" s="252"/>
      <c r="D97" s="252"/>
      <c r="E97" s="252"/>
      <c r="F97" s="252"/>
      <c r="G97" s="252"/>
      <c r="H97" s="253"/>
      <c r="I97" s="250" t="s">
        <v>41</v>
      </c>
      <c r="J97" s="253"/>
      <c r="K97" s="250" t="s">
        <v>42</v>
      </c>
      <c r="L97" s="252"/>
      <c r="M97" s="253"/>
      <c r="N97" s="250" t="s">
        <v>43</v>
      </c>
      <c r="O97" s="252"/>
      <c r="P97" s="253"/>
      <c r="Q97" s="250" t="s">
        <v>44</v>
      </c>
      <c r="R97" s="252"/>
      <c r="S97" s="253"/>
      <c r="T97" s="250" t="s">
        <v>45</v>
      </c>
      <c r="U97" s="252"/>
      <c r="V97" s="253"/>
      <c r="W97" s="250" t="s">
        <v>46</v>
      </c>
      <c r="X97" s="252"/>
      <c r="Y97" s="253"/>
      <c r="Z97" s="250" t="s">
        <v>47</v>
      </c>
      <c r="AA97" s="252"/>
      <c r="AB97" s="253"/>
      <c r="AC97" s="250" t="s">
        <v>48</v>
      </c>
      <c r="AD97" s="252"/>
      <c r="AE97" s="253"/>
      <c r="AF97" s="250" t="s">
        <v>68</v>
      </c>
      <c r="AG97" s="252"/>
      <c r="AH97" s="253"/>
    </row>
    <row r="98" spans="1:34" x14ac:dyDescent="0.35">
      <c r="A98" s="376" t="s">
        <v>49</v>
      </c>
      <c r="B98" s="377"/>
      <c r="C98" s="377"/>
      <c r="D98" s="377"/>
      <c r="E98" s="377"/>
      <c r="F98" s="377"/>
      <c r="G98" s="377"/>
      <c r="H98" s="377"/>
      <c r="I98" s="377"/>
      <c r="J98" s="377"/>
      <c r="K98" s="377"/>
      <c r="L98" s="377"/>
      <c r="M98" s="377"/>
      <c r="N98" s="377"/>
      <c r="O98" s="377"/>
      <c r="P98" s="377"/>
      <c r="Q98" s="377"/>
      <c r="R98" s="377"/>
      <c r="S98" s="377"/>
      <c r="T98" s="377"/>
      <c r="U98" s="377"/>
      <c r="V98" s="377"/>
      <c r="W98" s="377"/>
      <c r="X98" s="377"/>
      <c r="Y98" s="377"/>
      <c r="Z98" s="377"/>
      <c r="AA98" s="377"/>
      <c r="AB98" s="377"/>
      <c r="AC98" s="377"/>
      <c r="AD98" s="377"/>
      <c r="AE98" s="377"/>
      <c r="AF98" s="377"/>
      <c r="AG98" s="377"/>
      <c r="AH98" s="378"/>
    </row>
    <row r="99" spans="1:34" ht="24" customHeight="1" x14ac:dyDescent="0.35">
      <c r="A99" s="203" t="s">
        <v>50</v>
      </c>
      <c r="B99" s="227"/>
      <c r="C99" s="227"/>
      <c r="D99" s="227"/>
      <c r="E99" s="227"/>
      <c r="F99" s="227"/>
      <c r="G99" s="227"/>
      <c r="H99" s="228"/>
      <c r="I99" s="261">
        <v>47520</v>
      </c>
      <c r="J99" s="263"/>
      <c r="K99" s="261">
        <v>524228</v>
      </c>
      <c r="L99" s="262"/>
      <c r="M99" s="263"/>
      <c r="N99" s="261">
        <v>803253</v>
      </c>
      <c r="O99" s="262"/>
      <c r="P99" s="263"/>
      <c r="Q99" s="261"/>
      <c r="R99" s="262"/>
      <c r="S99" s="263"/>
      <c r="T99" s="261"/>
      <c r="U99" s="262"/>
      <c r="V99" s="263"/>
      <c r="W99" s="261"/>
      <c r="X99" s="262"/>
      <c r="Y99" s="263"/>
      <c r="Z99" s="261"/>
      <c r="AA99" s="262"/>
      <c r="AB99" s="263"/>
      <c r="AC99" s="261"/>
      <c r="AD99" s="262"/>
      <c r="AE99" s="263"/>
      <c r="AF99" s="261">
        <f>SUM(I99:AE99)</f>
        <v>1375001</v>
      </c>
      <c r="AG99" s="262"/>
      <c r="AH99" s="263"/>
    </row>
    <row r="100" spans="1:34" x14ac:dyDescent="0.35">
      <c r="A100" s="203" t="s">
        <v>51</v>
      </c>
      <c r="B100" s="227"/>
      <c r="C100" s="227"/>
      <c r="D100" s="227"/>
      <c r="E100" s="227"/>
      <c r="F100" s="227"/>
      <c r="G100" s="227"/>
      <c r="H100" s="228"/>
      <c r="I100" s="261"/>
      <c r="J100" s="263"/>
      <c r="K100" s="261"/>
      <c r="L100" s="262"/>
      <c r="M100" s="263"/>
      <c r="N100" s="261">
        <v>32823</v>
      </c>
      <c r="O100" s="262"/>
      <c r="P100" s="263"/>
      <c r="Q100" s="261"/>
      <c r="R100" s="262"/>
      <c r="S100" s="263"/>
      <c r="T100" s="261"/>
      <c r="U100" s="262"/>
      <c r="V100" s="263"/>
      <c r="W100" s="261"/>
      <c r="X100" s="262"/>
      <c r="Y100" s="263"/>
      <c r="Z100" s="261"/>
      <c r="AA100" s="262"/>
      <c r="AB100" s="263"/>
      <c r="AC100" s="261"/>
      <c r="AD100" s="262"/>
      <c r="AE100" s="263"/>
      <c r="AF100" s="261">
        <f t="shared" ref="AF100:AF103" si="93">SUM(I100:AE100)</f>
        <v>32823</v>
      </c>
      <c r="AG100" s="262"/>
      <c r="AH100" s="263"/>
    </row>
    <row r="101" spans="1:34" x14ac:dyDescent="0.35">
      <c r="A101" s="203" t="s">
        <v>52</v>
      </c>
      <c r="B101" s="227"/>
      <c r="C101" s="227"/>
      <c r="D101" s="227"/>
      <c r="E101" s="227"/>
      <c r="F101" s="227"/>
      <c r="G101" s="227"/>
      <c r="H101" s="228"/>
      <c r="I101" s="261"/>
      <c r="J101" s="263"/>
      <c r="K101" s="261"/>
      <c r="L101" s="262"/>
      <c r="M101" s="263"/>
      <c r="N101" s="261">
        <v>21020</v>
      </c>
      <c r="O101" s="262"/>
      <c r="P101" s="263"/>
      <c r="Q101" s="261"/>
      <c r="R101" s="262"/>
      <c r="S101" s="263"/>
      <c r="T101" s="261"/>
      <c r="U101" s="262"/>
      <c r="V101" s="263"/>
      <c r="W101" s="261"/>
      <c r="X101" s="262"/>
      <c r="Y101" s="263"/>
      <c r="Z101" s="261"/>
      <c r="AA101" s="262"/>
      <c r="AB101" s="263"/>
      <c r="AC101" s="261"/>
      <c r="AD101" s="262"/>
      <c r="AE101" s="263"/>
      <c r="AF101" s="261">
        <f t="shared" si="93"/>
        <v>21020</v>
      </c>
      <c r="AG101" s="262"/>
      <c r="AH101" s="263"/>
    </row>
    <row r="102" spans="1:34" x14ac:dyDescent="0.35">
      <c r="A102" s="203" t="s">
        <v>53</v>
      </c>
      <c r="B102" s="227"/>
      <c r="C102" s="227"/>
      <c r="D102" s="227"/>
      <c r="E102" s="227"/>
      <c r="F102" s="227"/>
      <c r="G102" s="227"/>
      <c r="H102" s="228"/>
      <c r="I102" s="261"/>
      <c r="J102" s="263"/>
      <c r="K102" s="261"/>
      <c r="L102" s="262"/>
      <c r="M102" s="263"/>
      <c r="N102" s="261"/>
      <c r="O102" s="262"/>
      <c r="P102" s="263"/>
      <c r="Q102" s="261"/>
      <c r="R102" s="262"/>
      <c r="S102" s="263"/>
      <c r="T102" s="261"/>
      <c r="U102" s="262"/>
      <c r="V102" s="263"/>
      <c r="W102" s="261"/>
      <c r="X102" s="262"/>
      <c r="Y102" s="263"/>
      <c r="Z102" s="261"/>
      <c r="AA102" s="262"/>
      <c r="AB102" s="263"/>
      <c r="AC102" s="261"/>
      <c r="AD102" s="262"/>
      <c r="AE102" s="263"/>
      <c r="AF102" s="261">
        <f t="shared" si="93"/>
        <v>0</v>
      </c>
      <c r="AG102" s="262"/>
      <c r="AH102" s="263"/>
    </row>
    <row r="103" spans="1:34" ht="24.75" customHeight="1" x14ac:dyDescent="0.35">
      <c r="A103" s="203" t="s">
        <v>54</v>
      </c>
      <c r="B103" s="227"/>
      <c r="C103" s="227"/>
      <c r="D103" s="227"/>
      <c r="E103" s="227"/>
      <c r="F103" s="227"/>
      <c r="G103" s="227"/>
      <c r="H103" s="228"/>
      <c r="I103" s="261">
        <f>I99+I100+I101+I102</f>
        <v>47520</v>
      </c>
      <c r="J103" s="263"/>
      <c r="K103" s="261">
        <f>K99+K100+K101+K102</f>
        <v>524228</v>
      </c>
      <c r="L103" s="262"/>
      <c r="M103" s="263"/>
      <c r="N103" s="261">
        <f>N99+N100-N101+N102</f>
        <v>815056</v>
      </c>
      <c r="O103" s="262"/>
      <c r="P103" s="263"/>
      <c r="Q103" s="261">
        <f t="shared" ref="Q103" si="94">Q99+Q100+Q101+Q102</f>
        <v>0</v>
      </c>
      <c r="R103" s="262"/>
      <c r="S103" s="263"/>
      <c r="T103" s="261">
        <f t="shared" ref="T103" si="95">T99+T100+T101+T102</f>
        <v>0</v>
      </c>
      <c r="U103" s="262"/>
      <c r="V103" s="263"/>
      <c r="W103" s="261">
        <f t="shared" ref="W103" si="96">W99+W100+W101+W102</f>
        <v>0</v>
      </c>
      <c r="X103" s="262"/>
      <c r="Y103" s="263"/>
      <c r="Z103" s="261">
        <f t="shared" ref="Z103" si="97">Z99+Z100+Z101+Z102</f>
        <v>0</v>
      </c>
      <c r="AA103" s="262"/>
      <c r="AB103" s="263"/>
      <c r="AC103" s="261">
        <f t="shared" ref="AC103" si="98">AC99+AC100+AC101+AC102</f>
        <v>0</v>
      </c>
      <c r="AD103" s="262"/>
      <c r="AE103" s="263"/>
      <c r="AF103" s="261">
        <f t="shared" si="93"/>
        <v>1386804</v>
      </c>
      <c r="AG103" s="262"/>
      <c r="AH103" s="263"/>
    </row>
    <row r="104" spans="1:34" ht="15" customHeight="1" x14ac:dyDescent="0.35">
      <c r="A104" s="376" t="s">
        <v>55</v>
      </c>
      <c r="B104" s="377"/>
      <c r="C104" s="377"/>
      <c r="D104" s="377"/>
      <c r="E104" s="377"/>
      <c r="F104" s="377"/>
      <c r="G104" s="377"/>
      <c r="H104" s="377"/>
      <c r="I104" s="377"/>
      <c r="J104" s="377"/>
      <c r="K104" s="377"/>
      <c r="L104" s="377"/>
      <c r="M104" s="377"/>
      <c r="N104" s="377"/>
      <c r="O104" s="377"/>
      <c r="P104" s="377"/>
      <c r="Q104" s="377"/>
      <c r="R104" s="377"/>
      <c r="S104" s="377"/>
      <c r="T104" s="377"/>
      <c r="U104" s="377"/>
      <c r="V104" s="377"/>
      <c r="W104" s="377"/>
      <c r="X104" s="377"/>
      <c r="Y104" s="377"/>
      <c r="Z104" s="377"/>
      <c r="AA104" s="377"/>
      <c r="AB104" s="377"/>
      <c r="AC104" s="377"/>
      <c r="AD104" s="377"/>
      <c r="AE104" s="377"/>
      <c r="AF104" s="377"/>
      <c r="AG104" s="377"/>
      <c r="AH104" s="378"/>
    </row>
    <row r="105" spans="1:34" ht="24" customHeight="1" x14ac:dyDescent="0.35">
      <c r="A105" s="203" t="s">
        <v>50</v>
      </c>
      <c r="B105" s="227"/>
      <c r="C105" s="227"/>
      <c r="D105" s="227"/>
      <c r="E105" s="227"/>
      <c r="F105" s="227"/>
      <c r="G105" s="227"/>
      <c r="H105" s="228"/>
      <c r="I105" s="261"/>
      <c r="J105" s="263"/>
      <c r="K105" s="261">
        <v>134949</v>
      </c>
      <c r="L105" s="262"/>
      <c r="M105" s="263"/>
      <c r="N105" s="261">
        <v>629905</v>
      </c>
      <c r="O105" s="262"/>
      <c r="P105" s="263"/>
      <c r="Q105" s="261"/>
      <c r="R105" s="262"/>
      <c r="S105" s="263"/>
      <c r="T105" s="261"/>
      <c r="U105" s="262"/>
      <c r="V105" s="263"/>
      <c r="W105" s="261"/>
      <c r="X105" s="262"/>
      <c r="Y105" s="263"/>
      <c r="Z105" s="261"/>
      <c r="AA105" s="262"/>
      <c r="AB105" s="263"/>
      <c r="AC105" s="261"/>
      <c r="AD105" s="262"/>
      <c r="AE105" s="263"/>
      <c r="AF105" s="261">
        <f>SUM(I105:AE105)</f>
        <v>764854</v>
      </c>
      <c r="AG105" s="262"/>
      <c r="AH105" s="263"/>
    </row>
    <row r="106" spans="1:34" x14ac:dyDescent="0.35">
      <c r="A106" s="203" t="s">
        <v>51</v>
      </c>
      <c r="B106" s="227"/>
      <c r="C106" s="227"/>
      <c r="D106" s="227"/>
      <c r="E106" s="227"/>
      <c r="F106" s="227"/>
      <c r="G106" s="227"/>
      <c r="H106" s="228"/>
      <c r="I106" s="261"/>
      <c r="J106" s="263"/>
      <c r="K106" s="261">
        <v>18538</v>
      </c>
      <c r="L106" s="262"/>
      <c r="M106" s="263"/>
      <c r="N106" s="261">
        <v>78851</v>
      </c>
      <c r="O106" s="262"/>
      <c r="P106" s="263"/>
      <c r="Q106" s="261"/>
      <c r="R106" s="262"/>
      <c r="S106" s="263"/>
      <c r="T106" s="261"/>
      <c r="U106" s="262"/>
      <c r="V106" s="263"/>
      <c r="W106" s="261"/>
      <c r="X106" s="262"/>
      <c r="Y106" s="263"/>
      <c r="Z106" s="261"/>
      <c r="AA106" s="262"/>
      <c r="AB106" s="263"/>
      <c r="AC106" s="261"/>
      <c r="AD106" s="262"/>
      <c r="AE106" s="263"/>
      <c r="AF106" s="261">
        <f t="shared" ref="AF106:AF108" si="99">SUM(I106:AE106)</f>
        <v>97389</v>
      </c>
      <c r="AG106" s="262"/>
      <c r="AH106" s="263"/>
    </row>
    <row r="107" spans="1:34" x14ac:dyDescent="0.35">
      <c r="A107" s="203" t="s">
        <v>52</v>
      </c>
      <c r="B107" s="227"/>
      <c r="C107" s="227"/>
      <c r="D107" s="227"/>
      <c r="E107" s="227"/>
      <c r="F107" s="227"/>
      <c r="G107" s="227"/>
      <c r="H107" s="228"/>
      <c r="I107" s="261"/>
      <c r="J107" s="263"/>
      <c r="K107" s="261"/>
      <c r="L107" s="262"/>
      <c r="M107" s="263"/>
      <c r="N107" s="261">
        <v>37091</v>
      </c>
      <c r="O107" s="262"/>
      <c r="P107" s="263"/>
      <c r="Q107" s="261"/>
      <c r="R107" s="262"/>
      <c r="S107" s="263"/>
      <c r="T107" s="261"/>
      <c r="U107" s="262"/>
      <c r="V107" s="263"/>
      <c r="W107" s="261"/>
      <c r="X107" s="262"/>
      <c r="Y107" s="263"/>
      <c r="Z107" s="261"/>
      <c r="AA107" s="262"/>
      <c r="AB107" s="263"/>
      <c r="AC107" s="261"/>
      <c r="AD107" s="262"/>
      <c r="AE107" s="263"/>
      <c r="AF107" s="261">
        <f t="shared" si="99"/>
        <v>37091</v>
      </c>
      <c r="AG107" s="262"/>
      <c r="AH107" s="263"/>
    </row>
    <row r="108" spans="1:34" ht="22.5" customHeight="1" x14ac:dyDescent="0.35">
      <c r="A108" s="203" t="s">
        <v>54</v>
      </c>
      <c r="B108" s="227"/>
      <c r="C108" s="227"/>
      <c r="D108" s="227"/>
      <c r="E108" s="227"/>
      <c r="F108" s="227"/>
      <c r="G108" s="227"/>
      <c r="H108" s="228"/>
      <c r="I108" s="261">
        <f>I105+I106+I107</f>
        <v>0</v>
      </c>
      <c r="J108" s="263"/>
      <c r="K108" s="261">
        <f>K105+K106+K107</f>
        <v>153487</v>
      </c>
      <c r="L108" s="262"/>
      <c r="M108" s="263"/>
      <c r="N108" s="261">
        <f>N105+N106-N107</f>
        <v>671665</v>
      </c>
      <c r="O108" s="262"/>
      <c r="P108" s="263"/>
      <c r="Q108" s="261">
        <f t="shared" ref="Q108" si="100">Q105+Q106+Q107</f>
        <v>0</v>
      </c>
      <c r="R108" s="262"/>
      <c r="S108" s="263"/>
      <c r="T108" s="261">
        <f t="shared" ref="T108" si="101">T105+T106+T107</f>
        <v>0</v>
      </c>
      <c r="U108" s="262"/>
      <c r="V108" s="263"/>
      <c r="W108" s="261">
        <f t="shared" ref="W108" si="102">W105+W106+W107</f>
        <v>0</v>
      </c>
      <c r="X108" s="262"/>
      <c r="Y108" s="263"/>
      <c r="Z108" s="261">
        <f t="shared" ref="Z108" si="103">Z105+Z106+Z107</f>
        <v>0</v>
      </c>
      <c r="AA108" s="262"/>
      <c r="AB108" s="263"/>
      <c r="AC108" s="261">
        <f t="shared" ref="AC108" si="104">AC105+AC106+AC107</f>
        <v>0</v>
      </c>
      <c r="AD108" s="262"/>
      <c r="AE108" s="263"/>
      <c r="AF108" s="261">
        <f t="shared" si="99"/>
        <v>825152</v>
      </c>
      <c r="AG108" s="262"/>
      <c r="AH108" s="263"/>
    </row>
    <row r="109" spans="1:34" ht="15" customHeight="1" x14ac:dyDescent="0.35">
      <c r="A109" s="376" t="s">
        <v>56</v>
      </c>
      <c r="B109" s="377"/>
      <c r="C109" s="377"/>
      <c r="D109" s="377"/>
      <c r="E109" s="377"/>
      <c r="F109" s="377"/>
      <c r="G109" s="377"/>
      <c r="H109" s="377"/>
      <c r="I109" s="377"/>
      <c r="J109" s="377"/>
      <c r="K109" s="377"/>
      <c r="L109" s="377"/>
      <c r="M109" s="377"/>
      <c r="N109" s="377"/>
      <c r="O109" s="377"/>
      <c r="P109" s="377"/>
      <c r="Q109" s="377"/>
      <c r="R109" s="377"/>
      <c r="S109" s="377"/>
      <c r="T109" s="377"/>
      <c r="U109" s="377"/>
      <c r="V109" s="377"/>
      <c r="W109" s="377"/>
      <c r="X109" s="377"/>
      <c r="Y109" s="377"/>
      <c r="Z109" s="377"/>
      <c r="AA109" s="377"/>
      <c r="AB109" s="377"/>
      <c r="AC109" s="377"/>
      <c r="AD109" s="377"/>
      <c r="AE109" s="377"/>
      <c r="AF109" s="377"/>
      <c r="AG109" s="377"/>
      <c r="AH109" s="378"/>
    </row>
    <row r="110" spans="1:34" ht="22.5" customHeight="1" x14ac:dyDescent="0.35">
      <c r="A110" s="203" t="s">
        <v>50</v>
      </c>
      <c r="B110" s="227"/>
      <c r="C110" s="227"/>
      <c r="D110" s="227"/>
      <c r="E110" s="227"/>
      <c r="F110" s="227"/>
      <c r="G110" s="227"/>
      <c r="H110" s="228"/>
      <c r="I110" s="261"/>
      <c r="J110" s="263"/>
      <c r="K110" s="261"/>
      <c r="L110" s="262"/>
      <c r="M110" s="263"/>
      <c r="N110" s="261"/>
      <c r="O110" s="262"/>
      <c r="P110" s="263"/>
      <c r="Q110" s="261"/>
      <c r="R110" s="262"/>
      <c r="S110" s="263"/>
      <c r="T110" s="261"/>
      <c r="U110" s="262"/>
      <c r="V110" s="263"/>
      <c r="W110" s="261"/>
      <c r="X110" s="262"/>
      <c r="Y110" s="263"/>
      <c r="Z110" s="261"/>
      <c r="AA110" s="262"/>
      <c r="AB110" s="263"/>
      <c r="AC110" s="261"/>
      <c r="AD110" s="262"/>
      <c r="AE110" s="263"/>
      <c r="AF110" s="261">
        <f>SUM(I110:AE110)</f>
        <v>0</v>
      </c>
      <c r="AG110" s="262"/>
      <c r="AH110" s="263"/>
    </row>
    <row r="111" spans="1:34" x14ac:dyDescent="0.35">
      <c r="A111" s="203" t="s">
        <v>51</v>
      </c>
      <c r="B111" s="227"/>
      <c r="C111" s="227"/>
      <c r="D111" s="227"/>
      <c r="E111" s="227"/>
      <c r="F111" s="227"/>
      <c r="G111" s="227"/>
      <c r="H111" s="228"/>
      <c r="I111" s="261"/>
      <c r="J111" s="263"/>
      <c r="K111" s="261"/>
      <c r="L111" s="262"/>
      <c r="M111" s="263"/>
      <c r="N111" s="261"/>
      <c r="O111" s="262"/>
      <c r="P111" s="263"/>
      <c r="Q111" s="261"/>
      <c r="R111" s="262"/>
      <c r="S111" s="263"/>
      <c r="T111" s="261"/>
      <c r="U111" s="262"/>
      <c r="V111" s="263"/>
      <c r="W111" s="261"/>
      <c r="X111" s="262"/>
      <c r="Y111" s="263"/>
      <c r="Z111" s="261"/>
      <c r="AA111" s="262"/>
      <c r="AB111" s="263"/>
      <c r="AC111" s="261"/>
      <c r="AD111" s="262"/>
      <c r="AE111" s="263"/>
      <c r="AF111" s="261">
        <f t="shared" ref="AF111:AF113" si="105">SUM(I111:AE111)</f>
        <v>0</v>
      </c>
      <c r="AG111" s="262"/>
      <c r="AH111" s="263"/>
    </row>
    <row r="112" spans="1:34" x14ac:dyDescent="0.35">
      <c r="A112" s="203" t="s">
        <v>52</v>
      </c>
      <c r="B112" s="227"/>
      <c r="C112" s="227"/>
      <c r="D112" s="227"/>
      <c r="E112" s="227"/>
      <c r="F112" s="227"/>
      <c r="G112" s="227"/>
      <c r="H112" s="228"/>
      <c r="I112" s="261"/>
      <c r="J112" s="263"/>
      <c r="K112" s="261"/>
      <c r="L112" s="262"/>
      <c r="M112" s="263"/>
      <c r="N112" s="261"/>
      <c r="O112" s="262"/>
      <c r="P112" s="263"/>
      <c r="Q112" s="261"/>
      <c r="R112" s="262"/>
      <c r="S112" s="263"/>
      <c r="T112" s="261"/>
      <c r="U112" s="262"/>
      <c r="V112" s="263"/>
      <c r="W112" s="261"/>
      <c r="X112" s="262"/>
      <c r="Y112" s="263"/>
      <c r="Z112" s="261"/>
      <c r="AA112" s="262"/>
      <c r="AB112" s="263"/>
      <c r="AC112" s="261"/>
      <c r="AD112" s="262"/>
      <c r="AE112" s="263"/>
      <c r="AF112" s="261">
        <f t="shared" si="105"/>
        <v>0</v>
      </c>
      <c r="AG112" s="262"/>
      <c r="AH112" s="263"/>
    </row>
    <row r="113" spans="1:36" ht="21.75" customHeight="1" x14ac:dyDescent="0.35">
      <c r="A113" s="203" t="s">
        <v>54</v>
      </c>
      <c r="B113" s="227"/>
      <c r="C113" s="227"/>
      <c r="D113" s="227"/>
      <c r="E113" s="227"/>
      <c r="F113" s="227"/>
      <c r="G113" s="227"/>
      <c r="H113" s="228"/>
      <c r="I113" s="261">
        <f>I110+I111+I112</f>
        <v>0</v>
      </c>
      <c r="J113" s="263"/>
      <c r="K113" s="261">
        <f>K110+K111+K112</f>
        <v>0</v>
      </c>
      <c r="L113" s="262"/>
      <c r="M113" s="263"/>
      <c r="N113" s="261">
        <f t="shared" ref="N113" si="106">N110+N111+N112</f>
        <v>0</v>
      </c>
      <c r="O113" s="262"/>
      <c r="P113" s="263"/>
      <c r="Q113" s="261">
        <f t="shared" ref="Q113" si="107">Q110+Q111+Q112</f>
        <v>0</v>
      </c>
      <c r="R113" s="262"/>
      <c r="S113" s="263"/>
      <c r="T113" s="261">
        <f t="shared" ref="T113" si="108">T110+T111+T112</f>
        <v>0</v>
      </c>
      <c r="U113" s="262"/>
      <c r="V113" s="263"/>
      <c r="W113" s="261">
        <f t="shared" ref="W113" si="109">W110+W111+W112</f>
        <v>0</v>
      </c>
      <c r="X113" s="262"/>
      <c r="Y113" s="263"/>
      <c r="Z113" s="261">
        <f t="shared" ref="Z113" si="110">Z110+Z111+Z112</f>
        <v>0</v>
      </c>
      <c r="AA113" s="262"/>
      <c r="AB113" s="263"/>
      <c r="AC113" s="261">
        <f t="shared" ref="AC113" si="111">AC110+AC111+AC112</f>
        <v>0</v>
      </c>
      <c r="AD113" s="262"/>
      <c r="AE113" s="263"/>
      <c r="AF113" s="261">
        <f t="shared" si="105"/>
        <v>0</v>
      </c>
      <c r="AG113" s="262"/>
      <c r="AH113" s="263"/>
    </row>
    <row r="114" spans="1:36" x14ac:dyDescent="0.35">
      <c r="A114" s="376" t="s">
        <v>57</v>
      </c>
      <c r="B114" s="377"/>
      <c r="C114" s="377"/>
      <c r="D114" s="377"/>
      <c r="E114" s="377"/>
      <c r="F114" s="377"/>
      <c r="G114" s="377"/>
      <c r="H114" s="377"/>
      <c r="I114" s="377"/>
      <c r="J114" s="377"/>
      <c r="K114" s="377"/>
      <c r="L114" s="377"/>
      <c r="M114" s="377"/>
      <c r="N114" s="377"/>
      <c r="O114" s="377"/>
      <c r="P114" s="377"/>
      <c r="Q114" s="377"/>
      <c r="R114" s="377"/>
      <c r="S114" s="377"/>
      <c r="T114" s="377"/>
      <c r="U114" s="377"/>
      <c r="V114" s="377"/>
      <c r="W114" s="377"/>
      <c r="X114" s="377"/>
      <c r="Y114" s="377"/>
      <c r="Z114" s="377"/>
      <c r="AA114" s="377"/>
      <c r="AB114" s="377"/>
      <c r="AC114" s="377"/>
      <c r="AD114" s="377"/>
      <c r="AE114" s="377"/>
      <c r="AF114" s="377"/>
      <c r="AG114" s="377"/>
      <c r="AH114" s="378"/>
    </row>
    <row r="115" spans="1:36" ht="21.75" customHeight="1" x14ac:dyDescent="0.35">
      <c r="A115" s="203" t="s">
        <v>50</v>
      </c>
      <c r="B115" s="227"/>
      <c r="C115" s="227"/>
      <c r="D115" s="227"/>
      <c r="E115" s="227"/>
      <c r="F115" s="227"/>
      <c r="G115" s="227"/>
      <c r="H115" s="228"/>
      <c r="I115" s="261">
        <f>I99-I105-I110</f>
        <v>47520</v>
      </c>
      <c r="J115" s="263"/>
      <c r="K115" s="261">
        <f>K99-K105-K110</f>
        <v>389279</v>
      </c>
      <c r="L115" s="262"/>
      <c r="M115" s="263"/>
      <c r="N115" s="261">
        <f t="shared" ref="N115" si="112">N99-N105-N110</f>
        <v>173348</v>
      </c>
      <c r="O115" s="262"/>
      <c r="P115" s="263"/>
      <c r="Q115" s="261">
        <f t="shared" ref="Q115" si="113">Q99-Q105-Q110</f>
        <v>0</v>
      </c>
      <c r="R115" s="262"/>
      <c r="S115" s="263"/>
      <c r="T115" s="261">
        <f t="shared" ref="T115" si="114">T99-T105-T110</f>
        <v>0</v>
      </c>
      <c r="U115" s="262"/>
      <c r="V115" s="263"/>
      <c r="W115" s="261">
        <f t="shared" ref="W115" si="115">W99-W105-W110</f>
        <v>0</v>
      </c>
      <c r="X115" s="262"/>
      <c r="Y115" s="263"/>
      <c r="Z115" s="261">
        <f t="shared" ref="Z115" si="116">Z99-Z105-Z110</f>
        <v>0</v>
      </c>
      <c r="AA115" s="262"/>
      <c r="AB115" s="263"/>
      <c r="AC115" s="261">
        <f t="shared" ref="AC115" si="117">AC99-AC105-AC110</f>
        <v>0</v>
      </c>
      <c r="AD115" s="262"/>
      <c r="AE115" s="263"/>
      <c r="AF115" s="261">
        <f t="shared" ref="AF115" si="118">AF99-AF105-AF110</f>
        <v>610147</v>
      </c>
      <c r="AG115" s="262"/>
      <c r="AH115" s="263"/>
    </row>
    <row r="116" spans="1:36" ht="22.5" customHeight="1" x14ac:dyDescent="0.35">
      <c r="A116" s="203" t="s">
        <v>54</v>
      </c>
      <c r="B116" s="227"/>
      <c r="C116" s="227"/>
      <c r="D116" s="227"/>
      <c r="E116" s="227"/>
      <c r="F116" s="227"/>
      <c r="G116" s="227"/>
      <c r="H116" s="228"/>
      <c r="I116" s="261">
        <f>I103-I108-I113</f>
        <v>47520</v>
      </c>
      <c r="J116" s="263"/>
      <c r="K116" s="261">
        <f>K103-K108-K113</f>
        <v>370741</v>
      </c>
      <c r="L116" s="262"/>
      <c r="M116" s="263"/>
      <c r="N116" s="261">
        <f t="shared" ref="N116" si="119">N103-N108-N113</f>
        <v>143391</v>
      </c>
      <c r="O116" s="262"/>
      <c r="P116" s="263"/>
      <c r="Q116" s="261">
        <f t="shared" ref="Q116" si="120">Q103-Q108-Q113</f>
        <v>0</v>
      </c>
      <c r="R116" s="262"/>
      <c r="S116" s="263"/>
      <c r="T116" s="261">
        <f t="shared" ref="T116" si="121">T103-T108-T113</f>
        <v>0</v>
      </c>
      <c r="U116" s="262"/>
      <c r="V116" s="263"/>
      <c r="W116" s="261">
        <f t="shared" ref="W116" si="122">W103-W108-W113</f>
        <v>0</v>
      </c>
      <c r="X116" s="262"/>
      <c r="Y116" s="263"/>
      <c r="Z116" s="261">
        <f t="shared" ref="Z116" si="123">Z103-Z108-Z113</f>
        <v>0</v>
      </c>
      <c r="AA116" s="262"/>
      <c r="AB116" s="263"/>
      <c r="AC116" s="261">
        <f t="shared" ref="AC116" si="124">AC103-AC108-AC113</f>
        <v>0</v>
      </c>
      <c r="AD116" s="262"/>
      <c r="AE116" s="263"/>
      <c r="AF116" s="261">
        <f t="shared" ref="AF116" si="125">AF103-AF108-AF113</f>
        <v>561652</v>
      </c>
      <c r="AG116" s="262"/>
      <c r="AH116" s="263"/>
      <c r="AJ116" t="s">
        <v>678</v>
      </c>
    </row>
    <row r="117" spans="1:36" x14ac:dyDescent="0.3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row>
    <row r="118" spans="1:36" x14ac:dyDescent="0.35">
      <c r="A118" s="5" t="s">
        <v>814</v>
      </c>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row>
    <row r="119" spans="1:36" s="2" customFormat="1" ht="15" customHeight="1" x14ac:dyDescent="0.35">
      <c r="A119" s="77" t="s">
        <v>676</v>
      </c>
      <c r="B119" s="80"/>
      <c r="C119" s="80"/>
      <c r="D119" s="81" t="s">
        <v>695</v>
      </c>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row>
    <row r="120" spans="1:36" s="2" customFormat="1" x14ac:dyDescent="0.35">
      <c r="A120" s="75"/>
      <c r="B120" s="75"/>
      <c r="C120" s="75"/>
      <c r="D120" s="75"/>
      <c r="E120" s="75"/>
      <c r="F120" s="75"/>
      <c r="G120" s="75"/>
      <c r="H120" s="75"/>
      <c r="I120" s="75"/>
      <c r="J120" s="75"/>
      <c r="K120" s="75"/>
      <c r="L120" s="75"/>
      <c r="M120" s="75"/>
      <c r="N120" s="75"/>
      <c r="O120" s="75"/>
      <c r="P120" s="75"/>
      <c r="Q120" s="75"/>
      <c r="R120" s="75"/>
      <c r="S120" s="75"/>
      <c r="T120" s="75"/>
      <c r="U120" s="75"/>
      <c r="V120" s="75"/>
      <c r="W120" s="75"/>
      <c r="X120" s="75"/>
      <c r="Y120" s="75"/>
      <c r="Z120" s="75"/>
      <c r="AA120" s="75"/>
      <c r="AB120" s="75"/>
      <c r="AC120" s="75"/>
      <c r="AD120" s="75"/>
      <c r="AE120" s="75"/>
      <c r="AF120" s="75"/>
      <c r="AG120" s="75"/>
      <c r="AH120" s="75"/>
    </row>
    <row r="121" spans="1:36" ht="48" hidden="1" customHeight="1" x14ac:dyDescent="0.35">
      <c r="A121" s="152" t="s">
        <v>720</v>
      </c>
      <c r="B121" s="152"/>
      <c r="C121" s="152"/>
      <c r="D121" s="152"/>
      <c r="E121" s="152"/>
      <c r="F121" s="152"/>
      <c r="G121" s="152"/>
      <c r="H121" s="152"/>
      <c r="I121" s="152"/>
      <c r="J121" s="152"/>
      <c r="K121" s="152"/>
      <c r="L121" s="152"/>
      <c r="M121" s="152"/>
      <c r="N121" s="152"/>
      <c r="O121" s="152"/>
      <c r="P121" s="152"/>
      <c r="Q121" s="152"/>
      <c r="R121" s="152"/>
      <c r="S121" s="152"/>
      <c r="T121" s="152"/>
      <c r="U121" s="152"/>
      <c r="V121" s="152"/>
      <c r="W121" s="152"/>
      <c r="X121" s="152"/>
      <c r="Y121" s="152"/>
      <c r="Z121" s="152"/>
      <c r="AA121" s="152"/>
      <c r="AB121" s="152"/>
      <c r="AC121" s="152"/>
      <c r="AD121" s="152"/>
      <c r="AE121" s="152"/>
      <c r="AF121" s="152"/>
      <c r="AG121" s="152"/>
      <c r="AH121" s="152"/>
    </row>
    <row r="122" spans="1:36" x14ac:dyDescent="0.35">
      <c r="A122" s="83" t="s">
        <v>815</v>
      </c>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row>
    <row r="123" spans="1:36" hidden="1" x14ac:dyDescent="0.35">
      <c r="A123" s="177" t="s">
        <v>596</v>
      </c>
      <c r="B123" s="178"/>
      <c r="C123" s="178"/>
      <c r="D123" s="178"/>
      <c r="E123" s="178"/>
      <c r="F123" s="178"/>
      <c r="G123" s="178"/>
      <c r="H123" s="178"/>
      <c r="I123" s="178"/>
      <c r="J123" s="178"/>
      <c r="K123" s="178"/>
      <c r="L123" s="178"/>
      <c r="M123" s="178"/>
      <c r="N123" s="178"/>
      <c r="O123" s="178"/>
      <c r="P123" s="178"/>
      <c r="Q123" s="178"/>
      <c r="R123" s="178"/>
      <c r="S123" s="178"/>
      <c r="T123" s="178"/>
      <c r="U123" s="178"/>
      <c r="V123" s="178"/>
      <c r="W123" s="178"/>
      <c r="X123" s="178"/>
      <c r="Y123" s="178"/>
      <c r="Z123" s="178"/>
      <c r="AA123" s="178"/>
      <c r="AB123" s="178"/>
      <c r="AC123" s="178"/>
      <c r="AD123" s="178"/>
      <c r="AE123" s="27"/>
      <c r="AF123" s="27"/>
      <c r="AG123" s="27"/>
      <c r="AH123" s="27"/>
    </row>
    <row r="124" spans="1:36" hidden="1" x14ac:dyDescent="0.3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row>
    <row r="125" spans="1:36" hidden="1" x14ac:dyDescent="0.35">
      <c r="A125" s="181" t="s">
        <v>580</v>
      </c>
      <c r="B125" s="181"/>
      <c r="C125" s="181"/>
      <c r="D125" s="181"/>
      <c r="E125" s="181"/>
      <c r="F125" s="181"/>
      <c r="G125" s="181"/>
      <c r="H125" s="181"/>
      <c r="I125" s="181"/>
      <c r="J125" s="181" t="s">
        <v>58</v>
      </c>
      <c r="K125" s="181"/>
      <c r="L125" s="181"/>
      <c r="M125" s="181"/>
      <c r="N125" s="181"/>
      <c r="O125" s="181"/>
      <c r="P125" s="181"/>
      <c r="Q125" s="181"/>
      <c r="R125" s="181"/>
      <c r="S125" s="181"/>
      <c r="T125" s="181"/>
      <c r="U125" s="181"/>
      <c r="V125" s="181"/>
      <c r="W125" s="181"/>
      <c r="X125" s="181"/>
      <c r="Y125" s="181"/>
      <c r="Z125" s="181"/>
      <c r="AA125" s="181"/>
      <c r="AB125" s="181"/>
      <c r="AC125" s="181"/>
      <c r="AD125" s="181"/>
      <c r="AE125" s="181"/>
      <c r="AF125" s="181"/>
      <c r="AG125" s="181"/>
      <c r="AH125" s="181"/>
    </row>
    <row r="126" spans="1:36" hidden="1" x14ac:dyDescent="0.35">
      <c r="A126" s="181"/>
      <c r="B126" s="181"/>
      <c r="C126" s="181"/>
      <c r="D126" s="181"/>
      <c r="E126" s="181"/>
      <c r="F126" s="181"/>
      <c r="G126" s="181"/>
      <c r="H126" s="181"/>
      <c r="I126" s="181"/>
      <c r="J126" s="181" t="s">
        <v>595</v>
      </c>
      <c r="K126" s="181"/>
      <c r="L126" s="181"/>
      <c r="M126" s="181"/>
      <c r="N126" s="181"/>
      <c r="O126" s="181" t="s">
        <v>594</v>
      </c>
      <c r="P126" s="181"/>
      <c r="Q126" s="181"/>
      <c r="R126" s="181"/>
      <c r="S126" s="181"/>
      <c r="T126" s="181" t="s">
        <v>593</v>
      </c>
      <c r="U126" s="181"/>
      <c r="V126" s="181"/>
      <c r="W126" s="181"/>
      <c r="X126" s="181"/>
      <c r="Y126" s="181" t="s">
        <v>592</v>
      </c>
      <c r="Z126" s="181"/>
      <c r="AA126" s="181"/>
      <c r="AB126" s="181"/>
      <c r="AC126" s="181"/>
      <c r="AD126" s="181" t="s">
        <v>591</v>
      </c>
      <c r="AE126" s="181"/>
      <c r="AF126" s="181"/>
      <c r="AG126" s="181"/>
      <c r="AH126" s="181"/>
    </row>
    <row r="127" spans="1:36" hidden="1" x14ac:dyDescent="0.35">
      <c r="A127" s="181"/>
      <c r="B127" s="181"/>
      <c r="C127" s="181"/>
      <c r="D127" s="181"/>
      <c r="E127" s="181"/>
      <c r="F127" s="181"/>
      <c r="G127" s="181"/>
      <c r="H127" s="181"/>
      <c r="I127" s="181"/>
      <c r="J127" s="181"/>
      <c r="K127" s="181"/>
      <c r="L127" s="181"/>
      <c r="M127" s="181"/>
      <c r="N127" s="181"/>
      <c r="O127" s="181"/>
      <c r="P127" s="181"/>
      <c r="Q127" s="181"/>
      <c r="R127" s="181"/>
      <c r="S127" s="181"/>
      <c r="T127" s="181"/>
      <c r="U127" s="181"/>
      <c r="V127" s="181"/>
      <c r="W127" s="181"/>
      <c r="X127" s="181"/>
      <c r="Y127" s="181"/>
      <c r="Z127" s="181"/>
      <c r="AA127" s="181"/>
      <c r="AB127" s="181"/>
      <c r="AC127" s="181"/>
      <c r="AD127" s="181"/>
      <c r="AE127" s="181"/>
      <c r="AF127" s="181"/>
      <c r="AG127" s="181"/>
      <c r="AH127" s="181"/>
    </row>
    <row r="128" spans="1:36" hidden="1" x14ac:dyDescent="0.35">
      <c r="A128" s="181"/>
      <c r="B128" s="181"/>
      <c r="C128" s="181"/>
      <c r="D128" s="181"/>
      <c r="E128" s="181"/>
      <c r="F128" s="181"/>
      <c r="G128" s="181"/>
      <c r="H128" s="181"/>
      <c r="I128" s="181"/>
      <c r="J128" s="181"/>
      <c r="K128" s="181"/>
      <c r="L128" s="181"/>
      <c r="M128" s="181"/>
      <c r="N128" s="181"/>
      <c r="O128" s="181"/>
      <c r="P128" s="181"/>
      <c r="Q128" s="181"/>
      <c r="R128" s="181"/>
      <c r="S128" s="181"/>
      <c r="T128" s="181"/>
      <c r="U128" s="181"/>
      <c r="V128" s="181"/>
      <c r="W128" s="181"/>
      <c r="X128" s="181"/>
      <c r="Y128" s="181"/>
      <c r="Z128" s="181"/>
      <c r="AA128" s="181"/>
      <c r="AB128" s="181"/>
      <c r="AC128" s="181"/>
      <c r="AD128" s="181"/>
      <c r="AE128" s="181"/>
      <c r="AF128" s="181"/>
      <c r="AG128" s="181"/>
      <c r="AH128" s="181"/>
    </row>
    <row r="129" spans="1:36" hidden="1" x14ac:dyDescent="0.35">
      <c r="A129" s="181"/>
      <c r="B129" s="181"/>
      <c r="C129" s="181"/>
      <c r="D129" s="181"/>
      <c r="E129" s="181"/>
      <c r="F129" s="181"/>
      <c r="G129" s="181"/>
      <c r="H129" s="181"/>
      <c r="I129" s="181"/>
      <c r="J129" s="181"/>
      <c r="K129" s="181"/>
      <c r="L129" s="181"/>
      <c r="M129" s="181"/>
      <c r="N129" s="181"/>
      <c r="O129" s="181"/>
      <c r="P129" s="181"/>
      <c r="Q129" s="181"/>
      <c r="R129" s="181"/>
      <c r="S129" s="181"/>
      <c r="T129" s="181"/>
      <c r="U129" s="181"/>
      <c r="V129" s="181"/>
      <c r="W129" s="181"/>
      <c r="X129" s="181"/>
      <c r="Y129" s="181"/>
      <c r="Z129" s="181"/>
      <c r="AA129" s="181"/>
      <c r="AB129" s="181"/>
      <c r="AC129" s="181"/>
      <c r="AD129" s="181"/>
      <c r="AE129" s="181"/>
      <c r="AF129" s="181"/>
      <c r="AG129" s="181"/>
      <c r="AH129" s="181"/>
    </row>
    <row r="130" spans="1:36" hidden="1" x14ac:dyDescent="0.35">
      <c r="A130" s="181"/>
      <c r="B130" s="181"/>
      <c r="C130" s="181"/>
      <c r="D130" s="181"/>
      <c r="E130" s="181"/>
      <c r="F130" s="181"/>
      <c r="G130" s="181"/>
      <c r="H130" s="181"/>
      <c r="I130" s="181"/>
      <c r="J130" s="181"/>
      <c r="K130" s="181"/>
      <c r="L130" s="181"/>
      <c r="M130" s="181"/>
      <c r="N130" s="181"/>
      <c r="O130" s="181"/>
      <c r="P130" s="181"/>
      <c r="Q130" s="181"/>
      <c r="R130" s="181"/>
      <c r="S130" s="181"/>
      <c r="T130" s="181"/>
      <c r="U130" s="181"/>
      <c r="V130" s="181"/>
      <c r="W130" s="181"/>
      <c r="X130" s="181"/>
      <c r="Y130" s="181"/>
      <c r="Z130" s="181"/>
      <c r="AA130" s="181"/>
      <c r="AB130" s="181"/>
      <c r="AC130" s="181"/>
      <c r="AD130" s="181"/>
      <c r="AE130" s="181"/>
      <c r="AF130" s="181"/>
      <c r="AG130" s="181"/>
      <c r="AH130" s="181"/>
    </row>
    <row r="131" spans="1:36" hidden="1" x14ac:dyDescent="0.35">
      <c r="A131" s="169" t="s">
        <v>590</v>
      </c>
      <c r="B131" s="170"/>
      <c r="C131" s="170"/>
      <c r="D131" s="170"/>
      <c r="E131" s="170"/>
      <c r="F131" s="170"/>
      <c r="G131" s="170"/>
      <c r="H131" s="170"/>
      <c r="I131" s="171"/>
      <c r="J131" s="339"/>
      <c r="K131" s="339"/>
      <c r="L131" s="339"/>
      <c r="M131" s="339"/>
      <c r="N131" s="339"/>
      <c r="O131" s="339"/>
      <c r="P131" s="339"/>
      <c r="Q131" s="339"/>
      <c r="R131" s="339"/>
      <c r="S131" s="339"/>
      <c r="T131" s="339"/>
      <c r="U131" s="339"/>
      <c r="V131" s="339"/>
      <c r="W131" s="339"/>
      <c r="X131" s="339"/>
      <c r="Y131" s="339"/>
      <c r="Z131" s="339"/>
      <c r="AA131" s="339"/>
      <c r="AB131" s="339"/>
      <c r="AC131" s="339"/>
      <c r="AD131" s="339">
        <f>J131+O131-T131-Y131</f>
        <v>0</v>
      </c>
      <c r="AE131" s="339"/>
      <c r="AF131" s="339"/>
      <c r="AG131" s="339"/>
      <c r="AH131" s="339"/>
    </row>
    <row r="132" spans="1:36" hidden="1" x14ac:dyDescent="0.35">
      <c r="A132" s="336"/>
      <c r="B132" s="337"/>
      <c r="C132" s="337"/>
      <c r="D132" s="337"/>
      <c r="E132" s="337"/>
      <c r="F132" s="337"/>
      <c r="G132" s="337"/>
      <c r="H132" s="337"/>
      <c r="I132" s="338"/>
      <c r="J132" s="339"/>
      <c r="K132" s="339"/>
      <c r="L132" s="339"/>
      <c r="M132" s="339"/>
      <c r="N132" s="339"/>
      <c r="O132" s="339"/>
      <c r="P132" s="339"/>
      <c r="Q132" s="339"/>
      <c r="R132" s="339"/>
      <c r="S132" s="339"/>
      <c r="T132" s="339"/>
      <c r="U132" s="339"/>
      <c r="V132" s="339"/>
      <c r="W132" s="339"/>
      <c r="X132" s="339"/>
      <c r="Y132" s="339"/>
      <c r="Z132" s="339"/>
      <c r="AA132" s="339"/>
      <c r="AB132" s="339"/>
      <c r="AC132" s="339"/>
      <c r="AD132" s="339"/>
      <c r="AE132" s="339"/>
      <c r="AF132" s="339"/>
      <c r="AG132" s="339"/>
      <c r="AH132" s="339"/>
      <c r="AI132" t="e">
        <f>IF(ROUND(AD131-#REF!,0)=0,"","CHYBA")</f>
        <v>#REF!</v>
      </c>
      <c r="AJ132" t="s">
        <v>678</v>
      </c>
    </row>
    <row r="133" spans="1:36" hidden="1" x14ac:dyDescent="0.35">
      <c r="A133" s="169" t="s">
        <v>220</v>
      </c>
      <c r="B133" s="170"/>
      <c r="C133" s="170"/>
      <c r="D133" s="170"/>
      <c r="E133" s="170"/>
      <c r="F133" s="170"/>
      <c r="G133" s="170"/>
      <c r="H133" s="170"/>
      <c r="I133" s="171"/>
      <c r="J133" s="339"/>
      <c r="K133" s="339"/>
      <c r="L133" s="339"/>
      <c r="M133" s="339"/>
      <c r="N133" s="339"/>
      <c r="O133" s="339"/>
      <c r="P133" s="339"/>
      <c r="Q133" s="339"/>
      <c r="R133" s="339"/>
      <c r="S133" s="339"/>
      <c r="T133" s="339"/>
      <c r="U133" s="339"/>
      <c r="V133" s="339"/>
      <c r="W133" s="339"/>
      <c r="X133" s="339"/>
      <c r="Y133" s="339"/>
      <c r="Z133" s="339"/>
      <c r="AA133" s="339"/>
      <c r="AB133" s="339"/>
      <c r="AC133" s="339"/>
      <c r="AD133" s="339">
        <f>J133+O133-T133-Y133</f>
        <v>0</v>
      </c>
      <c r="AE133" s="339"/>
      <c r="AF133" s="339"/>
      <c r="AG133" s="339"/>
      <c r="AH133" s="339"/>
    </row>
    <row r="134" spans="1:36" hidden="1" x14ac:dyDescent="0.35">
      <c r="A134" s="336"/>
      <c r="B134" s="337"/>
      <c r="C134" s="337"/>
      <c r="D134" s="337"/>
      <c r="E134" s="337"/>
      <c r="F134" s="337"/>
      <c r="G134" s="337"/>
      <c r="H134" s="337"/>
      <c r="I134" s="338"/>
      <c r="J134" s="339"/>
      <c r="K134" s="339"/>
      <c r="L134" s="339"/>
      <c r="M134" s="339"/>
      <c r="N134" s="339"/>
      <c r="O134" s="339"/>
      <c r="P134" s="339"/>
      <c r="Q134" s="339"/>
      <c r="R134" s="339"/>
      <c r="S134" s="339"/>
      <c r="T134" s="339"/>
      <c r="U134" s="339"/>
      <c r="V134" s="339"/>
      <c r="W134" s="339"/>
      <c r="X134" s="339"/>
      <c r="Y134" s="339"/>
      <c r="Z134" s="339"/>
      <c r="AA134" s="339"/>
      <c r="AB134" s="339"/>
      <c r="AC134" s="339"/>
      <c r="AD134" s="339"/>
      <c r="AE134" s="339"/>
      <c r="AF134" s="339"/>
      <c r="AG134" s="339"/>
      <c r="AH134" s="339"/>
      <c r="AI134" t="e">
        <f>IF(ROUND(AD133-#REF!,0)=0,"","CHYBA")</f>
        <v>#REF!</v>
      </c>
      <c r="AJ134" t="s">
        <v>678</v>
      </c>
    </row>
    <row r="135" spans="1:36" hidden="1" x14ac:dyDescent="0.35">
      <c r="A135" s="169" t="s">
        <v>221</v>
      </c>
      <c r="B135" s="170"/>
      <c r="C135" s="170"/>
      <c r="D135" s="170"/>
      <c r="E135" s="170"/>
      <c r="F135" s="170"/>
      <c r="G135" s="170"/>
      <c r="H135" s="170"/>
      <c r="I135" s="171"/>
      <c r="J135" s="339"/>
      <c r="K135" s="339"/>
      <c r="L135" s="339"/>
      <c r="M135" s="339"/>
      <c r="N135" s="339"/>
      <c r="O135" s="339"/>
      <c r="P135" s="339"/>
      <c r="Q135" s="339"/>
      <c r="R135" s="339"/>
      <c r="S135" s="339"/>
      <c r="T135" s="339"/>
      <c r="U135" s="339"/>
      <c r="V135" s="339"/>
      <c r="W135" s="339"/>
      <c r="X135" s="339"/>
      <c r="Y135" s="339"/>
      <c r="Z135" s="339"/>
      <c r="AA135" s="339"/>
      <c r="AB135" s="339"/>
      <c r="AC135" s="339"/>
      <c r="AD135" s="339">
        <f>J135+O135-T135-Y135</f>
        <v>0</v>
      </c>
      <c r="AE135" s="339"/>
      <c r="AF135" s="339"/>
      <c r="AG135" s="339"/>
      <c r="AH135" s="339"/>
    </row>
    <row r="136" spans="1:36" hidden="1" x14ac:dyDescent="0.35">
      <c r="A136" s="336"/>
      <c r="B136" s="337"/>
      <c r="C136" s="337"/>
      <c r="D136" s="337"/>
      <c r="E136" s="337"/>
      <c r="F136" s="337"/>
      <c r="G136" s="337"/>
      <c r="H136" s="337"/>
      <c r="I136" s="338"/>
      <c r="J136" s="339"/>
      <c r="K136" s="339"/>
      <c r="L136" s="339"/>
      <c r="M136" s="339"/>
      <c r="N136" s="339"/>
      <c r="O136" s="339"/>
      <c r="P136" s="339"/>
      <c r="Q136" s="339"/>
      <c r="R136" s="339"/>
      <c r="S136" s="339"/>
      <c r="T136" s="339"/>
      <c r="U136" s="339"/>
      <c r="V136" s="339"/>
      <c r="W136" s="339"/>
      <c r="X136" s="339"/>
      <c r="Y136" s="339"/>
      <c r="Z136" s="339"/>
      <c r="AA136" s="339"/>
      <c r="AB136" s="339"/>
      <c r="AC136" s="339"/>
      <c r="AD136" s="339"/>
      <c r="AE136" s="339"/>
      <c r="AF136" s="339"/>
      <c r="AG136" s="339"/>
      <c r="AH136" s="339"/>
      <c r="AI136" t="e">
        <f>IF(ROUND(AD135-#REF!,0)=0,"","CHYBA")</f>
        <v>#REF!</v>
      </c>
      <c r="AJ136" t="s">
        <v>678</v>
      </c>
    </row>
    <row r="137" spans="1:36" hidden="1" x14ac:dyDescent="0.35">
      <c r="A137" s="169" t="s">
        <v>222</v>
      </c>
      <c r="B137" s="170"/>
      <c r="C137" s="170"/>
      <c r="D137" s="170"/>
      <c r="E137" s="170"/>
      <c r="F137" s="170"/>
      <c r="G137" s="170"/>
      <c r="H137" s="170"/>
      <c r="I137" s="171"/>
      <c r="J137" s="339"/>
      <c r="K137" s="339"/>
      <c r="L137" s="339"/>
      <c r="M137" s="339"/>
      <c r="N137" s="339"/>
      <c r="O137" s="339"/>
      <c r="P137" s="339"/>
      <c r="Q137" s="339"/>
      <c r="R137" s="339"/>
      <c r="S137" s="339"/>
      <c r="T137" s="339"/>
      <c r="U137" s="339"/>
      <c r="V137" s="339"/>
      <c r="W137" s="339"/>
      <c r="X137" s="339"/>
      <c r="Y137" s="339"/>
      <c r="Z137" s="339"/>
      <c r="AA137" s="339"/>
      <c r="AB137" s="339"/>
      <c r="AC137" s="339"/>
      <c r="AD137" s="339">
        <f>J137+O137-T137-Y137</f>
        <v>0</v>
      </c>
      <c r="AE137" s="339"/>
      <c r="AF137" s="339"/>
      <c r="AG137" s="339"/>
      <c r="AH137" s="339"/>
    </row>
    <row r="138" spans="1:36" hidden="1" x14ac:dyDescent="0.35">
      <c r="A138" s="336"/>
      <c r="B138" s="337"/>
      <c r="C138" s="337"/>
      <c r="D138" s="337"/>
      <c r="E138" s="337"/>
      <c r="F138" s="337"/>
      <c r="G138" s="337"/>
      <c r="H138" s="337"/>
      <c r="I138" s="338"/>
      <c r="J138" s="339"/>
      <c r="K138" s="339"/>
      <c r="L138" s="339"/>
      <c r="M138" s="339"/>
      <c r="N138" s="339"/>
      <c r="O138" s="339"/>
      <c r="P138" s="339"/>
      <c r="Q138" s="339"/>
      <c r="R138" s="339"/>
      <c r="S138" s="339"/>
      <c r="T138" s="339"/>
      <c r="U138" s="339"/>
      <c r="V138" s="339"/>
      <c r="W138" s="339"/>
      <c r="X138" s="339"/>
      <c r="Y138" s="339"/>
      <c r="Z138" s="339"/>
      <c r="AA138" s="339"/>
      <c r="AB138" s="339"/>
      <c r="AC138" s="339"/>
      <c r="AD138" s="339"/>
      <c r="AE138" s="339"/>
      <c r="AF138" s="339"/>
      <c r="AG138" s="339"/>
      <c r="AH138" s="339"/>
      <c r="AI138" t="e">
        <f>IF(ROUND(AD137-#REF!,0)=0,"","CHYBA")</f>
        <v>#REF!</v>
      </c>
      <c r="AJ138" t="s">
        <v>678</v>
      </c>
    </row>
    <row r="139" spans="1:36" hidden="1" x14ac:dyDescent="0.35">
      <c r="A139" s="169" t="s">
        <v>589</v>
      </c>
      <c r="B139" s="170"/>
      <c r="C139" s="170"/>
      <c r="D139" s="170"/>
      <c r="E139" s="170"/>
      <c r="F139" s="170"/>
      <c r="G139" s="170"/>
      <c r="H139" s="170"/>
      <c r="I139" s="171"/>
      <c r="J139" s="339"/>
      <c r="K139" s="339"/>
      <c r="L139" s="339"/>
      <c r="M139" s="339"/>
      <c r="N139" s="339"/>
      <c r="O139" s="339"/>
      <c r="P139" s="339"/>
      <c r="Q139" s="339"/>
      <c r="R139" s="339"/>
      <c r="S139" s="339"/>
      <c r="T139" s="339"/>
      <c r="U139" s="339"/>
      <c r="V139" s="339"/>
      <c r="W139" s="339"/>
      <c r="X139" s="339"/>
      <c r="Y139" s="339"/>
      <c r="Z139" s="339"/>
      <c r="AA139" s="339"/>
      <c r="AB139" s="339"/>
      <c r="AC139" s="339"/>
      <c r="AD139" s="339">
        <f>J139+O139-T139-Y139</f>
        <v>0</v>
      </c>
      <c r="AE139" s="339"/>
      <c r="AF139" s="339"/>
      <c r="AG139" s="339"/>
      <c r="AH139" s="339"/>
    </row>
    <row r="140" spans="1:36" hidden="1" x14ac:dyDescent="0.35">
      <c r="A140" s="336"/>
      <c r="B140" s="337"/>
      <c r="C140" s="337"/>
      <c r="D140" s="337"/>
      <c r="E140" s="337"/>
      <c r="F140" s="337"/>
      <c r="G140" s="337"/>
      <c r="H140" s="337"/>
      <c r="I140" s="338"/>
      <c r="J140" s="339"/>
      <c r="K140" s="339"/>
      <c r="L140" s="339"/>
      <c r="M140" s="339"/>
      <c r="N140" s="339"/>
      <c r="O140" s="339"/>
      <c r="P140" s="339"/>
      <c r="Q140" s="339"/>
      <c r="R140" s="339"/>
      <c r="S140" s="339"/>
      <c r="T140" s="339"/>
      <c r="U140" s="339"/>
      <c r="V140" s="339"/>
      <c r="W140" s="339"/>
      <c r="X140" s="339"/>
      <c r="Y140" s="339"/>
      <c r="Z140" s="339"/>
      <c r="AA140" s="339"/>
      <c r="AB140" s="339"/>
      <c r="AC140" s="339"/>
      <c r="AD140" s="339"/>
      <c r="AE140" s="339"/>
      <c r="AF140" s="339"/>
      <c r="AG140" s="339"/>
      <c r="AH140" s="339"/>
      <c r="AI140" t="e">
        <f>IF(ROUND(AD139-#REF!,0)=0,"","CHYBA")</f>
        <v>#REF!</v>
      </c>
      <c r="AJ140" t="s">
        <v>678</v>
      </c>
    </row>
    <row r="141" spans="1:36" hidden="1" x14ac:dyDescent="0.35">
      <c r="A141" s="169" t="s">
        <v>585</v>
      </c>
      <c r="B141" s="170"/>
      <c r="C141" s="170"/>
      <c r="D141" s="170"/>
      <c r="E141" s="170"/>
      <c r="F141" s="170"/>
      <c r="G141" s="170"/>
      <c r="H141" s="170"/>
      <c r="I141" s="171"/>
      <c r="J141" s="339"/>
      <c r="K141" s="339"/>
      <c r="L141" s="339"/>
      <c r="M141" s="339"/>
      <c r="N141" s="339"/>
      <c r="O141" s="339"/>
      <c r="P141" s="339"/>
      <c r="Q141" s="339"/>
      <c r="R141" s="339"/>
      <c r="S141" s="339"/>
      <c r="T141" s="339"/>
      <c r="U141" s="339"/>
      <c r="V141" s="339"/>
      <c r="W141" s="339"/>
      <c r="X141" s="339"/>
      <c r="Y141" s="339"/>
      <c r="Z141" s="339"/>
      <c r="AA141" s="339"/>
      <c r="AB141" s="339"/>
      <c r="AC141" s="339"/>
      <c r="AD141" s="339">
        <f>J141+O141-T141-Y141</f>
        <v>0</v>
      </c>
      <c r="AE141" s="339"/>
      <c r="AF141" s="339"/>
      <c r="AG141" s="339"/>
      <c r="AH141" s="339"/>
    </row>
    <row r="142" spans="1:36" hidden="1" x14ac:dyDescent="0.35">
      <c r="A142" s="336"/>
      <c r="B142" s="337"/>
      <c r="C142" s="337"/>
      <c r="D142" s="337"/>
      <c r="E142" s="337"/>
      <c r="F142" s="337"/>
      <c r="G142" s="337"/>
      <c r="H142" s="337"/>
      <c r="I142" s="338"/>
      <c r="J142" s="339"/>
      <c r="K142" s="339"/>
      <c r="L142" s="339"/>
      <c r="M142" s="339"/>
      <c r="N142" s="339"/>
      <c r="O142" s="339"/>
      <c r="P142" s="339"/>
      <c r="Q142" s="339"/>
      <c r="R142" s="339"/>
      <c r="S142" s="339"/>
      <c r="T142" s="339"/>
      <c r="U142" s="339"/>
      <c r="V142" s="339"/>
      <c r="W142" s="339"/>
      <c r="X142" s="339"/>
      <c r="Y142" s="339"/>
      <c r="Z142" s="339"/>
      <c r="AA142" s="339"/>
      <c r="AB142" s="339"/>
      <c r="AC142" s="339"/>
      <c r="AD142" s="339"/>
      <c r="AE142" s="339"/>
      <c r="AF142" s="339"/>
      <c r="AG142" s="339"/>
      <c r="AH142" s="339"/>
    </row>
    <row r="143" spans="1:36" hidden="1" x14ac:dyDescent="0.35">
      <c r="A143" s="169" t="s">
        <v>588</v>
      </c>
      <c r="B143" s="170"/>
      <c r="C143" s="170"/>
      <c r="D143" s="170"/>
      <c r="E143" s="170"/>
      <c r="F143" s="170"/>
      <c r="G143" s="170"/>
      <c r="H143" s="170"/>
      <c r="I143" s="171"/>
      <c r="J143" s="339"/>
      <c r="K143" s="339"/>
      <c r="L143" s="339"/>
      <c r="M143" s="339"/>
      <c r="N143" s="339"/>
      <c r="O143" s="339"/>
      <c r="P143" s="339"/>
      <c r="Q143" s="339"/>
      <c r="R143" s="339"/>
      <c r="S143" s="339"/>
      <c r="T143" s="339"/>
      <c r="U143" s="339"/>
      <c r="V143" s="339"/>
      <c r="W143" s="339"/>
      <c r="X143" s="339"/>
      <c r="Y143" s="339"/>
      <c r="Z143" s="339"/>
      <c r="AA143" s="339"/>
      <c r="AB143" s="339"/>
      <c r="AC143" s="339"/>
      <c r="AD143" s="339">
        <f>J143+O143-T143-Y143</f>
        <v>0</v>
      </c>
      <c r="AE143" s="339"/>
      <c r="AF143" s="339"/>
      <c r="AG143" s="339"/>
      <c r="AH143" s="339"/>
    </row>
    <row r="144" spans="1:36" hidden="1" x14ac:dyDescent="0.35">
      <c r="A144" s="336"/>
      <c r="B144" s="337"/>
      <c r="C144" s="337"/>
      <c r="D144" s="337"/>
      <c r="E144" s="337"/>
      <c r="F144" s="337"/>
      <c r="G144" s="337"/>
      <c r="H144" s="337"/>
      <c r="I144" s="338"/>
      <c r="J144" s="339"/>
      <c r="K144" s="339"/>
      <c r="L144" s="339"/>
      <c r="M144" s="339"/>
      <c r="N144" s="339"/>
      <c r="O144" s="339"/>
      <c r="P144" s="339"/>
      <c r="Q144" s="339"/>
      <c r="R144" s="339"/>
      <c r="S144" s="339"/>
      <c r="T144" s="339"/>
      <c r="U144" s="339"/>
      <c r="V144" s="339"/>
      <c r="W144" s="339"/>
      <c r="X144" s="339"/>
      <c r="Y144" s="339"/>
      <c r="Z144" s="339"/>
      <c r="AA144" s="339"/>
      <c r="AB144" s="339"/>
      <c r="AC144" s="339"/>
      <c r="AD144" s="339"/>
      <c r="AE144" s="339"/>
      <c r="AF144" s="339"/>
      <c r="AG144" s="339"/>
      <c r="AH144" s="339"/>
      <c r="AI144" t="e">
        <f>IF(ROUND(AD143-#REF!,0)=0,"","CHYBA")</f>
        <v>#REF!</v>
      </c>
      <c r="AJ144" t="s">
        <v>678</v>
      </c>
    </row>
    <row r="145" spans="1:36" hidden="1" x14ac:dyDescent="0.35">
      <c r="A145" s="340" t="s">
        <v>587</v>
      </c>
      <c r="B145" s="341"/>
      <c r="C145" s="341"/>
      <c r="D145" s="341"/>
      <c r="E145" s="341"/>
      <c r="F145" s="341"/>
      <c r="G145" s="341"/>
      <c r="H145" s="341"/>
      <c r="I145" s="342"/>
      <c r="J145" s="346">
        <f>SUM(J131:N144)</f>
        <v>0</v>
      </c>
      <c r="K145" s="346"/>
      <c r="L145" s="346"/>
      <c r="M145" s="346"/>
      <c r="N145" s="346"/>
      <c r="O145" s="346">
        <f>SUM(O131:S144)</f>
        <v>0</v>
      </c>
      <c r="P145" s="346"/>
      <c r="Q145" s="346"/>
      <c r="R145" s="346"/>
      <c r="S145" s="346"/>
      <c r="T145" s="346">
        <f>SUM(T131:X144)</f>
        <v>0</v>
      </c>
      <c r="U145" s="346"/>
      <c r="V145" s="346"/>
      <c r="W145" s="346"/>
      <c r="X145" s="346"/>
      <c r="Y145" s="346">
        <f>SUM(Y131:AC144)</f>
        <v>0</v>
      </c>
      <c r="Z145" s="346"/>
      <c r="AA145" s="346"/>
      <c r="AB145" s="346"/>
      <c r="AC145" s="346"/>
      <c r="AD145" s="346">
        <f>SUM(AD131:AH144)</f>
        <v>0</v>
      </c>
      <c r="AE145" s="346"/>
      <c r="AF145" s="346"/>
      <c r="AG145" s="346"/>
      <c r="AH145" s="346"/>
    </row>
    <row r="146" spans="1:36" hidden="1" x14ac:dyDescent="0.35">
      <c r="A146" s="343"/>
      <c r="B146" s="344"/>
      <c r="C146" s="344"/>
      <c r="D146" s="344"/>
      <c r="E146" s="344"/>
      <c r="F146" s="344"/>
      <c r="G146" s="344"/>
      <c r="H146" s="344"/>
      <c r="I146" s="345"/>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t="e">
        <f>IF(ROUND(AD145-#REF!,0)=0,"","CHYBA")</f>
        <v>#REF!</v>
      </c>
      <c r="AJ146" t="s">
        <v>678</v>
      </c>
    </row>
    <row r="147" spans="1:36" x14ac:dyDescent="0.35">
      <c r="A147" s="83" t="s">
        <v>816</v>
      </c>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row>
    <row r="148" spans="1:36" hidden="1" x14ac:dyDescent="0.35">
      <c r="A148" s="177" t="s">
        <v>586</v>
      </c>
      <c r="B148" s="178"/>
      <c r="C148" s="178"/>
      <c r="D148" s="178"/>
      <c r="E148" s="178"/>
      <c r="F148" s="178"/>
      <c r="G148" s="178"/>
      <c r="H148" s="178"/>
      <c r="I148" s="178"/>
      <c r="J148" s="178"/>
      <c r="K148" s="178"/>
      <c r="L148" s="178"/>
      <c r="M148" s="178"/>
      <c r="N148" s="178"/>
      <c r="O148" s="178"/>
      <c r="P148" s="178"/>
      <c r="Q148" s="178"/>
      <c r="R148" s="178"/>
      <c r="S148" s="178"/>
      <c r="T148" s="178"/>
      <c r="U148" s="178"/>
      <c r="V148" s="178"/>
      <c r="W148" s="178"/>
      <c r="X148" s="178"/>
      <c r="Y148" s="178"/>
      <c r="Z148" s="178"/>
      <c r="AA148" s="178"/>
      <c r="AB148" s="178"/>
      <c r="AC148" s="178"/>
      <c r="AD148" s="178"/>
      <c r="AE148" s="178"/>
      <c r="AF148" s="178"/>
      <c r="AG148" s="178"/>
      <c r="AH148" s="178"/>
    </row>
    <row r="149" spans="1:36" hidden="1" x14ac:dyDescent="0.35">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row>
    <row r="150" spans="1:36" hidden="1" x14ac:dyDescent="0.35">
      <c r="A150" s="181" t="s">
        <v>585</v>
      </c>
      <c r="B150" s="181"/>
      <c r="C150" s="181"/>
      <c r="D150" s="181"/>
      <c r="E150" s="181"/>
      <c r="F150" s="181"/>
      <c r="G150" s="181"/>
      <c r="H150" s="181"/>
      <c r="I150" s="181"/>
      <c r="J150" s="181"/>
      <c r="K150" s="181"/>
      <c r="L150" s="181"/>
      <c r="M150" s="181"/>
      <c r="N150" s="181"/>
      <c r="O150" s="181"/>
      <c r="P150" s="181"/>
      <c r="Q150" s="181"/>
      <c r="R150" s="181" t="s">
        <v>584</v>
      </c>
      <c r="S150" s="181"/>
      <c r="T150" s="181"/>
      <c r="U150" s="181"/>
      <c r="V150" s="181"/>
      <c r="W150" s="181"/>
      <c r="X150" s="181"/>
      <c r="Y150" s="181"/>
      <c r="Z150" s="181"/>
      <c r="AA150" s="181"/>
      <c r="AB150" s="181"/>
      <c r="AC150" s="181"/>
      <c r="AD150" s="181"/>
      <c r="AE150" s="181"/>
      <c r="AF150" s="181"/>
      <c r="AG150" s="181"/>
      <c r="AH150" s="181"/>
    </row>
    <row r="151" spans="1:36" hidden="1" x14ac:dyDescent="0.35">
      <c r="A151" s="181"/>
      <c r="B151" s="181"/>
      <c r="C151" s="181"/>
      <c r="D151" s="181"/>
      <c r="E151" s="181"/>
      <c r="F151" s="181"/>
      <c r="G151" s="181"/>
      <c r="H151" s="181"/>
      <c r="I151" s="181"/>
      <c r="J151" s="181"/>
      <c r="K151" s="181"/>
      <c r="L151" s="181"/>
      <c r="M151" s="181"/>
      <c r="N151" s="181"/>
      <c r="O151" s="181"/>
      <c r="P151" s="181"/>
      <c r="Q151" s="181"/>
      <c r="R151" s="181"/>
      <c r="S151" s="181"/>
      <c r="T151" s="181"/>
      <c r="U151" s="181"/>
      <c r="V151" s="181"/>
      <c r="W151" s="181"/>
      <c r="X151" s="181"/>
      <c r="Y151" s="181"/>
      <c r="Z151" s="181"/>
      <c r="AA151" s="181"/>
      <c r="AB151" s="181"/>
      <c r="AC151" s="181"/>
      <c r="AD151" s="181"/>
      <c r="AE151" s="181"/>
      <c r="AF151" s="181"/>
      <c r="AG151" s="181"/>
      <c r="AH151" s="181"/>
    </row>
    <row r="152" spans="1:36" hidden="1" x14ac:dyDescent="0.35">
      <c r="A152" s="169" t="s">
        <v>583</v>
      </c>
      <c r="B152" s="170"/>
      <c r="C152" s="170"/>
      <c r="D152" s="170"/>
      <c r="E152" s="170"/>
      <c r="F152" s="170"/>
      <c r="G152" s="170"/>
      <c r="H152" s="170"/>
      <c r="I152" s="170"/>
      <c r="J152" s="170"/>
      <c r="K152" s="170"/>
      <c r="L152" s="170"/>
      <c r="M152" s="170"/>
      <c r="N152" s="170"/>
      <c r="O152" s="170"/>
      <c r="P152" s="170"/>
      <c r="Q152" s="171"/>
      <c r="R152" s="175"/>
      <c r="S152" s="175"/>
      <c r="T152" s="175"/>
      <c r="U152" s="175"/>
      <c r="V152" s="175"/>
      <c r="W152" s="175"/>
      <c r="X152" s="175"/>
      <c r="Y152" s="175"/>
      <c r="Z152" s="175"/>
      <c r="AA152" s="175"/>
      <c r="AB152" s="175"/>
      <c r="AC152" s="175"/>
      <c r="AD152" s="175"/>
      <c r="AE152" s="175"/>
      <c r="AF152" s="175"/>
      <c r="AG152" s="175"/>
      <c r="AH152" s="175"/>
    </row>
    <row r="153" spans="1:36" hidden="1" x14ac:dyDescent="0.35">
      <c r="A153" s="336"/>
      <c r="B153" s="337"/>
      <c r="C153" s="337"/>
      <c r="D153" s="337"/>
      <c r="E153" s="337"/>
      <c r="F153" s="337"/>
      <c r="G153" s="337"/>
      <c r="H153" s="337"/>
      <c r="I153" s="337"/>
      <c r="J153" s="337"/>
      <c r="K153" s="337"/>
      <c r="L153" s="337"/>
      <c r="M153" s="337"/>
      <c r="N153" s="337"/>
      <c r="O153" s="337"/>
      <c r="P153" s="337"/>
      <c r="Q153" s="338"/>
      <c r="R153" s="175"/>
      <c r="S153" s="175"/>
      <c r="T153" s="175"/>
      <c r="U153" s="175"/>
      <c r="V153" s="175"/>
      <c r="W153" s="175"/>
      <c r="X153" s="175"/>
      <c r="Y153" s="175"/>
      <c r="Z153" s="175"/>
      <c r="AA153" s="175"/>
      <c r="AB153" s="175"/>
      <c r="AC153" s="175"/>
      <c r="AD153" s="175"/>
      <c r="AE153" s="175"/>
      <c r="AF153" s="175"/>
      <c r="AG153" s="175"/>
      <c r="AH153" s="175"/>
    </row>
    <row r="154" spans="1:36" hidden="1" x14ac:dyDescent="0.35">
      <c r="A154" s="169" t="s">
        <v>582</v>
      </c>
      <c r="B154" s="170"/>
      <c r="C154" s="170"/>
      <c r="D154" s="170"/>
      <c r="E154" s="170"/>
      <c r="F154" s="170"/>
      <c r="G154" s="170"/>
      <c r="H154" s="170"/>
      <c r="I154" s="170"/>
      <c r="J154" s="170"/>
      <c r="K154" s="170"/>
      <c r="L154" s="170"/>
      <c r="M154" s="170"/>
      <c r="N154" s="170"/>
      <c r="O154" s="170"/>
      <c r="P154" s="170"/>
      <c r="Q154" s="171"/>
      <c r="R154" s="175"/>
      <c r="S154" s="175"/>
      <c r="T154" s="175"/>
      <c r="U154" s="175"/>
      <c r="V154" s="175"/>
      <c r="W154" s="175"/>
      <c r="X154" s="175"/>
      <c r="Y154" s="175"/>
      <c r="Z154" s="175"/>
      <c r="AA154" s="175"/>
      <c r="AB154" s="175"/>
      <c r="AC154" s="175"/>
      <c r="AD154" s="175"/>
      <c r="AE154" s="175"/>
      <c r="AF154" s="175"/>
      <c r="AG154" s="175"/>
      <c r="AH154" s="175"/>
    </row>
    <row r="155" spans="1:36" hidden="1" x14ac:dyDescent="0.35">
      <c r="A155" s="336"/>
      <c r="B155" s="337"/>
      <c r="C155" s="337"/>
      <c r="D155" s="337"/>
      <c r="E155" s="337"/>
      <c r="F155" s="337"/>
      <c r="G155" s="337"/>
      <c r="H155" s="337"/>
      <c r="I155" s="337"/>
      <c r="J155" s="337"/>
      <c r="K155" s="337"/>
      <c r="L155" s="337"/>
      <c r="M155" s="337"/>
      <c r="N155" s="337"/>
      <c r="O155" s="337"/>
      <c r="P155" s="337"/>
      <c r="Q155" s="338"/>
      <c r="R155" s="175"/>
      <c r="S155" s="175"/>
      <c r="T155" s="175"/>
      <c r="U155" s="175"/>
      <c r="V155" s="175"/>
      <c r="W155" s="175"/>
      <c r="X155" s="175"/>
      <c r="Y155" s="175"/>
      <c r="Z155" s="175"/>
      <c r="AA155" s="175"/>
      <c r="AB155" s="175"/>
      <c r="AC155" s="175"/>
      <c r="AD155" s="175"/>
      <c r="AE155" s="175"/>
      <c r="AF155" s="175"/>
      <c r="AG155" s="175"/>
      <c r="AH155" s="175"/>
    </row>
    <row r="156" spans="1:36" hidden="1" x14ac:dyDescent="0.3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row>
    <row r="157" spans="1:36" ht="29.25" hidden="1" customHeight="1" x14ac:dyDescent="0.35">
      <c r="A157" s="177" t="s">
        <v>581</v>
      </c>
      <c r="B157" s="178"/>
      <c r="C157" s="178"/>
      <c r="D157" s="178"/>
      <c r="E157" s="178"/>
      <c r="F157" s="178"/>
      <c r="G157" s="178"/>
      <c r="H157" s="178"/>
      <c r="I157" s="178"/>
      <c r="J157" s="178"/>
      <c r="K157" s="178"/>
      <c r="L157" s="178"/>
      <c r="M157" s="178"/>
      <c r="N157" s="178"/>
      <c r="O157" s="178"/>
      <c r="P157" s="178"/>
      <c r="Q157" s="178"/>
      <c r="R157" s="178"/>
      <c r="S157" s="178"/>
      <c r="T157" s="178"/>
      <c r="U157" s="178"/>
      <c r="V157" s="178"/>
      <c r="W157" s="178"/>
      <c r="X157" s="178"/>
      <c r="Y157" s="178"/>
      <c r="Z157" s="178"/>
      <c r="AA157" s="178"/>
      <c r="AB157" s="178"/>
      <c r="AC157" s="178"/>
      <c r="AD157" s="178"/>
      <c r="AE157" s="178"/>
      <c r="AF157" s="178"/>
      <c r="AG157" s="178"/>
      <c r="AH157" s="178"/>
    </row>
    <row r="158" spans="1:36" hidden="1" x14ac:dyDescent="0.3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row>
    <row r="159" spans="1:36" hidden="1" x14ac:dyDescent="0.35">
      <c r="A159" s="181" t="s">
        <v>580</v>
      </c>
      <c r="B159" s="181"/>
      <c r="C159" s="181"/>
      <c r="D159" s="181"/>
      <c r="E159" s="181"/>
      <c r="F159" s="181"/>
      <c r="G159" s="181"/>
      <c r="H159" s="181"/>
      <c r="I159" s="181"/>
      <c r="J159" s="181"/>
      <c r="K159" s="181"/>
      <c r="L159" s="181"/>
      <c r="M159" s="181"/>
      <c r="N159" s="181"/>
      <c r="O159" s="181"/>
      <c r="P159" s="181"/>
      <c r="Q159" s="181"/>
      <c r="R159" s="181" t="s">
        <v>60</v>
      </c>
      <c r="S159" s="181"/>
      <c r="T159" s="181"/>
      <c r="U159" s="181"/>
      <c r="V159" s="181"/>
      <c r="W159" s="181"/>
      <c r="X159" s="181"/>
      <c r="Y159" s="181"/>
      <c r="Z159" s="181"/>
      <c r="AA159" s="181"/>
      <c r="AB159" s="181"/>
      <c r="AC159" s="181"/>
      <c r="AD159" s="181"/>
      <c r="AE159" s="181"/>
      <c r="AF159" s="181"/>
      <c r="AG159" s="181"/>
      <c r="AH159" s="181"/>
    </row>
    <row r="160" spans="1:36" hidden="1" x14ac:dyDescent="0.35">
      <c r="A160" s="181"/>
      <c r="B160" s="181"/>
      <c r="C160" s="181"/>
      <c r="D160" s="181"/>
      <c r="E160" s="181"/>
      <c r="F160" s="181"/>
      <c r="G160" s="181"/>
      <c r="H160" s="181"/>
      <c r="I160" s="181"/>
      <c r="J160" s="181"/>
      <c r="K160" s="181"/>
      <c r="L160" s="181"/>
      <c r="M160" s="181"/>
      <c r="N160" s="181"/>
      <c r="O160" s="181"/>
      <c r="P160" s="181"/>
      <c r="Q160" s="181"/>
      <c r="R160" s="181"/>
      <c r="S160" s="181"/>
      <c r="T160" s="181"/>
      <c r="U160" s="181"/>
      <c r="V160" s="181"/>
      <c r="W160" s="181"/>
      <c r="X160" s="181"/>
      <c r="Y160" s="181"/>
      <c r="Z160" s="181"/>
      <c r="AA160" s="181"/>
      <c r="AB160" s="181"/>
      <c r="AC160" s="181"/>
      <c r="AD160" s="181"/>
      <c r="AE160" s="181"/>
      <c r="AF160" s="181"/>
      <c r="AG160" s="181"/>
      <c r="AH160" s="181"/>
    </row>
    <row r="161" spans="1:37" hidden="1" x14ac:dyDescent="0.35">
      <c r="A161" s="169" t="s">
        <v>579</v>
      </c>
      <c r="B161" s="170"/>
      <c r="C161" s="170"/>
      <c r="D161" s="170"/>
      <c r="E161" s="170"/>
      <c r="F161" s="170"/>
      <c r="G161" s="170"/>
      <c r="H161" s="170"/>
      <c r="I161" s="170"/>
      <c r="J161" s="170"/>
      <c r="K161" s="170"/>
      <c r="L161" s="170"/>
      <c r="M161" s="170"/>
      <c r="N161" s="170"/>
      <c r="O161" s="170"/>
      <c r="P161" s="170"/>
      <c r="Q161" s="171"/>
      <c r="R161" s="175"/>
      <c r="S161" s="175"/>
      <c r="T161" s="175"/>
      <c r="U161" s="175"/>
      <c r="V161" s="175"/>
      <c r="W161" s="175"/>
      <c r="X161" s="175"/>
      <c r="Y161" s="175"/>
      <c r="Z161" s="175"/>
      <c r="AA161" s="175"/>
      <c r="AB161" s="175"/>
      <c r="AC161" s="175"/>
      <c r="AD161" s="175"/>
      <c r="AE161" s="175"/>
      <c r="AF161" s="175"/>
      <c r="AG161" s="175"/>
      <c r="AH161" s="175"/>
    </row>
    <row r="162" spans="1:37" hidden="1" x14ac:dyDescent="0.35">
      <c r="A162" s="336"/>
      <c r="B162" s="337"/>
      <c r="C162" s="337"/>
      <c r="D162" s="337"/>
      <c r="E162" s="337"/>
      <c r="F162" s="337"/>
      <c r="G162" s="337"/>
      <c r="H162" s="337"/>
      <c r="I162" s="337"/>
      <c r="J162" s="337"/>
      <c r="K162" s="337"/>
      <c r="L162" s="337"/>
      <c r="M162" s="337"/>
      <c r="N162" s="337"/>
      <c r="O162" s="337"/>
      <c r="P162" s="337"/>
      <c r="Q162" s="338"/>
      <c r="R162" s="175"/>
      <c r="S162" s="175"/>
      <c r="T162" s="175"/>
      <c r="U162" s="175"/>
      <c r="V162" s="175"/>
      <c r="W162" s="175"/>
      <c r="X162" s="175"/>
      <c r="Y162" s="175"/>
      <c r="Z162" s="175"/>
      <c r="AA162" s="175"/>
      <c r="AB162" s="175"/>
      <c r="AC162" s="175"/>
      <c r="AD162" s="175"/>
      <c r="AE162" s="175"/>
      <c r="AF162" s="175"/>
      <c r="AG162" s="175"/>
      <c r="AH162" s="175"/>
    </row>
    <row r="163" spans="1:37" hidden="1" x14ac:dyDescent="0.35">
      <c r="A163" s="169" t="s">
        <v>578</v>
      </c>
      <c r="B163" s="170"/>
      <c r="C163" s="170"/>
      <c r="D163" s="170"/>
      <c r="E163" s="170"/>
      <c r="F163" s="170"/>
      <c r="G163" s="170"/>
      <c r="H163" s="170"/>
      <c r="I163" s="170"/>
      <c r="J163" s="170"/>
      <c r="K163" s="170"/>
      <c r="L163" s="170"/>
      <c r="M163" s="170"/>
      <c r="N163" s="170"/>
      <c r="O163" s="170"/>
      <c r="P163" s="170"/>
      <c r="Q163" s="171"/>
      <c r="R163" s="175"/>
      <c r="S163" s="175"/>
      <c r="T163" s="175"/>
      <c r="U163" s="175"/>
      <c r="V163" s="175"/>
      <c r="W163" s="175"/>
      <c r="X163" s="175"/>
      <c r="Y163" s="175"/>
      <c r="Z163" s="175"/>
      <c r="AA163" s="175"/>
      <c r="AB163" s="175"/>
      <c r="AC163" s="175"/>
      <c r="AD163" s="175"/>
      <c r="AE163" s="175"/>
      <c r="AF163" s="175"/>
      <c r="AG163" s="175"/>
      <c r="AH163" s="175"/>
    </row>
    <row r="164" spans="1:37" hidden="1" x14ac:dyDescent="0.35">
      <c r="A164" s="336"/>
      <c r="B164" s="337"/>
      <c r="C164" s="337"/>
      <c r="D164" s="337"/>
      <c r="E164" s="337"/>
      <c r="F164" s="337"/>
      <c r="G164" s="337"/>
      <c r="H164" s="337"/>
      <c r="I164" s="337"/>
      <c r="J164" s="337"/>
      <c r="K164" s="337"/>
      <c r="L164" s="337"/>
      <c r="M164" s="337"/>
      <c r="N164" s="337"/>
      <c r="O164" s="337"/>
      <c r="P164" s="337"/>
      <c r="Q164" s="338"/>
      <c r="R164" s="175"/>
      <c r="S164" s="175"/>
      <c r="T164" s="175"/>
      <c r="U164" s="175"/>
      <c r="V164" s="175"/>
      <c r="W164" s="175"/>
      <c r="X164" s="175"/>
      <c r="Y164" s="175"/>
      <c r="Z164" s="175"/>
      <c r="AA164" s="175"/>
      <c r="AB164" s="175"/>
      <c r="AC164" s="175"/>
      <c r="AD164" s="175"/>
      <c r="AE164" s="175"/>
      <c r="AF164" s="175"/>
      <c r="AG164" s="175"/>
      <c r="AH164" s="175"/>
    </row>
    <row r="165" spans="1:37" hidden="1" x14ac:dyDescent="0.35">
      <c r="A165" s="64"/>
      <c r="B165" s="64"/>
      <c r="C165" s="64"/>
      <c r="D165" s="64"/>
      <c r="E165" s="64"/>
      <c r="F165" s="64"/>
      <c r="G165" s="64"/>
      <c r="H165" s="64"/>
      <c r="I165" s="64"/>
      <c r="J165" s="64"/>
      <c r="K165" s="64"/>
      <c r="L165" s="64"/>
      <c r="M165" s="64"/>
      <c r="N165" s="64"/>
      <c r="O165" s="64"/>
      <c r="P165" s="64"/>
      <c r="Q165" s="64"/>
      <c r="R165" s="63"/>
      <c r="S165" s="63"/>
      <c r="T165" s="63"/>
      <c r="U165" s="63"/>
      <c r="V165" s="63"/>
      <c r="W165" s="63"/>
      <c r="X165" s="63"/>
      <c r="Y165" s="63"/>
      <c r="Z165" s="63"/>
      <c r="AA165" s="63"/>
      <c r="AB165" s="63"/>
      <c r="AC165" s="63"/>
      <c r="AD165" s="63"/>
      <c r="AE165" s="63"/>
      <c r="AF165" s="63"/>
      <c r="AG165" s="63"/>
      <c r="AH165" s="63"/>
    </row>
    <row r="166" spans="1:37" hidden="1" x14ac:dyDescent="0.35">
      <c r="A166" s="64"/>
      <c r="B166" s="64"/>
      <c r="C166" s="64"/>
      <c r="D166" s="64"/>
      <c r="E166" s="64"/>
      <c r="F166" s="64"/>
      <c r="G166" s="64"/>
      <c r="H166" s="64"/>
      <c r="I166" s="64"/>
      <c r="J166" s="64"/>
      <c r="K166" s="64"/>
      <c r="L166" s="64"/>
      <c r="M166" s="64"/>
      <c r="N166" s="64"/>
      <c r="O166" s="64"/>
      <c r="P166" s="64"/>
      <c r="Q166" s="64"/>
      <c r="R166" s="63"/>
      <c r="S166" s="63"/>
      <c r="T166" s="63"/>
      <c r="U166" s="63"/>
      <c r="V166" s="63"/>
      <c r="W166" s="63"/>
      <c r="X166" s="63"/>
      <c r="Y166" s="63"/>
      <c r="Z166" s="63"/>
      <c r="AA166" s="63"/>
      <c r="AB166" s="63"/>
      <c r="AC166" s="63"/>
      <c r="AD166" s="63"/>
      <c r="AE166" s="63"/>
      <c r="AF166" s="63"/>
      <c r="AG166" s="63"/>
      <c r="AH166" s="63"/>
    </row>
    <row r="167" spans="1:37" x14ac:dyDescent="0.35">
      <c r="A167" s="64"/>
      <c r="B167" s="64"/>
      <c r="C167" s="64"/>
      <c r="D167" s="64"/>
      <c r="E167" s="64"/>
      <c r="F167" s="64"/>
      <c r="G167" s="64"/>
      <c r="H167" s="64"/>
      <c r="I167" s="64"/>
      <c r="J167" s="64"/>
      <c r="K167" s="64"/>
      <c r="L167" s="64"/>
      <c r="M167" s="64"/>
      <c r="N167" s="64"/>
      <c r="O167" s="64"/>
      <c r="P167" s="64"/>
      <c r="Q167" s="64"/>
      <c r="R167" s="63"/>
      <c r="S167" s="63"/>
      <c r="T167" s="63"/>
      <c r="U167" s="63"/>
      <c r="V167" s="63"/>
      <c r="W167" s="63"/>
      <c r="X167" s="63"/>
      <c r="Y167" s="63"/>
      <c r="Z167" s="63"/>
      <c r="AA167" s="63"/>
      <c r="AB167" s="63"/>
      <c r="AC167" s="63"/>
      <c r="AD167" s="63"/>
      <c r="AE167" s="63"/>
      <c r="AF167" s="63"/>
      <c r="AG167" s="63"/>
      <c r="AH167" s="63"/>
    </row>
    <row r="168" spans="1:37" hidden="1" x14ac:dyDescent="0.35">
      <c r="A168" s="32"/>
      <c r="B168" s="32"/>
      <c r="C168" s="32"/>
      <c r="D168" s="32"/>
      <c r="E168" s="32"/>
      <c r="F168" s="32"/>
      <c r="G168" s="32"/>
      <c r="H168" s="32"/>
      <c r="I168" s="32"/>
      <c r="J168" s="32"/>
      <c r="K168" s="32"/>
      <c r="L168" s="32"/>
      <c r="M168" s="32"/>
      <c r="N168" s="32"/>
      <c r="O168" s="32"/>
      <c r="P168" s="32"/>
      <c r="Q168" s="32"/>
      <c r="R168" s="31"/>
      <c r="S168" s="31"/>
      <c r="T168" s="31"/>
      <c r="U168" s="31"/>
      <c r="V168" s="31"/>
      <c r="W168" s="31"/>
      <c r="X168" s="31"/>
      <c r="Y168" s="31"/>
      <c r="Z168" s="31"/>
      <c r="AA168" s="31"/>
      <c r="AB168" s="31"/>
      <c r="AC168" s="31"/>
      <c r="AD168" s="31"/>
      <c r="AE168" s="31"/>
      <c r="AF168" s="31"/>
      <c r="AG168" s="31"/>
      <c r="AH168" s="31"/>
    </row>
    <row r="169" spans="1:37" hidden="1" x14ac:dyDescent="0.35">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row>
    <row r="170" spans="1:37" s="2" customFormat="1" ht="15" hidden="1" customHeight="1" x14ac:dyDescent="0.35">
      <c r="A170" s="77" t="s">
        <v>674</v>
      </c>
      <c r="D170" s="82" t="s">
        <v>694</v>
      </c>
      <c r="E170" s="80"/>
      <c r="F170" s="80"/>
      <c r="G170" s="80"/>
      <c r="H170" s="80"/>
      <c r="I170" s="80"/>
      <c r="J170" s="80"/>
      <c r="K170" s="80"/>
      <c r="L170" s="80"/>
      <c r="M170" s="80"/>
      <c r="N170" s="80"/>
      <c r="O170" s="80"/>
      <c r="P170" s="80"/>
      <c r="Q170" s="80"/>
      <c r="R170" s="80"/>
      <c r="S170" s="80"/>
      <c r="T170" s="80"/>
      <c r="U170" s="80"/>
      <c r="V170" s="80"/>
      <c r="W170" s="80"/>
      <c r="X170" s="80"/>
      <c r="Y170" s="80"/>
      <c r="Z170" s="80"/>
      <c r="AA170" s="80"/>
      <c r="AB170" s="80"/>
      <c r="AC170" s="80"/>
      <c r="AD170" s="80"/>
      <c r="AE170" s="80"/>
      <c r="AF170" s="80"/>
      <c r="AG170" s="80"/>
      <c r="AH170" s="80"/>
      <c r="AI170" s="80"/>
      <c r="AJ170" s="80"/>
      <c r="AK170" s="80"/>
    </row>
    <row r="171" spans="1:37" s="2" customFormat="1" hidden="1" x14ac:dyDescent="0.35">
      <c r="A171" s="75"/>
      <c r="B171" s="75"/>
      <c r="C171" s="75"/>
      <c r="D171" s="75"/>
      <c r="E171" s="75"/>
      <c r="F171" s="75"/>
      <c r="G171" s="75"/>
      <c r="H171" s="75"/>
      <c r="I171" s="75"/>
      <c r="J171" s="75"/>
      <c r="K171" s="75"/>
      <c r="L171" s="75"/>
      <c r="M171" s="75"/>
      <c r="N171" s="75"/>
      <c r="O171" s="75"/>
      <c r="P171" s="75"/>
      <c r="Q171" s="75"/>
      <c r="R171" s="75"/>
      <c r="S171" s="75"/>
      <c r="T171" s="75"/>
      <c r="U171" s="75"/>
      <c r="V171" s="75"/>
      <c r="W171" s="75"/>
      <c r="X171" s="75"/>
      <c r="Y171" s="75"/>
      <c r="Z171" s="75"/>
      <c r="AA171" s="75"/>
      <c r="AB171" s="75"/>
      <c r="AC171" s="75"/>
      <c r="AD171" s="75"/>
      <c r="AE171" s="75"/>
      <c r="AF171" s="75"/>
      <c r="AG171" s="75"/>
      <c r="AH171" s="75"/>
    </row>
    <row r="172" spans="1:37" hidden="1" x14ac:dyDescent="0.35">
      <c r="A172" s="177" t="s">
        <v>719</v>
      </c>
      <c r="B172" s="180"/>
      <c r="C172" s="180"/>
      <c r="D172" s="180"/>
      <c r="E172" s="180"/>
      <c r="F172" s="180"/>
      <c r="G172" s="180"/>
      <c r="H172" s="180"/>
      <c r="I172" s="180"/>
      <c r="J172" s="180"/>
      <c r="K172" s="180"/>
      <c r="L172" s="180"/>
      <c r="M172" s="180"/>
      <c r="N172" s="180"/>
      <c r="O172" s="180"/>
      <c r="P172" s="180"/>
      <c r="Q172" s="180"/>
      <c r="R172" s="180"/>
      <c r="S172" s="180"/>
      <c r="T172" s="180"/>
      <c r="U172" s="180"/>
      <c r="V172" s="180"/>
      <c r="W172" s="180"/>
      <c r="X172" s="180"/>
      <c r="Y172" s="180"/>
      <c r="Z172" s="180"/>
      <c r="AA172" s="180"/>
      <c r="AB172" s="180"/>
      <c r="AC172" s="180"/>
      <c r="AD172" s="180"/>
      <c r="AE172" s="180"/>
      <c r="AF172" s="180"/>
      <c r="AG172" s="180"/>
      <c r="AH172" s="180"/>
    </row>
    <row r="173" spans="1:37" hidden="1" x14ac:dyDescent="0.35">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row>
    <row r="174" spans="1:37" hidden="1" x14ac:dyDescent="0.35">
      <c r="A174" s="181" t="s">
        <v>83</v>
      </c>
      <c r="B174" s="181"/>
      <c r="C174" s="181"/>
      <c r="D174" s="181"/>
      <c r="E174" s="181"/>
      <c r="F174" s="181"/>
      <c r="G174" s="181"/>
      <c r="H174" s="181"/>
      <c r="I174" s="181"/>
      <c r="J174" s="181"/>
      <c r="K174" s="181" t="s">
        <v>565</v>
      </c>
      <c r="L174" s="181"/>
      <c r="M174" s="181"/>
      <c r="N174" s="181"/>
      <c r="O174" s="181"/>
      <c r="P174" s="181"/>
      <c r="Q174" s="181"/>
      <c r="R174" s="181"/>
      <c r="S174" s="181" t="s">
        <v>571</v>
      </c>
      <c r="T174" s="181"/>
      <c r="U174" s="181"/>
      <c r="V174" s="181"/>
      <c r="W174" s="181"/>
      <c r="X174" s="181"/>
      <c r="Y174" s="181"/>
      <c r="Z174" s="181"/>
      <c r="AA174" s="181" t="s">
        <v>574</v>
      </c>
      <c r="AB174" s="181"/>
      <c r="AC174" s="181"/>
      <c r="AD174" s="181"/>
      <c r="AE174" s="181"/>
      <c r="AF174" s="181"/>
      <c r="AG174" s="181"/>
      <c r="AH174" s="181"/>
    </row>
    <row r="175" spans="1:37" hidden="1" x14ac:dyDescent="0.35">
      <c r="A175" s="181"/>
      <c r="B175" s="181"/>
      <c r="C175" s="181"/>
      <c r="D175" s="181"/>
      <c r="E175" s="181"/>
      <c r="F175" s="181"/>
      <c r="G175" s="181"/>
      <c r="H175" s="181"/>
      <c r="I175" s="181"/>
      <c r="J175" s="181"/>
      <c r="K175" s="181"/>
      <c r="L175" s="181"/>
      <c r="M175" s="181"/>
      <c r="N175" s="181"/>
      <c r="O175" s="181"/>
      <c r="P175" s="181"/>
      <c r="Q175" s="181"/>
      <c r="R175" s="181"/>
      <c r="S175" s="181"/>
      <c r="T175" s="181"/>
      <c r="U175" s="181"/>
      <c r="V175" s="181"/>
      <c r="W175" s="181"/>
      <c r="X175" s="181"/>
      <c r="Y175" s="181"/>
      <c r="Z175" s="181"/>
      <c r="AA175" s="181"/>
      <c r="AB175" s="181"/>
      <c r="AC175" s="181"/>
      <c r="AD175" s="181"/>
      <c r="AE175" s="181"/>
      <c r="AF175" s="181"/>
      <c r="AG175" s="181"/>
      <c r="AH175" s="181"/>
    </row>
    <row r="176" spans="1:37" hidden="1" x14ac:dyDescent="0.35">
      <c r="A176" s="181"/>
      <c r="B176" s="181"/>
      <c r="C176" s="181"/>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c r="AA176" s="181"/>
      <c r="AB176" s="181"/>
      <c r="AC176" s="181"/>
      <c r="AD176" s="181"/>
      <c r="AE176" s="181"/>
      <c r="AF176" s="181"/>
      <c r="AG176" s="181"/>
      <c r="AH176" s="181"/>
    </row>
    <row r="177" spans="1:34" hidden="1" x14ac:dyDescent="0.35">
      <c r="A177" s="181"/>
      <c r="B177" s="181"/>
      <c r="C177" s="181"/>
      <c r="D177" s="181"/>
      <c r="E177" s="181"/>
      <c r="F177" s="181"/>
      <c r="G177" s="181"/>
      <c r="H177" s="181"/>
      <c r="I177" s="181"/>
      <c r="J177" s="181"/>
      <c r="K177" s="181"/>
      <c r="L177" s="181"/>
      <c r="M177" s="181"/>
      <c r="N177" s="181"/>
      <c r="O177" s="181"/>
      <c r="P177" s="181"/>
      <c r="Q177" s="181"/>
      <c r="R177" s="181"/>
      <c r="S177" s="181"/>
      <c r="T177" s="181"/>
      <c r="U177" s="181"/>
      <c r="V177" s="181"/>
      <c r="W177" s="181"/>
      <c r="X177" s="181"/>
      <c r="Y177" s="181"/>
      <c r="Z177" s="181"/>
      <c r="AA177" s="181"/>
      <c r="AB177" s="181"/>
      <c r="AC177" s="181"/>
      <c r="AD177" s="181"/>
      <c r="AE177" s="181"/>
      <c r="AF177" s="181"/>
      <c r="AG177" s="181"/>
      <c r="AH177" s="181"/>
    </row>
    <row r="178" spans="1:34" hidden="1" x14ac:dyDescent="0.35">
      <c r="A178" s="157" t="s">
        <v>577</v>
      </c>
      <c r="B178" s="157"/>
      <c r="C178" s="157"/>
      <c r="D178" s="157"/>
      <c r="E178" s="157"/>
      <c r="F178" s="157"/>
      <c r="G178" s="157"/>
      <c r="H178" s="157"/>
      <c r="I178" s="157"/>
      <c r="J178" s="157"/>
      <c r="K178" s="175"/>
      <c r="L178" s="175"/>
      <c r="M178" s="175"/>
      <c r="N178" s="175"/>
      <c r="O178" s="175"/>
      <c r="P178" s="175"/>
      <c r="Q178" s="175"/>
      <c r="R178" s="175"/>
      <c r="S178" s="175"/>
      <c r="T178" s="175"/>
      <c r="U178" s="175"/>
      <c r="V178" s="175"/>
      <c r="W178" s="175"/>
      <c r="X178" s="175"/>
      <c r="Y178" s="175"/>
      <c r="Z178" s="175"/>
      <c r="AA178" s="175"/>
      <c r="AB178" s="175"/>
      <c r="AC178" s="175"/>
      <c r="AD178" s="175"/>
      <c r="AE178" s="175"/>
      <c r="AF178" s="175"/>
      <c r="AG178" s="175"/>
      <c r="AH178" s="175"/>
    </row>
    <row r="179" spans="1:34" hidden="1" x14ac:dyDescent="0.35">
      <c r="A179" s="157"/>
      <c r="B179" s="157"/>
      <c r="C179" s="157"/>
      <c r="D179" s="157"/>
      <c r="E179" s="157"/>
      <c r="F179" s="157"/>
      <c r="G179" s="157"/>
      <c r="H179" s="157"/>
      <c r="I179" s="157"/>
      <c r="J179" s="157"/>
      <c r="K179" s="175"/>
      <c r="L179" s="175"/>
      <c r="M179" s="175"/>
      <c r="N179" s="175"/>
      <c r="O179" s="175"/>
      <c r="P179" s="175"/>
      <c r="Q179" s="175"/>
      <c r="R179" s="175"/>
      <c r="S179" s="175"/>
      <c r="T179" s="175"/>
      <c r="U179" s="175"/>
      <c r="V179" s="175"/>
      <c r="W179" s="175"/>
      <c r="X179" s="175"/>
      <c r="Y179" s="175"/>
      <c r="Z179" s="175"/>
      <c r="AA179" s="175"/>
      <c r="AB179" s="175"/>
      <c r="AC179" s="175"/>
      <c r="AD179" s="175"/>
      <c r="AE179" s="175"/>
      <c r="AF179" s="175"/>
      <c r="AG179" s="175"/>
      <c r="AH179" s="175"/>
    </row>
    <row r="180" spans="1:34" hidden="1" x14ac:dyDescent="0.35">
      <c r="A180" s="157" t="s">
        <v>576</v>
      </c>
      <c r="B180" s="157"/>
      <c r="C180" s="157"/>
      <c r="D180" s="157"/>
      <c r="E180" s="157"/>
      <c r="F180" s="157"/>
      <c r="G180" s="157"/>
      <c r="H180" s="157"/>
      <c r="I180" s="157"/>
      <c r="J180" s="157"/>
      <c r="K180" s="175"/>
      <c r="L180" s="175"/>
      <c r="M180" s="175"/>
      <c r="N180" s="175"/>
      <c r="O180" s="175"/>
      <c r="P180" s="175"/>
      <c r="Q180" s="175"/>
      <c r="R180" s="175"/>
      <c r="S180" s="175"/>
      <c r="T180" s="175"/>
      <c r="U180" s="175"/>
      <c r="V180" s="175"/>
      <c r="W180" s="175"/>
      <c r="X180" s="175"/>
      <c r="Y180" s="175"/>
      <c r="Z180" s="175"/>
      <c r="AA180" s="175"/>
      <c r="AB180" s="175"/>
      <c r="AC180" s="175"/>
      <c r="AD180" s="175"/>
      <c r="AE180" s="175"/>
      <c r="AF180" s="175"/>
      <c r="AG180" s="175"/>
      <c r="AH180" s="175"/>
    </row>
    <row r="181" spans="1:34" hidden="1" x14ac:dyDescent="0.35">
      <c r="A181" s="157"/>
      <c r="B181" s="157"/>
      <c r="C181" s="157"/>
      <c r="D181" s="157"/>
      <c r="E181" s="157"/>
      <c r="F181" s="157"/>
      <c r="G181" s="157"/>
      <c r="H181" s="157"/>
      <c r="I181" s="157"/>
      <c r="J181" s="157"/>
      <c r="K181" s="175"/>
      <c r="L181" s="175"/>
      <c r="M181" s="175"/>
      <c r="N181" s="175"/>
      <c r="O181" s="175"/>
      <c r="P181" s="175"/>
      <c r="Q181" s="175"/>
      <c r="R181" s="175"/>
      <c r="S181" s="175"/>
      <c r="T181" s="175"/>
      <c r="U181" s="175"/>
      <c r="V181" s="175"/>
      <c r="W181" s="175"/>
      <c r="X181" s="175"/>
      <c r="Y181" s="175"/>
      <c r="Z181" s="175"/>
      <c r="AA181" s="175"/>
      <c r="AB181" s="175"/>
      <c r="AC181" s="175"/>
      <c r="AD181" s="175"/>
      <c r="AE181" s="175"/>
      <c r="AF181" s="175"/>
      <c r="AG181" s="175"/>
      <c r="AH181" s="175"/>
    </row>
    <row r="182" spans="1:34" hidden="1" x14ac:dyDescent="0.35">
      <c r="A182" s="157" t="s">
        <v>567</v>
      </c>
      <c r="B182" s="157"/>
      <c r="C182" s="157"/>
      <c r="D182" s="157"/>
      <c r="E182" s="157"/>
      <c r="F182" s="157"/>
      <c r="G182" s="157"/>
      <c r="H182" s="157"/>
      <c r="I182" s="157"/>
      <c r="J182" s="157"/>
      <c r="K182" s="175">
        <f>K178-K180</f>
        <v>0</v>
      </c>
      <c r="L182" s="175"/>
      <c r="M182" s="175"/>
      <c r="N182" s="175"/>
      <c r="O182" s="175"/>
      <c r="P182" s="175"/>
      <c r="Q182" s="175"/>
      <c r="R182" s="175"/>
      <c r="S182" s="175">
        <f>S178-S180</f>
        <v>0</v>
      </c>
      <c r="T182" s="175"/>
      <c r="U182" s="175"/>
      <c r="V182" s="175"/>
      <c r="W182" s="175"/>
      <c r="X182" s="175"/>
      <c r="Y182" s="175"/>
      <c r="Z182" s="175"/>
      <c r="AA182" s="175">
        <f>AA178-AA180</f>
        <v>0</v>
      </c>
      <c r="AB182" s="175"/>
      <c r="AC182" s="175"/>
      <c r="AD182" s="175"/>
      <c r="AE182" s="175"/>
      <c r="AF182" s="175"/>
      <c r="AG182" s="175"/>
      <c r="AH182" s="175"/>
    </row>
    <row r="183" spans="1:34" hidden="1" x14ac:dyDescent="0.35">
      <c r="A183" s="157"/>
      <c r="B183" s="157"/>
      <c r="C183" s="157"/>
      <c r="D183" s="157"/>
      <c r="E183" s="157"/>
      <c r="F183" s="157"/>
      <c r="G183" s="157"/>
      <c r="H183" s="157"/>
      <c r="I183" s="157"/>
      <c r="J183" s="157"/>
      <c r="K183" s="175"/>
      <c r="L183" s="175"/>
      <c r="M183" s="175"/>
      <c r="N183" s="175"/>
      <c r="O183" s="175"/>
      <c r="P183" s="175"/>
      <c r="Q183" s="175"/>
      <c r="R183" s="175"/>
      <c r="S183" s="175"/>
      <c r="T183" s="175"/>
      <c r="U183" s="175"/>
      <c r="V183" s="175"/>
      <c r="W183" s="175"/>
      <c r="X183" s="175"/>
      <c r="Y183" s="175"/>
      <c r="Z183" s="175"/>
      <c r="AA183" s="175"/>
      <c r="AB183" s="175"/>
      <c r="AC183" s="175"/>
      <c r="AD183" s="175"/>
      <c r="AE183" s="175"/>
      <c r="AF183" s="175"/>
      <c r="AG183" s="175"/>
      <c r="AH183" s="175"/>
    </row>
    <row r="184" spans="1:34" hidden="1" x14ac:dyDescent="0.35">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row>
    <row r="185" spans="1:34" hidden="1" x14ac:dyDescent="0.35">
      <c r="A185" s="181" t="s">
        <v>575</v>
      </c>
      <c r="B185" s="181"/>
      <c r="C185" s="181"/>
      <c r="D185" s="181"/>
      <c r="E185" s="181"/>
      <c r="F185" s="181"/>
      <c r="G185" s="181"/>
      <c r="H185" s="181"/>
      <c r="I185" s="181"/>
      <c r="J185" s="181"/>
      <c r="K185" s="181"/>
      <c r="L185" s="181"/>
      <c r="M185" s="181" t="s">
        <v>565</v>
      </c>
      <c r="N185" s="181"/>
      <c r="O185" s="181"/>
      <c r="P185" s="181"/>
      <c r="Q185" s="181"/>
      <c r="R185" s="181"/>
      <c r="S185" s="181"/>
      <c r="T185" s="181"/>
      <c r="U185" s="181"/>
      <c r="V185" s="181"/>
      <c r="W185" s="181"/>
      <c r="X185" s="181" t="s">
        <v>574</v>
      </c>
      <c r="Y185" s="181"/>
      <c r="Z185" s="181"/>
      <c r="AA185" s="181"/>
      <c r="AB185" s="181"/>
      <c r="AC185" s="181"/>
      <c r="AD185" s="181"/>
      <c r="AE185" s="181"/>
      <c r="AF185" s="181"/>
      <c r="AG185" s="181"/>
      <c r="AH185" s="181"/>
    </row>
    <row r="186" spans="1:34" hidden="1" x14ac:dyDescent="0.35">
      <c r="A186" s="181"/>
      <c r="B186" s="181"/>
      <c r="C186" s="181"/>
      <c r="D186" s="181"/>
      <c r="E186" s="181"/>
      <c r="F186" s="181"/>
      <c r="G186" s="181"/>
      <c r="H186" s="181"/>
      <c r="I186" s="181"/>
      <c r="J186" s="181"/>
      <c r="K186" s="181"/>
      <c r="L186" s="181"/>
      <c r="M186" s="181"/>
      <c r="N186" s="181"/>
      <c r="O186" s="181"/>
      <c r="P186" s="181"/>
      <c r="Q186" s="181"/>
      <c r="R186" s="181"/>
      <c r="S186" s="181"/>
      <c r="T186" s="181"/>
      <c r="U186" s="181"/>
      <c r="V186" s="181"/>
      <c r="W186" s="181"/>
      <c r="X186" s="181"/>
      <c r="Y186" s="181"/>
      <c r="Z186" s="181"/>
      <c r="AA186" s="181"/>
      <c r="AB186" s="181"/>
      <c r="AC186" s="181"/>
      <c r="AD186" s="181"/>
      <c r="AE186" s="181"/>
      <c r="AF186" s="181"/>
      <c r="AG186" s="181"/>
      <c r="AH186" s="181"/>
    </row>
    <row r="187" spans="1:34" hidden="1" x14ac:dyDescent="0.35">
      <c r="A187" s="181"/>
      <c r="B187" s="181"/>
      <c r="C187" s="181"/>
      <c r="D187" s="181"/>
      <c r="E187" s="181"/>
      <c r="F187" s="181"/>
      <c r="G187" s="181"/>
      <c r="H187" s="181"/>
      <c r="I187" s="181"/>
      <c r="J187" s="181"/>
      <c r="K187" s="181"/>
      <c r="L187" s="181"/>
      <c r="M187" s="181"/>
      <c r="N187" s="181"/>
      <c r="O187" s="181"/>
      <c r="P187" s="181"/>
      <c r="Q187" s="181"/>
      <c r="R187" s="181"/>
      <c r="S187" s="181"/>
      <c r="T187" s="181"/>
      <c r="U187" s="181"/>
      <c r="V187" s="181"/>
      <c r="W187" s="181"/>
      <c r="X187" s="181"/>
      <c r="Y187" s="181"/>
      <c r="Z187" s="181"/>
      <c r="AA187" s="181"/>
      <c r="AB187" s="181"/>
      <c r="AC187" s="181"/>
      <c r="AD187" s="181"/>
      <c r="AE187" s="181"/>
      <c r="AF187" s="181"/>
      <c r="AG187" s="181"/>
      <c r="AH187" s="181"/>
    </row>
    <row r="188" spans="1:34" hidden="1" x14ac:dyDescent="0.35">
      <c r="A188" s="181"/>
      <c r="B188" s="181"/>
      <c r="C188" s="181"/>
      <c r="D188" s="181"/>
      <c r="E188" s="181"/>
      <c r="F188" s="181"/>
      <c r="G188" s="181"/>
      <c r="H188" s="181"/>
      <c r="I188" s="181"/>
      <c r="J188" s="181"/>
      <c r="K188" s="181"/>
      <c r="L188" s="181"/>
      <c r="M188" s="181"/>
      <c r="N188" s="181"/>
      <c r="O188" s="181"/>
      <c r="P188" s="181"/>
      <c r="Q188" s="181"/>
      <c r="R188" s="181"/>
      <c r="S188" s="181"/>
      <c r="T188" s="181"/>
      <c r="U188" s="181"/>
      <c r="V188" s="181"/>
      <c r="W188" s="181"/>
      <c r="X188" s="181"/>
      <c r="Y188" s="181"/>
      <c r="Z188" s="181"/>
      <c r="AA188" s="181"/>
      <c r="AB188" s="181"/>
      <c r="AC188" s="181"/>
      <c r="AD188" s="181"/>
      <c r="AE188" s="181"/>
      <c r="AF188" s="181"/>
      <c r="AG188" s="181"/>
      <c r="AH188" s="181"/>
    </row>
    <row r="189" spans="1:34" hidden="1" x14ac:dyDescent="0.35">
      <c r="A189" s="413" t="s">
        <v>573</v>
      </c>
      <c r="B189" s="413"/>
      <c r="C189" s="413"/>
      <c r="D189" s="413"/>
      <c r="E189" s="413"/>
      <c r="F189" s="413"/>
      <c r="G189" s="413"/>
      <c r="H189" s="413"/>
      <c r="I189" s="413"/>
      <c r="J189" s="413"/>
      <c r="K189" s="413"/>
      <c r="L189" s="413"/>
      <c r="M189" s="414"/>
      <c r="N189" s="415"/>
      <c r="O189" s="415"/>
      <c r="P189" s="415"/>
      <c r="Q189" s="415"/>
      <c r="R189" s="415"/>
      <c r="S189" s="415"/>
      <c r="T189" s="415"/>
      <c r="U189" s="415"/>
      <c r="V189" s="415"/>
      <c r="W189" s="416"/>
      <c r="X189" s="414"/>
      <c r="Y189" s="415"/>
      <c r="Z189" s="415"/>
      <c r="AA189" s="415"/>
      <c r="AB189" s="415"/>
      <c r="AC189" s="415"/>
      <c r="AD189" s="415"/>
      <c r="AE189" s="415"/>
      <c r="AF189" s="415"/>
      <c r="AG189" s="415"/>
      <c r="AH189" s="416"/>
    </row>
    <row r="190" spans="1:34" hidden="1" x14ac:dyDescent="0.35">
      <c r="A190" s="413"/>
      <c r="B190" s="413"/>
      <c r="C190" s="413"/>
      <c r="D190" s="413"/>
      <c r="E190" s="413"/>
      <c r="F190" s="413"/>
      <c r="G190" s="413"/>
      <c r="H190" s="413"/>
      <c r="I190" s="413"/>
      <c r="J190" s="413"/>
      <c r="K190" s="413"/>
      <c r="L190" s="413"/>
      <c r="M190" s="433"/>
      <c r="N190" s="434"/>
      <c r="O190" s="434"/>
      <c r="P190" s="434"/>
      <c r="Q190" s="434"/>
      <c r="R190" s="434"/>
      <c r="S190" s="434"/>
      <c r="T190" s="434"/>
      <c r="U190" s="434"/>
      <c r="V190" s="434"/>
      <c r="W190" s="435"/>
      <c r="X190" s="433"/>
      <c r="Y190" s="434"/>
      <c r="Z190" s="434"/>
      <c r="AA190" s="434"/>
      <c r="AB190" s="434"/>
      <c r="AC190" s="434"/>
      <c r="AD190" s="434"/>
      <c r="AE190" s="434"/>
      <c r="AF190" s="434"/>
      <c r="AG190" s="434"/>
      <c r="AH190" s="435"/>
    </row>
    <row r="191" spans="1:34" hidden="1" x14ac:dyDescent="0.35">
      <c r="A191" s="413" t="s">
        <v>572</v>
      </c>
      <c r="B191" s="413"/>
      <c r="C191" s="413"/>
      <c r="D191" s="413"/>
      <c r="E191" s="413"/>
      <c r="F191" s="413"/>
      <c r="G191" s="413"/>
      <c r="H191" s="413"/>
      <c r="I191" s="413"/>
      <c r="J191" s="413"/>
      <c r="K191" s="413"/>
      <c r="L191" s="413"/>
      <c r="M191" s="414"/>
      <c r="N191" s="415"/>
      <c r="O191" s="415"/>
      <c r="P191" s="415"/>
      <c r="Q191" s="415"/>
      <c r="R191" s="415"/>
      <c r="S191" s="415"/>
      <c r="T191" s="415"/>
      <c r="U191" s="415"/>
      <c r="V191" s="415"/>
      <c r="W191" s="416"/>
      <c r="X191" s="414"/>
      <c r="Y191" s="415"/>
      <c r="Z191" s="415"/>
      <c r="AA191" s="415"/>
      <c r="AB191" s="415"/>
      <c r="AC191" s="415"/>
      <c r="AD191" s="415"/>
      <c r="AE191" s="415"/>
      <c r="AF191" s="415"/>
      <c r="AG191" s="415"/>
      <c r="AH191" s="416"/>
    </row>
    <row r="192" spans="1:34" hidden="1" x14ac:dyDescent="0.35">
      <c r="A192" s="413"/>
      <c r="B192" s="413"/>
      <c r="C192" s="413"/>
      <c r="D192" s="413"/>
      <c r="E192" s="413"/>
      <c r="F192" s="413"/>
      <c r="G192" s="413"/>
      <c r="H192" s="413"/>
      <c r="I192" s="413"/>
      <c r="J192" s="413"/>
      <c r="K192" s="413"/>
      <c r="L192" s="413"/>
      <c r="M192" s="433"/>
      <c r="N192" s="434"/>
      <c r="O192" s="434"/>
      <c r="P192" s="434"/>
      <c r="Q192" s="434"/>
      <c r="R192" s="434"/>
      <c r="S192" s="434"/>
      <c r="T192" s="434"/>
      <c r="U192" s="434"/>
      <c r="V192" s="434"/>
      <c r="W192" s="435"/>
      <c r="X192" s="433"/>
      <c r="Y192" s="434"/>
      <c r="Z192" s="434"/>
      <c r="AA192" s="434"/>
      <c r="AB192" s="434"/>
      <c r="AC192" s="434"/>
      <c r="AD192" s="434"/>
      <c r="AE192" s="434"/>
      <c r="AF192" s="434"/>
      <c r="AG192" s="434"/>
      <c r="AH192" s="435"/>
    </row>
    <row r="193" spans="1:34" hidden="1" x14ac:dyDescent="0.35">
      <c r="A193" s="413" t="s">
        <v>561</v>
      </c>
      <c r="B193" s="413"/>
      <c r="C193" s="413"/>
      <c r="D193" s="413"/>
      <c r="E193" s="413"/>
      <c r="F193" s="413"/>
      <c r="G193" s="413"/>
      <c r="H193" s="413"/>
      <c r="I193" s="413"/>
      <c r="J193" s="413"/>
      <c r="K193" s="413"/>
      <c r="L193" s="413"/>
      <c r="M193" s="414"/>
      <c r="N193" s="415"/>
      <c r="O193" s="415"/>
      <c r="P193" s="415"/>
      <c r="Q193" s="415"/>
      <c r="R193" s="415"/>
      <c r="S193" s="415"/>
      <c r="T193" s="415"/>
      <c r="U193" s="415"/>
      <c r="V193" s="415"/>
      <c r="W193" s="416"/>
      <c r="X193" s="414"/>
      <c r="Y193" s="415"/>
      <c r="Z193" s="415"/>
      <c r="AA193" s="415"/>
      <c r="AB193" s="415"/>
      <c r="AC193" s="415"/>
      <c r="AD193" s="415"/>
      <c r="AE193" s="415"/>
      <c r="AF193" s="415"/>
      <c r="AG193" s="415"/>
      <c r="AH193" s="416"/>
    </row>
    <row r="194" spans="1:34" hidden="1" x14ac:dyDescent="0.35">
      <c r="A194" s="413"/>
      <c r="B194" s="413"/>
      <c r="C194" s="413"/>
      <c r="D194" s="413"/>
      <c r="E194" s="413"/>
      <c r="F194" s="413"/>
      <c r="G194" s="413"/>
      <c r="H194" s="413"/>
      <c r="I194" s="413"/>
      <c r="J194" s="413"/>
      <c r="K194" s="413"/>
      <c r="L194" s="413"/>
      <c r="M194" s="433"/>
      <c r="N194" s="434"/>
      <c r="O194" s="434"/>
      <c r="P194" s="434"/>
      <c r="Q194" s="434"/>
      <c r="R194" s="434"/>
      <c r="S194" s="434"/>
      <c r="T194" s="434"/>
      <c r="U194" s="434"/>
      <c r="V194" s="434"/>
      <c r="W194" s="435"/>
      <c r="X194" s="433"/>
      <c r="Y194" s="434"/>
      <c r="Z194" s="434"/>
      <c r="AA194" s="434"/>
      <c r="AB194" s="434"/>
      <c r="AC194" s="434"/>
      <c r="AD194" s="434"/>
      <c r="AE194" s="434"/>
      <c r="AF194" s="434"/>
      <c r="AG194" s="434"/>
      <c r="AH194" s="435"/>
    </row>
    <row r="195" spans="1:34" hidden="1" x14ac:dyDescent="0.35">
      <c r="A195" s="413" t="s">
        <v>560</v>
      </c>
      <c r="B195" s="413"/>
      <c r="C195" s="413"/>
      <c r="D195" s="413"/>
      <c r="E195" s="413"/>
      <c r="F195" s="413"/>
      <c r="G195" s="413"/>
      <c r="H195" s="413"/>
      <c r="I195" s="413"/>
      <c r="J195" s="413"/>
      <c r="K195" s="413"/>
      <c r="L195" s="413"/>
      <c r="M195" s="414"/>
      <c r="N195" s="415"/>
      <c r="O195" s="415"/>
      <c r="P195" s="415"/>
      <c r="Q195" s="415"/>
      <c r="R195" s="415"/>
      <c r="S195" s="415"/>
      <c r="T195" s="415"/>
      <c r="U195" s="415"/>
      <c r="V195" s="415"/>
      <c r="W195" s="416"/>
      <c r="X195" s="414"/>
      <c r="Y195" s="415"/>
      <c r="Z195" s="415"/>
      <c r="AA195" s="415"/>
      <c r="AB195" s="415"/>
      <c r="AC195" s="415"/>
      <c r="AD195" s="415"/>
      <c r="AE195" s="415"/>
      <c r="AF195" s="415"/>
      <c r="AG195" s="415"/>
      <c r="AH195" s="416"/>
    </row>
    <row r="196" spans="1:34" hidden="1" x14ac:dyDescent="0.35">
      <c r="A196" s="413"/>
      <c r="B196" s="413"/>
      <c r="C196" s="413"/>
      <c r="D196" s="413"/>
      <c r="E196" s="413"/>
      <c r="F196" s="413"/>
      <c r="G196" s="413"/>
      <c r="H196" s="413"/>
      <c r="I196" s="413"/>
      <c r="J196" s="413"/>
      <c r="K196" s="413"/>
      <c r="L196" s="413"/>
      <c r="M196" s="433"/>
      <c r="N196" s="434"/>
      <c r="O196" s="434"/>
      <c r="P196" s="434"/>
      <c r="Q196" s="434"/>
      <c r="R196" s="434"/>
      <c r="S196" s="434"/>
      <c r="T196" s="434"/>
      <c r="U196" s="434"/>
      <c r="V196" s="434"/>
      <c r="W196" s="435"/>
      <c r="X196" s="433"/>
      <c r="Y196" s="434"/>
      <c r="Z196" s="434"/>
      <c r="AA196" s="434"/>
      <c r="AB196" s="434"/>
      <c r="AC196" s="434"/>
      <c r="AD196" s="434"/>
      <c r="AE196" s="434"/>
      <c r="AF196" s="434"/>
      <c r="AG196" s="434"/>
      <c r="AH196" s="435"/>
    </row>
    <row r="197" spans="1:34" hidden="1" x14ac:dyDescent="0.35">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row>
    <row r="198" spans="1:34" hidden="1" x14ac:dyDescent="0.35">
      <c r="A198" s="182" t="s">
        <v>83</v>
      </c>
      <c r="B198" s="385"/>
      <c r="C198" s="385"/>
      <c r="D198" s="385"/>
      <c r="E198" s="385"/>
      <c r="F198" s="385"/>
      <c r="G198" s="385"/>
      <c r="H198" s="385"/>
      <c r="I198" s="385"/>
      <c r="J198" s="183"/>
      <c r="K198" s="182" t="s">
        <v>565</v>
      </c>
      <c r="L198" s="385"/>
      <c r="M198" s="385"/>
      <c r="N198" s="385"/>
      <c r="O198" s="385"/>
      <c r="P198" s="385"/>
      <c r="Q198" s="385"/>
      <c r="R198" s="183"/>
      <c r="S198" s="182" t="s">
        <v>571</v>
      </c>
      <c r="T198" s="385"/>
      <c r="U198" s="385"/>
      <c r="V198" s="385"/>
      <c r="W198" s="385"/>
      <c r="X198" s="385"/>
      <c r="Y198" s="385"/>
      <c r="Z198" s="183"/>
      <c r="AA198" s="182" t="s">
        <v>570</v>
      </c>
      <c r="AB198" s="385"/>
      <c r="AC198" s="385"/>
      <c r="AD198" s="385"/>
      <c r="AE198" s="385"/>
      <c r="AF198" s="385"/>
      <c r="AG198" s="385"/>
      <c r="AH198" s="183"/>
    </row>
    <row r="199" spans="1:34" hidden="1" x14ac:dyDescent="0.35">
      <c r="A199" s="421"/>
      <c r="B199" s="422"/>
      <c r="C199" s="422"/>
      <c r="D199" s="422"/>
      <c r="E199" s="422"/>
      <c r="F199" s="422"/>
      <c r="G199" s="422"/>
      <c r="H199" s="422"/>
      <c r="I199" s="422"/>
      <c r="J199" s="423"/>
      <c r="K199" s="421"/>
      <c r="L199" s="422"/>
      <c r="M199" s="422"/>
      <c r="N199" s="422"/>
      <c r="O199" s="422"/>
      <c r="P199" s="422"/>
      <c r="Q199" s="422"/>
      <c r="R199" s="423"/>
      <c r="S199" s="421"/>
      <c r="T199" s="422"/>
      <c r="U199" s="422"/>
      <c r="V199" s="422"/>
      <c r="W199" s="422"/>
      <c r="X199" s="422"/>
      <c r="Y199" s="422"/>
      <c r="Z199" s="423"/>
      <c r="AA199" s="421"/>
      <c r="AB199" s="422"/>
      <c r="AC199" s="422"/>
      <c r="AD199" s="422"/>
      <c r="AE199" s="422"/>
      <c r="AF199" s="422"/>
      <c r="AG199" s="422"/>
      <c r="AH199" s="423"/>
    </row>
    <row r="200" spans="1:34" hidden="1" x14ac:dyDescent="0.35">
      <c r="A200" s="421"/>
      <c r="B200" s="422"/>
      <c r="C200" s="422"/>
      <c r="D200" s="422"/>
      <c r="E200" s="422"/>
      <c r="F200" s="422"/>
      <c r="G200" s="422"/>
      <c r="H200" s="422"/>
      <c r="I200" s="422"/>
      <c r="J200" s="423"/>
      <c r="K200" s="421"/>
      <c r="L200" s="422"/>
      <c r="M200" s="422"/>
      <c r="N200" s="422"/>
      <c r="O200" s="422"/>
      <c r="P200" s="422"/>
      <c r="Q200" s="422"/>
      <c r="R200" s="423"/>
      <c r="S200" s="421"/>
      <c r="T200" s="422"/>
      <c r="U200" s="422"/>
      <c r="V200" s="422"/>
      <c r="W200" s="422"/>
      <c r="X200" s="422"/>
      <c r="Y200" s="422"/>
      <c r="Z200" s="423"/>
      <c r="AA200" s="421"/>
      <c r="AB200" s="422"/>
      <c r="AC200" s="422"/>
      <c r="AD200" s="422"/>
      <c r="AE200" s="422"/>
      <c r="AF200" s="422"/>
      <c r="AG200" s="422"/>
      <c r="AH200" s="423"/>
    </row>
    <row r="201" spans="1:34" hidden="1" x14ac:dyDescent="0.35">
      <c r="A201" s="421"/>
      <c r="B201" s="422"/>
      <c r="C201" s="422"/>
      <c r="D201" s="422"/>
      <c r="E201" s="422"/>
      <c r="F201" s="422"/>
      <c r="G201" s="422"/>
      <c r="H201" s="422"/>
      <c r="I201" s="422"/>
      <c r="J201" s="423"/>
      <c r="K201" s="421"/>
      <c r="L201" s="422"/>
      <c r="M201" s="422"/>
      <c r="N201" s="422"/>
      <c r="O201" s="422"/>
      <c r="P201" s="422"/>
      <c r="Q201" s="422"/>
      <c r="R201" s="423"/>
      <c r="S201" s="421"/>
      <c r="T201" s="422"/>
      <c r="U201" s="422"/>
      <c r="V201" s="422"/>
      <c r="W201" s="422"/>
      <c r="X201" s="422"/>
      <c r="Y201" s="422"/>
      <c r="Z201" s="423"/>
      <c r="AA201" s="421"/>
      <c r="AB201" s="422"/>
      <c r="AC201" s="422"/>
      <c r="AD201" s="422"/>
      <c r="AE201" s="422"/>
      <c r="AF201" s="422"/>
      <c r="AG201" s="422"/>
      <c r="AH201" s="423"/>
    </row>
    <row r="202" spans="1:34" hidden="1" x14ac:dyDescent="0.35">
      <c r="A202" s="436"/>
      <c r="B202" s="437"/>
      <c r="C202" s="437"/>
      <c r="D202" s="437"/>
      <c r="E202" s="437"/>
      <c r="F202" s="437"/>
      <c r="G202" s="437"/>
      <c r="H202" s="437"/>
      <c r="I202" s="437"/>
      <c r="J202" s="438"/>
      <c r="K202" s="436"/>
      <c r="L202" s="437"/>
      <c r="M202" s="437"/>
      <c r="N202" s="437"/>
      <c r="O202" s="437"/>
      <c r="P202" s="437"/>
      <c r="Q202" s="437"/>
      <c r="R202" s="438"/>
      <c r="S202" s="436"/>
      <c r="T202" s="437"/>
      <c r="U202" s="437"/>
      <c r="V202" s="437"/>
      <c r="W202" s="437"/>
      <c r="X202" s="437"/>
      <c r="Y202" s="437"/>
      <c r="Z202" s="438"/>
      <c r="AA202" s="436"/>
      <c r="AB202" s="437"/>
      <c r="AC202" s="437"/>
      <c r="AD202" s="437"/>
      <c r="AE202" s="437"/>
      <c r="AF202" s="437"/>
      <c r="AG202" s="437"/>
      <c r="AH202" s="438"/>
    </row>
    <row r="203" spans="1:34" hidden="1" x14ac:dyDescent="0.35">
      <c r="A203" s="157" t="s">
        <v>569</v>
      </c>
      <c r="B203" s="157"/>
      <c r="C203" s="157"/>
      <c r="D203" s="157"/>
      <c r="E203" s="157"/>
      <c r="F203" s="157"/>
      <c r="G203" s="157"/>
      <c r="H203" s="157"/>
      <c r="I203" s="157"/>
      <c r="J203" s="157"/>
      <c r="K203" s="175"/>
      <c r="L203" s="175"/>
      <c r="M203" s="175"/>
      <c r="N203" s="175"/>
      <c r="O203" s="175"/>
      <c r="P203" s="175"/>
      <c r="Q203" s="175"/>
      <c r="R203" s="175"/>
      <c r="S203" s="175"/>
      <c r="T203" s="175"/>
      <c r="U203" s="175"/>
      <c r="V203" s="175"/>
      <c r="W203" s="175"/>
      <c r="X203" s="175"/>
      <c r="Y203" s="175"/>
      <c r="Z203" s="175"/>
      <c r="AA203" s="175"/>
      <c r="AB203" s="175"/>
      <c r="AC203" s="175"/>
      <c r="AD203" s="175"/>
      <c r="AE203" s="175"/>
      <c r="AF203" s="175"/>
      <c r="AG203" s="175"/>
      <c r="AH203" s="175"/>
    </row>
    <row r="204" spans="1:34" hidden="1" x14ac:dyDescent="0.35">
      <c r="A204" s="157"/>
      <c r="B204" s="157"/>
      <c r="C204" s="157"/>
      <c r="D204" s="157"/>
      <c r="E204" s="157"/>
      <c r="F204" s="157"/>
      <c r="G204" s="157"/>
      <c r="H204" s="157"/>
      <c r="I204" s="157"/>
      <c r="J204" s="157"/>
      <c r="K204" s="175"/>
      <c r="L204" s="175"/>
      <c r="M204" s="175"/>
      <c r="N204" s="175"/>
      <c r="O204" s="175"/>
      <c r="P204" s="175"/>
      <c r="Q204" s="175"/>
      <c r="R204" s="175"/>
      <c r="S204" s="175"/>
      <c r="T204" s="175"/>
      <c r="U204" s="175"/>
      <c r="V204" s="175"/>
      <c r="W204" s="175"/>
      <c r="X204" s="175"/>
      <c r="Y204" s="175"/>
      <c r="Z204" s="175"/>
      <c r="AA204" s="175"/>
      <c r="AB204" s="175"/>
      <c r="AC204" s="175"/>
      <c r="AD204" s="175"/>
      <c r="AE204" s="175"/>
      <c r="AF204" s="175"/>
      <c r="AG204" s="175"/>
      <c r="AH204" s="175"/>
    </row>
    <row r="205" spans="1:34" hidden="1" x14ac:dyDescent="0.35">
      <c r="A205" s="157" t="s">
        <v>568</v>
      </c>
      <c r="B205" s="157"/>
      <c r="C205" s="157"/>
      <c r="D205" s="157"/>
      <c r="E205" s="157"/>
      <c r="F205" s="157"/>
      <c r="G205" s="157"/>
      <c r="H205" s="157"/>
      <c r="I205" s="157"/>
      <c r="J205" s="157"/>
      <c r="K205" s="175"/>
      <c r="L205" s="175"/>
      <c r="M205" s="175"/>
      <c r="N205" s="175"/>
      <c r="O205" s="175"/>
      <c r="P205" s="175"/>
      <c r="Q205" s="175"/>
      <c r="R205" s="175"/>
      <c r="S205" s="175"/>
      <c r="T205" s="175"/>
      <c r="U205" s="175"/>
      <c r="V205" s="175"/>
      <c r="W205" s="175"/>
      <c r="X205" s="175"/>
      <c r="Y205" s="175"/>
      <c r="Z205" s="175"/>
      <c r="AA205" s="175"/>
      <c r="AB205" s="175"/>
      <c r="AC205" s="175"/>
      <c r="AD205" s="175"/>
      <c r="AE205" s="175"/>
      <c r="AF205" s="175"/>
      <c r="AG205" s="175"/>
      <c r="AH205" s="175"/>
    </row>
    <row r="206" spans="1:34" hidden="1" x14ac:dyDescent="0.35">
      <c r="A206" s="157"/>
      <c r="B206" s="157"/>
      <c r="C206" s="157"/>
      <c r="D206" s="157"/>
      <c r="E206" s="157"/>
      <c r="F206" s="157"/>
      <c r="G206" s="157"/>
      <c r="H206" s="157"/>
      <c r="I206" s="157"/>
      <c r="J206" s="157"/>
      <c r="K206" s="175"/>
      <c r="L206" s="175"/>
      <c r="M206" s="175"/>
      <c r="N206" s="175"/>
      <c r="O206" s="175"/>
      <c r="P206" s="175"/>
      <c r="Q206" s="175"/>
      <c r="R206" s="175"/>
      <c r="S206" s="175"/>
      <c r="T206" s="175"/>
      <c r="U206" s="175"/>
      <c r="V206" s="175"/>
      <c r="W206" s="175"/>
      <c r="X206" s="175"/>
      <c r="Y206" s="175"/>
      <c r="Z206" s="175"/>
      <c r="AA206" s="175"/>
      <c r="AB206" s="175"/>
      <c r="AC206" s="175"/>
      <c r="AD206" s="175"/>
      <c r="AE206" s="175"/>
      <c r="AF206" s="175"/>
      <c r="AG206" s="175"/>
      <c r="AH206" s="175"/>
    </row>
    <row r="207" spans="1:34" hidden="1" x14ac:dyDescent="0.35">
      <c r="A207" s="157" t="s">
        <v>567</v>
      </c>
      <c r="B207" s="157"/>
      <c r="C207" s="157"/>
      <c r="D207" s="157"/>
      <c r="E207" s="157"/>
      <c r="F207" s="157"/>
      <c r="G207" s="157"/>
      <c r="H207" s="157"/>
      <c r="I207" s="157"/>
      <c r="J207" s="157"/>
      <c r="K207" s="175">
        <f>K203-K205</f>
        <v>0</v>
      </c>
      <c r="L207" s="175"/>
      <c r="M207" s="175"/>
      <c r="N207" s="175"/>
      <c r="O207" s="175"/>
      <c r="P207" s="175"/>
      <c r="Q207" s="175"/>
      <c r="R207" s="175"/>
      <c r="S207" s="175">
        <f>S203-S205</f>
        <v>0</v>
      </c>
      <c r="T207" s="175"/>
      <c r="U207" s="175"/>
      <c r="V207" s="175"/>
      <c r="W207" s="175"/>
      <c r="X207" s="175"/>
      <c r="Y207" s="175"/>
      <c r="Z207" s="175"/>
      <c r="AA207" s="175">
        <f>AA203-AA205</f>
        <v>0</v>
      </c>
      <c r="AB207" s="175"/>
      <c r="AC207" s="175"/>
      <c r="AD207" s="175"/>
      <c r="AE207" s="175"/>
      <c r="AF207" s="175"/>
      <c r="AG207" s="175"/>
      <c r="AH207" s="175"/>
    </row>
    <row r="208" spans="1:34" hidden="1" x14ac:dyDescent="0.35">
      <c r="A208" s="157"/>
      <c r="B208" s="157"/>
      <c r="C208" s="157"/>
      <c r="D208" s="157"/>
      <c r="E208" s="157"/>
      <c r="F208" s="157"/>
      <c r="G208" s="157"/>
      <c r="H208" s="157"/>
      <c r="I208" s="157"/>
      <c r="J208" s="157"/>
      <c r="K208" s="175"/>
      <c r="L208" s="175"/>
      <c r="M208" s="175"/>
      <c r="N208" s="175"/>
      <c r="O208" s="175"/>
      <c r="P208" s="175"/>
      <c r="Q208" s="175"/>
      <c r="R208" s="175"/>
      <c r="S208" s="175"/>
      <c r="T208" s="175"/>
      <c r="U208" s="175"/>
      <c r="V208" s="175"/>
      <c r="W208" s="175"/>
      <c r="X208" s="175"/>
      <c r="Y208" s="175"/>
      <c r="Z208" s="175"/>
      <c r="AA208" s="175"/>
      <c r="AB208" s="175"/>
      <c r="AC208" s="175"/>
      <c r="AD208" s="175"/>
      <c r="AE208" s="175"/>
      <c r="AF208" s="175"/>
      <c r="AG208" s="175"/>
      <c r="AH208" s="175"/>
    </row>
    <row r="209" spans="1:34" hidden="1" x14ac:dyDescent="0.35">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row>
    <row r="210" spans="1:34" hidden="1" x14ac:dyDescent="0.35">
      <c r="A210" s="182" t="s">
        <v>566</v>
      </c>
      <c r="B210" s="385"/>
      <c r="C210" s="385"/>
      <c r="D210" s="385"/>
      <c r="E210" s="385"/>
      <c r="F210" s="385"/>
      <c r="G210" s="385"/>
      <c r="H210" s="385"/>
      <c r="I210" s="385"/>
      <c r="J210" s="385"/>
      <c r="K210" s="385"/>
      <c r="L210" s="183"/>
      <c r="M210" s="182" t="s">
        <v>565</v>
      </c>
      <c r="N210" s="385"/>
      <c r="O210" s="385"/>
      <c r="P210" s="385"/>
      <c r="Q210" s="385"/>
      <c r="R210" s="385"/>
      <c r="S210" s="385"/>
      <c r="T210" s="385"/>
      <c r="U210" s="385"/>
      <c r="V210" s="385"/>
      <c r="W210" s="183"/>
      <c r="X210" s="182" t="s">
        <v>564</v>
      </c>
      <c r="Y210" s="385"/>
      <c r="Z210" s="385"/>
      <c r="AA210" s="385"/>
      <c r="AB210" s="385"/>
      <c r="AC210" s="385"/>
      <c r="AD210" s="385"/>
      <c r="AE210" s="385"/>
      <c r="AF210" s="385"/>
      <c r="AG210" s="385"/>
      <c r="AH210" s="183"/>
    </row>
    <row r="211" spans="1:34" hidden="1" x14ac:dyDescent="0.35">
      <c r="A211" s="421"/>
      <c r="B211" s="422"/>
      <c r="C211" s="422"/>
      <c r="D211" s="422"/>
      <c r="E211" s="422"/>
      <c r="F211" s="422"/>
      <c r="G211" s="422"/>
      <c r="H211" s="422"/>
      <c r="I211" s="422"/>
      <c r="J211" s="422"/>
      <c r="K211" s="422"/>
      <c r="L211" s="423"/>
      <c r="M211" s="421"/>
      <c r="N211" s="422"/>
      <c r="O211" s="422"/>
      <c r="P211" s="422"/>
      <c r="Q211" s="422"/>
      <c r="R211" s="422"/>
      <c r="S211" s="422"/>
      <c r="T211" s="422"/>
      <c r="U211" s="422"/>
      <c r="V211" s="422"/>
      <c r="W211" s="423"/>
      <c r="X211" s="421"/>
      <c r="Y211" s="422"/>
      <c r="Z211" s="422"/>
      <c r="AA211" s="422"/>
      <c r="AB211" s="422"/>
      <c r="AC211" s="422"/>
      <c r="AD211" s="422"/>
      <c r="AE211" s="422"/>
      <c r="AF211" s="422"/>
      <c r="AG211" s="422"/>
      <c r="AH211" s="423"/>
    </row>
    <row r="212" spans="1:34" hidden="1" x14ac:dyDescent="0.35">
      <c r="A212" s="421"/>
      <c r="B212" s="422"/>
      <c r="C212" s="422"/>
      <c r="D212" s="422"/>
      <c r="E212" s="422"/>
      <c r="F212" s="422"/>
      <c r="G212" s="422"/>
      <c r="H212" s="422"/>
      <c r="I212" s="422"/>
      <c r="J212" s="422"/>
      <c r="K212" s="422"/>
      <c r="L212" s="423"/>
      <c r="M212" s="421"/>
      <c r="N212" s="422"/>
      <c r="O212" s="422"/>
      <c r="P212" s="422"/>
      <c r="Q212" s="422"/>
      <c r="R212" s="422"/>
      <c r="S212" s="422"/>
      <c r="T212" s="422"/>
      <c r="U212" s="422"/>
      <c r="V212" s="422"/>
      <c r="W212" s="423"/>
      <c r="X212" s="421"/>
      <c r="Y212" s="422"/>
      <c r="Z212" s="422"/>
      <c r="AA212" s="422"/>
      <c r="AB212" s="422"/>
      <c r="AC212" s="422"/>
      <c r="AD212" s="422"/>
      <c r="AE212" s="422"/>
      <c r="AF212" s="422"/>
      <c r="AG212" s="422"/>
      <c r="AH212" s="423"/>
    </row>
    <row r="213" spans="1:34" hidden="1" x14ac:dyDescent="0.35">
      <c r="A213" s="184"/>
      <c r="B213" s="386"/>
      <c r="C213" s="386"/>
      <c r="D213" s="386"/>
      <c r="E213" s="386"/>
      <c r="F213" s="386"/>
      <c r="G213" s="386"/>
      <c r="H213" s="386"/>
      <c r="I213" s="386"/>
      <c r="J213" s="386"/>
      <c r="K213" s="386"/>
      <c r="L213" s="185"/>
      <c r="M213" s="184"/>
      <c r="N213" s="386"/>
      <c r="O213" s="386"/>
      <c r="P213" s="386"/>
      <c r="Q213" s="386"/>
      <c r="R213" s="386"/>
      <c r="S213" s="386"/>
      <c r="T213" s="386"/>
      <c r="U213" s="386"/>
      <c r="V213" s="386"/>
      <c r="W213" s="185"/>
      <c r="X213" s="184"/>
      <c r="Y213" s="386"/>
      <c r="Z213" s="386"/>
      <c r="AA213" s="386"/>
      <c r="AB213" s="386"/>
      <c r="AC213" s="386"/>
      <c r="AD213" s="386"/>
      <c r="AE213" s="386"/>
      <c r="AF213" s="386"/>
      <c r="AG213" s="386"/>
      <c r="AH213" s="185"/>
    </row>
    <row r="214" spans="1:34" hidden="1" x14ac:dyDescent="0.35">
      <c r="A214" s="424" t="s">
        <v>563</v>
      </c>
      <c r="B214" s="425"/>
      <c r="C214" s="425"/>
      <c r="D214" s="425"/>
      <c r="E214" s="425"/>
      <c r="F214" s="425"/>
      <c r="G214" s="425"/>
      <c r="H214" s="425"/>
      <c r="I214" s="425"/>
      <c r="J214" s="425"/>
      <c r="K214" s="425"/>
      <c r="L214" s="426"/>
      <c r="M214" s="414"/>
      <c r="N214" s="415"/>
      <c r="O214" s="415"/>
      <c r="P214" s="415"/>
      <c r="Q214" s="415"/>
      <c r="R214" s="415"/>
      <c r="S214" s="415"/>
      <c r="T214" s="415"/>
      <c r="U214" s="415"/>
      <c r="V214" s="415"/>
      <c r="W214" s="416"/>
      <c r="X214" s="414"/>
      <c r="Y214" s="415"/>
      <c r="Z214" s="415"/>
      <c r="AA214" s="415"/>
      <c r="AB214" s="415"/>
      <c r="AC214" s="415"/>
      <c r="AD214" s="415"/>
      <c r="AE214" s="415"/>
      <c r="AF214" s="415"/>
      <c r="AG214" s="415"/>
      <c r="AH214" s="416"/>
    </row>
    <row r="215" spans="1:34" hidden="1" x14ac:dyDescent="0.35">
      <c r="A215" s="427"/>
      <c r="B215" s="428"/>
      <c r="C215" s="428"/>
      <c r="D215" s="428"/>
      <c r="E215" s="428"/>
      <c r="F215" s="428"/>
      <c r="G215" s="428"/>
      <c r="H215" s="428"/>
      <c r="I215" s="428"/>
      <c r="J215" s="428"/>
      <c r="K215" s="428"/>
      <c r="L215" s="429"/>
      <c r="M215" s="417"/>
      <c r="N215" s="418"/>
      <c r="O215" s="418"/>
      <c r="P215" s="418"/>
      <c r="Q215" s="418"/>
      <c r="R215" s="418"/>
      <c r="S215" s="418"/>
      <c r="T215" s="418"/>
      <c r="U215" s="418"/>
      <c r="V215" s="418"/>
      <c r="W215" s="419"/>
      <c r="X215" s="417"/>
      <c r="Y215" s="418"/>
      <c r="Z215" s="418"/>
      <c r="AA215" s="418"/>
      <c r="AB215" s="418"/>
      <c r="AC215" s="418"/>
      <c r="AD215" s="418"/>
      <c r="AE215" s="418"/>
      <c r="AF215" s="418"/>
      <c r="AG215" s="418"/>
      <c r="AH215" s="419"/>
    </row>
    <row r="216" spans="1:34" hidden="1" x14ac:dyDescent="0.35">
      <c r="A216" s="430"/>
      <c r="B216" s="431"/>
      <c r="C216" s="431"/>
      <c r="D216" s="431"/>
      <c r="E216" s="431"/>
      <c r="F216" s="431"/>
      <c r="G216" s="431"/>
      <c r="H216" s="431"/>
      <c r="I216" s="431"/>
      <c r="J216" s="431"/>
      <c r="K216" s="431"/>
      <c r="L216" s="432"/>
      <c r="M216" s="433"/>
      <c r="N216" s="434"/>
      <c r="O216" s="434"/>
      <c r="P216" s="434"/>
      <c r="Q216" s="434"/>
      <c r="R216" s="434"/>
      <c r="S216" s="434"/>
      <c r="T216" s="434"/>
      <c r="U216" s="434"/>
      <c r="V216" s="434"/>
      <c r="W216" s="435"/>
      <c r="X216" s="433"/>
      <c r="Y216" s="434"/>
      <c r="Z216" s="434"/>
      <c r="AA216" s="434"/>
      <c r="AB216" s="434"/>
      <c r="AC216" s="434"/>
      <c r="AD216" s="434"/>
      <c r="AE216" s="434"/>
      <c r="AF216" s="434"/>
      <c r="AG216" s="434"/>
      <c r="AH216" s="435"/>
    </row>
    <row r="217" spans="1:34" hidden="1" x14ac:dyDescent="0.35">
      <c r="A217" s="424" t="s">
        <v>562</v>
      </c>
      <c r="B217" s="425"/>
      <c r="C217" s="425"/>
      <c r="D217" s="425"/>
      <c r="E217" s="425"/>
      <c r="F217" s="425"/>
      <c r="G217" s="425"/>
      <c r="H217" s="425"/>
      <c r="I217" s="425"/>
      <c r="J217" s="425"/>
      <c r="K217" s="425"/>
      <c r="L217" s="426"/>
      <c r="M217" s="414"/>
      <c r="N217" s="415"/>
      <c r="O217" s="415"/>
      <c r="P217" s="415"/>
      <c r="Q217" s="415"/>
      <c r="R217" s="415"/>
      <c r="S217" s="415"/>
      <c r="T217" s="415"/>
      <c r="U217" s="415"/>
      <c r="V217" s="415"/>
      <c r="W217" s="416"/>
      <c r="X217" s="414"/>
      <c r="Y217" s="415"/>
      <c r="Z217" s="415"/>
      <c r="AA217" s="415"/>
      <c r="AB217" s="415"/>
      <c r="AC217" s="415"/>
      <c r="AD217" s="415"/>
      <c r="AE217" s="415"/>
      <c r="AF217" s="415"/>
      <c r="AG217" s="415"/>
      <c r="AH217" s="416"/>
    </row>
    <row r="218" spans="1:34" hidden="1" x14ac:dyDescent="0.35">
      <c r="A218" s="427"/>
      <c r="B218" s="428"/>
      <c r="C218" s="428"/>
      <c r="D218" s="428"/>
      <c r="E218" s="428"/>
      <c r="F218" s="428"/>
      <c r="G218" s="428"/>
      <c r="H218" s="428"/>
      <c r="I218" s="428"/>
      <c r="J218" s="428"/>
      <c r="K218" s="428"/>
      <c r="L218" s="429"/>
      <c r="M218" s="417"/>
      <c r="N218" s="418"/>
      <c r="O218" s="418"/>
      <c r="P218" s="418"/>
      <c r="Q218" s="418"/>
      <c r="R218" s="418"/>
      <c r="S218" s="418"/>
      <c r="T218" s="418"/>
      <c r="U218" s="418"/>
      <c r="V218" s="418"/>
      <c r="W218" s="419"/>
      <c r="X218" s="417"/>
      <c r="Y218" s="418"/>
      <c r="Z218" s="418"/>
      <c r="AA218" s="418"/>
      <c r="AB218" s="418"/>
      <c r="AC218" s="418"/>
      <c r="AD218" s="418"/>
      <c r="AE218" s="418"/>
      <c r="AF218" s="418"/>
      <c r="AG218" s="418"/>
      <c r="AH218" s="419"/>
    </row>
    <row r="219" spans="1:34" hidden="1" x14ac:dyDescent="0.35">
      <c r="A219" s="430"/>
      <c r="B219" s="431"/>
      <c r="C219" s="431"/>
      <c r="D219" s="431"/>
      <c r="E219" s="431"/>
      <c r="F219" s="431"/>
      <c r="G219" s="431"/>
      <c r="H219" s="431"/>
      <c r="I219" s="431"/>
      <c r="J219" s="431"/>
      <c r="K219" s="431"/>
      <c r="L219" s="432"/>
      <c r="M219" s="433"/>
      <c r="N219" s="434"/>
      <c r="O219" s="434"/>
      <c r="P219" s="434"/>
      <c r="Q219" s="434"/>
      <c r="R219" s="434"/>
      <c r="S219" s="434"/>
      <c r="T219" s="434"/>
      <c r="U219" s="434"/>
      <c r="V219" s="434"/>
      <c r="W219" s="435"/>
      <c r="X219" s="433"/>
      <c r="Y219" s="434"/>
      <c r="Z219" s="434"/>
      <c r="AA219" s="434"/>
      <c r="AB219" s="434"/>
      <c r="AC219" s="434"/>
      <c r="AD219" s="434"/>
      <c r="AE219" s="434"/>
      <c r="AF219" s="434"/>
      <c r="AG219" s="434"/>
      <c r="AH219" s="435"/>
    </row>
    <row r="220" spans="1:34" hidden="1" x14ac:dyDescent="0.35">
      <c r="A220" s="413" t="s">
        <v>561</v>
      </c>
      <c r="B220" s="413"/>
      <c r="C220" s="413"/>
      <c r="D220" s="413"/>
      <c r="E220" s="413"/>
      <c r="F220" s="413"/>
      <c r="G220" s="413"/>
      <c r="H220" s="413"/>
      <c r="I220" s="413"/>
      <c r="J220" s="413"/>
      <c r="K220" s="413"/>
      <c r="L220" s="413"/>
      <c r="M220" s="414"/>
      <c r="N220" s="415"/>
      <c r="O220" s="415"/>
      <c r="P220" s="415"/>
      <c r="Q220" s="415"/>
      <c r="R220" s="415"/>
      <c r="S220" s="415"/>
      <c r="T220" s="415"/>
      <c r="U220" s="415"/>
      <c r="V220" s="415"/>
      <c r="W220" s="416"/>
      <c r="X220" s="414"/>
      <c r="Y220" s="415"/>
      <c r="Z220" s="415"/>
      <c r="AA220" s="415"/>
      <c r="AB220" s="415"/>
      <c r="AC220" s="415"/>
      <c r="AD220" s="415"/>
      <c r="AE220" s="415"/>
      <c r="AF220" s="415"/>
      <c r="AG220" s="415"/>
      <c r="AH220" s="416"/>
    </row>
    <row r="221" spans="1:34" hidden="1" x14ac:dyDescent="0.35">
      <c r="A221" s="413"/>
      <c r="B221" s="413"/>
      <c r="C221" s="413"/>
      <c r="D221" s="413"/>
      <c r="E221" s="413"/>
      <c r="F221" s="413"/>
      <c r="G221" s="413"/>
      <c r="H221" s="413"/>
      <c r="I221" s="413"/>
      <c r="J221" s="413"/>
      <c r="K221" s="413"/>
      <c r="L221" s="413"/>
      <c r="M221" s="417"/>
      <c r="N221" s="418"/>
      <c r="O221" s="418"/>
      <c r="P221" s="418"/>
      <c r="Q221" s="418"/>
      <c r="R221" s="418"/>
      <c r="S221" s="418"/>
      <c r="T221" s="418"/>
      <c r="U221" s="418"/>
      <c r="V221" s="418"/>
      <c r="W221" s="419"/>
      <c r="X221" s="417"/>
      <c r="Y221" s="418"/>
      <c r="Z221" s="418"/>
      <c r="AA221" s="418"/>
      <c r="AB221" s="418"/>
      <c r="AC221" s="418"/>
      <c r="AD221" s="418"/>
      <c r="AE221" s="418"/>
      <c r="AF221" s="418"/>
      <c r="AG221" s="418"/>
      <c r="AH221" s="419"/>
    </row>
    <row r="222" spans="1:34" hidden="1" x14ac:dyDescent="0.35">
      <c r="A222" s="413" t="s">
        <v>560</v>
      </c>
      <c r="B222" s="413"/>
      <c r="C222" s="413"/>
      <c r="D222" s="413"/>
      <c r="E222" s="413"/>
      <c r="F222" s="413"/>
      <c r="G222" s="413"/>
      <c r="H222" s="413"/>
      <c r="I222" s="413"/>
      <c r="J222" s="413"/>
      <c r="K222" s="413"/>
      <c r="L222" s="413"/>
      <c r="M222" s="175"/>
      <c r="N222" s="175"/>
      <c r="O222" s="175"/>
      <c r="P222" s="175"/>
      <c r="Q222" s="175"/>
      <c r="R222" s="175"/>
      <c r="S222" s="175"/>
      <c r="T222" s="175"/>
      <c r="U222" s="175"/>
      <c r="V222" s="175"/>
      <c r="W222" s="175"/>
      <c r="X222" s="175"/>
      <c r="Y222" s="175"/>
      <c r="Z222" s="175"/>
      <c r="AA222" s="175"/>
      <c r="AB222" s="175"/>
      <c r="AC222" s="175"/>
      <c r="AD222" s="175"/>
      <c r="AE222" s="175"/>
      <c r="AF222" s="175"/>
      <c r="AG222" s="175"/>
      <c r="AH222" s="175"/>
    </row>
    <row r="223" spans="1:34" hidden="1" x14ac:dyDescent="0.35">
      <c r="A223" s="413"/>
      <c r="B223" s="413"/>
      <c r="C223" s="413"/>
      <c r="D223" s="413"/>
      <c r="E223" s="413"/>
      <c r="F223" s="413"/>
      <c r="G223" s="413"/>
      <c r="H223" s="413"/>
      <c r="I223" s="413"/>
      <c r="J223" s="413"/>
      <c r="K223" s="413"/>
      <c r="L223" s="413"/>
      <c r="M223" s="175"/>
      <c r="N223" s="175"/>
      <c r="O223" s="175"/>
      <c r="P223" s="175"/>
      <c r="Q223" s="175"/>
      <c r="R223" s="175"/>
      <c r="S223" s="175"/>
      <c r="T223" s="175"/>
      <c r="U223" s="175"/>
      <c r="V223" s="175"/>
      <c r="W223" s="175"/>
      <c r="X223" s="175"/>
      <c r="Y223" s="175"/>
      <c r="Z223" s="175"/>
      <c r="AA223" s="175"/>
      <c r="AB223" s="175"/>
      <c r="AC223" s="175"/>
      <c r="AD223" s="175"/>
      <c r="AE223" s="175"/>
      <c r="AF223" s="175"/>
      <c r="AG223" s="175"/>
      <c r="AH223" s="175"/>
    </row>
    <row r="224" spans="1:34" hidden="1" x14ac:dyDescent="0.35"/>
    <row r="225" spans="1:37" hidden="1" x14ac:dyDescent="0.35"/>
    <row r="226" spans="1:37" s="2" customFormat="1" ht="15" customHeight="1" x14ac:dyDescent="0.35">
      <c r="A226" s="95">
        <v>6</v>
      </c>
      <c r="D226" s="79" t="s">
        <v>693</v>
      </c>
      <c r="E226" s="76"/>
      <c r="F226" s="76"/>
      <c r="G226" s="76"/>
      <c r="H226" s="76"/>
      <c r="I226" s="76"/>
      <c r="J226" s="76"/>
      <c r="K226" s="76"/>
      <c r="L226" s="76"/>
      <c r="M226" s="76"/>
      <c r="N226" s="76"/>
      <c r="O226" s="76"/>
      <c r="P226" s="76"/>
      <c r="Q226" s="76"/>
      <c r="R226" s="76"/>
      <c r="S226" s="76"/>
      <c r="T226" s="76"/>
      <c r="U226" s="76"/>
      <c r="V226" s="76"/>
      <c r="W226" s="76"/>
      <c r="X226" s="76"/>
      <c r="Y226" s="76"/>
      <c r="Z226" s="76"/>
      <c r="AA226" s="76"/>
      <c r="AB226" s="76"/>
      <c r="AC226" s="76"/>
      <c r="AD226" s="76"/>
      <c r="AE226" s="76"/>
      <c r="AF226" s="76"/>
      <c r="AG226" s="76"/>
      <c r="AH226" s="76"/>
      <c r="AI226" s="76"/>
      <c r="AJ226" s="76"/>
      <c r="AK226" s="76"/>
    </row>
    <row r="227" spans="1:37" s="2" customFormat="1" hidden="1" x14ac:dyDescent="0.35">
      <c r="A227" s="75"/>
      <c r="B227" s="75"/>
      <c r="C227" s="75"/>
      <c r="D227" s="75"/>
      <c r="E227" s="75"/>
      <c r="F227" s="75"/>
      <c r="G227" s="75"/>
      <c r="H227" s="75"/>
      <c r="I227" s="75"/>
      <c r="J227" s="75"/>
      <c r="K227" s="75"/>
      <c r="L227" s="75"/>
      <c r="M227" s="75"/>
      <c r="N227" s="75"/>
      <c r="O227" s="75"/>
      <c r="P227" s="75"/>
      <c r="Q227" s="75"/>
      <c r="R227" s="75"/>
      <c r="S227" s="75"/>
      <c r="T227" s="75"/>
      <c r="U227" s="75"/>
      <c r="V227" s="75"/>
      <c r="W227" s="75"/>
      <c r="X227" s="75"/>
      <c r="Y227" s="75"/>
      <c r="Z227" s="75"/>
      <c r="AA227" s="75"/>
      <c r="AB227" s="75"/>
      <c r="AC227" s="75"/>
      <c r="AD227" s="75"/>
      <c r="AE227" s="75"/>
      <c r="AF227" s="75"/>
      <c r="AG227" s="75"/>
      <c r="AH227" s="75"/>
    </row>
    <row r="228" spans="1:37" hidden="1" x14ac:dyDescent="0.35">
      <c r="A228" s="152" t="s">
        <v>618</v>
      </c>
      <c r="B228" s="178"/>
      <c r="C228" s="178"/>
      <c r="D228" s="178"/>
      <c r="E228" s="178"/>
      <c r="F228" s="178"/>
      <c r="G228" s="178"/>
      <c r="H228" s="178"/>
      <c r="I228" s="178"/>
      <c r="J228" s="178"/>
      <c r="K228" s="178"/>
      <c r="L228" s="178"/>
      <c r="M228" s="178"/>
      <c r="N228" s="178"/>
      <c r="O228" s="178"/>
      <c r="P228" s="178"/>
      <c r="Q228" s="178"/>
      <c r="R228" s="178"/>
      <c r="S228" s="178"/>
      <c r="T228" s="178"/>
      <c r="U228" s="178"/>
      <c r="V228" s="178"/>
      <c r="W228" s="178"/>
      <c r="X228" s="178"/>
      <c r="Y228" s="178"/>
      <c r="Z228" s="178"/>
      <c r="AA228" s="178"/>
      <c r="AB228" s="178"/>
      <c r="AC228" s="178"/>
      <c r="AD228" s="178"/>
      <c r="AE228" s="178"/>
      <c r="AF228" s="178"/>
      <c r="AG228" s="178"/>
      <c r="AH228" s="178"/>
    </row>
    <row r="229" spans="1:37" hidden="1" x14ac:dyDescent="0.35">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row>
    <row r="230" spans="1:37" hidden="1" x14ac:dyDescent="0.35">
      <c r="A230" s="181" t="s">
        <v>617</v>
      </c>
      <c r="B230" s="181"/>
      <c r="C230" s="181"/>
      <c r="D230" s="181"/>
      <c r="E230" s="181"/>
      <c r="F230" s="181"/>
      <c r="G230" s="181"/>
      <c r="H230" s="181"/>
      <c r="I230" s="181"/>
      <c r="J230" s="181" t="s">
        <v>58</v>
      </c>
      <c r="K230" s="181"/>
      <c r="L230" s="181"/>
      <c r="M230" s="181"/>
      <c r="N230" s="181"/>
      <c r="O230" s="181"/>
      <c r="P230" s="181"/>
      <c r="Q230" s="181"/>
      <c r="R230" s="181"/>
      <c r="S230" s="181"/>
      <c r="T230" s="181"/>
      <c r="U230" s="181"/>
      <c r="V230" s="181"/>
      <c r="W230" s="181"/>
      <c r="X230" s="181"/>
      <c r="Y230" s="181"/>
      <c r="Z230" s="181"/>
      <c r="AA230" s="181"/>
      <c r="AB230" s="181"/>
      <c r="AC230" s="181"/>
      <c r="AD230" s="181"/>
      <c r="AE230" s="181"/>
      <c r="AF230" s="181"/>
      <c r="AG230" s="181"/>
      <c r="AH230" s="181"/>
    </row>
    <row r="231" spans="1:37" hidden="1" x14ac:dyDescent="0.35">
      <c r="A231" s="181"/>
      <c r="B231" s="181"/>
      <c r="C231" s="181"/>
      <c r="D231" s="181"/>
      <c r="E231" s="181"/>
      <c r="F231" s="181"/>
      <c r="G231" s="181"/>
      <c r="H231" s="181"/>
      <c r="I231" s="181"/>
      <c r="J231" s="181" t="s">
        <v>595</v>
      </c>
      <c r="K231" s="181"/>
      <c r="L231" s="181"/>
      <c r="M231" s="181"/>
      <c r="N231" s="181"/>
      <c r="O231" s="181" t="s">
        <v>594</v>
      </c>
      <c r="P231" s="181"/>
      <c r="Q231" s="181"/>
      <c r="R231" s="181"/>
      <c r="S231" s="181"/>
      <c r="T231" s="181" t="s">
        <v>616</v>
      </c>
      <c r="U231" s="181"/>
      <c r="V231" s="181"/>
      <c r="W231" s="181"/>
      <c r="X231" s="181"/>
      <c r="Y231" s="181" t="s">
        <v>592</v>
      </c>
      <c r="Z231" s="181"/>
      <c r="AA231" s="181"/>
      <c r="AB231" s="181"/>
      <c r="AC231" s="181"/>
      <c r="AD231" s="181" t="s">
        <v>591</v>
      </c>
      <c r="AE231" s="181"/>
      <c r="AF231" s="181"/>
      <c r="AG231" s="181"/>
      <c r="AH231" s="181"/>
    </row>
    <row r="232" spans="1:37" hidden="1" x14ac:dyDescent="0.35">
      <c r="A232" s="181"/>
      <c r="B232" s="181"/>
      <c r="C232" s="181"/>
      <c r="D232" s="181"/>
      <c r="E232" s="181"/>
      <c r="F232" s="181"/>
      <c r="G232" s="181"/>
      <c r="H232" s="181"/>
      <c r="I232" s="181"/>
      <c r="J232" s="181"/>
      <c r="K232" s="181"/>
      <c r="L232" s="181"/>
      <c r="M232" s="181"/>
      <c r="N232" s="181"/>
      <c r="O232" s="181"/>
      <c r="P232" s="181"/>
      <c r="Q232" s="181"/>
      <c r="R232" s="181"/>
      <c r="S232" s="181"/>
      <c r="T232" s="181"/>
      <c r="U232" s="181"/>
      <c r="V232" s="181"/>
      <c r="W232" s="181"/>
      <c r="X232" s="181"/>
      <c r="Y232" s="181"/>
      <c r="Z232" s="181"/>
      <c r="AA232" s="181"/>
      <c r="AB232" s="181"/>
      <c r="AC232" s="181"/>
      <c r="AD232" s="181"/>
      <c r="AE232" s="181"/>
      <c r="AF232" s="181"/>
      <c r="AG232" s="181"/>
      <c r="AH232" s="181"/>
    </row>
    <row r="233" spans="1:37" hidden="1" x14ac:dyDescent="0.35">
      <c r="A233" s="181"/>
      <c r="B233" s="181"/>
      <c r="C233" s="181"/>
      <c r="D233" s="181"/>
      <c r="E233" s="181"/>
      <c r="F233" s="181"/>
      <c r="G233" s="181"/>
      <c r="H233" s="181"/>
      <c r="I233" s="181"/>
      <c r="J233" s="181"/>
      <c r="K233" s="181"/>
      <c r="L233" s="181"/>
      <c r="M233" s="181"/>
      <c r="N233" s="181"/>
      <c r="O233" s="181"/>
      <c r="P233" s="181"/>
      <c r="Q233" s="181"/>
      <c r="R233" s="181"/>
      <c r="S233" s="181"/>
      <c r="T233" s="181"/>
      <c r="U233" s="181"/>
      <c r="V233" s="181"/>
      <c r="W233" s="181"/>
      <c r="X233" s="181"/>
      <c r="Y233" s="181"/>
      <c r="Z233" s="181"/>
      <c r="AA233" s="181"/>
      <c r="AB233" s="181"/>
      <c r="AC233" s="181"/>
      <c r="AD233" s="181"/>
      <c r="AE233" s="181"/>
      <c r="AF233" s="181"/>
      <c r="AG233" s="181"/>
      <c r="AH233" s="181"/>
    </row>
    <row r="234" spans="1:37" hidden="1" x14ac:dyDescent="0.35">
      <c r="A234" s="420"/>
      <c r="B234" s="420"/>
      <c r="C234" s="420"/>
      <c r="D234" s="420"/>
      <c r="E234" s="420"/>
      <c r="F234" s="420"/>
      <c r="G234" s="420"/>
      <c r="H234" s="420"/>
      <c r="I234" s="420"/>
      <c r="J234" s="420"/>
      <c r="K234" s="420"/>
      <c r="L234" s="420"/>
      <c r="M234" s="420"/>
      <c r="N234" s="420"/>
      <c r="O234" s="420"/>
      <c r="P234" s="420"/>
      <c r="Q234" s="420"/>
      <c r="R234" s="420"/>
      <c r="S234" s="420"/>
      <c r="T234" s="420"/>
      <c r="U234" s="420"/>
      <c r="V234" s="420"/>
      <c r="W234" s="420"/>
      <c r="X234" s="420"/>
      <c r="Y234" s="420"/>
      <c r="Z234" s="420"/>
      <c r="AA234" s="420"/>
      <c r="AB234" s="420"/>
      <c r="AC234" s="420"/>
      <c r="AD234" s="420"/>
      <c r="AE234" s="420"/>
      <c r="AF234" s="420"/>
      <c r="AG234" s="420"/>
      <c r="AH234" s="420"/>
    </row>
    <row r="235" spans="1:37" hidden="1" x14ac:dyDescent="0.35">
      <c r="A235" s="420"/>
      <c r="B235" s="420"/>
      <c r="C235" s="420"/>
      <c r="D235" s="420"/>
      <c r="E235" s="420"/>
      <c r="F235" s="420"/>
      <c r="G235" s="420"/>
      <c r="H235" s="420"/>
      <c r="I235" s="420"/>
      <c r="J235" s="420"/>
      <c r="K235" s="420"/>
      <c r="L235" s="420"/>
      <c r="M235" s="420"/>
      <c r="N235" s="420"/>
      <c r="O235" s="420"/>
      <c r="P235" s="420"/>
      <c r="Q235" s="420"/>
      <c r="R235" s="420"/>
      <c r="S235" s="420"/>
      <c r="T235" s="420"/>
      <c r="U235" s="420"/>
      <c r="V235" s="420"/>
      <c r="W235" s="420"/>
      <c r="X235" s="420"/>
      <c r="Y235" s="420"/>
      <c r="Z235" s="420"/>
      <c r="AA235" s="420"/>
      <c r="AB235" s="420"/>
      <c r="AC235" s="420"/>
      <c r="AD235" s="420"/>
      <c r="AE235" s="420"/>
      <c r="AF235" s="420"/>
      <c r="AG235" s="420"/>
      <c r="AH235" s="420"/>
    </row>
    <row r="236" spans="1:37" hidden="1" x14ac:dyDescent="0.35">
      <c r="A236" s="169" t="s">
        <v>609</v>
      </c>
      <c r="B236" s="170"/>
      <c r="C236" s="170"/>
      <c r="D236" s="170"/>
      <c r="E236" s="170"/>
      <c r="F236" s="170"/>
      <c r="G236" s="170"/>
      <c r="H236" s="170"/>
      <c r="I236" s="171"/>
      <c r="J236" s="405"/>
      <c r="K236" s="406"/>
      <c r="L236" s="406"/>
      <c r="M236" s="406"/>
      <c r="N236" s="407"/>
      <c r="O236" s="405"/>
      <c r="P236" s="406"/>
      <c r="Q236" s="406"/>
      <c r="R236" s="406"/>
      <c r="S236" s="407"/>
      <c r="T236" s="405"/>
      <c r="U236" s="406"/>
      <c r="V236" s="406"/>
      <c r="W236" s="406"/>
      <c r="X236" s="407"/>
      <c r="Y236" s="405"/>
      <c r="Z236" s="406"/>
      <c r="AA236" s="406"/>
      <c r="AB236" s="406"/>
      <c r="AC236" s="407"/>
      <c r="AD236" s="405">
        <f>J236+O236-T236-Y236</f>
        <v>0</v>
      </c>
      <c r="AE236" s="406"/>
      <c r="AF236" s="406"/>
      <c r="AG236" s="406"/>
      <c r="AH236" s="407"/>
    </row>
    <row r="237" spans="1:37" hidden="1" x14ac:dyDescent="0.35">
      <c r="A237" s="336"/>
      <c r="B237" s="337"/>
      <c r="C237" s="337"/>
      <c r="D237" s="337"/>
      <c r="E237" s="337"/>
      <c r="F237" s="337"/>
      <c r="G237" s="337"/>
      <c r="H237" s="337"/>
      <c r="I237" s="338"/>
      <c r="J237" s="408"/>
      <c r="K237" s="409"/>
      <c r="L237" s="409"/>
      <c r="M237" s="409"/>
      <c r="N237" s="410"/>
      <c r="O237" s="408"/>
      <c r="P237" s="409"/>
      <c r="Q237" s="409"/>
      <c r="R237" s="409"/>
      <c r="S237" s="410"/>
      <c r="T237" s="408"/>
      <c r="U237" s="409"/>
      <c r="V237" s="409"/>
      <c r="W237" s="409"/>
      <c r="X237" s="410"/>
      <c r="Y237" s="408"/>
      <c r="Z237" s="409"/>
      <c r="AA237" s="409"/>
      <c r="AB237" s="409"/>
      <c r="AC237" s="410"/>
      <c r="AD237" s="408"/>
      <c r="AE237" s="409"/>
      <c r="AF237" s="409"/>
      <c r="AG237" s="409"/>
      <c r="AH237" s="410"/>
      <c r="AI237" t="e">
        <f>IF(ROUND(AD236-#REF!-#REF!,0)=0,"","CHYBA")</f>
        <v>#REF!</v>
      </c>
      <c r="AJ237" t="s">
        <v>678</v>
      </c>
    </row>
    <row r="238" spans="1:37" hidden="1" x14ac:dyDescent="0.35">
      <c r="A238" s="169" t="s">
        <v>608</v>
      </c>
      <c r="B238" s="170"/>
      <c r="C238" s="170"/>
      <c r="D238" s="170"/>
      <c r="E238" s="170"/>
      <c r="F238" s="170"/>
      <c r="G238" s="170"/>
      <c r="H238" s="170"/>
      <c r="I238" s="171"/>
      <c r="J238" s="405"/>
      <c r="K238" s="406"/>
      <c r="L238" s="406"/>
      <c r="M238" s="406"/>
      <c r="N238" s="407"/>
      <c r="O238" s="405"/>
      <c r="P238" s="406"/>
      <c r="Q238" s="406"/>
      <c r="R238" s="406"/>
      <c r="S238" s="407"/>
      <c r="T238" s="405"/>
      <c r="U238" s="406"/>
      <c r="V238" s="406"/>
      <c r="W238" s="406"/>
      <c r="X238" s="407"/>
      <c r="Y238" s="405"/>
      <c r="Z238" s="406"/>
      <c r="AA238" s="406"/>
      <c r="AB238" s="406"/>
      <c r="AC238" s="407"/>
      <c r="AD238" s="405">
        <f>J238+O238-T238-Y238</f>
        <v>0</v>
      </c>
      <c r="AE238" s="406"/>
      <c r="AF238" s="406"/>
      <c r="AG238" s="406"/>
      <c r="AH238" s="407"/>
    </row>
    <row r="239" spans="1:37" hidden="1" x14ac:dyDescent="0.35">
      <c r="A239" s="336"/>
      <c r="B239" s="337"/>
      <c r="C239" s="337"/>
      <c r="D239" s="337"/>
      <c r="E239" s="337"/>
      <c r="F239" s="337"/>
      <c r="G239" s="337"/>
      <c r="H239" s="337"/>
      <c r="I239" s="338"/>
      <c r="J239" s="408"/>
      <c r="K239" s="409"/>
      <c r="L239" s="409"/>
      <c r="M239" s="409"/>
      <c r="N239" s="410"/>
      <c r="O239" s="408"/>
      <c r="P239" s="409"/>
      <c r="Q239" s="409"/>
      <c r="R239" s="409"/>
      <c r="S239" s="410"/>
      <c r="T239" s="408"/>
      <c r="U239" s="409"/>
      <c r="V239" s="409"/>
      <c r="W239" s="409"/>
      <c r="X239" s="410"/>
      <c r="Y239" s="408"/>
      <c r="Z239" s="409"/>
      <c r="AA239" s="409"/>
      <c r="AB239" s="409"/>
      <c r="AC239" s="410"/>
      <c r="AD239" s="408"/>
      <c r="AE239" s="409"/>
      <c r="AF239" s="409"/>
      <c r="AG239" s="409"/>
      <c r="AH239" s="410"/>
      <c r="AI239" t="e">
        <f>IF(ROUND(AD238-#REF!-#REF!,0)=0,"","CHYBA")</f>
        <v>#REF!</v>
      </c>
      <c r="AJ239" t="s">
        <v>678</v>
      </c>
    </row>
    <row r="240" spans="1:37" hidden="1" x14ac:dyDescent="0.35">
      <c r="A240" s="169" t="s">
        <v>607</v>
      </c>
      <c r="B240" s="170"/>
      <c r="C240" s="170"/>
      <c r="D240" s="170"/>
      <c r="E240" s="170"/>
      <c r="F240" s="170"/>
      <c r="G240" s="170"/>
      <c r="H240" s="170"/>
      <c r="I240" s="171"/>
      <c r="J240" s="405"/>
      <c r="K240" s="406"/>
      <c r="L240" s="406"/>
      <c r="M240" s="406"/>
      <c r="N240" s="407"/>
      <c r="O240" s="405"/>
      <c r="P240" s="406"/>
      <c r="Q240" s="406"/>
      <c r="R240" s="406"/>
      <c r="S240" s="407"/>
      <c r="T240" s="405"/>
      <c r="U240" s="406"/>
      <c r="V240" s="406"/>
      <c r="W240" s="406"/>
      <c r="X240" s="407"/>
      <c r="Y240" s="405"/>
      <c r="Z240" s="406"/>
      <c r="AA240" s="406"/>
      <c r="AB240" s="406"/>
      <c r="AC240" s="407"/>
      <c r="AD240" s="405">
        <f>J240+O240-T240-Y240</f>
        <v>0</v>
      </c>
      <c r="AE240" s="406"/>
      <c r="AF240" s="406"/>
      <c r="AG240" s="406"/>
      <c r="AH240" s="407"/>
    </row>
    <row r="241" spans="1:36" hidden="1" x14ac:dyDescent="0.35">
      <c r="A241" s="336"/>
      <c r="B241" s="337"/>
      <c r="C241" s="337"/>
      <c r="D241" s="337"/>
      <c r="E241" s="337"/>
      <c r="F241" s="337"/>
      <c r="G241" s="337"/>
      <c r="H241" s="337"/>
      <c r="I241" s="338"/>
      <c r="J241" s="408"/>
      <c r="K241" s="409"/>
      <c r="L241" s="409"/>
      <c r="M241" s="409"/>
      <c r="N241" s="410"/>
      <c r="O241" s="408"/>
      <c r="P241" s="409"/>
      <c r="Q241" s="409"/>
      <c r="R241" s="409"/>
      <c r="S241" s="410"/>
      <c r="T241" s="408"/>
      <c r="U241" s="409"/>
      <c r="V241" s="409"/>
      <c r="W241" s="409"/>
      <c r="X241" s="410"/>
      <c r="Y241" s="408"/>
      <c r="Z241" s="409"/>
      <c r="AA241" s="409"/>
      <c r="AB241" s="409"/>
      <c r="AC241" s="410"/>
      <c r="AD241" s="408"/>
      <c r="AE241" s="409"/>
      <c r="AF241" s="409"/>
      <c r="AG241" s="409"/>
      <c r="AH241" s="410"/>
      <c r="AI241" t="e">
        <f>IF(ROUND(AD240-#REF!-#REF!,0)=0,"","CHYBA")</f>
        <v>#REF!</v>
      </c>
      <c r="AJ241" t="s">
        <v>678</v>
      </c>
    </row>
    <row r="242" spans="1:36" hidden="1" x14ac:dyDescent="0.35">
      <c r="A242" s="169" t="s">
        <v>606</v>
      </c>
      <c r="B242" s="170"/>
      <c r="C242" s="170"/>
      <c r="D242" s="170"/>
      <c r="E242" s="170"/>
      <c r="F242" s="170"/>
      <c r="G242" s="170"/>
      <c r="H242" s="170"/>
      <c r="I242" s="171"/>
      <c r="J242" s="405"/>
      <c r="K242" s="406"/>
      <c r="L242" s="406"/>
      <c r="M242" s="406"/>
      <c r="N242" s="407"/>
      <c r="O242" s="405"/>
      <c r="P242" s="406"/>
      <c r="Q242" s="406"/>
      <c r="R242" s="406"/>
      <c r="S242" s="407"/>
      <c r="T242" s="405"/>
      <c r="U242" s="406"/>
      <c r="V242" s="406"/>
      <c r="W242" s="406"/>
      <c r="X242" s="407"/>
      <c r="Y242" s="405"/>
      <c r="Z242" s="406"/>
      <c r="AA242" s="406"/>
      <c r="AB242" s="406"/>
      <c r="AC242" s="407"/>
      <c r="AD242" s="405">
        <f>J242+O242-T242-Y242</f>
        <v>0</v>
      </c>
      <c r="AE242" s="406"/>
      <c r="AF242" s="406"/>
      <c r="AG242" s="406"/>
      <c r="AH242" s="407"/>
    </row>
    <row r="243" spans="1:36" hidden="1" x14ac:dyDescent="0.35">
      <c r="A243" s="336"/>
      <c r="B243" s="337"/>
      <c r="C243" s="337"/>
      <c r="D243" s="337"/>
      <c r="E243" s="337"/>
      <c r="F243" s="337"/>
      <c r="G243" s="337"/>
      <c r="H243" s="337"/>
      <c r="I243" s="338"/>
      <c r="J243" s="408"/>
      <c r="K243" s="409"/>
      <c r="L243" s="409"/>
      <c r="M243" s="409"/>
      <c r="N243" s="410"/>
      <c r="O243" s="408"/>
      <c r="P243" s="409"/>
      <c r="Q243" s="409"/>
      <c r="R243" s="409"/>
      <c r="S243" s="410"/>
      <c r="T243" s="408"/>
      <c r="U243" s="409"/>
      <c r="V243" s="409"/>
      <c r="W243" s="409"/>
      <c r="X243" s="410"/>
      <c r="Y243" s="408"/>
      <c r="Z243" s="409"/>
      <c r="AA243" s="409"/>
      <c r="AB243" s="409"/>
      <c r="AC243" s="410"/>
      <c r="AD243" s="408"/>
      <c r="AE243" s="409"/>
      <c r="AF243" s="409"/>
      <c r="AG243" s="409"/>
      <c r="AH243" s="410"/>
      <c r="AI243" t="e">
        <f>IF(ROUND(AD242-#REF!-#REF!,0)=0,"","CHYBA")</f>
        <v>#REF!</v>
      </c>
      <c r="AJ243" t="s">
        <v>678</v>
      </c>
    </row>
    <row r="244" spans="1:36" hidden="1" x14ac:dyDescent="0.35">
      <c r="A244" s="169" t="s">
        <v>603</v>
      </c>
      <c r="B244" s="170"/>
      <c r="C244" s="170"/>
      <c r="D244" s="170"/>
      <c r="E244" s="170"/>
      <c r="F244" s="170"/>
      <c r="G244" s="170"/>
      <c r="H244" s="170"/>
      <c r="I244" s="171"/>
      <c r="J244" s="405"/>
      <c r="K244" s="406"/>
      <c r="L244" s="406"/>
      <c r="M244" s="406"/>
      <c r="N244" s="407"/>
      <c r="O244" s="405"/>
      <c r="P244" s="406"/>
      <c r="Q244" s="406"/>
      <c r="R244" s="406"/>
      <c r="S244" s="407"/>
      <c r="T244" s="405"/>
      <c r="U244" s="406"/>
      <c r="V244" s="406"/>
      <c r="W244" s="406"/>
      <c r="X244" s="407"/>
      <c r="Y244" s="405"/>
      <c r="Z244" s="406"/>
      <c r="AA244" s="406"/>
      <c r="AB244" s="406"/>
      <c r="AC244" s="407"/>
      <c r="AD244" s="405">
        <f>J244+O244-T244-Y244</f>
        <v>0</v>
      </c>
      <c r="AE244" s="406"/>
      <c r="AF244" s="406"/>
      <c r="AG244" s="406"/>
      <c r="AH244" s="407"/>
    </row>
    <row r="245" spans="1:36" hidden="1" x14ac:dyDescent="0.35">
      <c r="A245" s="336"/>
      <c r="B245" s="337"/>
      <c r="C245" s="337"/>
      <c r="D245" s="337"/>
      <c r="E245" s="337"/>
      <c r="F245" s="337"/>
      <c r="G245" s="337"/>
      <c r="H245" s="337"/>
      <c r="I245" s="338"/>
      <c r="J245" s="408"/>
      <c r="K245" s="409"/>
      <c r="L245" s="409"/>
      <c r="M245" s="409"/>
      <c r="N245" s="410"/>
      <c r="O245" s="408"/>
      <c r="P245" s="409"/>
      <c r="Q245" s="409"/>
      <c r="R245" s="409"/>
      <c r="S245" s="410"/>
      <c r="T245" s="408"/>
      <c r="U245" s="409"/>
      <c r="V245" s="409"/>
      <c r="W245" s="409"/>
      <c r="X245" s="410"/>
      <c r="Y245" s="408"/>
      <c r="Z245" s="409"/>
      <c r="AA245" s="409"/>
      <c r="AB245" s="409"/>
      <c r="AC245" s="410"/>
      <c r="AD245" s="408"/>
      <c r="AE245" s="409"/>
      <c r="AF245" s="409"/>
      <c r="AG245" s="409"/>
      <c r="AH245" s="410"/>
      <c r="AI245" t="e">
        <f>IF(ROUND(AD244-#REF!-#REF!,0)=0,"","CHYBA")</f>
        <v>#REF!</v>
      </c>
      <c r="AJ245" t="s">
        <v>678</v>
      </c>
    </row>
    <row r="246" spans="1:36" hidden="1" x14ac:dyDescent="0.35">
      <c r="A246" s="189" t="s">
        <v>612</v>
      </c>
      <c r="B246" s="189"/>
      <c r="C246" s="189"/>
      <c r="D246" s="189"/>
      <c r="E246" s="189"/>
      <c r="F246" s="189"/>
      <c r="G246" s="189"/>
      <c r="H246" s="189"/>
      <c r="I246" s="189"/>
      <c r="J246" s="346">
        <f>SUM(J236:N245)</f>
        <v>0</v>
      </c>
      <c r="K246" s="346"/>
      <c r="L246" s="346"/>
      <c r="M246" s="346"/>
      <c r="N246" s="346"/>
      <c r="O246" s="346">
        <f>SUM(O236:S245)</f>
        <v>0</v>
      </c>
      <c r="P246" s="346"/>
      <c r="Q246" s="346"/>
      <c r="R246" s="346"/>
      <c r="S246" s="346"/>
      <c r="T246" s="346">
        <f>SUM(T236:X245)</f>
        <v>0</v>
      </c>
      <c r="U246" s="346"/>
      <c r="V246" s="346"/>
      <c r="W246" s="346"/>
      <c r="X246" s="346"/>
      <c r="Y246" s="346">
        <f>SUM(Y236:AC245)</f>
        <v>0</v>
      </c>
      <c r="Z246" s="346"/>
      <c r="AA246" s="346"/>
      <c r="AB246" s="346"/>
      <c r="AC246" s="346"/>
      <c r="AD246" s="346">
        <f>SUM(AD236:AH245)</f>
        <v>0</v>
      </c>
      <c r="AE246" s="346"/>
      <c r="AF246" s="346"/>
      <c r="AG246" s="346"/>
      <c r="AH246" s="346"/>
    </row>
    <row r="247" spans="1:36" hidden="1" x14ac:dyDescent="0.35">
      <c r="A247" s="189"/>
      <c r="B247" s="189"/>
      <c r="C247" s="189"/>
      <c r="D247" s="189"/>
      <c r="E247" s="189"/>
      <c r="F247" s="189"/>
      <c r="G247" s="189"/>
      <c r="H247" s="189"/>
      <c r="I247" s="189"/>
      <c r="J247" s="346"/>
      <c r="K247" s="346"/>
      <c r="L247" s="346"/>
      <c r="M247" s="346"/>
      <c r="N247" s="346"/>
      <c r="O247" s="346"/>
      <c r="P247" s="346"/>
      <c r="Q247" s="346"/>
      <c r="R247" s="346"/>
      <c r="S247" s="346"/>
      <c r="T247" s="346"/>
      <c r="U247" s="346"/>
      <c r="V247" s="346"/>
      <c r="W247" s="346"/>
      <c r="X247" s="346"/>
      <c r="Y247" s="346"/>
      <c r="Z247" s="346"/>
      <c r="AA247" s="346"/>
      <c r="AB247" s="346"/>
      <c r="AC247" s="346"/>
      <c r="AD247" s="346"/>
      <c r="AE247" s="346"/>
      <c r="AF247" s="346"/>
      <c r="AG247" s="346"/>
      <c r="AH247" s="346"/>
      <c r="AI247" t="e">
        <f>IF(ROUND(AD246-#REF!-#REF!,0)=0,"","CHYBA")</f>
        <v>#REF!</v>
      </c>
      <c r="AJ247" t="s">
        <v>678</v>
      </c>
    </row>
    <row r="248" spans="1:36" hidden="1" x14ac:dyDescent="0.35">
      <c r="A248" s="411"/>
      <c r="B248" s="411"/>
      <c r="C248" s="411"/>
      <c r="D248" s="411"/>
      <c r="E248" s="411"/>
      <c r="F248" s="411"/>
      <c r="G248" s="411"/>
      <c r="H248" s="411"/>
      <c r="I248" s="411"/>
      <c r="J248" s="412"/>
      <c r="K248" s="412"/>
      <c r="L248" s="412"/>
      <c r="M248" s="412"/>
      <c r="N248" s="412"/>
      <c r="O248" s="412"/>
      <c r="P248" s="412"/>
      <c r="Q248" s="412"/>
      <c r="R248" s="412"/>
      <c r="S248" s="412"/>
      <c r="T248" s="412"/>
      <c r="U248" s="412"/>
      <c r="V248" s="412"/>
      <c r="W248" s="412"/>
      <c r="X248" s="412"/>
      <c r="Y248" s="412"/>
      <c r="Z248" s="412"/>
      <c r="AA248" s="412"/>
      <c r="AB248" s="412"/>
      <c r="AC248" s="412"/>
      <c r="AD248" s="412"/>
      <c r="AE248" s="412"/>
      <c r="AF248" s="412"/>
      <c r="AG248" s="412"/>
      <c r="AH248" s="412"/>
    </row>
    <row r="249" spans="1:36" ht="30.75" hidden="1" customHeight="1" x14ac:dyDescent="0.35">
      <c r="A249" s="180" t="s">
        <v>727</v>
      </c>
      <c r="B249" s="180"/>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c r="AA249" s="180"/>
      <c r="AB249" s="180"/>
      <c r="AC249" s="180"/>
      <c r="AD249" s="180"/>
      <c r="AE249" s="180"/>
      <c r="AF249" s="180"/>
      <c r="AG249" s="180"/>
      <c r="AH249" s="180"/>
    </row>
    <row r="250" spans="1:36" hidden="1" x14ac:dyDescent="0.35">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row>
    <row r="251" spans="1:36" ht="44.25" customHeight="1" x14ac:dyDescent="0.35">
      <c r="A251" s="180" t="s">
        <v>817</v>
      </c>
      <c r="B251" s="180"/>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c r="AB251" s="180"/>
      <c r="AC251" s="180"/>
      <c r="AD251" s="180"/>
      <c r="AE251" s="180"/>
      <c r="AF251" s="180"/>
      <c r="AG251" s="180"/>
      <c r="AH251" s="180"/>
    </row>
    <row r="252" spans="1:36" x14ac:dyDescent="0.35">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row>
    <row r="253" spans="1:36" hidden="1" x14ac:dyDescent="0.35">
      <c r="A253" s="180" t="s">
        <v>721</v>
      </c>
      <c r="B253" s="180"/>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c r="AB253" s="180"/>
      <c r="AC253" s="180"/>
      <c r="AD253" s="180"/>
      <c r="AE253" s="180"/>
      <c r="AF253" s="180"/>
      <c r="AG253" s="180"/>
      <c r="AH253" s="180"/>
    </row>
    <row r="254" spans="1:36" hidden="1" x14ac:dyDescent="0.35">
      <c r="A254" s="83"/>
      <c r="B254" s="83"/>
      <c r="C254" s="83"/>
      <c r="D254" s="83"/>
      <c r="E254" s="83"/>
      <c r="F254" s="83"/>
      <c r="G254" s="83"/>
      <c r="H254" s="83"/>
      <c r="I254" s="83"/>
      <c r="J254" s="83"/>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row>
    <row r="255" spans="1:36" hidden="1" x14ac:dyDescent="0.35">
      <c r="A255" s="180" t="s">
        <v>722</v>
      </c>
      <c r="B255" s="180"/>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0"/>
      <c r="AB255" s="180"/>
      <c r="AC255" s="180"/>
      <c r="AD255" s="180"/>
      <c r="AE255" s="180"/>
      <c r="AF255" s="180"/>
      <c r="AG255" s="180"/>
      <c r="AH255" s="180"/>
    </row>
    <row r="256" spans="1:36" hidden="1" x14ac:dyDescent="0.35">
      <c r="A256" s="83"/>
      <c r="B256" s="83"/>
      <c r="C256" s="83"/>
      <c r="D256" s="83"/>
      <c r="E256" s="83"/>
      <c r="F256" s="83"/>
      <c r="G256" s="83"/>
      <c r="H256" s="83"/>
      <c r="I256" s="83"/>
      <c r="J256" s="83"/>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row>
    <row r="257" spans="1:36" hidden="1" x14ac:dyDescent="0.35">
      <c r="A257" s="91"/>
      <c r="B257" s="91"/>
      <c r="C257" s="91"/>
      <c r="D257" s="91"/>
      <c r="E257" s="91"/>
      <c r="F257" s="91"/>
      <c r="G257" s="91"/>
      <c r="H257" s="91"/>
      <c r="I257" s="91"/>
      <c r="J257" s="91"/>
      <c r="K257" s="91"/>
      <c r="L257" s="91"/>
      <c r="M257" s="91"/>
      <c r="N257" s="91"/>
      <c r="O257" s="91"/>
      <c r="P257" s="91"/>
      <c r="Q257" s="91"/>
      <c r="R257" s="91"/>
      <c r="S257" s="91"/>
      <c r="T257" s="91"/>
      <c r="U257" s="91"/>
      <c r="V257" s="91"/>
      <c r="W257" s="91"/>
      <c r="X257" s="91"/>
      <c r="Y257" s="91"/>
      <c r="Z257" s="91"/>
      <c r="AA257" s="91"/>
      <c r="AB257" s="91"/>
      <c r="AC257" s="91"/>
      <c r="AD257" s="91"/>
      <c r="AE257" s="91"/>
      <c r="AF257" s="91"/>
      <c r="AG257" s="91"/>
      <c r="AH257" s="91"/>
    </row>
    <row r="258" spans="1:36" x14ac:dyDescent="0.35">
      <c r="A258" s="180" t="s">
        <v>615</v>
      </c>
      <c r="B258" s="178"/>
      <c r="C258" s="178"/>
      <c r="D258" s="178"/>
      <c r="E258" s="178"/>
      <c r="F258" s="178"/>
      <c r="G258" s="178"/>
      <c r="H258" s="178"/>
      <c r="I258" s="178"/>
      <c r="J258" s="178"/>
      <c r="K258" s="178"/>
      <c r="L258" s="178"/>
      <c r="M258" s="178"/>
      <c r="N258" s="178"/>
      <c r="O258" s="178"/>
      <c r="P258" s="178"/>
      <c r="Q258" s="178"/>
      <c r="R258" s="178"/>
      <c r="S258" s="178"/>
      <c r="T258" s="178"/>
      <c r="U258" s="178"/>
      <c r="V258" s="178"/>
      <c r="W258" s="178"/>
      <c r="X258" s="178"/>
      <c r="Y258" s="178"/>
      <c r="Z258" s="178"/>
      <c r="AA258" s="178"/>
      <c r="AB258" s="178"/>
      <c r="AC258" s="178"/>
      <c r="AD258" s="178"/>
      <c r="AE258" s="178"/>
      <c r="AF258" s="178"/>
      <c r="AG258" s="178"/>
      <c r="AH258" s="178"/>
    </row>
    <row r="259" spans="1:36" x14ac:dyDescent="0.35">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row>
    <row r="260" spans="1:36" x14ac:dyDescent="0.35">
      <c r="A260" s="181" t="s">
        <v>83</v>
      </c>
      <c r="B260" s="181"/>
      <c r="C260" s="181"/>
      <c r="D260" s="181"/>
      <c r="E260" s="181"/>
      <c r="F260" s="181"/>
      <c r="G260" s="181"/>
      <c r="H260" s="181"/>
      <c r="I260" s="181"/>
      <c r="J260" s="181"/>
      <c r="K260" s="181" t="s">
        <v>614</v>
      </c>
      <c r="L260" s="181"/>
      <c r="M260" s="181"/>
      <c r="N260" s="181"/>
      <c r="O260" s="181"/>
      <c r="P260" s="181"/>
      <c r="Q260" s="181"/>
      <c r="R260" s="181"/>
      <c r="S260" s="181" t="s">
        <v>613</v>
      </c>
      <c r="T260" s="181"/>
      <c r="U260" s="181"/>
      <c r="V260" s="181"/>
      <c r="W260" s="181"/>
      <c r="X260" s="181"/>
      <c r="Y260" s="181"/>
      <c r="Z260" s="181"/>
      <c r="AA260" s="181" t="s">
        <v>612</v>
      </c>
      <c r="AB260" s="181"/>
      <c r="AC260" s="181"/>
      <c r="AD260" s="181"/>
      <c r="AE260" s="181"/>
      <c r="AF260" s="181"/>
      <c r="AG260" s="181"/>
      <c r="AH260" s="181"/>
    </row>
    <row r="261" spans="1:36" x14ac:dyDescent="0.35">
      <c r="A261" s="189" t="s">
        <v>611</v>
      </c>
      <c r="B261" s="189"/>
      <c r="C261" s="189"/>
      <c r="D261" s="189"/>
      <c r="E261" s="189"/>
      <c r="F261" s="189"/>
      <c r="G261" s="189"/>
      <c r="H261" s="189"/>
      <c r="I261" s="189"/>
      <c r="J261" s="189"/>
      <c r="K261" s="189"/>
      <c r="L261" s="189"/>
      <c r="M261" s="189"/>
      <c r="N261" s="189"/>
      <c r="O261" s="189"/>
      <c r="P261" s="189"/>
      <c r="Q261" s="189"/>
      <c r="R261" s="189"/>
      <c r="S261" s="189"/>
      <c r="T261" s="189"/>
      <c r="U261" s="189"/>
      <c r="V261" s="189"/>
      <c r="W261" s="189"/>
      <c r="X261" s="189"/>
      <c r="Y261" s="189"/>
      <c r="Z261" s="189"/>
      <c r="AA261" s="189"/>
      <c r="AB261" s="189"/>
      <c r="AC261" s="189"/>
      <c r="AD261" s="189"/>
      <c r="AE261" s="189"/>
      <c r="AF261" s="189"/>
      <c r="AG261" s="189"/>
      <c r="AH261" s="189"/>
    </row>
    <row r="262" spans="1:36" x14ac:dyDescent="0.35">
      <c r="A262" s="157" t="s">
        <v>609</v>
      </c>
      <c r="B262" s="157"/>
      <c r="C262" s="157"/>
      <c r="D262" s="157"/>
      <c r="E262" s="157"/>
      <c r="F262" s="157"/>
      <c r="G262" s="157"/>
      <c r="H262" s="157"/>
      <c r="I262" s="157"/>
      <c r="J262" s="157"/>
      <c r="K262" s="339">
        <v>1660</v>
      </c>
      <c r="L262" s="339"/>
      <c r="M262" s="339"/>
      <c r="N262" s="339"/>
      <c r="O262" s="339"/>
      <c r="P262" s="339"/>
      <c r="Q262" s="339"/>
      <c r="R262" s="339"/>
      <c r="S262" s="339"/>
      <c r="T262" s="339"/>
      <c r="U262" s="339"/>
      <c r="V262" s="339"/>
      <c r="W262" s="339"/>
      <c r="X262" s="339"/>
      <c r="Y262" s="339"/>
      <c r="Z262" s="339"/>
      <c r="AA262" s="339">
        <f>K262+S262</f>
        <v>1660</v>
      </c>
      <c r="AB262" s="339"/>
      <c r="AC262" s="339"/>
      <c r="AD262" s="339"/>
      <c r="AE262" s="339"/>
      <c r="AF262" s="339"/>
      <c r="AG262" s="339"/>
      <c r="AH262" s="339"/>
    </row>
    <row r="263" spans="1:36" x14ac:dyDescent="0.35">
      <c r="A263" s="157"/>
      <c r="B263" s="157"/>
      <c r="C263" s="157"/>
      <c r="D263" s="157"/>
      <c r="E263" s="157"/>
      <c r="F263" s="157"/>
      <c r="G263" s="157"/>
      <c r="H263" s="157"/>
      <c r="I263" s="157"/>
      <c r="J263" s="157"/>
      <c r="K263" s="339"/>
      <c r="L263" s="339"/>
      <c r="M263" s="339"/>
      <c r="N263" s="339"/>
      <c r="O263" s="339"/>
      <c r="P263" s="339"/>
      <c r="Q263" s="339"/>
      <c r="R263" s="339"/>
      <c r="S263" s="339"/>
      <c r="T263" s="339"/>
      <c r="U263" s="339"/>
      <c r="V263" s="339"/>
      <c r="W263" s="339"/>
      <c r="X263" s="339"/>
      <c r="Y263" s="339"/>
      <c r="Z263" s="339"/>
      <c r="AA263" s="339"/>
      <c r="AB263" s="339"/>
      <c r="AC263" s="339"/>
      <c r="AD263" s="339"/>
      <c r="AE263" s="339"/>
      <c r="AF263" s="339"/>
      <c r="AG263" s="339"/>
      <c r="AH263" s="339"/>
      <c r="AJ263" t="s">
        <v>678</v>
      </c>
    </row>
    <row r="264" spans="1:36" x14ac:dyDescent="0.35">
      <c r="A264" s="157" t="s">
        <v>608</v>
      </c>
      <c r="B264" s="157"/>
      <c r="C264" s="157"/>
      <c r="D264" s="157"/>
      <c r="E264" s="157"/>
      <c r="F264" s="157"/>
      <c r="G264" s="157"/>
      <c r="H264" s="157"/>
      <c r="I264" s="157"/>
      <c r="J264" s="157"/>
      <c r="K264" s="339"/>
      <c r="L264" s="339"/>
      <c r="M264" s="339"/>
      <c r="N264" s="339"/>
      <c r="O264" s="339"/>
      <c r="P264" s="339"/>
      <c r="Q264" s="339"/>
      <c r="R264" s="339"/>
      <c r="S264" s="339"/>
      <c r="T264" s="339"/>
      <c r="U264" s="339"/>
      <c r="V264" s="339"/>
      <c r="W264" s="339"/>
      <c r="X264" s="339"/>
      <c r="Y264" s="339"/>
      <c r="Z264" s="339"/>
      <c r="AA264" s="339">
        <f>K264+S264</f>
        <v>0</v>
      </c>
      <c r="AB264" s="339"/>
      <c r="AC264" s="339"/>
      <c r="AD264" s="339"/>
      <c r="AE264" s="339"/>
      <c r="AF264" s="339"/>
      <c r="AG264" s="339"/>
      <c r="AH264" s="339"/>
    </row>
    <row r="265" spans="1:36" x14ac:dyDescent="0.35">
      <c r="A265" s="157"/>
      <c r="B265" s="157"/>
      <c r="C265" s="157"/>
      <c r="D265" s="157"/>
      <c r="E265" s="157"/>
      <c r="F265" s="157"/>
      <c r="G265" s="157"/>
      <c r="H265" s="157"/>
      <c r="I265" s="157"/>
      <c r="J265" s="157"/>
      <c r="K265" s="339"/>
      <c r="L265" s="339"/>
      <c r="M265" s="339"/>
      <c r="N265" s="339"/>
      <c r="O265" s="339"/>
      <c r="P265" s="339"/>
      <c r="Q265" s="339"/>
      <c r="R265" s="339"/>
      <c r="S265" s="339"/>
      <c r="T265" s="339"/>
      <c r="U265" s="339"/>
      <c r="V265" s="339"/>
      <c r="W265" s="339"/>
      <c r="X265" s="339"/>
      <c r="Y265" s="339"/>
      <c r="Z265" s="339"/>
      <c r="AA265" s="339"/>
      <c r="AB265" s="339"/>
      <c r="AC265" s="339"/>
      <c r="AD265" s="339"/>
      <c r="AE265" s="339"/>
      <c r="AF265" s="339"/>
      <c r="AG265" s="339"/>
      <c r="AH265" s="339"/>
      <c r="AJ265" t="s">
        <v>678</v>
      </c>
    </row>
    <row r="266" spans="1:36" x14ac:dyDescent="0.35">
      <c r="A266" s="157" t="s">
        <v>607</v>
      </c>
      <c r="B266" s="157"/>
      <c r="C266" s="157"/>
      <c r="D266" s="157"/>
      <c r="E266" s="157"/>
      <c r="F266" s="157"/>
      <c r="G266" s="157"/>
      <c r="H266" s="157"/>
      <c r="I266" s="157"/>
      <c r="J266" s="157"/>
      <c r="K266" s="339"/>
      <c r="L266" s="339"/>
      <c r="M266" s="339"/>
      <c r="N266" s="339"/>
      <c r="O266" s="339"/>
      <c r="P266" s="339"/>
      <c r="Q266" s="339"/>
      <c r="R266" s="339"/>
      <c r="S266" s="339"/>
      <c r="T266" s="339"/>
      <c r="U266" s="339"/>
      <c r="V266" s="339"/>
      <c r="W266" s="339"/>
      <c r="X266" s="339"/>
      <c r="Y266" s="339"/>
      <c r="Z266" s="339"/>
      <c r="AA266" s="339">
        <f>K266+S266</f>
        <v>0</v>
      </c>
      <c r="AB266" s="339"/>
      <c r="AC266" s="339"/>
      <c r="AD266" s="339"/>
      <c r="AE266" s="339"/>
      <c r="AF266" s="339"/>
      <c r="AG266" s="339"/>
      <c r="AH266" s="339"/>
    </row>
    <row r="267" spans="1:36" x14ac:dyDescent="0.35">
      <c r="A267" s="157"/>
      <c r="B267" s="157"/>
      <c r="C267" s="157"/>
      <c r="D267" s="157"/>
      <c r="E267" s="157"/>
      <c r="F267" s="157"/>
      <c r="G267" s="157"/>
      <c r="H267" s="157"/>
      <c r="I267" s="157"/>
      <c r="J267" s="157"/>
      <c r="K267" s="339"/>
      <c r="L267" s="339"/>
      <c r="M267" s="339"/>
      <c r="N267" s="339"/>
      <c r="O267" s="339"/>
      <c r="P267" s="339"/>
      <c r="Q267" s="339"/>
      <c r="R267" s="339"/>
      <c r="S267" s="339"/>
      <c r="T267" s="339"/>
      <c r="U267" s="339"/>
      <c r="V267" s="339"/>
      <c r="W267" s="339"/>
      <c r="X267" s="339"/>
      <c r="Y267" s="339"/>
      <c r="Z267" s="339"/>
      <c r="AA267" s="339"/>
      <c r="AB267" s="339"/>
      <c r="AC267" s="339"/>
      <c r="AD267" s="339"/>
      <c r="AE267" s="339"/>
      <c r="AF267" s="339"/>
      <c r="AG267" s="339"/>
      <c r="AH267" s="339"/>
      <c r="AJ267" t="s">
        <v>678</v>
      </c>
    </row>
    <row r="268" spans="1:36" x14ac:dyDescent="0.35">
      <c r="A268" s="157" t="s">
        <v>606</v>
      </c>
      <c r="B268" s="157"/>
      <c r="C268" s="157"/>
      <c r="D268" s="157"/>
      <c r="E268" s="157"/>
      <c r="F268" s="157"/>
      <c r="G268" s="157"/>
      <c r="H268" s="157"/>
      <c r="I268" s="157"/>
      <c r="J268" s="157"/>
      <c r="K268" s="339"/>
      <c r="L268" s="339"/>
      <c r="M268" s="339"/>
      <c r="N268" s="339"/>
      <c r="O268" s="339"/>
      <c r="P268" s="339"/>
      <c r="Q268" s="339"/>
      <c r="R268" s="339"/>
      <c r="S268" s="339"/>
      <c r="T268" s="339"/>
      <c r="U268" s="339"/>
      <c r="V268" s="339"/>
      <c r="W268" s="339"/>
      <c r="X268" s="339"/>
      <c r="Y268" s="339"/>
      <c r="Z268" s="339"/>
      <c r="AA268" s="339">
        <f>K268+S268</f>
        <v>0</v>
      </c>
      <c r="AB268" s="339"/>
      <c r="AC268" s="339"/>
      <c r="AD268" s="339"/>
      <c r="AE268" s="339"/>
      <c r="AF268" s="339"/>
      <c r="AG268" s="339"/>
      <c r="AH268" s="339"/>
    </row>
    <row r="269" spans="1:36" x14ac:dyDescent="0.35">
      <c r="A269" s="157"/>
      <c r="B269" s="157"/>
      <c r="C269" s="157"/>
      <c r="D269" s="157"/>
      <c r="E269" s="157"/>
      <c r="F269" s="157"/>
      <c r="G269" s="157"/>
      <c r="H269" s="157"/>
      <c r="I269" s="157"/>
      <c r="J269" s="157"/>
      <c r="K269" s="339"/>
      <c r="L269" s="339"/>
      <c r="M269" s="339"/>
      <c r="N269" s="339"/>
      <c r="O269" s="339"/>
      <c r="P269" s="339"/>
      <c r="Q269" s="339"/>
      <c r="R269" s="339"/>
      <c r="S269" s="339"/>
      <c r="T269" s="339"/>
      <c r="U269" s="339"/>
      <c r="V269" s="339"/>
      <c r="W269" s="339"/>
      <c r="X269" s="339"/>
      <c r="Y269" s="339"/>
      <c r="Z269" s="339"/>
      <c r="AA269" s="339"/>
      <c r="AB269" s="339"/>
      <c r="AC269" s="339"/>
      <c r="AD269" s="339"/>
      <c r="AE269" s="339"/>
      <c r="AF269" s="339"/>
      <c r="AG269" s="339"/>
      <c r="AH269" s="339"/>
      <c r="AJ269" t="s">
        <v>678</v>
      </c>
    </row>
    <row r="270" spans="1:36" x14ac:dyDescent="0.35">
      <c r="A270" s="157" t="s">
        <v>603</v>
      </c>
      <c r="B270" s="157"/>
      <c r="C270" s="157"/>
      <c r="D270" s="157"/>
      <c r="E270" s="157"/>
      <c r="F270" s="157"/>
      <c r="G270" s="157"/>
      <c r="H270" s="157"/>
      <c r="I270" s="157"/>
      <c r="J270" s="157"/>
      <c r="K270" s="339"/>
      <c r="L270" s="339"/>
      <c r="M270" s="339"/>
      <c r="N270" s="339"/>
      <c r="O270" s="339"/>
      <c r="P270" s="339"/>
      <c r="Q270" s="339"/>
      <c r="R270" s="339"/>
      <c r="S270" s="339"/>
      <c r="T270" s="339"/>
      <c r="U270" s="339"/>
      <c r="V270" s="339"/>
      <c r="W270" s="339"/>
      <c r="X270" s="339"/>
      <c r="Y270" s="339"/>
      <c r="Z270" s="339"/>
      <c r="AA270" s="339">
        <f>K270+S270</f>
        <v>0</v>
      </c>
      <c r="AB270" s="339"/>
      <c r="AC270" s="339"/>
      <c r="AD270" s="339"/>
      <c r="AE270" s="339"/>
      <c r="AF270" s="339"/>
      <c r="AG270" s="339"/>
      <c r="AH270" s="339"/>
    </row>
    <row r="271" spans="1:36" x14ac:dyDescent="0.35">
      <c r="A271" s="157"/>
      <c r="B271" s="157"/>
      <c r="C271" s="157"/>
      <c r="D271" s="157"/>
      <c r="E271" s="157"/>
      <c r="F271" s="157"/>
      <c r="G271" s="157"/>
      <c r="H271" s="157"/>
      <c r="I271" s="157"/>
      <c r="J271" s="157"/>
      <c r="K271" s="339"/>
      <c r="L271" s="339"/>
      <c r="M271" s="339"/>
      <c r="N271" s="339"/>
      <c r="O271" s="339"/>
      <c r="P271" s="339"/>
      <c r="Q271" s="339"/>
      <c r="R271" s="339"/>
      <c r="S271" s="339"/>
      <c r="T271" s="339"/>
      <c r="U271" s="339"/>
      <c r="V271" s="339"/>
      <c r="W271" s="339"/>
      <c r="X271" s="339"/>
      <c r="Y271" s="339"/>
      <c r="Z271" s="339"/>
      <c r="AA271" s="339"/>
      <c r="AB271" s="339"/>
      <c r="AC271" s="339"/>
      <c r="AD271" s="339"/>
      <c r="AE271" s="339"/>
      <c r="AF271" s="339"/>
      <c r="AG271" s="339"/>
      <c r="AH271" s="339"/>
      <c r="AJ271" t="s">
        <v>678</v>
      </c>
    </row>
    <row r="272" spans="1:36" x14ac:dyDescent="0.35">
      <c r="A272" s="189" t="s">
        <v>597</v>
      </c>
      <c r="B272" s="189"/>
      <c r="C272" s="189"/>
      <c r="D272" s="189"/>
      <c r="E272" s="189"/>
      <c r="F272" s="189"/>
      <c r="G272" s="189"/>
      <c r="H272" s="189"/>
      <c r="I272" s="189"/>
      <c r="J272" s="189"/>
      <c r="K272" s="346">
        <f>SUM(K262:R271)</f>
        <v>1660</v>
      </c>
      <c r="L272" s="346"/>
      <c r="M272" s="346"/>
      <c r="N272" s="346"/>
      <c r="O272" s="346"/>
      <c r="P272" s="346"/>
      <c r="Q272" s="346"/>
      <c r="R272" s="346"/>
      <c r="S272" s="346">
        <f>SUM(S262:Z271)</f>
        <v>0</v>
      </c>
      <c r="T272" s="346"/>
      <c r="U272" s="346"/>
      <c r="V272" s="346"/>
      <c r="W272" s="346"/>
      <c r="X272" s="346"/>
      <c r="Y272" s="346"/>
      <c r="Z272" s="346"/>
      <c r="AA272" s="346">
        <f>SUM(AA262:AH271)</f>
        <v>1660</v>
      </c>
      <c r="AB272" s="346"/>
      <c r="AC272" s="346"/>
      <c r="AD272" s="346"/>
      <c r="AE272" s="346"/>
      <c r="AF272" s="346"/>
      <c r="AG272" s="346"/>
      <c r="AH272" s="346"/>
    </row>
    <row r="273" spans="1:36" x14ac:dyDescent="0.35">
      <c r="A273" s="189"/>
      <c r="B273" s="189"/>
      <c r="C273" s="189"/>
      <c r="D273" s="189"/>
      <c r="E273" s="189"/>
      <c r="F273" s="189"/>
      <c r="G273" s="189"/>
      <c r="H273" s="189"/>
      <c r="I273" s="189"/>
      <c r="J273" s="189"/>
      <c r="K273" s="346"/>
      <c r="L273" s="346"/>
      <c r="M273" s="346"/>
      <c r="N273" s="346"/>
      <c r="O273" s="346"/>
      <c r="P273" s="346"/>
      <c r="Q273" s="346"/>
      <c r="R273" s="346"/>
      <c r="S273" s="346"/>
      <c r="T273" s="346"/>
      <c r="U273" s="346"/>
      <c r="V273" s="346"/>
      <c r="W273" s="346"/>
      <c r="X273" s="346"/>
      <c r="Y273" s="346"/>
      <c r="Z273" s="346"/>
      <c r="AA273" s="346"/>
      <c r="AB273" s="346"/>
      <c r="AC273" s="346"/>
      <c r="AD273" s="346"/>
      <c r="AE273" s="346"/>
      <c r="AF273" s="346"/>
      <c r="AG273" s="346"/>
      <c r="AH273" s="346"/>
      <c r="AJ273" t="s">
        <v>678</v>
      </c>
    </row>
    <row r="274" spans="1:36" x14ac:dyDescent="0.35">
      <c r="A274" s="402" t="s">
        <v>610</v>
      </c>
      <c r="B274" s="403"/>
      <c r="C274" s="403"/>
      <c r="D274" s="403"/>
      <c r="E274" s="403"/>
      <c r="F274" s="403"/>
      <c r="G274" s="403"/>
      <c r="H274" s="403"/>
      <c r="I274" s="403"/>
      <c r="J274" s="403"/>
      <c r="K274" s="403"/>
      <c r="L274" s="403"/>
      <c r="M274" s="403"/>
      <c r="N274" s="403"/>
      <c r="O274" s="403"/>
      <c r="P274" s="403"/>
      <c r="Q274" s="403"/>
      <c r="R274" s="403"/>
      <c r="S274" s="403"/>
      <c r="T274" s="403"/>
      <c r="U274" s="403"/>
      <c r="V274" s="403"/>
      <c r="W274" s="403"/>
      <c r="X274" s="403"/>
      <c r="Y274" s="403"/>
      <c r="Z274" s="403"/>
      <c r="AA274" s="403"/>
      <c r="AB274" s="403"/>
      <c r="AC274" s="403"/>
      <c r="AD274" s="403"/>
      <c r="AE274" s="403"/>
      <c r="AF274" s="403"/>
      <c r="AG274" s="403"/>
      <c r="AH274" s="404"/>
    </row>
    <row r="275" spans="1:36" x14ac:dyDescent="0.35">
      <c r="A275" s="157" t="s">
        <v>609</v>
      </c>
      <c r="B275" s="157"/>
      <c r="C275" s="157"/>
      <c r="D275" s="157"/>
      <c r="E275" s="157"/>
      <c r="F275" s="157"/>
      <c r="G275" s="157"/>
      <c r="H275" s="157"/>
      <c r="I275" s="157"/>
      <c r="J275" s="157"/>
      <c r="K275" s="339">
        <v>73961</v>
      </c>
      <c r="L275" s="339"/>
      <c r="M275" s="339"/>
      <c r="N275" s="339"/>
      <c r="O275" s="339"/>
      <c r="P275" s="339"/>
      <c r="Q275" s="339"/>
      <c r="R275" s="339"/>
      <c r="S275" s="339">
        <v>39060</v>
      </c>
      <c r="T275" s="339"/>
      <c r="U275" s="339"/>
      <c r="V275" s="339"/>
      <c r="W275" s="339"/>
      <c r="X275" s="339"/>
      <c r="Y275" s="339"/>
      <c r="Z275" s="339"/>
      <c r="AA275" s="339">
        <f>K275+S275</f>
        <v>113021</v>
      </c>
      <c r="AB275" s="339"/>
      <c r="AC275" s="339"/>
      <c r="AD275" s="339"/>
      <c r="AE275" s="339"/>
      <c r="AF275" s="339"/>
      <c r="AG275" s="339"/>
      <c r="AH275" s="339"/>
    </row>
    <row r="276" spans="1:36" x14ac:dyDescent="0.35">
      <c r="A276" s="157"/>
      <c r="B276" s="157"/>
      <c r="C276" s="157"/>
      <c r="D276" s="157"/>
      <c r="E276" s="157"/>
      <c r="F276" s="157"/>
      <c r="G276" s="157"/>
      <c r="H276" s="157"/>
      <c r="I276" s="157"/>
      <c r="J276" s="157"/>
      <c r="K276" s="339"/>
      <c r="L276" s="339"/>
      <c r="M276" s="339"/>
      <c r="N276" s="339"/>
      <c r="O276" s="339"/>
      <c r="P276" s="339"/>
      <c r="Q276" s="339"/>
      <c r="R276" s="339"/>
      <c r="S276" s="339"/>
      <c r="T276" s="339"/>
      <c r="U276" s="339"/>
      <c r="V276" s="339"/>
      <c r="W276" s="339"/>
      <c r="X276" s="339"/>
      <c r="Y276" s="339"/>
      <c r="Z276" s="339"/>
      <c r="AA276" s="339"/>
      <c r="AB276" s="339"/>
      <c r="AC276" s="339"/>
      <c r="AD276" s="339"/>
      <c r="AE276" s="339"/>
      <c r="AF276" s="339"/>
      <c r="AG276" s="339"/>
      <c r="AH276" s="339"/>
      <c r="AJ276" t="s">
        <v>678</v>
      </c>
    </row>
    <row r="277" spans="1:36" x14ac:dyDescent="0.35">
      <c r="A277" s="157" t="s">
        <v>608</v>
      </c>
      <c r="B277" s="157"/>
      <c r="C277" s="157"/>
      <c r="D277" s="157"/>
      <c r="E277" s="157"/>
      <c r="F277" s="157"/>
      <c r="G277" s="157"/>
      <c r="H277" s="157"/>
      <c r="I277" s="157"/>
      <c r="J277" s="157"/>
      <c r="K277" s="339"/>
      <c r="L277" s="339"/>
      <c r="M277" s="339"/>
      <c r="N277" s="339"/>
      <c r="O277" s="339"/>
      <c r="P277" s="339"/>
      <c r="Q277" s="339"/>
      <c r="R277" s="339"/>
      <c r="S277" s="339"/>
      <c r="T277" s="339"/>
      <c r="U277" s="339"/>
      <c r="V277" s="339"/>
      <c r="W277" s="339"/>
      <c r="X277" s="339"/>
      <c r="Y277" s="339"/>
      <c r="Z277" s="339"/>
      <c r="AA277" s="339">
        <f>K277+S277</f>
        <v>0</v>
      </c>
      <c r="AB277" s="339"/>
      <c r="AC277" s="339"/>
      <c r="AD277" s="339"/>
      <c r="AE277" s="339"/>
      <c r="AF277" s="339"/>
      <c r="AG277" s="339"/>
      <c r="AH277" s="339"/>
    </row>
    <row r="278" spans="1:36" x14ac:dyDescent="0.35">
      <c r="A278" s="157"/>
      <c r="B278" s="157"/>
      <c r="C278" s="157"/>
      <c r="D278" s="157"/>
      <c r="E278" s="157"/>
      <c r="F278" s="157"/>
      <c r="G278" s="157"/>
      <c r="H278" s="157"/>
      <c r="I278" s="157"/>
      <c r="J278" s="157"/>
      <c r="K278" s="339"/>
      <c r="L278" s="339"/>
      <c r="M278" s="339"/>
      <c r="N278" s="339"/>
      <c r="O278" s="339"/>
      <c r="P278" s="339"/>
      <c r="Q278" s="339"/>
      <c r="R278" s="339"/>
      <c r="S278" s="339"/>
      <c r="T278" s="339"/>
      <c r="U278" s="339"/>
      <c r="V278" s="339"/>
      <c r="W278" s="339"/>
      <c r="X278" s="339"/>
      <c r="Y278" s="339"/>
      <c r="Z278" s="339"/>
      <c r="AA278" s="339"/>
      <c r="AB278" s="339"/>
      <c r="AC278" s="339"/>
      <c r="AD278" s="339"/>
      <c r="AE278" s="339"/>
      <c r="AF278" s="339"/>
      <c r="AG278" s="339"/>
      <c r="AH278" s="339"/>
      <c r="AJ278" t="s">
        <v>678</v>
      </c>
    </row>
    <row r="279" spans="1:36" x14ac:dyDescent="0.35">
      <c r="A279" s="157" t="s">
        <v>607</v>
      </c>
      <c r="B279" s="157"/>
      <c r="C279" s="157"/>
      <c r="D279" s="157"/>
      <c r="E279" s="157"/>
      <c r="F279" s="157"/>
      <c r="G279" s="157"/>
      <c r="H279" s="157"/>
      <c r="I279" s="157"/>
      <c r="J279" s="157"/>
      <c r="K279" s="339"/>
      <c r="L279" s="339"/>
      <c r="M279" s="339"/>
      <c r="N279" s="339"/>
      <c r="O279" s="339"/>
      <c r="P279" s="339"/>
      <c r="Q279" s="339"/>
      <c r="R279" s="339"/>
      <c r="S279" s="339"/>
      <c r="T279" s="339"/>
      <c r="U279" s="339"/>
      <c r="V279" s="339"/>
      <c r="W279" s="339"/>
      <c r="X279" s="339"/>
      <c r="Y279" s="339"/>
      <c r="Z279" s="339"/>
      <c r="AA279" s="339">
        <f>K279+S279</f>
        <v>0</v>
      </c>
      <c r="AB279" s="339"/>
      <c r="AC279" s="339"/>
      <c r="AD279" s="339"/>
      <c r="AE279" s="339"/>
      <c r="AF279" s="339"/>
      <c r="AG279" s="339"/>
      <c r="AH279" s="339"/>
    </row>
    <row r="280" spans="1:36" x14ac:dyDescent="0.35">
      <c r="A280" s="157"/>
      <c r="B280" s="157"/>
      <c r="C280" s="157"/>
      <c r="D280" s="157"/>
      <c r="E280" s="157"/>
      <c r="F280" s="157"/>
      <c r="G280" s="157"/>
      <c r="H280" s="157"/>
      <c r="I280" s="157"/>
      <c r="J280" s="157"/>
      <c r="K280" s="339"/>
      <c r="L280" s="339"/>
      <c r="M280" s="339"/>
      <c r="N280" s="339"/>
      <c r="O280" s="339"/>
      <c r="P280" s="339"/>
      <c r="Q280" s="339"/>
      <c r="R280" s="339"/>
      <c r="S280" s="339"/>
      <c r="T280" s="339"/>
      <c r="U280" s="339"/>
      <c r="V280" s="339"/>
      <c r="W280" s="339"/>
      <c r="X280" s="339"/>
      <c r="Y280" s="339"/>
      <c r="Z280" s="339"/>
      <c r="AA280" s="339"/>
      <c r="AB280" s="339"/>
      <c r="AC280" s="339"/>
      <c r="AD280" s="339"/>
      <c r="AE280" s="339"/>
      <c r="AF280" s="339"/>
      <c r="AG280" s="339"/>
      <c r="AH280" s="339"/>
      <c r="AJ280" t="s">
        <v>678</v>
      </c>
    </row>
    <row r="281" spans="1:36" x14ac:dyDescent="0.35">
      <c r="A281" s="157" t="s">
        <v>606</v>
      </c>
      <c r="B281" s="157"/>
      <c r="C281" s="157"/>
      <c r="D281" s="157"/>
      <c r="E281" s="157"/>
      <c r="F281" s="157"/>
      <c r="G281" s="157"/>
      <c r="H281" s="157"/>
      <c r="I281" s="157"/>
      <c r="J281" s="157"/>
      <c r="K281" s="339"/>
      <c r="L281" s="339"/>
      <c r="M281" s="339"/>
      <c r="N281" s="339"/>
      <c r="O281" s="339"/>
      <c r="P281" s="339"/>
      <c r="Q281" s="339"/>
      <c r="R281" s="339"/>
      <c r="S281" s="339"/>
      <c r="T281" s="339"/>
      <c r="U281" s="339"/>
      <c r="V281" s="339"/>
      <c r="W281" s="339"/>
      <c r="X281" s="339"/>
      <c r="Y281" s="339"/>
      <c r="Z281" s="339"/>
      <c r="AA281" s="339">
        <f>K281+S281</f>
        <v>0</v>
      </c>
      <c r="AB281" s="339"/>
      <c r="AC281" s="339"/>
      <c r="AD281" s="339"/>
      <c r="AE281" s="339"/>
      <c r="AF281" s="339"/>
      <c r="AG281" s="339"/>
      <c r="AH281" s="339"/>
    </row>
    <row r="282" spans="1:36" x14ac:dyDescent="0.35">
      <c r="A282" s="157"/>
      <c r="B282" s="157"/>
      <c r="C282" s="157"/>
      <c r="D282" s="157"/>
      <c r="E282" s="157"/>
      <c r="F282" s="157"/>
      <c r="G282" s="157"/>
      <c r="H282" s="157"/>
      <c r="I282" s="157"/>
      <c r="J282" s="157"/>
      <c r="K282" s="339"/>
      <c r="L282" s="339"/>
      <c r="M282" s="339"/>
      <c r="N282" s="339"/>
      <c r="O282" s="339"/>
      <c r="P282" s="339"/>
      <c r="Q282" s="339"/>
      <c r="R282" s="339"/>
      <c r="S282" s="339"/>
      <c r="T282" s="339"/>
      <c r="U282" s="339"/>
      <c r="V282" s="339"/>
      <c r="W282" s="339"/>
      <c r="X282" s="339"/>
      <c r="Y282" s="339"/>
      <c r="Z282" s="339"/>
      <c r="AA282" s="339"/>
      <c r="AB282" s="339"/>
      <c r="AC282" s="339"/>
      <c r="AD282" s="339"/>
      <c r="AE282" s="339"/>
      <c r="AF282" s="339"/>
      <c r="AG282" s="339"/>
      <c r="AH282" s="339"/>
      <c r="AJ282" t="s">
        <v>678</v>
      </c>
    </row>
    <row r="283" spans="1:36" x14ac:dyDescent="0.35">
      <c r="A283" s="157" t="s">
        <v>605</v>
      </c>
      <c r="B283" s="157"/>
      <c r="C283" s="157"/>
      <c r="D283" s="157"/>
      <c r="E283" s="157"/>
      <c r="F283" s="157"/>
      <c r="G283" s="157"/>
      <c r="H283" s="157"/>
      <c r="I283" s="157"/>
      <c r="J283" s="157"/>
      <c r="K283" s="339"/>
      <c r="L283" s="339"/>
      <c r="M283" s="339"/>
      <c r="N283" s="339"/>
      <c r="O283" s="339"/>
      <c r="P283" s="339"/>
      <c r="Q283" s="339"/>
      <c r="R283" s="339"/>
      <c r="S283" s="339"/>
      <c r="T283" s="339"/>
      <c r="U283" s="339"/>
      <c r="V283" s="339"/>
      <c r="W283" s="339"/>
      <c r="X283" s="339"/>
      <c r="Y283" s="339"/>
      <c r="Z283" s="339"/>
      <c r="AA283" s="339">
        <f>K283+S283</f>
        <v>0</v>
      </c>
      <c r="AB283" s="339"/>
      <c r="AC283" s="339"/>
      <c r="AD283" s="339"/>
      <c r="AE283" s="339"/>
      <c r="AF283" s="339"/>
      <c r="AG283" s="339"/>
      <c r="AH283" s="339"/>
    </row>
    <row r="284" spans="1:36" x14ac:dyDescent="0.35">
      <c r="A284" s="157"/>
      <c r="B284" s="157"/>
      <c r="C284" s="157"/>
      <c r="D284" s="157"/>
      <c r="E284" s="157"/>
      <c r="F284" s="157"/>
      <c r="G284" s="157"/>
      <c r="H284" s="157"/>
      <c r="I284" s="157"/>
      <c r="J284" s="157"/>
      <c r="K284" s="339"/>
      <c r="L284" s="339"/>
      <c r="M284" s="339"/>
      <c r="N284" s="339"/>
      <c r="O284" s="339"/>
      <c r="P284" s="339"/>
      <c r="Q284" s="339"/>
      <c r="R284" s="339"/>
      <c r="S284" s="339"/>
      <c r="T284" s="339"/>
      <c r="U284" s="339"/>
      <c r="V284" s="339"/>
      <c r="W284" s="339"/>
      <c r="X284" s="339"/>
      <c r="Y284" s="339"/>
      <c r="Z284" s="339"/>
      <c r="AA284" s="339"/>
      <c r="AB284" s="339"/>
      <c r="AC284" s="339"/>
      <c r="AD284" s="339"/>
      <c r="AE284" s="339"/>
      <c r="AF284" s="339"/>
      <c r="AG284" s="339"/>
      <c r="AH284" s="339"/>
      <c r="AJ284" t="s">
        <v>678</v>
      </c>
    </row>
    <row r="285" spans="1:36" x14ac:dyDescent="0.35">
      <c r="A285" s="157" t="s">
        <v>604</v>
      </c>
      <c r="B285" s="157"/>
      <c r="C285" s="157"/>
      <c r="D285" s="157"/>
      <c r="E285" s="157"/>
      <c r="F285" s="157"/>
      <c r="G285" s="157"/>
      <c r="H285" s="157"/>
      <c r="I285" s="157"/>
      <c r="J285" s="157"/>
      <c r="K285" s="339">
        <v>44675</v>
      </c>
      <c r="L285" s="339"/>
      <c r="M285" s="339"/>
      <c r="N285" s="339"/>
      <c r="O285" s="339"/>
      <c r="P285" s="339"/>
      <c r="Q285" s="339"/>
      <c r="R285" s="339"/>
      <c r="S285" s="339"/>
      <c r="T285" s="339"/>
      <c r="U285" s="339"/>
      <c r="V285" s="339"/>
      <c r="W285" s="339"/>
      <c r="X285" s="339"/>
      <c r="Y285" s="339"/>
      <c r="Z285" s="339"/>
      <c r="AA285" s="339">
        <f>K285+S285</f>
        <v>44675</v>
      </c>
      <c r="AB285" s="339"/>
      <c r="AC285" s="339"/>
      <c r="AD285" s="339"/>
      <c r="AE285" s="339"/>
      <c r="AF285" s="339"/>
      <c r="AG285" s="339"/>
      <c r="AH285" s="339"/>
    </row>
    <row r="286" spans="1:36" x14ac:dyDescent="0.35">
      <c r="A286" s="157"/>
      <c r="B286" s="157"/>
      <c r="C286" s="157"/>
      <c r="D286" s="157"/>
      <c r="E286" s="157"/>
      <c r="F286" s="157"/>
      <c r="G286" s="157"/>
      <c r="H286" s="157"/>
      <c r="I286" s="157"/>
      <c r="J286" s="157"/>
      <c r="K286" s="339"/>
      <c r="L286" s="339"/>
      <c r="M286" s="339"/>
      <c r="N286" s="339"/>
      <c r="O286" s="339"/>
      <c r="P286" s="339"/>
      <c r="Q286" s="339"/>
      <c r="R286" s="339"/>
      <c r="S286" s="339"/>
      <c r="T286" s="339"/>
      <c r="U286" s="339"/>
      <c r="V286" s="339"/>
      <c r="W286" s="339"/>
      <c r="X286" s="339"/>
      <c r="Y286" s="339"/>
      <c r="Z286" s="339"/>
      <c r="AA286" s="339"/>
      <c r="AB286" s="339"/>
      <c r="AC286" s="339"/>
      <c r="AD286" s="339"/>
      <c r="AE286" s="339"/>
      <c r="AF286" s="339"/>
      <c r="AG286" s="339"/>
      <c r="AH286" s="339"/>
      <c r="AJ286" t="s">
        <v>678</v>
      </c>
    </row>
    <row r="287" spans="1:36" x14ac:dyDescent="0.35">
      <c r="A287" s="157" t="s">
        <v>603</v>
      </c>
      <c r="B287" s="157"/>
      <c r="C287" s="157"/>
      <c r="D287" s="157"/>
      <c r="E287" s="157"/>
      <c r="F287" s="157"/>
      <c r="G287" s="157"/>
      <c r="H287" s="157"/>
      <c r="I287" s="157"/>
      <c r="J287" s="157"/>
      <c r="K287" s="339"/>
      <c r="L287" s="339"/>
      <c r="M287" s="339"/>
      <c r="N287" s="339"/>
      <c r="O287" s="339"/>
      <c r="P287" s="339"/>
      <c r="Q287" s="339"/>
      <c r="R287" s="339"/>
      <c r="S287" s="339"/>
      <c r="T287" s="339"/>
      <c r="U287" s="339"/>
      <c r="V287" s="339"/>
      <c r="W287" s="339"/>
      <c r="X287" s="339"/>
      <c r="Y287" s="339"/>
      <c r="Z287" s="339"/>
      <c r="AA287" s="339">
        <f>K287+S287</f>
        <v>0</v>
      </c>
      <c r="AB287" s="339"/>
      <c r="AC287" s="339"/>
      <c r="AD287" s="339"/>
      <c r="AE287" s="339"/>
      <c r="AF287" s="339"/>
      <c r="AG287" s="339"/>
      <c r="AH287" s="339"/>
    </row>
    <row r="288" spans="1:36" x14ac:dyDescent="0.35">
      <c r="A288" s="157"/>
      <c r="B288" s="157"/>
      <c r="C288" s="157"/>
      <c r="D288" s="157"/>
      <c r="E288" s="157"/>
      <c r="F288" s="157"/>
      <c r="G288" s="157"/>
      <c r="H288" s="157"/>
      <c r="I288" s="157"/>
      <c r="J288" s="157"/>
      <c r="K288" s="339"/>
      <c r="L288" s="339"/>
      <c r="M288" s="339"/>
      <c r="N288" s="339"/>
      <c r="O288" s="339"/>
      <c r="P288" s="339"/>
      <c r="Q288" s="339"/>
      <c r="R288" s="339"/>
      <c r="S288" s="339"/>
      <c r="T288" s="339"/>
      <c r="U288" s="339"/>
      <c r="V288" s="339"/>
      <c r="W288" s="339"/>
      <c r="X288" s="339"/>
      <c r="Y288" s="339"/>
      <c r="Z288" s="339"/>
      <c r="AA288" s="339"/>
      <c r="AB288" s="339"/>
      <c r="AC288" s="339"/>
      <c r="AD288" s="339"/>
      <c r="AE288" s="339"/>
      <c r="AF288" s="339"/>
      <c r="AG288" s="339"/>
      <c r="AH288" s="339"/>
      <c r="AJ288" t="s">
        <v>678</v>
      </c>
    </row>
    <row r="289" spans="1:36" x14ac:dyDescent="0.35">
      <c r="A289" s="189" t="s">
        <v>600</v>
      </c>
      <c r="B289" s="189"/>
      <c r="C289" s="189"/>
      <c r="D289" s="189"/>
      <c r="E289" s="189"/>
      <c r="F289" s="189"/>
      <c r="G289" s="189"/>
      <c r="H289" s="189"/>
      <c r="I289" s="189"/>
      <c r="J289" s="189"/>
      <c r="K289" s="346">
        <f>SUM(K275:R288)</f>
        <v>118636</v>
      </c>
      <c r="L289" s="346"/>
      <c r="M289" s="346"/>
      <c r="N289" s="346"/>
      <c r="O289" s="346"/>
      <c r="P289" s="346"/>
      <c r="Q289" s="346"/>
      <c r="R289" s="346"/>
      <c r="S289" s="346">
        <f>SUM(S275:Z288)</f>
        <v>39060</v>
      </c>
      <c r="T289" s="346"/>
      <c r="U289" s="346"/>
      <c r="V289" s="346"/>
      <c r="W289" s="346"/>
      <c r="X289" s="346"/>
      <c r="Y289" s="346"/>
      <c r="Z289" s="346"/>
      <c r="AA289" s="346">
        <f>SUM(AA275:AH288)</f>
        <v>157696</v>
      </c>
      <c r="AB289" s="346"/>
      <c r="AC289" s="346"/>
      <c r="AD289" s="346"/>
      <c r="AE289" s="346"/>
      <c r="AF289" s="346"/>
      <c r="AG289" s="346"/>
      <c r="AH289" s="346"/>
    </row>
    <row r="290" spans="1:36" x14ac:dyDescent="0.35">
      <c r="A290" s="189"/>
      <c r="B290" s="189"/>
      <c r="C290" s="189"/>
      <c r="D290" s="189"/>
      <c r="E290" s="189"/>
      <c r="F290" s="189"/>
      <c r="G290" s="189"/>
      <c r="H290" s="189"/>
      <c r="I290" s="189"/>
      <c r="J290" s="189"/>
      <c r="K290" s="346"/>
      <c r="L290" s="346"/>
      <c r="M290" s="346"/>
      <c r="N290" s="346"/>
      <c r="O290" s="346"/>
      <c r="P290" s="346"/>
      <c r="Q290" s="346"/>
      <c r="R290" s="346"/>
      <c r="S290" s="346"/>
      <c r="T290" s="346"/>
      <c r="U290" s="346"/>
      <c r="V290" s="346"/>
      <c r="W290" s="346"/>
      <c r="X290" s="346"/>
      <c r="Y290" s="346"/>
      <c r="Z290" s="346"/>
      <c r="AA290" s="346"/>
      <c r="AB290" s="346"/>
      <c r="AC290" s="346"/>
      <c r="AD290" s="346"/>
      <c r="AE290" s="346"/>
      <c r="AF290" s="346"/>
      <c r="AG290" s="346"/>
      <c r="AH290" s="346"/>
      <c r="AJ290" t="s">
        <v>678</v>
      </c>
    </row>
    <row r="291" spans="1:36" x14ac:dyDescent="0.35">
      <c r="A291" s="33"/>
      <c r="B291" s="33"/>
      <c r="C291" s="33"/>
      <c r="D291" s="33"/>
      <c r="E291" s="33"/>
      <c r="F291" s="33"/>
      <c r="G291" s="33"/>
      <c r="H291" s="33"/>
      <c r="I291" s="33"/>
      <c r="J291" s="33"/>
      <c r="K291" s="122"/>
      <c r="L291" s="122"/>
      <c r="M291" s="122"/>
      <c r="N291" s="122"/>
      <c r="O291" s="122"/>
      <c r="P291" s="122"/>
      <c r="Q291" s="122"/>
      <c r="R291" s="122"/>
      <c r="S291" s="122"/>
      <c r="T291" s="122"/>
      <c r="U291" s="122"/>
      <c r="V291" s="122"/>
      <c r="W291" s="122"/>
      <c r="X291" s="122"/>
      <c r="Y291" s="122"/>
      <c r="Z291" s="122"/>
      <c r="AA291" s="122"/>
      <c r="AB291" s="122"/>
      <c r="AC291" s="122"/>
      <c r="AD291" s="122"/>
      <c r="AE291" s="122"/>
      <c r="AF291" s="122"/>
      <c r="AG291" s="122"/>
      <c r="AH291" s="122"/>
    </row>
    <row r="292" spans="1:36" x14ac:dyDescent="0.35">
      <c r="A292" s="33"/>
      <c r="B292" s="33"/>
      <c r="C292" s="33"/>
      <c r="D292" s="33"/>
      <c r="E292" s="33"/>
      <c r="F292" s="33"/>
      <c r="G292" s="33"/>
      <c r="H292" s="33"/>
      <c r="I292" s="33"/>
      <c r="J292" s="33"/>
      <c r="K292" s="61"/>
      <c r="L292" s="61"/>
      <c r="M292" s="61"/>
      <c r="N292" s="61"/>
      <c r="O292" s="61"/>
      <c r="P292" s="61"/>
      <c r="Q292" s="61"/>
      <c r="R292" s="61"/>
      <c r="S292" s="61"/>
      <c r="T292" s="61"/>
      <c r="U292" s="61"/>
      <c r="V292" s="61"/>
      <c r="W292" s="61"/>
      <c r="X292" s="61"/>
      <c r="Y292" s="61"/>
      <c r="Z292" s="61"/>
      <c r="AA292" s="61"/>
      <c r="AB292" s="61"/>
      <c r="AC292" s="61"/>
      <c r="AD292" s="61"/>
      <c r="AE292" s="61"/>
      <c r="AF292" s="61"/>
      <c r="AG292" s="61"/>
      <c r="AH292" s="61"/>
    </row>
    <row r="293" spans="1:36" hidden="1" x14ac:dyDescent="0.35">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c r="AG293" s="27"/>
      <c r="AH293" s="27"/>
    </row>
    <row r="294" spans="1:36" x14ac:dyDescent="0.35">
      <c r="A294" s="181" t="s">
        <v>602</v>
      </c>
      <c r="B294" s="181"/>
      <c r="C294" s="181"/>
      <c r="D294" s="181"/>
      <c r="E294" s="181"/>
      <c r="F294" s="181"/>
      <c r="G294" s="181"/>
      <c r="H294" s="181"/>
      <c r="I294" s="181"/>
      <c r="J294" s="181"/>
      <c r="K294" s="181"/>
      <c r="L294" s="181"/>
      <c r="M294" s="181"/>
      <c r="N294" s="181"/>
      <c r="O294" s="181" t="s">
        <v>58</v>
      </c>
      <c r="P294" s="181"/>
      <c r="Q294" s="181"/>
      <c r="R294" s="181"/>
      <c r="S294" s="181"/>
      <c r="T294" s="181"/>
      <c r="U294" s="181"/>
      <c r="V294" s="181"/>
      <c r="W294" s="181"/>
      <c r="X294" s="181"/>
      <c r="Y294" s="181" t="s">
        <v>59</v>
      </c>
      <c r="Z294" s="181"/>
      <c r="AA294" s="181"/>
      <c r="AB294" s="181"/>
      <c r="AC294" s="181"/>
      <c r="AD294" s="181"/>
      <c r="AE294" s="181"/>
      <c r="AF294" s="181"/>
      <c r="AG294" s="181"/>
      <c r="AH294" s="181"/>
    </row>
    <row r="295" spans="1:36" x14ac:dyDescent="0.35">
      <c r="A295" s="181"/>
      <c r="B295" s="181"/>
      <c r="C295" s="181"/>
      <c r="D295" s="181"/>
      <c r="E295" s="181"/>
      <c r="F295" s="181"/>
      <c r="G295" s="181"/>
      <c r="H295" s="181"/>
      <c r="I295" s="181"/>
      <c r="J295" s="181"/>
      <c r="K295" s="181"/>
      <c r="L295" s="181"/>
      <c r="M295" s="181"/>
      <c r="N295" s="181"/>
      <c r="O295" s="181"/>
      <c r="P295" s="181"/>
      <c r="Q295" s="181"/>
      <c r="R295" s="181"/>
      <c r="S295" s="181"/>
      <c r="T295" s="181"/>
      <c r="U295" s="181"/>
      <c r="V295" s="181"/>
      <c r="W295" s="181"/>
      <c r="X295" s="181"/>
      <c r="Y295" s="181"/>
      <c r="Z295" s="181"/>
      <c r="AA295" s="181"/>
      <c r="AB295" s="181"/>
      <c r="AC295" s="181"/>
      <c r="AD295" s="181"/>
      <c r="AE295" s="181"/>
      <c r="AF295" s="181"/>
      <c r="AG295" s="181"/>
      <c r="AH295" s="181"/>
    </row>
    <row r="296" spans="1:36" x14ac:dyDescent="0.35">
      <c r="A296" s="169" t="s">
        <v>818</v>
      </c>
      <c r="B296" s="170"/>
      <c r="C296" s="170"/>
      <c r="D296" s="170"/>
      <c r="E296" s="170"/>
      <c r="F296" s="170"/>
      <c r="G296" s="170"/>
      <c r="H296" s="170"/>
      <c r="I296" s="170"/>
      <c r="J296" s="170"/>
      <c r="K296" s="170"/>
      <c r="L296" s="170"/>
      <c r="M296" s="170"/>
      <c r="N296" s="171"/>
      <c r="O296" s="339">
        <v>118636</v>
      </c>
      <c r="P296" s="339"/>
      <c r="Q296" s="339"/>
      <c r="R296" s="339"/>
      <c r="S296" s="339"/>
      <c r="T296" s="339"/>
      <c r="U296" s="339"/>
      <c r="V296" s="339"/>
      <c r="W296" s="339"/>
      <c r="X296" s="339"/>
      <c r="Y296" s="339">
        <v>109007</v>
      </c>
      <c r="Z296" s="339"/>
      <c r="AA296" s="339"/>
      <c r="AB296" s="339"/>
      <c r="AC296" s="339"/>
      <c r="AD296" s="339"/>
      <c r="AE296" s="339"/>
      <c r="AF296" s="339"/>
      <c r="AG296" s="339"/>
      <c r="AH296" s="339"/>
    </row>
    <row r="297" spans="1:36" x14ac:dyDescent="0.35">
      <c r="A297" s="336"/>
      <c r="B297" s="337"/>
      <c r="C297" s="337"/>
      <c r="D297" s="337"/>
      <c r="E297" s="337"/>
      <c r="F297" s="337"/>
      <c r="G297" s="337"/>
      <c r="H297" s="337"/>
      <c r="I297" s="337"/>
      <c r="J297" s="337"/>
      <c r="K297" s="337"/>
      <c r="L297" s="337"/>
      <c r="M297" s="337"/>
      <c r="N297" s="338"/>
      <c r="O297" s="339"/>
      <c r="P297" s="339"/>
      <c r="Q297" s="339"/>
      <c r="R297" s="339"/>
      <c r="S297" s="339"/>
      <c r="T297" s="339"/>
      <c r="U297" s="339"/>
      <c r="V297" s="339"/>
      <c r="W297" s="339"/>
      <c r="X297" s="339"/>
      <c r="Y297" s="339"/>
      <c r="Z297" s="339"/>
      <c r="AA297" s="339"/>
      <c r="AB297" s="339"/>
      <c r="AC297" s="339"/>
      <c r="AD297" s="339"/>
      <c r="AE297" s="339"/>
      <c r="AF297" s="339"/>
      <c r="AG297" s="339"/>
      <c r="AH297" s="339"/>
    </row>
    <row r="298" spans="1:36" x14ac:dyDescent="0.35">
      <c r="A298" s="169" t="s">
        <v>601</v>
      </c>
      <c r="B298" s="170"/>
      <c r="C298" s="170"/>
      <c r="D298" s="170"/>
      <c r="E298" s="170"/>
      <c r="F298" s="170"/>
      <c r="G298" s="170"/>
      <c r="H298" s="170"/>
      <c r="I298" s="170"/>
      <c r="J298" s="170"/>
      <c r="K298" s="170"/>
      <c r="L298" s="170"/>
      <c r="M298" s="170"/>
      <c r="N298" s="171"/>
      <c r="O298" s="339">
        <v>39060</v>
      </c>
      <c r="P298" s="339"/>
      <c r="Q298" s="339"/>
      <c r="R298" s="339"/>
      <c r="S298" s="339"/>
      <c r="T298" s="339"/>
      <c r="U298" s="339"/>
      <c r="V298" s="339"/>
      <c r="W298" s="339"/>
      <c r="X298" s="339"/>
      <c r="Y298" s="339">
        <v>39450</v>
      </c>
      <c r="Z298" s="339"/>
      <c r="AA298" s="339"/>
      <c r="AB298" s="339"/>
      <c r="AC298" s="339"/>
      <c r="AD298" s="339"/>
      <c r="AE298" s="339"/>
      <c r="AF298" s="339"/>
      <c r="AG298" s="339"/>
      <c r="AH298" s="339"/>
    </row>
    <row r="299" spans="1:36" x14ac:dyDescent="0.35">
      <c r="A299" s="336"/>
      <c r="B299" s="337"/>
      <c r="C299" s="337"/>
      <c r="D299" s="337"/>
      <c r="E299" s="337"/>
      <c r="F299" s="337"/>
      <c r="G299" s="337"/>
      <c r="H299" s="337"/>
      <c r="I299" s="337"/>
      <c r="J299" s="337"/>
      <c r="K299" s="337"/>
      <c r="L299" s="337"/>
      <c r="M299" s="337"/>
      <c r="N299" s="338"/>
      <c r="O299" s="339"/>
      <c r="P299" s="339"/>
      <c r="Q299" s="339"/>
      <c r="R299" s="339"/>
      <c r="S299" s="339"/>
      <c r="T299" s="339"/>
      <c r="U299" s="339"/>
      <c r="V299" s="339"/>
      <c r="W299" s="339"/>
      <c r="X299" s="339"/>
      <c r="Y299" s="339"/>
      <c r="Z299" s="339"/>
      <c r="AA299" s="339"/>
      <c r="AB299" s="339"/>
      <c r="AC299" s="339"/>
      <c r="AD299" s="339"/>
      <c r="AE299" s="339"/>
      <c r="AF299" s="339"/>
      <c r="AG299" s="339"/>
      <c r="AH299" s="339"/>
    </row>
    <row r="300" spans="1:36" x14ac:dyDescent="0.35">
      <c r="A300" s="340" t="s">
        <v>600</v>
      </c>
      <c r="B300" s="341"/>
      <c r="C300" s="341"/>
      <c r="D300" s="341"/>
      <c r="E300" s="341"/>
      <c r="F300" s="341"/>
      <c r="G300" s="341"/>
      <c r="H300" s="341"/>
      <c r="I300" s="341"/>
      <c r="J300" s="341"/>
      <c r="K300" s="341"/>
      <c r="L300" s="341"/>
      <c r="M300" s="341"/>
      <c r="N300" s="342"/>
      <c r="O300" s="346">
        <f>SUM(O296:X299)</f>
        <v>157696</v>
      </c>
      <c r="P300" s="346"/>
      <c r="Q300" s="346"/>
      <c r="R300" s="346"/>
      <c r="S300" s="346"/>
      <c r="T300" s="346"/>
      <c r="U300" s="346"/>
      <c r="V300" s="346"/>
      <c r="W300" s="346"/>
      <c r="X300" s="346"/>
      <c r="Y300" s="346">
        <f>SUM(Y296:AH299)</f>
        <v>148457</v>
      </c>
      <c r="Z300" s="346"/>
      <c r="AA300" s="346"/>
      <c r="AB300" s="346"/>
      <c r="AC300" s="346"/>
      <c r="AD300" s="346"/>
      <c r="AE300" s="346"/>
      <c r="AF300" s="346"/>
      <c r="AG300" s="346"/>
      <c r="AH300" s="346"/>
    </row>
    <row r="301" spans="1:36" x14ac:dyDescent="0.35">
      <c r="A301" s="343"/>
      <c r="B301" s="344"/>
      <c r="C301" s="344"/>
      <c r="D301" s="344"/>
      <c r="E301" s="344"/>
      <c r="F301" s="344"/>
      <c r="G301" s="344"/>
      <c r="H301" s="344"/>
      <c r="I301" s="344"/>
      <c r="J301" s="344"/>
      <c r="K301" s="344"/>
      <c r="L301" s="344"/>
      <c r="M301" s="344"/>
      <c r="N301" s="345"/>
      <c r="O301" s="346"/>
      <c r="P301" s="346"/>
      <c r="Q301" s="346"/>
      <c r="R301" s="346"/>
      <c r="S301" s="346"/>
      <c r="T301" s="346"/>
      <c r="U301" s="346"/>
      <c r="V301" s="346"/>
      <c r="W301" s="346"/>
      <c r="X301" s="346"/>
      <c r="Y301" s="346"/>
      <c r="Z301" s="346"/>
      <c r="AA301" s="346"/>
      <c r="AB301" s="346"/>
      <c r="AC301" s="346"/>
      <c r="AD301" s="346"/>
      <c r="AE301" s="346"/>
      <c r="AF301" s="346"/>
      <c r="AG301" s="346"/>
      <c r="AH301" s="346"/>
      <c r="AJ301" t="s">
        <v>678</v>
      </c>
    </row>
    <row r="302" spans="1:36" x14ac:dyDescent="0.35">
      <c r="A302" s="169" t="s">
        <v>599</v>
      </c>
      <c r="B302" s="170"/>
      <c r="C302" s="170"/>
      <c r="D302" s="170"/>
      <c r="E302" s="170"/>
      <c r="F302" s="170"/>
      <c r="G302" s="170"/>
      <c r="H302" s="170"/>
      <c r="I302" s="170"/>
      <c r="J302" s="170"/>
      <c r="K302" s="170"/>
      <c r="L302" s="170"/>
      <c r="M302" s="170"/>
      <c r="N302" s="171"/>
      <c r="O302" s="339">
        <v>1660</v>
      </c>
      <c r="P302" s="339"/>
      <c r="Q302" s="339"/>
      <c r="R302" s="339"/>
      <c r="S302" s="339"/>
      <c r="T302" s="339"/>
      <c r="U302" s="339"/>
      <c r="V302" s="339"/>
      <c r="W302" s="339"/>
      <c r="X302" s="339"/>
      <c r="Y302" s="339">
        <v>1660</v>
      </c>
      <c r="Z302" s="339"/>
      <c r="AA302" s="339"/>
      <c r="AB302" s="339"/>
      <c r="AC302" s="339"/>
      <c r="AD302" s="339"/>
      <c r="AE302" s="339"/>
      <c r="AF302" s="339"/>
      <c r="AG302" s="339"/>
      <c r="AH302" s="339"/>
    </row>
    <row r="303" spans="1:36" x14ac:dyDescent="0.35">
      <c r="A303" s="336"/>
      <c r="B303" s="337"/>
      <c r="C303" s="337"/>
      <c r="D303" s="337"/>
      <c r="E303" s="337"/>
      <c r="F303" s="337"/>
      <c r="G303" s="337"/>
      <c r="H303" s="337"/>
      <c r="I303" s="337"/>
      <c r="J303" s="337"/>
      <c r="K303" s="337"/>
      <c r="L303" s="337"/>
      <c r="M303" s="337"/>
      <c r="N303" s="338"/>
      <c r="O303" s="339"/>
      <c r="P303" s="339"/>
      <c r="Q303" s="339"/>
      <c r="R303" s="339"/>
      <c r="S303" s="339"/>
      <c r="T303" s="339"/>
      <c r="U303" s="339"/>
      <c r="V303" s="339"/>
      <c r="W303" s="339"/>
      <c r="X303" s="339"/>
      <c r="Y303" s="339"/>
      <c r="Z303" s="339"/>
      <c r="AA303" s="339"/>
      <c r="AB303" s="339"/>
      <c r="AC303" s="339"/>
      <c r="AD303" s="339"/>
      <c r="AE303" s="339"/>
      <c r="AF303" s="339"/>
      <c r="AG303" s="339"/>
      <c r="AH303" s="339"/>
    </row>
    <row r="304" spans="1:36" x14ac:dyDescent="0.35">
      <c r="A304" s="169" t="s">
        <v>598</v>
      </c>
      <c r="B304" s="170"/>
      <c r="C304" s="170"/>
      <c r="D304" s="170"/>
      <c r="E304" s="170"/>
      <c r="F304" s="170"/>
      <c r="G304" s="170"/>
      <c r="H304" s="170"/>
      <c r="I304" s="170"/>
      <c r="J304" s="170"/>
      <c r="K304" s="170"/>
      <c r="L304" s="170"/>
      <c r="M304" s="170"/>
      <c r="N304" s="171"/>
      <c r="O304" s="339"/>
      <c r="P304" s="339"/>
      <c r="Q304" s="339"/>
      <c r="R304" s="339"/>
      <c r="S304" s="339"/>
      <c r="T304" s="339"/>
      <c r="U304" s="339"/>
      <c r="V304" s="339"/>
      <c r="W304" s="339"/>
      <c r="X304" s="339"/>
      <c r="Y304" s="339"/>
      <c r="Z304" s="339"/>
      <c r="AA304" s="339"/>
      <c r="AB304" s="339"/>
      <c r="AC304" s="339"/>
      <c r="AD304" s="339"/>
      <c r="AE304" s="339"/>
      <c r="AF304" s="339"/>
      <c r="AG304" s="339"/>
      <c r="AH304" s="339"/>
    </row>
    <row r="305" spans="1:37" x14ac:dyDescent="0.35">
      <c r="A305" s="336"/>
      <c r="B305" s="337"/>
      <c r="C305" s="337"/>
      <c r="D305" s="337"/>
      <c r="E305" s="337"/>
      <c r="F305" s="337"/>
      <c r="G305" s="337"/>
      <c r="H305" s="337"/>
      <c r="I305" s="337"/>
      <c r="J305" s="337"/>
      <c r="K305" s="337"/>
      <c r="L305" s="337"/>
      <c r="M305" s="337"/>
      <c r="N305" s="338"/>
      <c r="O305" s="339"/>
      <c r="P305" s="339"/>
      <c r="Q305" s="339"/>
      <c r="R305" s="339"/>
      <c r="S305" s="339"/>
      <c r="T305" s="339"/>
      <c r="U305" s="339"/>
      <c r="V305" s="339"/>
      <c r="W305" s="339"/>
      <c r="X305" s="339"/>
      <c r="Y305" s="339"/>
      <c r="Z305" s="339"/>
      <c r="AA305" s="339"/>
      <c r="AB305" s="339"/>
      <c r="AC305" s="339"/>
      <c r="AD305" s="339"/>
      <c r="AE305" s="339"/>
      <c r="AF305" s="339"/>
      <c r="AG305" s="339"/>
      <c r="AH305" s="339"/>
    </row>
    <row r="306" spans="1:37" x14ac:dyDescent="0.35">
      <c r="A306" s="340" t="s">
        <v>597</v>
      </c>
      <c r="B306" s="341"/>
      <c r="C306" s="341"/>
      <c r="D306" s="341"/>
      <c r="E306" s="341"/>
      <c r="F306" s="341"/>
      <c r="G306" s="341"/>
      <c r="H306" s="341"/>
      <c r="I306" s="341"/>
      <c r="J306" s="341"/>
      <c r="K306" s="341"/>
      <c r="L306" s="341"/>
      <c r="M306" s="341"/>
      <c r="N306" s="342"/>
      <c r="O306" s="346">
        <f>SUM(O302:X305)</f>
        <v>1660</v>
      </c>
      <c r="P306" s="346"/>
      <c r="Q306" s="346"/>
      <c r="R306" s="346"/>
      <c r="S306" s="346"/>
      <c r="T306" s="346"/>
      <c r="U306" s="346"/>
      <c r="V306" s="346"/>
      <c r="W306" s="346"/>
      <c r="X306" s="346"/>
      <c r="Y306" s="346">
        <f>SUM(Y302:AH305)</f>
        <v>1660</v>
      </c>
      <c r="Z306" s="346"/>
      <c r="AA306" s="346"/>
      <c r="AB306" s="346"/>
      <c r="AC306" s="346"/>
      <c r="AD306" s="346"/>
      <c r="AE306" s="346"/>
      <c r="AF306" s="346"/>
      <c r="AG306" s="346"/>
      <c r="AH306" s="346"/>
    </row>
    <row r="307" spans="1:37" x14ac:dyDescent="0.35">
      <c r="A307" s="343"/>
      <c r="B307" s="344"/>
      <c r="C307" s="344"/>
      <c r="D307" s="344"/>
      <c r="E307" s="344"/>
      <c r="F307" s="344"/>
      <c r="G307" s="344"/>
      <c r="H307" s="344"/>
      <c r="I307" s="344"/>
      <c r="J307" s="344"/>
      <c r="K307" s="344"/>
      <c r="L307" s="344"/>
      <c r="M307" s="344"/>
      <c r="N307" s="345"/>
      <c r="O307" s="346"/>
      <c r="P307" s="346"/>
      <c r="Q307" s="346"/>
      <c r="R307" s="346"/>
      <c r="S307" s="346"/>
      <c r="T307" s="346"/>
      <c r="U307" s="346"/>
      <c r="V307" s="346"/>
      <c r="W307" s="346"/>
      <c r="X307" s="346"/>
      <c r="Y307" s="346"/>
      <c r="Z307" s="346"/>
      <c r="AA307" s="346"/>
      <c r="AB307" s="346"/>
      <c r="AC307" s="346"/>
      <c r="AD307" s="346"/>
      <c r="AE307" s="346"/>
      <c r="AF307" s="346"/>
      <c r="AG307" s="346"/>
      <c r="AH307" s="346"/>
      <c r="AJ307" t="s">
        <v>678</v>
      </c>
    </row>
    <row r="308" spans="1:37" ht="15" customHeight="1" x14ac:dyDescent="0.35">
      <c r="A308" s="95">
        <v>7</v>
      </c>
      <c r="B308" s="2"/>
      <c r="D308" s="78" t="s">
        <v>692</v>
      </c>
      <c r="E308" s="67"/>
      <c r="F308" s="67"/>
      <c r="G308" s="67"/>
      <c r="H308" s="67"/>
      <c r="I308" s="67"/>
      <c r="J308" s="67"/>
      <c r="K308" s="67"/>
      <c r="L308" s="67"/>
      <c r="M308" s="67"/>
      <c r="N308" s="67"/>
      <c r="O308" s="67"/>
      <c r="P308" s="67"/>
      <c r="Q308" s="67"/>
      <c r="R308" s="67"/>
      <c r="S308" s="67"/>
      <c r="T308" s="67"/>
      <c r="U308" s="67"/>
      <c r="V308" s="67"/>
      <c r="W308" s="67"/>
      <c r="X308" s="67"/>
      <c r="Y308" s="67"/>
      <c r="Z308" s="67"/>
      <c r="AA308" s="67"/>
      <c r="AB308" s="67"/>
      <c r="AC308" s="67"/>
      <c r="AD308" s="67"/>
      <c r="AE308" s="67"/>
      <c r="AF308" s="67"/>
      <c r="AG308" s="67"/>
      <c r="AH308" s="67"/>
      <c r="AI308" s="67"/>
      <c r="AJ308" s="67"/>
      <c r="AK308" s="67"/>
    </row>
    <row r="309" spans="1:37" x14ac:dyDescent="0.35">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c r="AD309" s="27"/>
      <c r="AE309" s="27"/>
      <c r="AF309" s="27"/>
      <c r="AG309" s="27"/>
      <c r="AH309" s="27"/>
    </row>
    <row r="310" spans="1:37" x14ac:dyDescent="0.35">
      <c r="A310" s="177" t="s">
        <v>728</v>
      </c>
      <c r="B310" s="178"/>
      <c r="C310" s="178"/>
      <c r="D310" s="178"/>
      <c r="E310" s="178"/>
      <c r="F310" s="178"/>
      <c r="G310" s="178"/>
      <c r="H310" s="178"/>
      <c r="I310" s="178"/>
      <c r="J310" s="178"/>
      <c r="K310" s="178"/>
      <c r="L310" s="178"/>
      <c r="M310" s="178"/>
      <c r="N310" s="178"/>
      <c r="O310" s="178"/>
      <c r="P310" s="178"/>
      <c r="Q310" s="178"/>
      <c r="R310" s="178"/>
      <c r="S310" s="178"/>
      <c r="T310" s="178"/>
      <c r="U310" s="178"/>
      <c r="V310" s="178"/>
      <c r="W310" s="178"/>
      <c r="X310" s="178"/>
      <c r="Y310" s="178"/>
      <c r="Z310" s="178"/>
      <c r="AA310" s="178"/>
      <c r="AB310" s="178"/>
      <c r="AC310" s="178"/>
      <c r="AD310" s="178"/>
      <c r="AE310" s="178"/>
      <c r="AF310" s="178"/>
      <c r="AG310" s="178"/>
      <c r="AH310" s="178"/>
    </row>
    <row r="311" spans="1:37" x14ac:dyDescent="0.35">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c r="AD311" s="27"/>
      <c r="AE311" s="27"/>
      <c r="AF311" s="27"/>
      <c r="AG311" s="27"/>
      <c r="AH311" s="27"/>
    </row>
    <row r="312" spans="1:37" x14ac:dyDescent="0.35">
      <c r="A312" s="181" t="s">
        <v>83</v>
      </c>
      <c r="B312" s="181"/>
      <c r="C312" s="181"/>
      <c r="D312" s="181"/>
      <c r="E312" s="181"/>
      <c r="F312" s="181"/>
      <c r="G312" s="181"/>
      <c r="H312" s="181"/>
      <c r="I312" s="181"/>
      <c r="J312" s="181"/>
      <c r="K312" s="181"/>
      <c r="L312" s="181"/>
      <c r="M312" s="181"/>
      <c r="N312" s="181"/>
      <c r="O312" s="181" t="s">
        <v>58</v>
      </c>
      <c r="P312" s="181"/>
      <c r="Q312" s="181"/>
      <c r="R312" s="181"/>
      <c r="S312" s="181"/>
      <c r="T312" s="181"/>
      <c r="U312" s="181"/>
      <c r="V312" s="181"/>
      <c r="W312" s="181"/>
      <c r="X312" s="181"/>
      <c r="Y312" s="181" t="s">
        <v>59</v>
      </c>
      <c r="Z312" s="181"/>
      <c r="AA312" s="181"/>
      <c r="AB312" s="181"/>
      <c r="AC312" s="181"/>
      <c r="AD312" s="181"/>
      <c r="AE312" s="181"/>
      <c r="AF312" s="181"/>
      <c r="AG312" s="181"/>
      <c r="AH312" s="181"/>
    </row>
    <row r="313" spans="1:37" x14ac:dyDescent="0.35">
      <c r="A313" s="181"/>
      <c r="B313" s="181"/>
      <c r="C313" s="181"/>
      <c r="D313" s="181"/>
      <c r="E313" s="181"/>
      <c r="F313" s="181"/>
      <c r="G313" s="181"/>
      <c r="H313" s="181"/>
      <c r="I313" s="181"/>
      <c r="J313" s="181"/>
      <c r="K313" s="181"/>
      <c r="L313" s="181"/>
      <c r="M313" s="181"/>
      <c r="N313" s="181"/>
      <c r="O313" s="181"/>
      <c r="P313" s="181"/>
      <c r="Q313" s="181"/>
      <c r="R313" s="181"/>
      <c r="S313" s="181"/>
      <c r="T313" s="181"/>
      <c r="U313" s="181"/>
      <c r="V313" s="181"/>
      <c r="W313" s="181"/>
      <c r="X313" s="181"/>
      <c r="Y313" s="181"/>
      <c r="Z313" s="181"/>
      <c r="AA313" s="181"/>
      <c r="AB313" s="181"/>
      <c r="AC313" s="181"/>
      <c r="AD313" s="181"/>
      <c r="AE313" s="181"/>
      <c r="AF313" s="181"/>
      <c r="AG313" s="181"/>
      <c r="AH313" s="181"/>
    </row>
    <row r="314" spans="1:37" x14ac:dyDescent="0.35">
      <c r="A314" s="157" t="s">
        <v>633</v>
      </c>
      <c r="B314" s="157"/>
      <c r="C314" s="157"/>
      <c r="D314" s="157"/>
      <c r="E314" s="157"/>
      <c r="F314" s="157"/>
      <c r="G314" s="157"/>
      <c r="H314" s="157"/>
      <c r="I314" s="157"/>
      <c r="J314" s="157"/>
      <c r="K314" s="157"/>
      <c r="L314" s="157"/>
      <c r="M314" s="157"/>
      <c r="N314" s="157"/>
      <c r="O314" s="339">
        <v>581</v>
      </c>
      <c r="P314" s="339"/>
      <c r="Q314" s="339"/>
      <c r="R314" s="339"/>
      <c r="S314" s="339"/>
      <c r="T314" s="339"/>
      <c r="U314" s="339"/>
      <c r="V314" s="339"/>
      <c r="W314" s="339"/>
      <c r="X314" s="339"/>
      <c r="Y314" s="339">
        <v>710</v>
      </c>
      <c r="Z314" s="339"/>
      <c r="AA314" s="339"/>
      <c r="AB314" s="339"/>
      <c r="AC314" s="339"/>
      <c r="AD314" s="339"/>
      <c r="AE314" s="339"/>
      <c r="AF314" s="339"/>
      <c r="AG314" s="339"/>
      <c r="AH314" s="339"/>
      <c r="AJ314" t="s">
        <v>678</v>
      </c>
    </row>
    <row r="315" spans="1:37" x14ac:dyDescent="0.35">
      <c r="A315" s="157"/>
      <c r="B315" s="157"/>
      <c r="C315" s="157"/>
      <c r="D315" s="157"/>
      <c r="E315" s="157"/>
      <c r="F315" s="157"/>
      <c r="G315" s="157"/>
      <c r="H315" s="157"/>
      <c r="I315" s="157"/>
      <c r="J315" s="157"/>
      <c r="K315" s="157"/>
      <c r="L315" s="157"/>
      <c r="M315" s="157"/>
      <c r="N315" s="157"/>
      <c r="O315" s="339"/>
      <c r="P315" s="339"/>
      <c r="Q315" s="339"/>
      <c r="R315" s="339"/>
      <c r="S315" s="339"/>
      <c r="T315" s="339"/>
      <c r="U315" s="339"/>
      <c r="V315" s="339"/>
      <c r="W315" s="339"/>
      <c r="X315" s="339"/>
      <c r="Y315" s="339"/>
      <c r="Z315" s="339"/>
      <c r="AA315" s="339"/>
      <c r="AB315" s="339"/>
      <c r="AC315" s="339"/>
      <c r="AD315" s="339"/>
      <c r="AE315" s="339"/>
      <c r="AF315" s="339"/>
      <c r="AG315" s="339"/>
      <c r="AH315" s="339"/>
      <c r="AJ315" t="s">
        <v>678</v>
      </c>
    </row>
    <row r="316" spans="1:37" x14ac:dyDescent="0.35">
      <c r="A316" s="157" t="s">
        <v>632</v>
      </c>
      <c r="B316" s="157"/>
      <c r="C316" s="157"/>
      <c r="D316" s="157"/>
      <c r="E316" s="157"/>
      <c r="F316" s="157"/>
      <c r="G316" s="157"/>
      <c r="H316" s="157"/>
      <c r="I316" s="157"/>
      <c r="J316" s="157"/>
      <c r="K316" s="157"/>
      <c r="L316" s="157"/>
      <c r="M316" s="157"/>
      <c r="N316" s="157"/>
      <c r="O316" s="339">
        <v>276240</v>
      </c>
      <c r="P316" s="339"/>
      <c r="Q316" s="339"/>
      <c r="R316" s="339"/>
      <c r="S316" s="339"/>
      <c r="T316" s="339"/>
      <c r="U316" s="339"/>
      <c r="V316" s="339"/>
      <c r="W316" s="339"/>
      <c r="X316" s="339"/>
      <c r="Y316" s="339">
        <v>366358</v>
      </c>
      <c r="Z316" s="339"/>
      <c r="AA316" s="339"/>
      <c r="AB316" s="339"/>
      <c r="AC316" s="339"/>
      <c r="AD316" s="339"/>
      <c r="AE316" s="339"/>
      <c r="AF316" s="339"/>
      <c r="AG316" s="339"/>
      <c r="AH316" s="339"/>
      <c r="AJ316" t="s">
        <v>678</v>
      </c>
    </row>
    <row r="317" spans="1:37" x14ac:dyDescent="0.35">
      <c r="A317" s="157"/>
      <c r="B317" s="157"/>
      <c r="C317" s="157"/>
      <c r="D317" s="157"/>
      <c r="E317" s="157"/>
      <c r="F317" s="157"/>
      <c r="G317" s="157"/>
      <c r="H317" s="157"/>
      <c r="I317" s="157"/>
      <c r="J317" s="157"/>
      <c r="K317" s="157"/>
      <c r="L317" s="157"/>
      <c r="M317" s="157"/>
      <c r="N317" s="157"/>
      <c r="O317" s="339"/>
      <c r="P317" s="339"/>
      <c r="Q317" s="339"/>
      <c r="R317" s="339"/>
      <c r="S317" s="339"/>
      <c r="T317" s="339"/>
      <c r="U317" s="339"/>
      <c r="V317" s="339"/>
      <c r="W317" s="339"/>
      <c r="X317" s="339"/>
      <c r="Y317" s="339"/>
      <c r="Z317" s="339"/>
      <c r="AA317" s="339"/>
      <c r="AB317" s="339"/>
      <c r="AC317" s="339"/>
      <c r="AD317" s="339"/>
      <c r="AE317" s="339"/>
      <c r="AF317" s="339"/>
      <c r="AG317" s="339"/>
      <c r="AH317" s="339"/>
      <c r="AJ317" t="s">
        <v>678</v>
      </c>
    </row>
    <row r="318" spans="1:37" x14ac:dyDescent="0.35">
      <c r="A318" s="157" t="s">
        <v>631</v>
      </c>
      <c r="B318" s="157"/>
      <c r="C318" s="157"/>
      <c r="D318" s="157"/>
      <c r="E318" s="157"/>
      <c r="F318" s="157"/>
      <c r="G318" s="157"/>
      <c r="H318" s="157"/>
      <c r="I318" s="157"/>
      <c r="J318" s="157"/>
      <c r="K318" s="157"/>
      <c r="L318" s="157"/>
      <c r="M318" s="157"/>
      <c r="N318" s="157"/>
      <c r="O318" s="339"/>
      <c r="P318" s="339"/>
      <c r="Q318" s="339"/>
      <c r="R318" s="339"/>
      <c r="S318" s="339"/>
      <c r="T318" s="339"/>
      <c r="U318" s="339"/>
      <c r="V318" s="339"/>
      <c r="W318" s="339"/>
      <c r="X318" s="339"/>
      <c r="Y318" s="339"/>
      <c r="Z318" s="339"/>
      <c r="AA318" s="339"/>
      <c r="AB318" s="339"/>
      <c r="AC318" s="339"/>
      <c r="AD318" s="339"/>
      <c r="AE318" s="339"/>
      <c r="AF318" s="339"/>
      <c r="AG318" s="339"/>
      <c r="AH318" s="339"/>
      <c r="AJ318" t="s">
        <v>678</v>
      </c>
    </row>
    <row r="319" spans="1:37" x14ac:dyDescent="0.35">
      <c r="A319" s="157"/>
      <c r="B319" s="157"/>
      <c r="C319" s="157"/>
      <c r="D319" s="157"/>
      <c r="E319" s="157"/>
      <c r="F319" s="157"/>
      <c r="G319" s="157"/>
      <c r="H319" s="157"/>
      <c r="I319" s="157"/>
      <c r="J319" s="157"/>
      <c r="K319" s="157"/>
      <c r="L319" s="157"/>
      <c r="M319" s="157"/>
      <c r="N319" s="157"/>
      <c r="O319" s="339"/>
      <c r="P319" s="339"/>
      <c r="Q319" s="339"/>
      <c r="R319" s="339"/>
      <c r="S319" s="339"/>
      <c r="T319" s="339"/>
      <c r="U319" s="339"/>
      <c r="V319" s="339"/>
      <c r="W319" s="339"/>
      <c r="X319" s="339"/>
      <c r="Y319" s="339"/>
      <c r="Z319" s="339"/>
      <c r="AA319" s="339"/>
      <c r="AB319" s="339"/>
      <c r="AC319" s="339"/>
      <c r="AD319" s="339"/>
      <c r="AE319" s="339"/>
      <c r="AF319" s="339"/>
      <c r="AG319" s="339"/>
      <c r="AH319" s="339"/>
      <c r="AJ319" t="s">
        <v>678</v>
      </c>
    </row>
    <row r="320" spans="1:37" x14ac:dyDescent="0.35">
      <c r="A320" s="157" t="s">
        <v>630</v>
      </c>
      <c r="B320" s="157"/>
      <c r="C320" s="157"/>
      <c r="D320" s="157"/>
      <c r="E320" s="157"/>
      <c r="F320" s="157"/>
      <c r="G320" s="157"/>
      <c r="H320" s="157"/>
      <c r="I320" s="157"/>
      <c r="J320" s="157"/>
      <c r="K320" s="157"/>
      <c r="L320" s="157"/>
      <c r="M320" s="157"/>
      <c r="N320" s="157"/>
      <c r="O320" s="339"/>
      <c r="P320" s="339"/>
      <c r="Q320" s="339"/>
      <c r="R320" s="339"/>
      <c r="S320" s="339"/>
      <c r="T320" s="339"/>
      <c r="U320" s="339"/>
      <c r="V320" s="339"/>
      <c r="W320" s="339"/>
      <c r="X320" s="339"/>
      <c r="Y320" s="339"/>
      <c r="Z320" s="339"/>
      <c r="AA320" s="339"/>
      <c r="AB320" s="339"/>
      <c r="AC320" s="339"/>
      <c r="AD320" s="339"/>
      <c r="AE320" s="339"/>
      <c r="AF320" s="339"/>
      <c r="AG320" s="339"/>
      <c r="AH320" s="339"/>
    </row>
    <row r="321" spans="1:36" x14ac:dyDescent="0.35">
      <c r="A321" s="157"/>
      <c r="B321" s="157"/>
      <c r="C321" s="157"/>
      <c r="D321" s="157"/>
      <c r="E321" s="157"/>
      <c r="F321" s="157"/>
      <c r="G321" s="157"/>
      <c r="H321" s="157"/>
      <c r="I321" s="157"/>
      <c r="J321" s="157"/>
      <c r="K321" s="157"/>
      <c r="L321" s="157"/>
      <c r="M321" s="157"/>
      <c r="N321" s="157"/>
      <c r="O321" s="339"/>
      <c r="P321" s="339"/>
      <c r="Q321" s="339"/>
      <c r="R321" s="339"/>
      <c r="S321" s="339"/>
      <c r="T321" s="339"/>
      <c r="U321" s="339"/>
      <c r="V321" s="339"/>
      <c r="W321" s="339"/>
      <c r="X321" s="339"/>
      <c r="Y321" s="339"/>
      <c r="Z321" s="339"/>
      <c r="AA321" s="339"/>
      <c r="AB321" s="339"/>
      <c r="AC321" s="339"/>
      <c r="AD321" s="339"/>
      <c r="AE321" s="339"/>
      <c r="AF321" s="339"/>
      <c r="AG321" s="339"/>
      <c r="AH321" s="339"/>
    </row>
    <row r="322" spans="1:36" x14ac:dyDescent="0.35">
      <c r="A322" s="189" t="s">
        <v>39</v>
      </c>
      <c r="B322" s="189"/>
      <c r="C322" s="189"/>
      <c r="D322" s="189"/>
      <c r="E322" s="189"/>
      <c r="F322" s="189"/>
      <c r="G322" s="189"/>
      <c r="H322" s="189"/>
      <c r="I322" s="189"/>
      <c r="J322" s="189"/>
      <c r="K322" s="189"/>
      <c r="L322" s="189"/>
      <c r="M322" s="189"/>
      <c r="N322" s="189"/>
      <c r="O322" s="346">
        <f>SUM(O314:X321)</f>
        <v>276821</v>
      </c>
      <c r="P322" s="346"/>
      <c r="Q322" s="346"/>
      <c r="R322" s="346"/>
      <c r="S322" s="346"/>
      <c r="T322" s="346"/>
      <c r="U322" s="346"/>
      <c r="V322" s="346"/>
      <c r="W322" s="346"/>
      <c r="X322" s="346"/>
      <c r="Y322" s="346">
        <f>SUM(Y314:AH321)</f>
        <v>367068</v>
      </c>
      <c r="Z322" s="346"/>
      <c r="AA322" s="346"/>
      <c r="AB322" s="346"/>
      <c r="AC322" s="346"/>
      <c r="AD322" s="346"/>
      <c r="AE322" s="346"/>
      <c r="AF322" s="346"/>
      <c r="AG322" s="346"/>
      <c r="AH322" s="346"/>
      <c r="AJ322" t="s">
        <v>678</v>
      </c>
    </row>
    <row r="323" spans="1:36" x14ac:dyDescent="0.35">
      <c r="A323" s="189"/>
      <c r="B323" s="189"/>
      <c r="C323" s="189"/>
      <c r="D323" s="189"/>
      <c r="E323" s="189"/>
      <c r="F323" s="189"/>
      <c r="G323" s="189"/>
      <c r="H323" s="189"/>
      <c r="I323" s="189"/>
      <c r="J323" s="189"/>
      <c r="K323" s="189"/>
      <c r="L323" s="189"/>
      <c r="M323" s="189"/>
      <c r="N323" s="189"/>
      <c r="O323" s="346"/>
      <c r="P323" s="346"/>
      <c r="Q323" s="346"/>
      <c r="R323" s="346"/>
      <c r="S323" s="346"/>
      <c r="T323" s="346"/>
      <c r="U323" s="346"/>
      <c r="V323" s="346"/>
      <c r="W323" s="346"/>
      <c r="X323" s="346"/>
      <c r="Y323" s="346"/>
      <c r="Z323" s="346"/>
      <c r="AA323" s="346"/>
      <c r="AB323" s="346"/>
      <c r="AC323" s="346"/>
      <c r="AD323" s="346"/>
      <c r="AE323" s="346"/>
      <c r="AF323" s="346"/>
      <c r="AG323" s="346"/>
      <c r="AH323" s="346"/>
      <c r="AJ323" t="s">
        <v>678</v>
      </c>
    </row>
    <row r="324" spans="1:36" s="2" customFormat="1" ht="15" customHeight="1" x14ac:dyDescent="0.35">
      <c r="A324" s="101">
        <v>8</v>
      </c>
      <c r="B324" s="76"/>
      <c r="C324" s="76"/>
      <c r="D324" s="399" t="s">
        <v>171</v>
      </c>
      <c r="E324" s="400"/>
      <c r="F324" s="400"/>
      <c r="G324" s="400"/>
      <c r="H324" s="400"/>
      <c r="I324" s="400"/>
      <c r="J324" s="400"/>
      <c r="K324" s="400"/>
      <c r="L324" s="400"/>
      <c r="M324" s="400"/>
      <c r="N324" s="400"/>
      <c r="O324" s="400"/>
      <c r="P324" s="400"/>
      <c r="Q324" s="400"/>
      <c r="R324" s="400"/>
      <c r="S324" s="400"/>
      <c r="T324" s="400"/>
      <c r="U324" s="400"/>
      <c r="V324" s="76"/>
      <c r="W324" s="76"/>
      <c r="X324" s="76"/>
      <c r="Y324" s="76"/>
      <c r="Z324" s="76"/>
      <c r="AA324" s="76"/>
      <c r="AB324" s="76"/>
      <c r="AC324" s="76"/>
      <c r="AD324" s="76"/>
      <c r="AE324" s="76"/>
      <c r="AF324" s="76"/>
      <c r="AG324" s="76"/>
      <c r="AH324" s="76"/>
    </row>
    <row r="325" spans="1:36" x14ac:dyDescent="0.35">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c r="AA325" s="27"/>
      <c r="AB325" s="27"/>
      <c r="AC325" s="27"/>
      <c r="AD325" s="27"/>
      <c r="AE325" s="27"/>
      <c r="AF325" s="27"/>
      <c r="AG325" s="27"/>
      <c r="AH325" s="27"/>
    </row>
    <row r="326" spans="1:36" x14ac:dyDescent="0.35">
      <c r="A326" s="177" t="s">
        <v>629</v>
      </c>
      <c r="B326" s="178"/>
      <c r="C326" s="178"/>
      <c r="D326" s="178"/>
      <c r="E326" s="178"/>
      <c r="F326" s="178"/>
      <c r="G326" s="178"/>
      <c r="H326" s="178"/>
      <c r="I326" s="178"/>
      <c r="J326" s="178"/>
      <c r="K326" s="178"/>
      <c r="L326" s="178"/>
      <c r="M326" s="178"/>
      <c r="N326" s="178"/>
      <c r="O326" s="178"/>
      <c r="P326" s="178"/>
      <c r="Q326" s="178"/>
      <c r="R326" s="178"/>
      <c r="S326" s="178"/>
      <c r="T326" s="178"/>
      <c r="U326" s="178"/>
      <c r="V326" s="178"/>
      <c r="W326" s="178"/>
      <c r="X326" s="178"/>
      <c r="Y326" s="178"/>
      <c r="Z326" s="178"/>
      <c r="AA326" s="178"/>
      <c r="AB326" s="178"/>
      <c r="AC326" s="178"/>
      <c r="AD326" s="178"/>
      <c r="AE326" s="178"/>
      <c r="AF326" s="178"/>
      <c r="AG326" s="178"/>
      <c r="AH326" s="178"/>
    </row>
    <row r="327" spans="1:36" x14ac:dyDescent="0.35">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c r="AA327" s="27"/>
      <c r="AB327" s="27"/>
      <c r="AC327" s="27"/>
      <c r="AD327" s="27"/>
      <c r="AE327" s="27"/>
      <c r="AF327" s="27"/>
      <c r="AG327" s="27"/>
      <c r="AH327" s="27"/>
    </row>
    <row r="328" spans="1:36" x14ac:dyDescent="0.35">
      <c r="A328" s="181" t="s">
        <v>628</v>
      </c>
      <c r="B328" s="181"/>
      <c r="C328" s="181"/>
      <c r="D328" s="181"/>
      <c r="E328" s="181"/>
      <c r="F328" s="181"/>
      <c r="G328" s="181"/>
      <c r="H328" s="181"/>
      <c r="I328" s="181"/>
      <c r="J328" s="181"/>
      <c r="K328" s="181"/>
      <c r="L328" s="181"/>
      <c r="M328" s="181"/>
      <c r="N328" s="181"/>
      <c r="O328" s="181" t="s">
        <v>58</v>
      </c>
      <c r="P328" s="181"/>
      <c r="Q328" s="181"/>
      <c r="R328" s="181"/>
      <c r="S328" s="181"/>
      <c r="T328" s="181"/>
      <c r="U328" s="181"/>
      <c r="V328" s="181"/>
      <c r="W328" s="181"/>
      <c r="X328" s="181"/>
      <c r="Y328" s="181" t="s">
        <v>59</v>
      </c>
      <c r="Z328" s="181"/>
      <c r="AA328" s="181"/>
      <c r="AB328" s="181"/>
      <c r="AC328" s="181"/>
      <c r="AD328" s="181"/>
      <c r="AE328" s="181"/>
      <c r="AF328" s="181"/>
      <c r="AG328" s="181"/>
      <c r="AH328" s="181"/>
    </row>
    <row r="329" spans="1:36" x14ac:dyDescent="0.35">
      <c r="A329" s="181"/>
      <c r="B329" s="181"/>
      <c r="C329" s="181"/>
      <c r="D329" s="181"/>
      <c r="E329" s="181"/>
      <c r="F329" s="181"/>
      <c r="G329" s="181"/>
      <c r="H329" s="181"/>
      <c r="I329" s="181"/>
      <c r="J329" s="181"/>
      <c r="K329" s="181"/>
      <c r="L329" s="181"/>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row>
    <row r="330" spans="1:36" x14ac:dyDescent="0.35">
      <c r="A330" s="189" t="s">
        <v>627</v>
      </c>
      <c r="B330" s="189"/>
      <c r="C330" s="189"/>
      <c r="D330" s="189"/>
      <c r="E330" s="189"/>
      <c r="F330" s="189"/>
      <c r="G330" s="189"/>
      <c r="H330" s="189"/>
      <c r="I330" s="189"/>
      <c r="J330" s="189"/>
      <c r="K330" s="189"/>
      <c r="L330" s="189"/>
      <c r="M330" s="189"/>
      <c r="N330" s="189"/>
      <c r="O330" s="346">
        <f>SUM(O332:X335)</f>
        <v>12</v>
      </c>
      <c r="P330" s="346"/>
      <c r="Q330" s="346"/>
      <c r="R330" s="346"/>
      <c r="S330" s="346"/>
      <c r="T330" s="346"/>
      <c r="U330" s="346"/>
      <c r="V330" s="346"/>
      <c r="W330" s="346"/>
      <c r="X330" s="346"/>
      <c r="Y330" s="346">
        <f>SUM(Y332:AH335)</f>
        <v>22</v>
      </c>
      <c r="Z330" s="346"/>
      <c r="AA330" s="346"/>
      <c r="AB330" s="346"/>
      <c r="AC330" s="346"/>
      <c r="AD330" s="346"/>
      <c r="AE330" s="346"/>
      <c r="AF330" s="346"/>
      <c r="AG330" s="346"/>
      <c r="AH330" s="346"/>
      <c r="AJ330" t="s">
        <v>678</v>
      </c>
    </row>
    <row r="331" spans="1:36" x14ac:dyDescent="0.35">
      <c r="A331" s="189"/>
      <c r="B331" s="189"/>
      <c r="C331" s="189"/>
      <c r="D331" s="189"/>
      <c r="E331" s="189"/>
      <c r="F331" s="189"/>
      <c r="G331" s="189"/>
      <c r="H331" s="189"/>
      <c r="I331" s="189"/>
      <c r="J331" s="189"/>
      <c r="K331" s="189"/>
      <c r="L331" s="189"/>
      <c r="M331" s="189"/>
      <c r="N331" s="189"/>
      <c r="O331" s="346"/>
      <c r="P331" s="346"/>
      <c r="Q331" s="346"/>
      <c r="R331" s="346"/>
      <c r="S331" s="346"/>
      <c r="T331" s="346"/>
      <c r="U331" s="346"/>
      <c r="V331" s="346"/>
      <c r="W331" s="346"/>
      <c r="X331" s="346"/>
      <c r="Y331" s="346"/>
      <c r="Z331" s="346"/>
      <c r="AA331" s="346"/>
      <c r="AB331" s="346"/>
      <c r="AC331" s="346"/>
      <c r="AD331" s="346"/>
      <c r="AE331" s="346"/>
      <c r="AF331" s="346"/>
      <c r="AG331" s="346"/>
      <c r="AH331" s="346"/>
      <c r="AJ331" t="s">
        <v>678</v>
      </c>
    </row>
    <row r="332" spans="1:36" x14ac:dyDescent="0.35">
      <c r="A332" s="187" t="s">
        <v>819</v>
      </c>
      <c r="B332" s="187"/>
      <c r="C332" s="187"/>
      <c r="D332" s="187"/>
      <c r="E332" s="187"/>
      <c r="F332" s="187"/>
      <c r="G332" s="187"/>
      <c r="H332" s="187"/>
      <c r="I332" s="187"/>
      <c r="J332" s="187"/>
      <c r="K332" s="187"/>
      <c r="L332" s="187"/>
      <c r="M332" s="187"/>
      <c r="N332" s="187"/>
      <c r="O332" s="339">
        <v>10</v>
      </c>
      <c r="P332" s="339"/>
      <c r="Q332" s="339"/>
      <c r="R332" s="339"/>
      <c r="S332" s="339"/>
      <c r="T332" s="339"/>
      <c r="U332" s="339"/>
      <c r="V332" s="339"/>
      <c r="W332" s="339"/>
      <c r="X332" s="339"/>
      <c r="Y332" s="339">
        <v>22</v>
      </c>
      <c r="Z332" s="339"/>
      <c r="AA332" s="339"/>
      <c r="AB332" s="339"/>
      <c r="AC332" s="339"/>
      <c r="AD332" s="339"/>
      <c r="AE332" s="339"/>
      <c r="AF332" s="339"/>
      <c r="AG332" s="339"/>
      <c r="AH332" s="339"/>
    </row>
    <row r="333" spans="1:36" x14ac:dyDescent="0.35">
      <c r="A333" s="187"/>
      <c r="B333" s="187"/>
      <c r="C333" s="187"/>
      <c r="D333" s="187"/>
      <c r="E333" s="187"/>
      <c r="F333" s="187"/>
      <c r="G333" s="187"/>
      <c r="H333" s="187"/>
      <c r="I333" s="187"/>
      <c r="J333" s="187"/>
      <c r="K333" s="187"/>
      <c r="L333" s="187"/>
      <c r="M333" s="187"/>
      <c r="N333" s="187"/>
      <c r="O333" s="339"/>
      <c r="P333" s="339"/>
      <c r="Q333" s="339"/>
      <c r="R333" s="339"/>
      <c r="S333" s="339"/>
      <c r="T333" s="339"/>
      <c r="U333" s="339"/>
      <c r="V333" s="339"/>
      <c r="W333" s="339"/>
      <c r="X333" s="339"/>
      <c r="Y333" s="339"/>
      <c r="Z333" s="339"/>
      <c r="AA333" s="339"/>
      <c r="AB333" s="339"/>
      <c r="AC333" s="339"/>
      <c r="AD333" s="339"/>
      <c r="AE333" s="339"/>
      <c r="AF333" s="339"/>
      <c r="AG333" s="339"/>
      <c r="AH333" s="339"/>
    </row>
    <row r="334" spans="1:36" x14ac:dyDescent="0.35">
      <c r="A334" s="401" t="s">
        <v>820</v>
      </c>
      <c r="B334" s="382"/>
      <c r="C334" s="382"/>
      <c r="D334" s="382"/>
      <c r="E334" s="382"/>
      <c r="F334" s="382"/>
      <c r="G334" s="382"/>
      <c r="H334" s="382"/>
      <c r="I334" s="382"/>
      <c r="J334" s="382"/>
      <c r="K334" s="382"/>
      <c r="L334" s="382"/>
      <c r="M334" s="382"/>
      <c r="N334" s="382"/>
      <c r="O334" s="339">
        <v>2</v>
      </c>
      <c r="P334" s="339"/>
      <c r="Q334" s="339"/>
      <c r="R334" s="339"/>
      <c r="S334" s="339"/>
      <c r="T334" s="339"/>
      <c r="U334" s="339"/>
      <c r="V334" s="339"/>
      <c r="W334" s="339"/>
      <c r="X334" s="339"/>
      <c r="Y334" s="339"/>
      <c r="Z334" s="339"/>
      <c r="AA334" s="339"/>
      <c r="AB334" s="339"/>
      <c r="AC334" s="339"/>
      <c r="AD334" s="339"/>
      <c r="AE334" s="339"/>
      <c r="AF334" s="339"/>
      <c r="AG334" s="339"/>
      <c r="AH334" s="339"/>
    </row>
    <row r="335" spans="1:36" x14ac:dyDescent="0.35">
      <c r="A335" s="382"/>
      <c r="B335" s="382"/>
      <c r="C335" s="382"/>
      <c r="D335" s="382"/>
      <c r="E335" s="382"/>
      <c r="F335" s="382"/>
      <c r="G335" s="382"/>
      <c r="H335" s="382"/>
      <c r="I335" s="382"/>
      <c r="J335" s="382"/>
      <c r="K335" s="382"/>
      <c r="L335" s="382"/>
      <c r="M335" s="382"/>
      <c r="N335" s="382"/>
      <c r="O335" s="339"/>
      <c r="P335" s="339"/>
      <c r="Q335" s="339"/>
      <c r="R335" s="339"/>
      <c r="S335" s="339"/>
      <c r="T335" s="339"/>
      <c r="U335" s="339"/>
      <c r="V335" s="339"/>
      <c r="W335" s="339"/>
      <c r="X335" s="339"/>
      <c r="Y335" s="339"/>
      <c r="Z335" s="339"/>
      <c r="AA335" s="339"/>
      <c r="AB335" s="339"/>
      <c r="AC335" s="339"/>
      <c r="AD335" s="339"/>
      <c r="AE335" s="339"/>
      <c r="AF335" s="339"/>
      <c r="AG335" s="339"/>
      <c r="AH335" s="339"/>
    </row>
    <row r="336" spans="1:36" x14ac:dyDescent="0.35">
      <c r="A336" s="189" t="s">
        <v>626</v>
      </c>
      <c r="B336" s="189"/>
      <c r="C336" s="189"/>
      <c r="D336" s="189"/>
      <c r="E336" s="189"/>
      <c r="F336" s="189"/>
      <c r="G336" s="189"/>
      <c r="H336" s="189"/>
      <c r="I336" s="189"/>
      <c r="J336" s="189"/>
      <c r="K336" s="189"/>
      <c r="L336" s="189"/>
      <c r="M336" s="189"/>
      <c r="N336" s="189"/>
      <c r="O336" s="346">
        <f>SUM(O338:X343)</f>
        <v>9772</v>
      </c>
      <c r="P336" s="346"/>
      <c r="Q336" s="346"/>
      <c r="R336" s="346"/>
      <c r="S336" s="346"/>
      <c r="T336" s="346"/>
      <c r="U336" s="346"/>
      <c r="V336" s="346"/>
      <c r="W336" s="346"/>
      <c r="X336" s="346"/>
      <c r="Y336" s="346">
        <f>SUM(Y338:AH343)</f>
        <v>9718</v>
      </c>
      <c r="Z336" s="346"/>
      <c r="AA336" s="346"/>
      <c r="AB336" s="346"/>
      <c r="AC336" s="346"/>
      <c r="AD336" s="346"/>
      <c r="AE336" s="346"/>
      <c r="AF336" s="346"/>
      <c r="AG336" s="346"/>
      <c r="AH336" s="346"/>
      <c r="AJ336" t="s">
        <v>678</v>
      </c>
    </row>
    <row r="337" spans="1:36" x14ac:dyDescent="0.35">
      <c r="A337" s="189"/>
      <c r="B337" s="189"/>
      <c r="C337" s="189"/>
      <c r="D337" s="189"/>
      <c r="E337" s="189"/>
      <c r="F337" s="189"/>
      <c r="G337" s="189"/>
      <c r="H337" s="189"/>
      <c r="I337" s="189"/>
      <c r="J337" s="189"/>
      <c r="K337" s="189"/>
      <c r="L337" s="189"/>
      <c r="M337" s="189"/>
      <c r="N337" s="189"/>
      <c r="O337" s="346"/>
      <c r="P337" s="346"/>
      <c r="Q337" s="346"/>
      <c r="R337" s="346"/>
      <c r="S337" s="346"/>
      <c r="T337" s="346"/>
      <c r="U337" s="346"/>
      <c r="V337" s="346"/>
      <c r="W337" s="346"/>
      <c r="X337" s="346"/>
      <c r="Y337" s="346"/>
      <c r="Z337" s="346"/>
      <c r="AA337" s="346"/>
      <c r="AB337" s="346"/>
      <c r="AC337" s="346"/>
      <c r="AD337" s="346"/>
      <c r="AE337" s="346"/>
      <c r="AF337" s="346"/>
      <c r="AG337" s="346"/>
      <c r="AH337" s="346"/>
      <c r="AJ337" t="s">
        <v>678</v>
      </c>
    </row>
    <row r="338" spans="1:36" x14ac:dyDescent="0.35">
      <c r="A338" s="401" t="s">
        <v>820</v>
      </c>
      <c r="B338" s="382"/>
      <c r="C338" s="382"/>
      <c r="D338" s="382"/>
      <c r="E338" s="382"/>
      <c r="F338" s="382"/>
      <c r="G338" s="382"/>
      <c r="H338" s="382"/>
      <c r="I338" s="382"/>
      <c r="J338" s="382"/>
      <c r="K338" s="382"/>
      <c r="L338" s="382"/>
      <c r="M338" s="382"/>
      <c r="N338" s="382"/>
      <c r="O338" s="383">
        <v>9476</v>
      </c>
      <c r="P338" s="383"/>
      <c r="Q338" s="383"/>
      <c r="R338" s="383"/>
      <c r="S338" s="383"/>
      <c r="T338" s="383"/>
      <c r="U338" s="383"/>
      <c r="V338" s="383"/>
      <c r="W338" s="383"/>
      <c r="X338" s="383"/>
      <c r="Y338" s="383">
        <v>9545</v>
      </c>
      <c r="Z338" s="383"/>
      <c r="AA338" s="383"/>
      <c r="AB338" s="383"/>
      <c r="AC338" s="383"/>
      <c r="AD338" s="383"/>
      <c r="AE338" s="383"/>
      <c r="AF338" s="383"/>
      <c r="AG338" s="383"/>
      <c r="AH338" s="383"/>
    </row>
    <row r="339" spans="1:36" x14ac:dyDescent="0.35">
      <c r="A339" s="382"/>
      <c r="B339" s="382"/>
      <c r="C339" s="382"/>
      <c r="D339" s="382"/>
      <c r="E339" s="382"/>
      <c r="F339" s="382"/>
      <c r="G339" s="382"/>
      <c r="H339" s="382"/>
      <c r="I339" s="382"/>
      <c r="J339" s="382"/>
      <c r="K339" s="382"/>
      <c r="L339" s="382"/>
      <c r="M339" s="382"/>
      <c r="N339" s="382"/>
      <c r="O339" s="383"/>
      <c r="P339" s="383"/>
      <c r="Q339" s="383"/>
      <c r="R339" s="383"/>
      <c r="S339" s="383"/>
      <c r="T339" s="383"/>
      <c r="U339" s="383"/>
      <c r="V339" s="383"/>
      <c r="W339" s="383"/>
      <c r="X339" s="383"/>
      <c r="Y339" s="383"/>
      <c r="Z339" s="383"/>
      <c r="AA339" s="383"/>
      <c r="AB339" s="383"/>
      <c r="AC339" s="383"/>
      <c r="AD339" s="383"/>
      <c r="AE339" s="383"/>
      <c r="AF339" s="383"/>
      <c r="AG339" s="383"/>
      <c r="AH339" s="383"/>
    </row>
    <row r="340" spans="1:36" x14ac:dyDescent="0.35">
      <c r="A340" s="401" t="s">
        <v>821</v>
      </c>
      <c r="B340" s="382"/>
      <c r="C340" s="382"/>
      <c r="D340" s="382"/>
      <c r="E340" s="382"/>
      <c r="F340" s="382"/>
      <c r="G340" s="382"/>
      <c r="H340" s="382"/>
      <c r="I340" s="382"/>
      <c r="J340" s="382"/>
      <c r="K340" s="382"/>
      <c r="L340" s="382"/>
      <c r="M340" s="382"/>
      <c r="N340" s="382"/>
      <c r="O340" s="383">
        <v>44</v>
      </c>
      <c r="P340" s="383"/>
      <c r="Q340" s="383"/>
      <c r="R340" s="383"/>
      <c r="S340" s="383"/>
      <c r="T340" s="383"/>
      <c r="U340" s="383"/>
      <c r="V340" s="383"/>
      <c r="W340" s="383"/>
      <c r="X340" s="383"/>
      <c r="Y340" s="383">
        <v>42</v>
      </c>
      <c r="Z340" s="383"/>
      <c r="AA340" s="383"/>
      <c r="AB340" s="383"/>
      <c r="AC340" s="383"/>
      <c r="AD340" s="383"/>
      <c r="AE340" s="383"/>
      <c r="AF340" s="383"/>
      <c r="AG340" s="383"/>
      <c r="AH340" s="383"/>
    </row>
    <row r="341" spans="1:36" x14ac:dyDescent="0.35">
      <c r="A341" s="382"/>
      <c r="B341" s="382"/>
      <c r="C341" s="382"/>
      <c r="D341" s="382"/>
      <c r="E341" s="382"/>
      <c r="F341" s="382"/>
      <c r="G341" s="382"/>
      <c r="H341" s="382"/>
      <c r="I341" s="382"/>
      <c r="J341" s="382"/>
      <c r="K341" s="382"/>
      <c r="L341" s="382"/>
      <c r="M341" s="382"/>
      <c r="N341" s="382"/>
      <c r="O341" s="383"/>
      <c r="P341" s="383"/>
      <c r="Q341" s="383"/>
      <c r="R341" s="383"/>
      <c r="S341" s="383"/>
      <c r="T341" s="383"/>
      <c r="U341" s="383"/>
      <c r="V341" s="383"/>
      <c r="W341" s="383"/>
      <c r="X341" s="383"/>
      <c r="Y341" s="383"/>
      <c r="Z341" s="383"/>
      <c r="AA341" s="383"/>
      <c r="AB341" s="383"/>
      <c r="AC341" s="383"/>
      <c r="AD341" s="383"/>
      <c r="AE341" s="383"/>
      <c r="AF341" s="383"/>
      <c r="AG341" s="383"/>
      <c r="AH341" s="383"/>
    </row>
    <row r="342" spans="1:36" x14ac:dyDescent="0.35">
      <c r="A342" s="387" t="s">
        <v>822</v>
      </c>
      <c r="B342" s="388"/>
      <c r="C342" s="388"/>
      <c r="D342" s="388"/>
      <c r="E342" s="388"/>
      <c r="F342" s="388"/>
      <c r="G342" s="388"/>
      <c r="H342" s="388"/>
      <c r="I342" s="388"/>
      <c r="J342" s="388"/>
      <c r="K342" s="388"/>
      <c r="L342" s="388"/>
      <c r="M342" s="388"/>
      <c r="N342" s="389"/>
      <c r="O342" s="393">
        <v>252</v>
      </c>
      <c r="P342" s="394"/>
      <c r="Q342" s="394"/>
      <c r="R342" s="394"/>
      <c r="S342" s="394"/>
      <c r="T342" s="394"/>
      <c r="U342" s="394"/>
      <c r="V342" s="394"/>
      <c r="W342" s="394"/>
      <c r="X342" s="395"/>
      <c r="Y342" s="393">
        <v>131</v>
      </c>
      <c r="Z342" s="394"/>
      <c r="AA342" s="394"/>
      <c r="AB342" s="394"/>
      <c r="AC342" s="394"/>
      <c r="AD342" s="394"/>
      <c r="AE342" s="394"/>
      <c r="AF342" s="394"/>
      <c r="AG342" s="394"/>
      <c r="AH342" s="395"/>
    </row>
    <row r="343" spans="1:36" x14ac:dyDescent="0.35">
      <c r="A343" s="390"/>
      <c r="B343" s="391"/>
      <c r="C343" s="391"/>
      <c r="D343" s="391"/>
      <c r="E343" s="391"/>
      <c r="F343" s="391"/>
      <c r="G343" s="391"/>
      <c r="H343" s="391"/>
      <c r="I343" s="391"/>
      <c r="J343" s="391"/>
      <c r="K343" s="391"/>
      <c r="L343" s="391"/>
      <c r="M343" s="391"/>
      <c r="N343" s="392"/>
      <c r="O343" s="396"/>
      <c r="P343" s="397"/>
      <c r="Q343" s="397"/>
      <c r="R343" s="397"/>
      <c r="S343" s="397"/>
      <c r="T343" s="397"/>
      <c r="U343" s="397"/>
      <c r="V343" s="397"/>
      <c r="W343" s="397"/>
      <c r="X343" s="398"/>
      <c r="Y343" s="396"/>
      <c r="Z343" s="397"/>
      <c r="AA343" s="397"/>
      <c r="AB343" s="397"/>
      <c r="AC343" s="397"/>
      <c r="AD343" s="397"/>
      <c r="AE343" s="397"/>
      <c r="AF343" s="397"/>
      <c r="AG343" s="397"/>
      <c r="AH343" s="398"/>
    </row>
    <row r="344" spans="1:36" x14ac:dyDescent="0.35">
      <c r="A344" s="189" t="s">
        <v>625</v>
      </c>
      <c r="B344" s="189"/>
      <c r="C344" s="189"/>
      <c r="D344" s="189"/>
      <c r="E344" s="189"/>
      <c r="F344" s="189"/>
      <c r="G344" s="189"/>
      <c r="H344" s="189"/>
      <c r="I344" s="189"/>
      <c r="J344" s="189"/>
      <c r="K344" s="189"/>
      <c r="L344" s="189"/>
      <c r="M344" s="189"/>
      <c r="N344" s="189"/>
      <c r="O344" s="346">
        <f>SUM(O346:X349)</f>
        <v>0</v>
      </c>
      <c r="P344" s="346"/>
      <c r="Q344" s="346"/>
      <c r="R344" s="346"/>
      <c r="S344" s="346"/>
      <c r="T344" s="346"/>
      <c r="U344" s="346"/>
      <c r="V344" s="346"/>
      <c r="W344" s="346"/>
      <c r="X344" s="346"/>
      <c r="Y344" s="346">
        <f>SUM(Y346:AH349)</f>
        <v>0</v>
      </c>
      <c r="Z344" s="346"/>
      <c r="AA344" s="346"/>
      <c r="AB344" s="346"/>
      <c r="AC344" s="346"/>
      <c r="AD344" s="346"/>
      <c r="AE344" s="346"/>
      <c r="AF344" s="346"/>
      <c r="AG344" s="346"/>
      <c r="AH344" s="346"/>
      <c r="AJ344" t="s">
        <v>678</v>
      </c>
    </row>
    <row r="345" spans="1:36" x14ac:dyDescent="0.35">
      <c r="A345" s="189"/>
      <c r="B345" s="189"/>
      <c r="C345" s="189"/>
      <c r="D345" s="189"/>
      <c r="E345" s="189"/>
      <c r="F345" s="189"/>
      <c r="G345" s="189"/>
      <c r="H345" s="189"/>
      <c r="I345" s="189"/>
      <c r="J345" s="189"/>
      <c r="K345" s="189"/>
      <c r="L345" s="189"/>
      <c r="M345" s="189"/>
      <c r="N345" s="189"/>
      <c r="O345" s="346"/>
      <c r="P345" s="346"/>
      <c r="Q345" s="346"/>
      <c r="R345" s="346"/>
      <c r="S345" s="346"/>
      <c r="T345" s="346"/>
      <c r="U345" s="346"/>
      <c r="V345" s="346"/>
      <c r="W345" s="346"/>
      <c r="X345" s="346"/>
      <c r="Y345" s="346"/>
      <c r="Z345" s="346"/>
      <c r="AA345" s="346"/>
      <c r="AB345" s="346"/>
      <c r="AC345" s="346"/>
      <c r="AD345" s="346"/>
      <c r="AE345" s="346"/>
      <c r="AF345" s="346"/>
      <c r="AG345" s="346"/>
      <c r="AH345" s="346"/>
      <c r="AJ345" t="s">
        <v>678</v>
      </c>
    </row>
    <row r="346" spans="1:36" x14ac:dyDescent="0.35">
      <c r="A346" s="382"/>
      <c r="B346" s="382"/>
      <c r="C346" s="382"/>
      <c r="D346" s="382"/>
      <c r="E346" s="382"/>
      <c r="F346" s="382"/>
      <c r="G346" s="382"/>
      <c r="H346" s="382"/>
      <c r="I346" s="382"/>
      <c r="J346" s="382"/>
      <c r="K346" s="382"/>
      <c r="L346" s="382"/>
      <c r="M346" s="382"/>
      <c r="N346" s="382"/>
      <c r="O346" s="339"/>
      <c r="P346" s="339"/>
      <c r="Q346" s="339"/>
      <c r="R346" s="339"/>
      <c r="S346" s="339"/>
      <c r="T346" s="339"/>
      <c r="U346" s="339"/>
      <c r="V346" s="339"/>
      <c r="W346" s="339"/>
      <c r="X346" s="339"/>
      <c r="Y346" s="339"/>
      <c r="Z346" s="339"/>
      <c r="AA346" s="339"/>
      <c r="AB346" s="339"/>
      <c r="AC346" s="339"/>
      <c r="AD346" s="339"/>
      <c r="AE346" s="339"/>
      <c r="AF346" s="339"/>
      <c r="AG346" s="339"/>
      <c r="AH346" s="339"/>
    </row>
    <row r="347" spans="1:36" x14ac:dyDescent="0.35">
      <c r="A347" s="382"/>
      <c r="B347" s="382"/>
      <c r="C347" s="382"/>
      <c r="D347" s="382"/>
      <c r="E347" s="382"/>
      <c r="F347" s="382"/>
      <c r="G347" s="382"/>
      <c r="H347" s="382"/>
      <c r="I347" s="382"/>
      <c r="J347" s="382"/>
      <c r="K347" s="382"/>
      <c r="L347" s="382"/>
      <c r="M347" s="382"/>
      <c r="N347" s="382"/>
      <c r="O347" s="339"/>
      <c r="P347" s="339"/>
      <c r="Q347" s="339"/>
      <c r="R347" s="339"/>
      <c r="S347" s="339"/>
      <c r="T347" s="339"/>
      <c r="U347" s="339"/>
      <c r="V347" s="339"/>
      <c r="W347" s="339"/>
      <c r="X347" s="339"/>
      <c r="Y347" s="339"/>
      <c r="Z347" s="339"/>
      <c r="AA347" s="339"/>
      <c r="AB347" s="339"/>
      <c r="AC347" s="339"/>
      <c r="AD347" s="339"/>
      <c r="AE347" s="339"/>
      <c r="AF347" s="339"/>
      <c r="AG347" s="339"/>
      <c r="AH347" s="339"/>
    </row>
    <row r="348" spans="1:36" x14ac:dyDescent="0.35">
      <c r="A348" s="382"/>
      <c r="B348" s="382"/>
      <c r="C348" s="382"/>
      <c r="D348" s="382"/>
      <c r="E348" s="382"/>
      <c r="F348" s="382"/>
      <c r="G348" s="382"/>
      <c r="H348" s="382"/>
      <c r="I348" s="382"/>
      <c r="J348" s="382"/>
      <c r="K348" s="382"/>
      <c r="L348" s="382"/>
      <c r="M348" s="382"/>
      <c r="N348" s="382"/>
      <c r="O348" s="339"/>
      <c r="P348" s="339"/>
      <c r="Q348" s="339"/>
      <c r="R348" s="339"/>
      <c r="S348" s="339"/>
      <c r="T348" s="339"/>
      <c r="U348" s="339"/>
      <c r="V348" s="339"/>
      <c r="W348" s="339"/>
      <c r="X348" s="339"/>
      <c r="Y348" s="339"/>
      <c r="Z348" s="339"/>
      <c r="AA348" s="339"/>
      <c r="AB348" s="339"/>
      <c r="AC348" s="339"/>
      <c r="AD348" s="339"/>
      <c r="AE348" s="339"/>
      <c r="AF348" s="339"/>
      <c r="AG348" s="339"/>
      <c r="AH348" s="339"/>
    </row>
    <row r="349" spans="1:36" x14ac:dyDescent="0.35">
      <c r="A349" s="382"/>
      <c r="B349" s="382"/>
      <c r="C349" s="382"/>
      <c r="D349" s="382"/>
      <c r="E349" s="382"/>
      <c r="F349" s="382"/>
      <c r="G349" s="382"/>
      <c r="H349" s="382"/>
      <c r="I349" s="382"/>
      <c r="J349" s="382"/>
      <c r="K349" s="382"/>
      <c r="L349" s="382"/>
      <c r="M349" s="382"/>
      <c r="N349" s="382"/>
      <c r="O349" s="339"/>
      <c r="P349" s="339"/>
      <c r="Q349" s="339"/>
      <c r="R349" s="339"/>
      <c r="S349" s="339"/>
      <c r="T349" s="339"/>
      <c r="U349" s="339"/>
      <c r="V349" s="339"/>
      <c r="W349" s="339"/>
      <c r="X349" s="339"/>
      <c r="Y349" s="339"/>
      <c r="Z349" s="339"/>
      <c r="AA349" s="339"/>
      <c r="AB349" s="339"/>
      <c r="AC349" s="339"/>
      <c r="AD349" s="339"/>
      <c r="AE349" s="339"/>
      <c r="AF349" s="339"/>
      <c r="AG349" s="339"/>
      <c r="AH349" s="339"/>
    </row>
    <row r="350" spans="1:36" x14ac:dyDescent="0.35">
      <c r="A350" s="189" t="s">
        <v>624</v>
      </c>
      <c r="B350" s="189"/>
      <c r="C350" s="189"/>
      <c r="D350" s="189"/>
      <c r="E350" s="189"/>
      <c r="F350" s="189"/>
      <c r="G350" s="189"/>
      <c r="H350" s="189"/>
      <c r="I350" s="189"/>
      <c r="J350" s="189"/>
      <c r="K350" s="189"/>
      <c r="L350" s="189"/>
      <c r="M350" s="189"/>
      <c r="N350" s="189"/>
      <c r="O350" s="346">
        <f>SUM(O352:X355)</f>
        <v>0</v>
      </c>
      <c r="P350" s="346"/>
      <c r="Q350" s="346"/>
      <c r="R350" s="346"/>
      <c r="S350" s="346"/>
      <c r="T350" s="346"/>
      <c r="U350" s="346"/>
      <c r="V350" s="346"/>
      <c r="W350" s="346"/>
      <c r="X350" s="346"/>
      <c r="Y350" s="346">
        <f>SUM(Y352:AH355)</f>
        <v>0</v>
      </c>
      <c r="Z350" s="346"/>
      <c r="AA350" s="346"/>
      <c r="AB350" s="346"/>
      <c r="AC350" s="346"/>
      <c r="AD350" s="346"/>
      <c r="AE350" s="346"/>
      <c r="AF350" s="346"/>
      <c r="AG350" s="346"/>
      <c r="AH350" s="346"/>
      <c r="AJ350" t="s">
        <v>678</v>
      </c>
    </row>
    <row r="351" spans="1:36" x14ac:dyDescent="0.35">
      <c r="A351" s="189"/>
      <c r="B351" s="189"/>
      <c r="C351" s="189"/>
      <c r="D351" s="189"/>
      <c r="E351" s="189"/>
      <c r="F351" s="189"/>
      <c r="G351" s="189"/>
      <c r="H351" s="189"/>
      <c r="I351" s="189"/>
      <c r="J351" s="189"/>
      <c r="K351" s="189"/>
      <c r="L351" s="189"/>
      <c r="M351" s="189"/>
      <c r="N351" s="189"/>
      <c r="O351" s="346"/>
      <c r="P351" s="346"/>
      <c r="Q351" s="346"/>
      <c r="R351" s="346"/>
      <c r="S351" s="346"/>
      <c r="T351" s="346"/>
      <c r="U351" s="346"/>
      <c r="V351" s="346"/>
      <c r="W351" s="346"/>
      <c r="X351" s="346"/>
      <c r="Y351" s="346"/>
      <c r="Z351" s="346"/>
      <c r="AA351" s="346"/>
      <c r="AB351" s="346"/>
      <c r="AC351" s="346"/>
      <c r="AD351" s="346"/>
      <c r="AE351" s="346"/>
      <c r="AF351" s="346"/>
      <c r="AG351" s="346"/>
      <c r="AH351" s="346"/>
      <c r="AJ351" t="s">
        <v>678</v>
      </c>
    </row>
    <row r="352" spans="1:36" x14ac:dyDescent="0.35">
      <c r="A352" s="382"/>
      <c r="B352" s="382"/>
      <c r="C352" s="382"/>
      <c r="D352" s="382"/>
      <c r="E352" s="382"/>
      <c r="F352" s="382"/>
      <c r="G352" s="382"/>
      <c r="H352" s="382"/>
      <c r="I352" s="382"/>
      <c r="J352" s="382"/>
      <c r="K352" s="382"/>
      <c r="L352" s="382"/>
      <c r="M352" s="382"/>
      <c r="N352" s="382"/>
      <c r="O352" s="383"/>
      <c r="P352" s="383"/>
      <c r="Q352" s="383"/>
      <c r="R352" s="383"/>
      <c r="S352" s="383"/>
      <c r="T352" s="383"/>
      <c r="U352" s="383"/>
      <c r="V352" s="383"/>
      <c r="W352" s="383"/>
      <c r="X352" s="383"/>
      <c r="Y352" s="383"/>
      <c r="Z352" s="383"/>
      <c r="AA352" s="383"/>
      <c r="AB352" s="383"/>
      <c r="AC352" s="383"/>
      <c r="AD352" s="383"/>
      <c r="AE352" s="383"/>
      <c r="AF352" s="383"/>
      <c r="AG352" s="383"/>
      <c r="AH352" s="383"/>
    </row>
    <row r="353" spans="1:34" x14ac:dyDescent="0.35">
      <c r="A353" s="382"/>
      <c r="B353" s="382"/>
      <c r="C353" s="382"/>
      <c r="D353" s="382"/>
      <c r="E353" s="382"/>
      <c r="F353" s="382"/>
      <c r="G353" s="382"/>
      <c r="H353" s="382"/>
      <c r="I353" s="382"/>
      <c r="J353" s="382"/>
      <c r="K353" s="382"/>
      <c r="L353" s="382"/>
      <c r="M353" s="382"/>
      <c r="N353" s="382"/>
      <c r="O353" s="383"/>
      <c r="P353" s="383"/>
      <c r="Q353" s="383"/>
      <c r="R353" s="383"/>
      <c r="S353" s="383"/>
      <c r="T353" s="383"/>
      <c r="U353" s="383"/>
      <c r="V353" s="383"/>
      <c r="W353" s="383"/>
      <c r="X353" s="383"/>
      <c r="Y353" s="383"/>
      <c r="Z353" s="383"/>
      <c r="AA353" s="383"/>
      <c r="AB353" s="383"/>
      <c r="AC353" s="383"/>
      <c r="AD353" s="383"/>
      <c r="AE353" s="383"/>
      <c r="AF353" s="383"/>
      <c r="AG353" s="383"/>
      <c r="AH353" s="383"/>
    </row>
    <row r="354" spans="1:34" x14ac:dyDescent="0.35">
      <c r="A354" s="382"/>
      <c r="B354" s="382"/>
      <c r="C354" s="382"/>
      <c r="D354" s="382"/>
      <c r="E354" s="382"/>
      <c r="F354" s="382"/>
      <c r="G354" s="382"/>
      <c r="H354" s="382"/>
      <c r="I354" s="382"/>
      <c r="J354" s="382"/>
      <c r="K354" s="382"/>
      <c r="L354" s="382"/>
      <c r="M354" s="382"/>
      <c r="N354" s="382"/>
      <c r="O354" s="383"/>
      <c r="P354" s="383"/>
      <c r="Q354" s="383"/>
      <c r="R354" s="383"/>
      <c r="S354" s="383"/>
      <c r="T354" s="383"/>
      <c r="U354" s="383"/>
      <c r="V354" s="383"/>
      <c r="W354" s="383"/>
      <c r="X354" s="383"/>
      <c r="Y354" s="383"/>
      <c r="Z354" s="383"/>
      <c r="AA354" s="383"/>
      <c r="AB354" s="383"/>
      <c r="AC354" s="383"/>
      <c r="AD354" s="383"/>
      <c r="AE354" s="383"/>
      <c r="AF354" s="383"/>
      <c r="AG354" s="383"/>
      <c r="AH354" s="383"/>
    </row>
    <row r="355" spans="1:34" x14ac:dyDescent="0.35">
      <c r="A355" s="382"/>
      <c r="B355" s="382"/>
      <c r="C355" s="382"/>
      <c r="D355" s="382"/>
      <c r="E355" s="382"/>
      <c r="F355" s="382"/>
      <c r="G355" s="382"/>
      <c r="H355" s="382"/>
      <c r="I355" s="382"/>
      <c r="J355" s="382"/>
      <c r="K355" s="382"/>
      <c r="L355" s="382"/>
      <c r="M355" s="382"/>
      <c r="N355" s="382"/>
      <c r="O355" s="383"/>
      <c r="P355" s="383"/>
      <c r="Q355" s="383"/>
      <c r="R355" s="383"/>
      <c r="S355" s="383"/>
      <c r="T355" s="383"/>
      <c r="U355" s="383"/>
      <c r="V355" s="383"/>
      <c r="W355" s="383"/>
      <c r="X355" s="383"/>
      <c r="Y355" s="383"/>
      <c r="Z355" s="383"/>
      <c r="AA355" s="383"/>
      <c r="AB355" s="383"/>
      <c r="AC355" s="383"/>
      <c r="AD355" s="383"/>
      <c r="AE355" s="383"/>
      <c r="AF355" s="383"/>
      <c r="AG355" s="383"/>
      <c r="AH355" s="383"/>
    </row>
    <row r="357" spans="1:34" hidden="1" x14ac:dyDescent="0.35"/>
    <row r="358" spans="1:34" hidden="1" x14ac:dyDescent="0.35"/>
    <row r="359" spans="1:34" hidden="1" x14ac:dyDescent="0.35"/>
    <row r="360" spans="1:34" hidden="1" x14ac:dyDescent="0.35">
      <c r="A360" s="95">
        <v>9</v>
      </c>
      <c r="B360" s="77"/>
      <c r="C360" s="76"/>
      <c r="D360" s="384" t="s">
        <v>651</v>
      </c>
      <c r="E360" s="384"/>
      <c r="F360" s="384"/>
      <c r="G360" s="384"/>
      <c r="H360" s="384"/>
      <c r="I360" s="384"/>
      <c r="J360" s="384"/>
      <c r="K360" s="384"/>
      <c r="L360" s="384"/>
      <c r="M360" s="384"/>
      <c r="N360" s="384"/>
      <c r="O360" s="384"/>
      <c r="P360" s="384"/>
      <c r="Q360" s="384"/>
      <c r="R360" s="384"/>
      <c r="S360" s="384"/>
      <c r="T360" s="384"/>
      <c r="U360" s="384"/>
      <c r="V360" s="384"/>
      <c r="W360" s="384"/>
      <c r="X360" s="384"/>
      <c r="Y360" s="384"/>
      <c r="Z360" s="384"/>
      <c r="AA360" s="384"/>
      <c r="AB360" s="384"/>
      <c r="AC360" s="384"/>
      <c r="AD360" s="384"/>
      <c r="AE360" s="384"/>
      <c r="AF360" s="384"/>
      <c r="AG360" s="384"/>
      <c r="AH360" s="384"/>
    </row>
    <row r="361" spans="1:34" hidden="1" x14ac:dyDescent="0.35">
      <c r="A361" s="27"/>
      <c r="B361" s="27"/>
      <c r="C361" s="27"/>
      <c r="D361" s="384"/>
      <c r="E361" s="384"/>
      <c r="F361" s="384"/>
      <c r="G361" s="384"/>
      <c r="H361" s="384"/>
      <c r="I361" s="384"/>
      <c r="J361" s="384"/>
      <c r="K361" s="384"/>
      <c r="L361" s="384"/>
      <c r="M361" s="384"/>
      <c r="N361" s="384"/>
      <c r="O361" s="384"/>
      <c r="P361" s="384"/>
      <c r="Q361" s="384"/>
      <c r="R361" s="384"/>
      <c r="S361" s="384"/>
      <c r="T361" s="384"/>
      <c r="U361" s="384"/>
      <c r="V361" s="384"/>
      <c r="W361" s="384"/>
      <c r="X361" s="384"/>
      <c r="Y361" s="384"/>
      <c r="Z361" s="384"/>
      <c r="AA361" s="384"/>
      <c r="AB361" s="384"/>
      <c r="AC361" s="384"/>
      <c r="AD361" s="384"/>
      <c r="AE361" s="384"/>
      <c r="AF361" s="384"/>
      <c r="AG361" s="384"/>
      <c r="AH361" s="384"/>
    </row>
    <row r="362" spans="1:34" hidden="1" x14ac:dyDescent="0.35">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row>
    <row r="363" spans="1:34" hidden="1" x14ac:dyDescent="0.35">
      <c r="A363" s="180" t="s">
        <v>623</v>
      </c>
      <c r="B363" s="178"/>
      <c r="C363" s="178"/>
      <c r="D363" s="178"/>
      <c r="E363" s="178"/>
      <c r="F363" s="178"/>
      <c r="G363" s="178"/>
      <c r="H363" s="178"/>
      <c r="I363" s="178"/>
      <c r="J363" s="178"/>
      <c r="K363" s="178"/>
      <c r="L363" s="178"/>
      <c r="M363" s="178"/>
      <c r="N363" s="178"/>
      <c r="O363" s="178"/>
      <c r="P363" s="178"/>
      <c r="Q363" s="178"/>
      <c r="R363" s="178"/>
      <c r="S363" s="178"/>
      <c r="T363" s="178"/>
      <c r="U363" s="178"/>
      <c r="V363" s="178"/>
      <c r="W363" s="178"/>
      <c r="X363" s="178"/>
      <c r="Y363" s="178"/>
      <c r="Z363" s="178"/>
      <c r="AA363" s="178"/>
      <c r="AB363" s="178"/>
      <c r="AC363" s="178"/>
      <c r="AD363" s="178"/>
      <c r="AE363" s="178"/>
      <c r="AF363" s="178"/>
      <c r="AG363" s="178"/>
      <c r="AH363" s="178"/>
    </row>
    <row r="364" spans="1:34" hidden="1" x14ac:dyDescent="0.35">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c r="AA364" s="27"/>
      <c r="AB364" s="27"/>
      <c r="AC364" s="27"/>
      <c r="AD364" s="27"/>
      <c r="AE364" s="27"/>
      <c r="AF364" s="27"/>
      <c r="AG364" s="27"/>
      <c r="AH364" s="27"/>
    </row>
    <row r="365" spans="1:34" ht="15" hidden="1" customHeight="1" x14ac:dyDescent="0.35">
      <c r="A365" s="182" t="s">
        <v>83</v>
      </c>
      <c r="B365" s="385"/>
      <c r="C365" s="385"/>
      <c r="D365" s="385"/>
      <c r="E365" s="385"/>
      <c r="F365" s="385"/>
      <c r="G365" s="385"/>
      <c r="H365" s="385"/>
      <c r="I365" s="385"/>
      <c r="J365" s="183"/>
      <c r="K365" s="181" t="s">
        <v>58</v>
      </c>
      <c r="L365" s="181"/>
      <c r="M365" s="181"/>
      <c r="N365" s="181"/>
      <c r="O365" s="181"/>
      <c r="P365" s="181"/>
      <c r="Q365" s="181"/>
      <c r="R365" s="181"/>
      <c r="S365" s="181"/>
      <c r="T365" s="181"/>
      <c r="U365" s="181"/>
      <c r="V365" s="181"/>
      <c r="W365" s="181" t="s">
        <v>59</v>
      </c>
      <c r="X365" s="181"/>
      <c r="Y365" s="181"/>
      <c r="Z365" s="181"/>
      <c r="AA365" s="181"/>
      <c r="AB365" s="181"/>
      <c r="AC365" s="181"/>
      <c r="AD365" s="181"/>
      <c r="AE365" s="181"/>
      <c r="AF365" s="181"/>
      <c r="AG365" s="181"/>
      <c r="AH365" s="181"/>
    </row>
    <row r="366" spans="1:34" hidden="1" x14ac:dyDescent="0.35">
      <c r="A366" s="421"/>
      <c r="B366" s="422"/>
      <c r="C366" s="422"/>
      <c r="D366" s="422"/>
      <c r="E366" s="422"/>
      <c r="F366" s="422"/>
      <c r="G366" s="422"/>
      <c r="H366" s="422"/>
      <c r="I366" s="422"/>
      <c r="J366" s="423"/>
      <c r="K366" s="181"/>
      <c r="L366" s="181"/>
      <c r="M366" s="181"/>
      <c r="N366" s="181"/>
      <c r="O366" s="181"/>
      <c r="P366" s="181"/>
      <c r="Q366" s="181"/>
      <c r="R366" s="181"/>
      <c r="S366" s="181"/>
      <c r="T366" s="181"/>
      <c r="U366" s="181"/>
      <c r="V366" s="181"/>
      <c r="W366" s="181"/>
      <c r="X366" s="181"/>
      <c r="Y366" s="181"/>
      <c r="Z366" s="181"/>
      <c r="AA366" s="181"/>
      <c r="AB366" s="181"/>
      <c r="AC366" s="181"/>
      <c r="AD366" s="181"/>
      <c r="AE366" s="181"/>
      <c r="AF366" s="181"/>
      <c r="AG366" s="181"/>
      <c r="AH366" s="181"/>
    </row>
    <row r="367" spans="1:34" hidden="1" x14ac:dyDescent="0.35">
      <c r="A367" s="421"/>
      <c r="B367" s="422"/>
      <c r="C367" s="422"/>
      <c r="D367" s="422"/>
      <c r="E367" s="422"/>
      <c r="F367" s="422"/>
      <c r="G367" s="422"/>
      <c r="H367" s="422"/>
      <c r="I367" s="422"/>
      <c r="J367" s="423"/>
      <c r="K367" s="182" t="s">
        <v>135</v>
      </c>
      <c r="L367" s="385"/>
      <c r="M367" s="385"/>
      <c r="N367" s="385"/>
      <c r="O367" s="385"/>
      <c r="P367" s="385"/>
      <c r="Q367" s="385"/>
      <c r="R367" s="385"/>
      <c r="S367" s="385"/>
      <c r="T367" s="385"/>
      <c r="U367" s="385"/>
      <c r="V367" s="183"/>
      <c r="W367" s="182" t="s">
        <v>135</v>
      </c>
      <c r="X367" s="385"/>
      <c r="Y367" s="385"/>
      <c r="Z367" s="385"/>
      <c r="AA367" s="385"/>
      <c r="AB367" s="385"/>
      <c r="AC367" s="385"/>
      <c r="AD367" s="385"/>
      <c r="AE367" s="385"/>
      <c r="AF367" s="385"/>
      <c r="AG367" s="385"/>
      <c r="AH367" s="183"/>
    </row>
    <row r="368" spans="1:34" hidden="1" x14ac:dyDescent="0.35">
      <c r="A368" s="421"/>
      <c r="B368" s="422"/>
      <c r="C368" s="422"/>
      <c r="D368" s="422"/>
      <c r="E368" s="422"/>
      <c r="F368" s="422"/>
      <c r="G368" s="422"/>
      <c r="H368" s="422"/>
      <c r="I368" s="422"/>
      <c r="J368" s="423"/>
      <c r="K368" s="184"/>
      <c r="L368" s="386"/>
      <c r="M368" s="386"/>
      <c r="N368" s="386"/>
      <c r="O368" s="386"/>
      <c r="P368" s="386"/>
      <c r="Q368" s="386"/>
      <c r="R368" s="386"/>
      <c r="S368" s="386"/>
      <c r="T368" s="386"/>
      <c r="U368" s="386"/>
      <c r="V368" s="185"/>
      <c r="W368" s="184"/>
      <c r="X368" s="386"/>
      <c r="Y368" s="386"/>
      <c r="Z368" s="386"/>
      <c r="AA368" s="386"/>
      <c r="AB368" s="386"/>
      <c r="AC368" s="386"/>
      <c r="AD368" s="386"/>
      <c r="AE368" s="386"/>
      <c r="AF368" s="386"/>
      <c r="AG368" s="386"/>
      <c r="AH368" s="185"/>
    </row>
    <row r="369" spans="1:34" ht="15" hidden="1" customHeight="1" x14ac:dyDescent="0.35">
      <c r="A369" s="421"/>
      <c r="B369" s="422"/>
      <c r="C369" s="422"/>
      <c r="D369" s="422"/>
      <c r="E369" s="422"/>
      <c r="F369" s="422"/>
      <c r="G369" s="422"/>
      <c r="H369" s="422"/>
      <c r="I369" s="422"/>
      <c r="J369" s="423"/>
      <c r="K369" s="182" t="s">
        <v>622</v>
      </c>
      <c r="L369" s="385"/>
      <c r="M369" s="385"/>
      <c r="N369" s="183"/>
      <c r="O369" s="182" t="s">
        <v>621</v>
      </c>
      <c r="P369" s="385"/>
      <c r="Q369" s="385"/>
      <c r="R369" s="183"/>
      <c r="S369" s="182" t="s">
        <v>620</v>
      </c>
      <c r="T369" s="385"/>
      <c r="U369" s="385"/>
      <c r="V369" s="183"/>
      <c r="W369" s="182" t="s">
        <v>622</v>
      </c>
      <c r="X369" s="385"/>
      <c r="Y369" s="385"/>
      <c r="Z369" s="183"/>
      <c r="AA369" s="182" t="s">
        <v>621</v>
      </c>
      <c r="AB369" s="385"/>
      <c r="AC369" s="385"/>
      <c r="AD369" s="183"/>
      <c r="AE369" s="182" t="s">
        <v>620</v>
      </c>
      <c r="AF369" s="385"/>
      <c r="AG369" s="385"/>
      <c r="AH369" s="183"/>
    </row>
    <row r="370" spans="1:34" hidden="1" x14ac:dyDescent="0.35">
      <c r="A370" s="421"/>
      <c r="B370" s="422"/>
      <c r="C370" s="422"/>
      <c r="D370" s="422"/>
      <c r="E370" s="422"/>
      <c r="F370" s="422"/>
      <c r="G370" s="422"/>
      <c r="H370" s="422"/>
      <c r="I370" s="422"/>
      <c r="J370" s="423"/>
      <c r="K370" s="421"/>
      <c r="L370" s="422"/>
      <c r="M370" s="422"/>
      <c r="N370" s="423"/>
      <c r="O370" s="421"/>
      <c r="P370" s="422"/>
      <c r="Q370" s="422"/>
      <c r="R370" s="423"/>
      <c r="S370" s="421"/>
      <c r="T370" s="422"/>
      <c r="U370" s="422"/>
      <c r="V370" s="423"/>
      <c r="W370" s="421"/>
      <c r="X370" s="422"/>
      <c r="Y370" s="422"/>
      <c r="Z370" s="423"/>
      <c r="AA370" s="421"/>
      <c r="AB370" s="422"/>
      <c r="AC370" s="422"/>
      <c r="AD370" s="423"/>
      <c r="AE370" s="421"/>
      <c r="AF370" s="422"/>
      <c r="AG370" s="422"/>
      <c r="AH370" s="423"/>
    </row>
    <row r="371" spans="1:34" hidden="1" x14ac:dyDescent="0.35">
      <c r="A371" s="421"/>
      <c r="B371" s="422"/>
      <c r="C371" s="422"/>
      <c r="D371" s="422"/>
      <c r="E371" s="422"/>
      <c r="F371" s="422"/>
      <c r="G371" s="422"/>
      <c r="H371" s="422"/>
      <c r="I371" s="422"/>
      <c r="J371" s="423"/>
      <c r="K371" s="421"/>
      <c r="L371" s="422"/>
      <c r="M371" s="422"/>
      <c r="N371" s="423"/>
      <c r="O371" s="421"/>
      <c r="P371" s="422"/>
      <c r="Q371" s="422"/>
      <c r="R371" s="423"/>
      <c r="S371" s="421"/>
      <c r="T371" s="422"/>
      <c r="U371" s="422"/>
      <c r="V371" s="423"/>
      <c r="W371" s="421"/>
      <c r="X371" s="422"/>
      <c r="Y371" s="422"/>
      <c r="Z371" s="423"/>
      <c r="AA371" s="421"/>
      <c r="AB371" s="422"/>
      <c r="AC371" s="422"/>
      <c r="AD371" s="423"/>
      <c r="AE371" s="421"/>
      <c r="AF371" s="422"/>
      <c r="AG371" s="422"/>
      <c r="AH371" s="423"/>
    </row>
    <row r="372" spans="1:34" hidden="1" x14ac:dyDescent="0.35">
      <c r="A372" s="184"/>
      <c r="B372" s="386"/>
      <c r="C372" s="386"/>
      <c r="D372" s="386"/>
      <c r="E372" s="386"/>
      <c r="F372" s="386"/>
      <c r="G372" s="386"/>
      <c r="H372" s="386"/>
      <c r="I372" s="386"/>
      <c r="J372" s="185"/>
      <c r="K372" s="184"/>
      <c r="L372" s="386"/>
      <c r="M372" s="386"/>
      <c r="N372" s="185"/>
      <c r="O372" s="184"/>
      <c r="P372" s="386"/>
      <c r="Q372" s="386"/>
      <c r="R372" s="185"/>
      <c r="S372" s="184"/>
      <c r="T372" s="386"/>
      <c r="U372" s="386"/>
      <c r="V372" s="185"/>
      <c r="W372" s="184"/>
      <c r="X372" s="386"/>
      <c r="Y372" s="386"/>
      <c r="Z372" s="185"/>
      <c r="AA372" s="184"/>
      <c r="AB372" s="386"/>
      <c r="AC372" s="386"/>
      <c r="AD372" s="185"/>
      <c r="AE372" s="184"/>
      <c r="AF372" s="386"/>
      <c r="AG372" s="386"/>
      <c r="AH372" s="185"/>
    </row>
    <row r="373" spans="1:34" hidden="1" x14ac:dyDescent="0.35">
      <c r="A373" s="157" t="s">
        <v>173</v>
      </c>
      <c r="B373" s="157"/>
      <c r="C373" s="157"/>
      <c r="D373" s="157"/>
      <c r="E373" s="157"/>
      <c r="F373" s="157"/>
      <c r="G373" s="157"/>
      <c r="H373" s="157"/>
      <c r="I373" s="157"/>
      <c r="J373" s="157"/>
      <c r="K373" s="175"/>
      <c r="L373" s="175"/>
      <c r="M373" s="175"/>
      <c r="N373" s="175"/>
      <c r="O373" s="175"/>
      <c r="P373" s="175"/>
      <c r="Q373" s="175"/>
      <c r="R373" s="175"/>
      <c r="S373" s="175"/>
      <c r="T373" s="175"/>
      <c r="U373" s="175"/>
      <c r="V373" s="175"/>
      <c r="W373" s="175"/>
      <c r="X373" s="175"/>
      <c r="Y373" s="175"/>
      <c r="Z373" s="175"/>
      <c r="AA373" s="175"/>
      <c r="AB373" s="175"/>
      <c r="AC373" s="175"/>
      <c r="AD373" s="175"/>
      <c r="AE373" s="175"/>
      <c r="AF373" s="175"/>
      <c r="AG373" s="175"/>
      <c r="AH373" s="175"/>
    </row>
    <row r="374" spans="1:34" hidden="1" x14ac:dyDescent="0.35">
      <c r="A374" s="157"/>
      <c r="B374" s="157"/>
      <c r="C374" s="157"/>
      <c r="D374" s="157"/>
      <c r="E374" s="157"/>
      <c r="F374" s="157"/>
      <c r="G374" s="157"/>
      <c r="H374" s="157"/>
      <c r="I374" s="157"/>
      <c r="J374" s="157"/>
      <c r="K374" s="175"/>
      <c r="L374" s="175"/>
      <c r="M374" s="175"/>
      <c r="N374" s="175"/>
      <c r="O374" s="175"/>
      <c r="P374" s="175"/>
      <c r="Q374" s="175"/>
      <c r="R374" s="175"/>
      <c r="S374" s="175"/>
      <c r="T374" s="175"/>
      <c r="U374" s="175"/>
      <c r="V374" s="175"/>
      <c r="W374" s="175"/>
      <c r="X374" s="175"/>
      <c r="Y374" s="175"/>
      <c r="Z374" s="175"/>
      <c r="AA374" s="175"/>
      <c r="AB374" s="175"/>
      <c r="AC374" s="175"/>
      <c r="AD374" s="175"/>
      <c r="AE374" s="175"/>
      <c r="AF374" s="175"/>
      <c r="AG374" s="175"/>
      <c r="AH374" s="175"/>
    </row>
    <row r="375" spans="1:34" hidden="1" x14ac:dyDescent="0.35">
      <c r="A375" s="157" t="s">
        <v>619</v>
      </c>
      <c r="B375" s="157"/>
      <c r="C375" s="157"/>
      <c r="D375" s="157"/>
      <c r="E375" s="157"/>
      <c r="F375" s="157"/>
      <c r="G375" s="157"/>
      <c r="H375" s="157"/>
      <c r="I375" s="157"/>
      <c r="J375" s="157"/>
      <c r="K375" s="175"/>
      <c r="L375" s="175"/>
      <c r="M375" s="175"/>
      <c r="N375" s="175"/>
      <c r="O375" s="175"/>
      <c r="P375" s="175"/>
      <c r="Q375" s="175"/>
      <c r="R375" s="175"/>
      <c r="S375" s="175"/>
      <c r="T375" s="175"/>
      <c r="U375" s="175"/>
      <c r="V375" s="175"/>
      <c r="W375" s="175"/>
      <c r="X375" s="175"/>
      <c r="Y375" s="175"/>
      <c r="Z375" s="175"/>
      <c r="AA375" s="175"/>
      <c r="AB375" s="175"/>
      <c r="AC375" s="175"/>
      <c r="AD375" s="175"/>
      <c r="AE375" s="175"/>
      <c r="AF375" s="175"/>
      <c r="AG375" s="175"/>
      <c r="AH375" s="175"/>
    </row>
    <row r="376" spans="1:34" hidden="1" x14ac:dyDescent="0.35">
      <c r="A376" s="157"/>
      <c r="B376" s="157"/>
      <c r="C376" s="157"/>
      <c r="D376" s="157"/>
      <c r="E376" s="157"/>
      <c r="F376" s="157"/>
      <c r="G376" s="157"/>
      <c r="H376" s="157"/>
      <c r="I376" s="157"/>
      <c r="J376" s="157"/>
      <c r="K376" s="175"/>
      <c r="L376" s="175"/>
      <c r="M376" s="175"/>
      <c r="N376" s="175"/>
      <c r="O376" s="175"/>
      <c r="P376" s="175"/>
      <c r="Q376" s="175"/>
      <c r="R376" s="175"/>
      <c r="S376" s="175"/>
      <c r="T376" s="175"/>
      <c r="U376" s="175"/>
      <c r="V376" s="175"/>
      <c r="W376" s="175"/>
      <c r="X376" s="175"/>
      <c r="Y376" s="175"/>
      <c r="Z376" s="175"/>
      <c r="AA376" s="175"/>
      <c r="AB376" s="175"/>
      <c r="AC376" s="175"/>
      <c r="AD376" s="175"/>
      <c r="AE376" s="175"/>
      <c r="AF376" s="175"/>
      <c r="AG376" s="175"/>
      <c r="AH376" s="175"/>
    </row>
    <row r="377" spans="1:34" hidden="1" x14ac:dyDescent="0.35">
      <c r="A377" s="189" t="s">
        <v>39</v>
      </c>
      <c r="B377" s="189"/>
      <c r="C377" s="189"/>
      <c r="D377" s="189"/>
      <c r="E377" s="189"/>
      <c r="F377" s="189"/>
      <c r="G377" s="189"/>
      <c r="H377" s="189"/>
      <c r="I377" s="189"/>
      <c r="J377" s="189"/>
      <c r="K377" s="346">
        <f>SUM(K373:N376)</f>
        <v>0</v>
      </c>
      <c r="L377" s="346"/>
      <c r="M377" s="346"/>
      <c r="N377" s="346"/>
      <c r="O377" s="346">
        <f>SUM(O373:R376)</f>
        <v>0</v>
      </c>
      <c r="P377" s="346"/>
      <c r="Q377" s="346"/>
      <c r="R377" s="346"/>
      <c r="S377" s="346">
        <f>SUM(S373:V376)</f>
        <v>0</v>
      </c>
      <c r="T377" s="346"/>
      <c r="U377" s="346"/>
      <c r="V377" s="346"/>
      <c r="W377" s="346">
        <f>SUM(W373:Z376)</f>
        <v>0</v>
      </c>
      <c r="X377" s="346"/>
      <c r="Y377" s="346"/>
      <c r="Z377" s="346"/>
      <c r="AA377" s="346">
        <f>SUM(AA373:AD376)</f>
        <v>0</v>
      </c>
      <c r="AB377" s="346"/>
      <c r="AC377" s="346"/>
      <c r="AD377" s="346"/>
      <c r="AE377" s="346">
        <f>SUM(AE373:AH376)</f>
        <v>0</v>
      </c>
      <c r="AF377" s="346"/>
      <c r="AG377" s="346"/>
      <c r="AH377" s="346"/>
    </row>
    <row r="378" spans="1:34" hidden="1" x14ac:dyDescent="0.35">
      <c r="A378" s="189"/>
      <c r="B378" s="189"/>
      <c r="C378" s="189"/>
      <c r="D378" s="189"/>
      <c r="E378" s="189"/>
      <c r="F378" s="189"/>
      <c r="G378" s="189"/>
      <c r="H378" s="189"/>
      <c r="I378" s="189"/>
      <c r="J378" s="189"/>
      <c r="K378" s="346"/>
      <c r="L378" s="346"/>
      <c r="M378" s="346"/>
      <c r="N378" s="346"/>
      <c r="O378" s="346"/>
      <c r="P378" s="346"/>
      <c r="Q378" s="346"/>
      <c r="R378" s="346"/>
      <c r="S378" s="346"/>
      <c r="T378" s="346"/>
      <c r="U378" s="346"/>
      <c r="V378" s="346"/>
      <c r="W378" s="346"/>
      <c r="X378" s="346"/>
      <c r="Y378" s="346"/>
      <c r="Z378" s="346"/>
      <c r="AA378" s="346"/>
      <c r="AB378" s="346"/>
      <c r="AC378" s="346"/>
      <c r="AD378" s="346"/>
      <c r="AE378" s="346"/>
      <c r="AF378" s="346"/>
      <c r="AG378" s="346"/>
      <c r="AH378" s="346"/>
    </row>
    <row r="379" spans="1:34" hidden="1" x14ac:dyDescent="0.35">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E379" s="27"/>
      <c r="AF379" s="27"/>
      <c r="AG379" s="27"/>
      <c r="AH379" s="27"/>
    </row>
    <row r="380" spans="1:34" hidden="1" x14ac:dyDescent="0.35"/>
    <row r="381" spans="1:34" ht="15.5" x14ac:dyDescent="0.35">
      <c r="A381" s="7"/>
      <c r="B381" s="7"/>
      <c r="C381" s="7"/>
      <c r="D381" s="7" t="s">
        <v>84</v>
      </c>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row>
    <row r="382" spans="1:34" x14ac:dyDescent="0.3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row>
    <row r="383" spans="1:34" x14ac:dyDescent="0.35">
      <c r="A383" s="102">
        <v>9</v>
      </c>
      <c r="B383" s="13"/>
      <c r="C383" s="13"/>
      <c r="D383" s="13" t="s">
        <v>302</v>
      </c>
      <c r="E383" s="13"/>
      <c r="F383" s="13"/>
      <c r="G383" s="13"/>
      <c r="H383" s="13"/>
      <c r="I383" s="13"/>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row>
    <row r="384" spans="1:34" x14ac:dyDescent="0.3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row>
    <row r="385" spans="1:34" x14ac:dyDescent="0.35">
      <c r="A385" s="231" t="s">
        <v>823</v>
      </c>
      <c r="B385" s="231"/>
      <c r="C385" s="231"/>
      <c r="D385" s="231"/>
      <c r="E385" s="231"/>
      <c r="F385" s="231"/>
      <c r="G385" s="231"/>
      <c r="H385" s="231"/>
      <c r="I385" s="231"/>
      <c r="J385" s="231"/>
      <c r="K385" s="231"/>
      <c r="L385" s="231"/>
      <c r="M385" s="231"/>
      <c r="N385" s="231"/>
      <c r="O385" s="231"/>
      <c r="P385" s="231"/>
      <c r="Q385" s="231"/>
      <c r="R385" s="231"/>
      <c r="S385" s="231"/>
      <c r="T385" s="231"/>
      <c r="U385" s="231"/>
      <c r="V385" s="231"/>
      <c r="W385" s="231"/>
      <c r="X385" s="231"/>
      <c r="Y385" s="231"/>
      <c r="Z385" s="231"/>
      <c r="AA385" s="231"/>
      <c r="AB385" s="231"/>
      <c r="AC385" s="231"/>
      <c r="AD385" s="231"/>
      <c r="AE385" s="231"/>
      <c r="AF385" s="231"/>
      <c r="AG385" s="231"/>
      <c r="AH385" s="231"/>
    </row>
    <row r="386" spans="1:34" x14ac:dyDescent="0.35">
      <c r="A386" s="231"/>
      <c r="B386" s="231"/>
      <c r="C386" s="231"/>
      <c r="D386" s="231"/>
      <c r="E386" s="231"/>
      <c r="F386" s="231"/>
      <c r="G386" s="231"/>
      <c r="H386" s="231"/>
      <c r="I386" s="231"/>
      <c r="J386" s="231"/>
      <c r="K386" s="231"/>
      <c r="L386" s="231"/>
      <c r="M386" s="231"/>
      <c r="N386" s="231"/>
      <c r="O386" s="231"/>
      <c r="P386" s="231"/>
      <c r="Q386" s="231"/>
      <c r="R386" s="231"/>
      <c r="S386" s="231"/>
      <c r="T386" s="231"/>
      <c r="U386" s="231"/>
      <c r="V386" s="231"/>
      <c r="W386" s="231"/>
      <c r="X386" s="231"/>
      <c r="Y386" s="231"/>
      <c r="Z386" s="231"/>
      <c r="AA386" s="231"/>
      <c r="AB386" s="231"/>
      <c r="AC386" s="231"/>
      <c r="AD386" s="231"/>
      <c r="AE386" s="231"/>
      <c r="AF386" s="231"/>
      <c r="AG386" s="231"/>
      <c r="AH386" s="231"/>
    </row>
    <row r="387" spans="1:34" x14ac:dyDescent="0.3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row>
    <row r="388" spans="1:34" hidden="1" x14ac:dyDescent="0.35">
      <c r="A388" s="231" t="s">
        <v>729</v>
      </c>
      <c r="B388" s="231"/>
      <c r="C388" s="231"/>
      <c r="D388" s="231"/>
      <c r="E388" s="231"/>
      <c r="F388" s="231"/>
      <c r="G388" s="231"/>
      <c r="H388" s="231"/>
      <c r="I388" s="231"/>
      <c r="J388" s="231"/>
      <c r="K388" s="231"/>
      <c r="L388" s="231"/>
      <c r="M388" s="231"/>
      <c r="N388" s="231"/>
      <c r="O388" s="231"/>
      <c r="P388" s="231"/>
      <c r="Q388" s="231"/>
      <c r="R388" s="231"/>
      <c r="S388" s="231"/>
      <c r="T388" s="231"/>
      <c r="U388" s="231"/>
      <c r="V388" s="231"/>
      <c r="W388" s="231"/>
      <c r="X388" s="231"/>
      <c r="Y388" s="231"/>
      <c r="Z388" s="231"/>
      <c r="AA388" s="231"/>
      <c r="AB388" s="231"/>
      <c r="AC388" s="231"/>
      <c r="AD388" s="231"/>
      <c r="AE388" s="231"/>
      <c r="AF388" s="231"/>
      <c r="AG388" s="231"/>
      <c r="AH388" s="231"/>
    </row>
    <row r="389" spans="1:34" hidden="1" x14ac:dyDescent="0.35">
      <c r="A389" s="231"/>
      <c r="B389" s="231"/>
      <c r="C389" s="231"/>
      <c r="D389" s="231"/>
      <c r="E389" s="231"/>
      <c r="F389" s="231"/>
      <c r="G389" s="231"/>
      <c r="H389" s="231"/>
      <c r="I389" s="231"/>
      <c r="J389" s="231"/>
      <c r="K389" s="231"/>
      <c r="L389" s="231"/>
      <c r="M389" s="231"/>
      <c r="N389" s="231"/>
      <c r="O389" s="231"/>
      <c r="P389" s="231"/>
      <c r="Q389" s="231"/>
      <c r="R389" s="231"/>
      <c r="S389" s="231"/>
      <c r="T389" s="231"/>
      <c r="U389" s="231"/>
      <c r="V389" s="231"/>
      <c r="W389" s="231"/>
      <c r="X389" s="231"/>
      <c r="Y389" s="231"/>
      <c r="Z389" s="231"/>
      <c r="AA389" s="231"/>
      <c r="AB389" s="231"/>
      <c r="AC389" s="231"/>
      <c r="AD389" s="231"/>
      <c r="AE389" s="231"/>
      <c r="AF389" s="231"/>
      <c r="AG389" s="231"/>
      <c r="AH389" s="231"/>
    </row>
    <row r="390" spans="1:34" hidden="1" x14ac:dyDescent="0.35">
      <c r="A390" s="231"/>
      <c r="B390" s="231"/>
      <c r="C390" s="231"/>
      <c r="D390" s="231"/>
      <c r="E390" s="231"/>
      <c r="F390" s="231"/>
      <c r="G390" s="231"/>
      <c r="H390" s="231"/>
      <c r="I390" s="231"/>
      <c r="J390" s="231"/>
      <c r="K390" s="231"/>
      <c r="L390" s="231"/>
      <c r="M390" s="231"/>
      <c r="N390" s="231"/>
      <c r="O390" s="231"/>
      <c r="P390" s="231"/>
      <c r="Q390" s="231"/>
      <c r="R390" s="231"/>
      <c r="S390" s="231"/>
      <c r="T390" s="231"/>
      <c r="U390" s="231"/>
      <c r="V390" s="231"/>
      <c r="W390" s="231"/>
      <c r="X390" s="231"/>
      <c r="Y390" s="231"/>
      <c r="Z390" s="231"/>
      <c r="AA390" s="231"/>
      <c r="AB390" s="231"/>
      <c r="AC390" s="231"/>
      <c r="AD390" s="231"/>
      <c r="AE390" s="231"/>
      <c r="AF390" s="231"/>
      <c r="AG390" s="231"/>
      <c r="AH390" s="231"/>
    </row>
    <row r="391" spans="1:34" hidden="1" x14ac:dyDescent="0.3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row>
    <row r="392" spans="1:34" x14ac:dyDescent="0.35">
      <c r="A392" s="5" t="s">
        <v>82</v>
      </c>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row>
    <row r="393" spans="1:34" x14ac:dyDescent="0.3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row>
    <row r="394" spans="1:34" x14ac:dyDescent="0.35">
      <c r="A394" s="367" t="s">
        <v>83</v>
      </c>
      <c r="B394" s="368"/>
      <c r="C394" s="368"/>
      <c r="D394" s="368"/>
      <c r="E394" s="368"/>
      <c r="F394" s="368"/>
      <c r="G394" s="368"/>
      <c r="H394" s="368"/>
      <c r="I394" s="368"/>
      <c r="J394" s="368"/>
      <c r="K394" s="368"/>
      <c r="L394" s="368"/>
      <c r="M394" s="368"/>
      <c r="N394" s="368"/>
      <c r="O394" s="368"/>
      <c r="P394" s="368"/>
      <c r="Q394" s="369"/>
      <c r="R394" s="367" t="s">
        <v>59</v>
      </c>
      <c r="S394" s="368"/>
      <c r="T394" s="368"/>
      <c r="U394" s="368"/>
      <c r="V394" s="368"/>
      <c r="W394" s="368"/>
      <c r="X394" s="368"/>
      <c r="Y394" s="368"/>
      <c r="Z394" s="368"/>
      <c r="AA394" s="368"/>
      <c r="AB394" s="368"/>
      <c r="AC394" s="368"/>
      <c r="AD394" s="368"/>
      <c r="AE394" s="368"/>
      <c r="AF394" s="368"/>
      <c r="AG394" s="368"/>
      <c r="AH394" s="369"/>
    </row>
    <row r="395" spans="1:34" x14ac:dyDescent="0.35">
      <c r="A395" s="370" t="s">
        <v>85</v>
      </c>
      <c r="B395" s="371"/>
      <c r="C395" s="371"/>
      <c r="D395" s="371"/>
      <c r="E395" s="371"/>
      <c r="F395" s="371"/>
      <c r="G395" s="371"/>
      <c r="H395" s="371"/>
      <c r="I395" s="371"/>
      <c r="J395" s="371"/>
      <c r="K395" s="371"/>
      <c r="L395" s="371"/>
      <c r="M395" s="371"/>
      <c r="N395" s="371"/>
      <c r="O395" s="371"/>
      <c r="P395" s="371"/>
      <c r="Q395" s="372"/>
      <c r="R395" s="373">
        <v>336083</v>
      </c>
      <c r="S395" s="374"/>
      <c r="T395" s="374"/>
      <c r="U395" s="374"/>
      <c r="V395" s="374"/>
      <c r="W395" s="374"/>
      <c r="X395" s="374"/>
      <c r="Y395" s="374"/>
      <c r="Z395" s="374"/>
      <c r="AA395" s="374"/>
      <c r="AB395" s="374"/>
      <c r="AC395" s="374"/>
      <c r="AD395" s="374"/>
      <c r="AE395" s="374"/>
      <c r="AF395" s="374"/>
      <c r="AG395" s="374"/>
      <c r="AH395" s="375"/>
    </row>
    <row r="396" spans="1:34" x14ac:dyDescent="0.35">
      <c r="A396" s="376" t="s">
        <v>86</v>
      </c>
      <c r="B396" s="377"/>
      <c r="C396" s="377"/>
      <c r="D396" s="377"/>
      <c r="E396" s="377"/>
      <c r="F396" s="377"/>
      <c r="G396" s="377"/>
      <c r="H396" s="377"/>
      <c r="I396" s="377"/>
      <c r="J396" s="377"/>
      <c r="K396" s="377"/>
      <c r="L396" s="377"/>
      <c r="M396" s="377"/>
      <c r="N396" s="377"/>
      <c r="O396" s="377"/>
      <c r="P396" s="377"/>
      <c r="Q396" s="378"/>
      <c r="R396" s="367" t="s">
        <v>87</v>
      </c>
      <c r="S396" s="368"/>
      <c r="T396" s="368"/>
      <c r="U396" s="368"/>
      <c r="V396" s="368"/>
      <c r="W396" s="368"/>
      <c r="X396" s="368"/>
      <c r="Y396" s="368"/>
      <c r="Z396" s="368"/>
      <c r="AA396" s="368"/>
      <c r="AB396" s="368"/>
      <c r="AC396" s="368"/>
      <c r="AD396" s="368"/>
      <c r="AE396" s="368"/>
      <c r="AF396" s="368"/>
      <c r="AG396" s="368"/>
      <c r="AH396" s="369"/>
    </row>
    <row r="397" spans="1:34" x14ac:dyDescent="0.35">
      <c r="A397" s="255" t="s">
        <v>88</v>
      </c>
      <c r="B397" s="365"/>
      <c r="C397" s="365"/>
      <c r="D397" s="365"/>
      <c r="E397" s="365"/>
      <c r="F397" s="365"/>
      <c r="G397" s="365"/>
      <c r="H397" s="365"/>
      <c r="I397" s="365"/>
      <c r="J397" s="365"/>
      <c r="K397" s="365"/>
      <c r="L397" s="365"/>
      <c r="M397" s="365"/>
      <c r="N397" s="365"/>
      <c r="O397" s="365"/>
      <c r="P397" s="365"/>
      <c r="Q397" s="366"/>
      <c r="R397" s="379"/>
      <c r="S397" s="380"/>
      <c r="T397" s="380"/>
      <c r="U397" s="380"/>
      <c r="V397" s="380"/>
      <c r="W397" s="380"/>
      <c r="X397" s="380"/>
      <c r="Y397" s="380"/>
      <c r="Z397" s="380"/>
      <c r="AA397" s="380"/>
      <c r="AB397" s="380"/>
      <c r="AC397" s="380"/>
      <c r="AD397" s="380"/>
      <c r="AE397" s="380"/>
      <c r="AF397" s="380"/>
      <c r="AG397" s="380"/>
      <c r="AH397" s="381"/>
    </row>
    <row r="398" spans="1:34" x14ac:dyDescent="0.35">
      <c r="A398" s="255" t="s">
        <v>89</v>
      </c>
      <c r="B398" s="365"/>
      <c r="C398" s="365"/>
      <c r="D398" s="365"/>
      <c r="E398" s="365"/>
      <c r="F398" s="365"/>
      <c r="G398" s="365"/>
      <c r="H398" s="365"/>
      <c r="I398" s="365"/>
      <c r="J398" s="365"/>
      <c r="K398" s="365"/>
      <c r="L398" s="365"/>
      <c r="M398" s="365"/>
      <c r="N398" s="365"/>
      <c r="O398" s="365"/>
      <c r="P398" s="365"/>
      <c r="Q398" s="366"/>
      <c r="R398" s="261"/>
      <c r="S398" s="262"/>
      <c r="T398" s="262"/>
      <c r="U398" s="262"/>
      <c r="V398" s="262"/>
      <c r="W398" s="262"/>
      <c r="X398" s="262"/>
      <c r="Y398" s="262"/>
      <c r="Z398" s="262"/>
      <c r="AA398" s="262"/>
      <c r="AB398" s="262"/>
      <c r="AC398" s="262"/>
      <c r="AD398" s="262"/>
      <c r="AE398" s="262"/>
      <c r="AF398" s="262"/>
      <c r="AG398" s="262"/>
      <c r="AH398" s="263"/>
    </row>
    <row r="399" spans="1:34" x14ac:dyDescent="0.35">
      <c r="A399" s="255" t="s">
        <v>90</v>
      </c>
      <c r="B399" s="365"/>
      <c r="C399" s="365"/>
      <c r="D399" s="365"/>
      <c r="E399" s="365"/>
      <c r="F399" s="365"/>
      <c r="G399" s="365"/>
      <c r="H399" s="365"/>
      <c r="I399" s="365"/>
      <c r="J399" s="365"/>
      <c r="K399" s="365"/>
      <c r="L399" s="365"/>
      <c r="M399" s="365"/>
      <c r="N399" s="365"/>
      <c r="O399" s="365"/>
      <c r="P399" s="365"/>
      <c r="Q399" s="366"/>
      <c r="R399" s="261"/>
      <c r="S399" s="262"/>
      <c r="T399" s="262"/>
      <c r="U399" s="262"/>
      <c r="V399" s="262"/>
      <c r="W399" s="262"/>
      <c r="X399" s="262"/>
      <c r="Y399" s="262"/>
      <c r="Z399" s="262"/>
      <c r="AA399" s="262"/>
      <c r="AB399" s="262"/>
      <c r="AC399" s="262"/>
      <c r="AD399" s="262"/>
      <c r="AE399" s="262"/>
      <c r="AF399" s="262"/>
      <c r="AG399" s="262"/>
      <c r="AH399" s="263"/>
    </row>
    <row r="400" spans="1:34" x14ac:dyDescent="0.35">
      <c r="A400" s="255" t="s">
        <v>91</v>
      </c>
      <c r="B400" s="365"/>
      <c r="C400" s="365"/>
      <c r="D400" s="365"/>
      <c r="E400" s="365"/>
      <c r="F400" s="365"/>
      <c r="G400" s="365"/>
      <c r="H400" s="365"/>
      <c r="I400" s="365"/>
      <c r="J400" s="365"/>
      <c r="K400" s="365"/>
      <c r="L400" s="365"/>
      <c r="M400" s="365"/>
      <c r="N400" s="365"/>
      <c r="O400" s="365"/>
      <c r="P400" s="365"/>
      <c r="Q400" s="366"/>
      <c r="R400" s="261"/>
      <c r="S400" s="262"/>
      <c r="T400" s="262"/>
      <c r="U400" s="262"/>
      <c r="V400" s="262"/>
      <c r="W400" s="262"/>
      <c r="X400" s="262"/>
      <c r="Y400" s="262"/>
      <c r="Z400" s="262"/>
      <c r="AA400" s="262"/>
      <c r="AB400" s="262"/>
      <c r="AC400" s="262"/>
      <c r="AD400" s="262"/>
      <c r="AE400" s="262"/>
      <c r="AF400" s="262"/>
      <c r="AG400" s="262"/>
      <c r="AH400" s="263"/>
    </row>
    <row r="401" spans="1:36" x14ac:dyDescent="0.35">
      <c r="A401" s="255" t="s">
        <v>92</v>
      </c>
      <c r="B401" s="365"/>
      <c r="C401" s="365"/>
      <c r="D401" s="365"/>
      <c r="E401" s="365"/>
      <c r="F401" s="365"/>
      <c r="G401" s="365"/>
      <c r="H401" s="365"/>
      <c r="I401" s="365"/>
      <c r="J401" s="365"/>
      <c r="K401" s="365"/>
      <c r="L401" s="365"/>
      <c r="M401" s="365"/>
      <c r="N401" s="365"/>
      <c r="O401" s="365"/>
      <c r="P401" s="365"/>
      <c r="Q401" s="366"/>
      <c r="R401" s="261"/>
      <c r="S401" s="262"/>
      <c r="T401" s="262"/>
      <c r="U401" s="262"/>
      <c r="V401" s="262"/>
      <c r="W401" s="262"/>
      <c r="X401" s="262"/>
      <c r="Y401" s="262"/>
      <c r="Z401" s="262"/>
      <c r="AA401" s="262"/>
      <c r="AB401" s="262"/>
      <c r="AC401" s="262"/>
      <c r="AD401" s="262"/>
      <c r="AE401" s="262"/>
      <c r="AF401" s="262"/>
      <c r="AG401" s="262"/>
      <c r="AH401" s="263"/>
    </row>
    <row r="402" spans="1:36" x14ac:dyDescent="0.35">
      <c r="A402" s="255" t="s">
        <v>93</v>
      </c>
      <c r="B402" s="365"/>
      <c r="C402" s="365"/>
      <c r="D402" s="365"/>
      <c r="E402" s="365"/>
      <c r="F402" s="365"/>
      <c r="G402" s="365"/>
      <c r="H402" s="365"/>
      <c r="I402" s="365"/>
      <c r="J402" s="365"/>
      <c r="K402" s="365"/>
      <c r="L402" s="365"/>
      <c r="M402" s="365"/>
      <c r="N402" s="365"/>
      <c r="O402" s="365"/>
      <c r="P402" s="365"/>
      <c r="Q402" s="366"/>
      <c r="R402" s="261">
        <v>336083</v>
      </c>
      <c r="S402" s="262"/>
      <c r="T402" s="262"/>
      <c r="U402" s="262"/>
      <c r="V402" s="262"/>
      <c r="W402" s="262"/>
      <c r="X402" s="262"/>
      <c r="Y402" s="262"/>
      <c r="Z402" s="262"/>
      <c r="AA402" s="262"/>
      <c r="AB402" s="262"/>
      <c r="AC402" s="262"/>
      <c r="AD402" s="262"/>
      <c r="AE402" s="262"/>
      <c r="AF402" s="262"/>
      <c r="AG402" s="262"/>
      <c r="AH402" s="263"/>
    </row>
    <row r="403" spans="1:36" x14ac:dyDescent="0.35">
      <c r="A403" s="255" t="s">
        <v>94</v>
      </c>
      <c r="B403" s="365"/>
      <c r="C403" s="365"/>
      <c r="D403" s="365"/>
      <c r="E403" s="365"/>
      <c r="F403" s="365"/>
      <c r="G403" s="365"/>
      <c r="H403" s="365"/>
      <c r="I403" s="365"/>
      <c r="J403" s="365"/>
      <c r="K403" s="365"/>
      <c r="L403" s="365"/>
      <c r="M403" s="365"/>
      <c r="N403" s="365"/>
      <c r="O403" s="365"/>
      <c r="P403" s="365"/>
      <c r="Q403" s="366"/>
      <c r="R403" s="261"/>
      <c r="S403" s="262"/>
      <c r="T403" s="262"/>
      <c r="U403" s="262"/>
      <c r="V403" s="262"/>
      <c r="W403" s="262"/>
      <c r="X403" s="262"/>
      <c r="Y403" s="262"/>
      <c r="Z403" s="262"/>
      <c r="AA403" s="262"/>
      <c r="AB403" s="262"/>
      <c r="AC403" s="262"/>
      <c r="AD403" s="262"/>
      <c r="AE403" s="262"/>
      <c r="AF403" s="262"/>
      <c r="AG403" s="262"/>
      <c r="AH403" s="263"/>
    </row>
    <row r="404" spans="1:36" x14ac:dyDescent="0.35">
      <c r="A404" s="255" t="s">
        <v>95</v>
      </c>
      <c r="B404" s="365"/>
      <c r="C404" s="365"/>
      <c r="D404" s="365"/>
      <c r="E404" s="365"/>
      <c r="F404" s="365"/>
      <c r="G404" s="365"/>
      <c r="H404" s="365"/>
      <c r="I404" s="365"/>
      <c r="J404" s="365"/>
      <c r="K404" s="365"/>
      <c r="L404" s="365"/>
      <c r="M404" s="365"/>
      <c r="N404" s="365"/>
      <c r="O404" s="365"/>
      <c r="P404" s="365"/>
      <c r="Q404" s="366"/>
      <c r="R404" s="261"/>
      <c r="S404" s="262"/>
      <c r="T404" s="262"/>
      <c r="U404" s="262"/>
      <c r="V404" s="262"/>
      <c r="W404" s="262"/>
      <c r="X404" s="262"/>
      <c r="Y404" s="262"/>
      <c r="Z404" s="262"/>
      <c r="AA404" s="262"/>
      <c r="AB404" s="262"/>
      <c r="AC404" s="262"/>
      <c r="AD404" s="262"/>
      <c r="AE404" s="262"/>
      <c r="AF404" s="262"/>
      <c r="AG404" s="262"/>
      <c r="AH404" s="263"/>
    </row>
    <row r="405" spans="1:36" x14ac:dyDescent="0.35">
      <c r="A405" s="255" t="s">
        <v>39</v>
      </c>
      <c r="B405" s="365"/>
      <c r="C405" s="365"/>
      <c r="D405" s="365"/>
      <c r="E405" s="365"/>
      <c r="F405" s="365"/>
      <c r="G405" s="365"/>
      <c r="H405" s="365"/>
      <c r="I405" s="365"/>
      <c r="J405" s="365"/>
      <c r="K405" s="365"/>
      <c r="L405" s="365"/>
      <c r="M405" s="365"/>
      <c r="N405" s="365"/>
      <c r="O405" s="365"/>
      <c r="P405" s="365"/>
      <c r="Q405" s="366"/>
      <c r="R405" s="261">
        <f>R397+R398+R399+R400+R401+R402+R403+R404</f>
        <v>336083</v>
      </c>
      <c r="S405" s="262"/>
      <c r="T405" s="262"/>
      <c r="U405" s="262"/>
      <c r="V405" s="262"/>
      <c r="W405" s="262"/>
      <c r="X405" s="262"/>
      <c r="Y405" s="262"/>
      <c r="Z405" s="262"/>
      <c r="AA405" s="262"/>
      <c r="AB405" s="262"/>
      <c r="AC405" s="262"/>
      <c r="AD405" s="262"/>
      <c r="AE405" s="262"/>
      <c r="AF405" s="262"/>
      <c r="AG405" s="262"/>
      <c r="AH405" s="263"/>
    </row>
    <row r="406" spans="1:36" x14ac:dyDescent="0.35">
      <c r="A406" s="5" t="s">
        <v>96</v>
      </c>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row>
    <row r="407" spans="1:36" x14ac:dyDescent="0.3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row>
    <row r="408" spans="1:36" x14ac:dyDescent="0.35">
      <c r="A408" s="5" t="s">
        <v>97</v>
      </c>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row>
    <row r="409" spans="1:36" x14ac:dyDescent="0.3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row>
    <row r="410" spans="1:36" x14ac:dyDescent="0.35">
      <c r="A410" s="352" t="s">
        <v>98</v>
      </c>
      <c r="B410" s="298"/>
      <c r="C410" s="298"/>
      <c r="D410" s="298"/>
      <c r="E410" s="298"/>
      <c r="F410" s="298"/>
      <c r="G410" s="298"/>
      <c r="H410" s="298"/>
      <c r="I410" s="353"/>
      <c r="J410" s="250" t="s">
        <v>58</v>
      </c>
      <c r="K410" s="252"/>
      <c r="L410" s="252"/>
      <c r="M410" s="252"/>
      <c r="N410" s="252"/>
      <c r="O410" s="252"/>
      <c r="P410" s="252"/>
      <c r="Q410" s="252"/>
      <c r="R410" s="252"/>
      <c r="S410" s="252"/>
      <c r="T410" s="252"/>
      <c r="U410" s="252"/>
      <c r="V410" s="252"/>
      <c r="W410" s="252"/>
      <c r="X410" s="252"/>
      <c r="Y410" s="252"/>
      <c r="Z410" s="252"/>
      <c r="AA410" s="252"/>
      <c r="AB410" s="252"/>
      <c r="AC410" s="252"/>
      <c r="AD410" s="252"/>
      <c r="AE410" s="252"/>
      <c r="AF410" s="252"/>
      <c r="AG410" s="252"/>
      <c r="AH410" s="253"/>
    </row>
    <row r="411" spans="1:36" x14ac:dyDescent="0.35">
      <c r="A411" s="354"/>
      <c r="B411" s="299"/>
      <c r="C411" s="299"/>
      <c r="D411" s="299"/>
      <c r="E411" s="299"/>
      <c r="F411" s="299"/>
      <c r="G411" s="299"/>
      <c r="H411" s="299"/>
      <c r="I411" s="355"/>
      <c r="J411" s="359" t="s">
        <v>50</v>
      </c>
      <c r="K411" s="360"/>
      <c r="L411" s="360"/>
      <c r="M411" s="360"/>
      <c r="N411" s="361"/>
      <c r="O411" s="359" t="s">
        <v>51</v>
      </c>
      <c r="P411" s="360"/>
      <c r="Q411" s="360"/>
      <c r="R411" s="360"/>
      <c r="S411" s="361"/>
      <c r="T411" s="359" t="s">
        <v>52</v>
      </c>
      <c r="U411" s="360"/>
      <c r="V411" s="360"/>
      <c r="W411" s="360"/>
      <c r="X411" s="361"/>
      <c r="Y411" s="359" t="s">
        <v>53</v>
      </c>
      <c r="Z411" s="360"/>
      <c r="AA411" s="360"/>
      <c r="AB411" s="360"/>
      <c r="AC411" s="361"/>
      <c r="AD411" s="359" t="s">
        <v>54</v>
      </c>
      <c r="AE411" s="360"/>
      <c r="AF411" s="360"/>
      <c r="AG411" s="360"/>
      <c r="AH411" s="361"/>
    </row>
    <row r="412" spans="1:36" ht="27.75" customHeight="1" x14ac:dyDescent="0.35">
      <c r="A412" s="356"/>
      <c r="B412" s="357"/>
      <c r="C412" s="357"/>
      <c r="D412" s="357"/>
      <c r="E412" s="357"/>
      <c r="F412" s="357"/>
      <c r="G412" s="357"/>
      <c r="H412" s="357"/>
      <c r="I412" s="358"/>
      <c r="J412" s="362"/>
      <c r="K412" s="363"/>
      <c r="L412" s="363"/>
      <c r="M412" s="363"/>
      <c r="N412" s="364"/>
      <c r="O412" s="362"/>
      <c r="P412" s="363"/>
      <c r="Q412" s="363"/>
      <c r="R412" s="363"/>
      <c r="S412" s="364"/>
      <c r="T412" s="362"/>
      <c r="U412" s="363"/>
      <c r="V412" s="363"/>
      <c r="W412" s="363"/>
      <c r="X412" s="364"/>
      <c r="Y412" s="362"/>
      <c r="Z412" s="363"/>
      <c r="AA412" s="363"/>
      <c r="AB412" s="363"/>
      <c r="AC412" s="364"/>
      <c r="AD412" s="362"/>
      <c r="AE412" s="363"/>
      <c r="AF412" s="363"/>
      <c r="AG412" s="363"/>
      <c r="AH412" s="364"/>
    </row>
    <row r="413" spans="1:36" x14ac:dyDescent="0.35">
      <c r="A413" s="250" t="s">
        <v>40</v>
      </c>
      <c r="B413" s="252"/>
      <c r="C413" s="252"/>
      <c r="D413" s="252"/>
      <c r="E413" s="252"/>
      <c r="F413" s="252"/>
      <c r="G413" s="252"/>
      <c r="H413" s="252"/>
      <c r="I413" s="253"/>
      <c r="J413" s="250" t="s">
        <v>41</v>
      </c>
      <c r="K413" s="252"/>
      <c r="L413" s="252"/>
      <c r="M413" s="252"/>
      <c r="N413" s="253"/>
      <c r="O413" s="250" t="s">
        <v>42</v>
      </c>
      <c r="P413" s="252"/>
      <c r="Q413" s="252"/>
      <c r="R413" s="252"/>
      <c r="S413" s="253"/>
      <c r="T413" s="250" t="s">
        <v>43</v>
      </c>
      <c r="U413" s="252"/>
      <c r="V413" s="252"/>
      <c r="W413" s="252"/>
      <c r="X413" s="253"/>
      <c r="Y413" s="250" t="s">
        <v>44</v>
      </c>
      <c r="Z413" s="252"/>
      <c r="AA413" s="252"/>
      <c r="AB413" s="252"/>
      <c r="AC413" s="253"/>
      <c r="AD413" s="250" t="s">
        <v>45</v>
      </c>
      <c r="AE413" s="252"/>
      <c r="AF413" s="252"/>
      <c r="AG413" s="252"/>
      <c r="AH413" s="253"/>
      <c r="AJ413" t="s">
        <v>678</v>
      </c>
    </row>
    <row r="414" spans="1:36" x14ac:dyDescent="0.35">
      <c r="A414" s="203" t="s">
        <v>99</v>
      </c>
      <c r="B414" s="227"/>
      <c r="C414" s="227"/>
      <c r="D414" s="227"/>
      <c r="E414" s="227"/>
      <c r="F414" s="227"/>
      <c r="G414" s="227"/>
      <c r="H414" s="227"/>
      <c r="I414" s="228"/>
      <c r="J414" s="261">
        <v>6640</v>
      </c>
      <c r="K414" s="262"/>
      <c r="L414" s="262"/>
      <c r="M414" s="262"/>
      <c r="N414" s="263"/>
      <c r="O414" s="261"/>
      <c r="P414" s="262"/>
      <c r="Q414" s="262"/>
      <c r="R414" s="262"/>
      <c r="S414" s="263"/>
      <c r="T414" s="261"/>
      <c r="U414" s="262"/>
      <c r="V414" s="262"/>
      <c r="W414" s="262"/>
      <c r="X414" s="263"/>
      <c r="Y414" s="261"/>
      <c r="Z414" s="262"/>
      <c r="AA414" s="262"/>
      <c r="AB414" s="262"/>
      <c r="AC414" s="263"/>
      <c r="AD414" s="261">
        <f>J414+O414-T414+Y414</f>
        <v>6640</v>
      </c>
      <c r="AE414" s="262"/>
      <c r="AF414" s="262"/>
      <c r="AG414" s="262"/>
      <c r="AH414" s="263"/>
      <c r="AJ414" t="s">
        <v>678</v>
      </c>
    </row>
    <row r="415" spans="1:36" ht="23.25" customHeight="1" x14ac:dyDescent="0.35">
      <c r="A415" s="203" t="s">
        <v>100</v>
      </c>
      <c r="B415" s="227"/>
      <c r="C415" s="227"/>
      <c r="D415" s="227"/>
      <c r="E415" s="227"/>
      <c r="F415" s="227"/>
      <c r="G415" s="227"/>
      <c r="H415" s="227"/>
      <c r="I415" s="228"/>
      <c r="J415" s="261"/>
      <c r="K415" s="262"/>
      <c r="L415" s="262"/>
      <c r="M415" s="262"/>
      <c r="N415" s="263"/>
      <c r="O415" s="261"/>
      <c r="P415" s="262"/>
      <c r="Q415" s="262"/>
      <c r="R415" s="262"/>
      <c r="S415" s="263"/>
      <c r="T415" s="261"/>
      <c r="U415" s="262"/>
      <c r="V415" s="262"/>
      <c r="W415" s="262"/>
      <c r="X415" s="263"/>
      <c r="Y415" s="261"/>
      <c r="Z415" s="262"/>
      <c r="AA415" s="262"/>
      <c r="AB415" s="262"/>
      <c r="AC415" s="263"/>
      <c r="AD415" s="261">
        <f>J415+O415-T415+Y415</f>
        <v>0</v>
      </c>
      <c r="AE415" s="262"/>
      <c r="AF415" s="262"/>
      <c r="AG415" s="262"/>
      <c r="AH415" s="263"/>
    </row>
    <row r="416" spans="1:36" ht="18.75" customHeight="1" x14ac:dyDescent="0.35">
      <c r="A416" s="203" t="s">
        <v>101</v>
      </c>
      <c r="B416" s="227"/>
      <c r="C416" s="227"/>
      <c r="D416" s="227"/>
      <c r="E416" s="227"/>
      <c r="F416" s="227"/>
      <c r="G416" s="227"/>
      <c r="H416" s="227"/>
      <c r="I416" s="228"/>
      <c r="J416" s="261"/>
      <c r="K416" s="262"/>
      <c r="L416" s="262"/>
      <c r="M416" s="262"/>
      <c r="N416" s="263"/>
      <c r="O416" s="261"/>
      <c r="P416" s="262"/>
      <c r="Q416" s="262"/>
      <c r="R416" s="262"/>
      <c r="S416" s="263"/>
      <c r="T416" s="261"/>
      <c r="U416" s="262"/>
      <c r="V416" s="262"/>
      <c r="W416" s="262"/>
      <c r="X416" s="263"/>
      <c r="Y416" s="261"/>
      <c r="Z416" s="262"/>
      <c r="AA416" s="262"/>
      <c r="AB416" s="262"/>
      <c r="AC416" s="263"/>
      <c r="AD416" s="261">
        <f t="shared" ref="AD416:AD432" si="126">J416+O416-T416+Y416</f>
        <v>0</v>
      </c>
      <c r="AE416" s="262"/>
      <c r="AF416" s="262"/>
      <c r="AG416" s="262"/>
      <c r="AH416" s="263"/>
    </row>
    <row r="417" spans="1:36" ht="24" customHeight="1" x14ac:dyDescent="0.35">
      <c r="A417" s="203" t="s">
        <v>102</v>
      </c>
      <c r="B417" s="227"/>
      <c r="C417" s="227"/>
      <c r="D417" s="227"/>
      <c r="E417" s="227"/>
      <c r="F417" s="227"/>
      <c r="G417" s="227"/>
      <c r="H417" s="227"/>
      <c r="I417" s="228"/>
      <c r="J417" s="261"/>
      <c r="K417" s="262"/>
      <c r="L417" s="262"/>
      <c r="M417" s="262"/>
      <c r="N417" s="263"/>
      <c r="O417" s="261"/>
      <c r="P417" s="262"/>
      <c r="Q417" s="262"/>
      <c r="R417" s="262"/>
      <c r="S417" s="263"/>
      <c r="T417" s="261"/>
      <c r="U417" s="262"/>
      <c r="V417" s="262"/>
      <c r="W417" s="262"/>
      <c r="X417" s="263"/>
      <c r="Y417" s="261"/>
      <c r="Z417" s="262"/>
      <c r="AA417" s="262"/>
      <c r="AB417" s="262"/>
      <c r="AC417" s="263"/>
      <c r="AD417" s="261">
        <f>J417+O417-T417+Y417</f>
        <v>0</v>
      </c>
      <c r="AE417" s="262"/>
      <c r="AF417" s="262"/>
      <c r="AG417" s="262"/>
      <c r="AH417" s="263"/>
    </row>
    <row r="418" spans="1:36" x14ac:dyDescent="0.35">
      <c r="A418" s="203" t="s">
        <v>103</v>
      </c>
      <c r="B418" s="227"/>
      <c r="C418" s="227"/>
      <c r="D418" s="227"/>
      <c r="E418" s="227"/>
      <c r="F418" s="227"/>
      <c r="G418" s="227"/>
      <c r="H418" s="227"/>
      <c r="I418" s="228"/>
      <c r="J418" s="261"/>
      <c r="K418" s="262"/>
      <c r="L418" s="262"/>
      <c r="M418" s="262"/>
      <c r="N418" s="263"/>
      <c r="O418" s="261"/>
      <c r="P418" s="262"/>
      <c r="Q418" s="262"/>
      <c r="R418" s="262"/>
      <c r="S418" s="263"/>
      <c r="T418" s="261"/>
      <c r="U418" s="262"/>
      <c r="V418" s="262"/>
      <c r="W418" s="262"/>
      <c r="X418" s="263"/>
      <c r="Y418" s="261"/>
      <c r="Z418" s="262"/>
      <c r="AA418" s="262"/>
      <c r="AB418" s="262"/>
      <c r="AC418" s="263"/>
      <c r="AD418" s="261">
        <f t="shared" si="126"/>
        <v>0</v>
      </c>
      <c r="AE418" s="262"/>
      <c r="AF418" s="262"/>
      <c r="AG418" s="262"/>
      <c r="AH418" s="263"/>
    </row>
    <row r="419" spans="1:36" x14ac:dyDescent="0.35">
      <c r="A419" s="203" t="s">
        <v>104</v>
      </c>
      <c r="B419" s="227"/>
      <c r="C419" s="227"/>
      <c r="D419" s="227"/>
      <c r="E419" s="227"/>
      <c r="F419" s="227"/>
      <c r="G419" s="227"/>
      <c r="H419" s="227"/>
      <c r="I419" s="228"/>
      <c r="J419" s="261"/>
      <c r="K419" s="262"/>
      <c r="L419" s="262"/>
      <c r="M419" s="262"/>
      <c r="N419" s="263"/>
      <c r="O419" s="261"/>
      <c r="P419" s="262"/>
      <c r="Q419" s="262"/>
      <c r="R419" s="262"/>
      <c r="S419" s="263"/>
      <c r="T419" s="261"/>
      <c r="U419" s="262"/>
      <c r="V419" s="262"/>
      <c r="W419" s="262"/>
      <c r="X419" s="263"/>
      <c r="Y419" s="261"/>
      <c r="Z419" s="262"/>
      <c r="AA419" s="262"/>
      <c r="AB419" s="262"/>
      <c r="AC419" s="263"/>
      <c r="AD419" s="261">
        <f t="shared" si="126"/>
        <v>0</v>
      </c>
      <c r="AE419" s="262"/>
      <c r="AF419" s="262"/>
      <c r="AG419" s="262"/>
      <c r="AH419" s="263"/>
      <c r="AJ419" t="s">
        <v>678</v>
      </c>
    </row>
    <row r="420" spans="1:36" ht="39" customHeight="1" x14ac:dyDescent="0.35">
      <c r="A420" s="203" t="s">
        <v>105</v>
      </c>
      <c r="B420" s="227"/>
      <c r="C420" s="227"/>
      <c r="D420" s="227"/>
      <c r="E420" s="227"/>
      <c r="F420" s="227"/>
      <c r="G420" s="227"/>
      <c r="H420" s="227"/>
      <c r="I420" s="228"/>
      <c r="J420" s="261"/>
      <c r="K420" s="262"/>
      <c r="L420" s="262"/>
      <c r="M420" s="262"/>
      <c r="N420" s="263"/>
      <c r="O420" s="261"/>
      <c r="P420" s="262"/>
      <c r="Q420" s="262"/>
      <c r="R420" s="262"/>
      <c r="S420" s="263"/>
      <c r="T420" s="261"/>
      <c r="U420" s="262"/>
      <c r="V420" s="262"/>
      <c r="W420" s="262"/>
      <c r="X420" s="263"/>
      <c r="Y420" s="261"/>
      <c r="Z420" s="262"/>
      <c r="AA420" s="262"/>
      <c r="AB420" s="262"/>
      <c r="AC420" s="263"/>
      <c r="AD420" s="261">
        <f t="shared" si="126"/>
        <v>0</v>
      </c>
      <c r="AE420" s="262"/>
      <c r="AF420" s="262"/>
      <c r="AG420" s="262"/>
      <c r="AH420" s="263"/>
      <c r="AJ420" t="s">
        <v>678</v>
      </c>
    </row>
    <row r="421" spans="1:36" ht="30" customHeight="1" x14ac:dyDescent="0.35">
      <c r="A421" s="203" t="s">
        <v>106</v>
      </c>
      <c r="B421" s="227"/>
      <c r="C421" s="227"/>
      <c r="D421" s="227"/>
      <c r="E421" s="227"/>
      <c r="F421" s="227"/>
      <c r="G421" s="227"/>
      <c r="H421" s="227"/>
      <c r="I421" s="228"/>
      <c r="J421" s="261"/>
      <c r="K421" s="262"/>
      <c r="L421" s="262"/>
      <c r="M421" s="262"/>
      <c r="N421" s="263"/>
      <c r="O421" s="261"/>
      <c r="P421" s="262"/>
      <c r="Q421" s="262"/>
      <c r="R421" s="262"/>
      <c r="S421" s="263"/>
      <c r="T421" s="261"/>
      <c r="U421" s="262"/>
      <c r="V421" s="262"/>
      <c r="W421" s="262"/>
      <c r="X421" s="263"/>
      <c r="Y421" s="261"/>
      <c r="Z421" s="262"/>
      <c r="AA421" s="262"/>
      <c r="AB421" s="262"/>
      <c r="AC421" s="263"/>
      <c r="AD421" s="261">
        <f t="shared" si="126"/>
        <v>0</v>
      </c>
      <c r="AE421" s="262"/>
      <c r="AF421" s="262"/>
      <c r="AG421" s="262"/>
      <c r="AH421" s="263"/>
    </row>
    <row r="422" spans="1:36" ht="28.5" customHeight="1" x14ac:dyDescent="0.35">
      <c r="A422" s="203" t="s">
        <v>107</v>
      </c>
      <c r="B422" s="227"/>
      <c r="C422" s="227"/>
      <c r="D422" s="227"/>
      <c r="E422" s="227"/>
      <c r="F422" s="227"/>
      <c r="G422" s="227"/>
      <c r="H422" s="227"/>
      <c r="I422" s="228"/>
      <c r="J422" s="261"/>
      <c r="K422" s="262"/>
      <c r="L422" s="262"/>
      <c r="M422" s="262"/>
      <c r="N422" s="263"/>
      <c r="O422" s="261"/>
      <c r="P422" s="262"/>
      <c r="Q422" s="262"/>
      <c r="R422" s="262"/>
      <c r="S422" s="263"/>
      <c r="T422" s="261"/>
      <c r="U422" s="262"/>
      <c r="V422" s="262"/>
      <c r="W422" s="262"/>
      <c r="X422" s="263"/>
      <c r="Y422" s="261"/>
      <c r="Z422" s="262"/>
      <c r="AA422" s="262"/>
      <c r="AB422" s="262"/>
      <c r="AC422" s="263"/>
      <c r="AD422" s="261">
        <f t="shared" si="126"/>
        <v>0</v>
      </c>
      <c r="AE422" s="262"/>
      <c r="AF422" s="262"/>
      <c r="AG422" s="262"/>
      <c r="AH422" s="263"/>
    </row>
    <row r="423" spans="1:36" ht="24" customHeight="1" x14ac:dyDescent="0.35">
      <c r="A423" s="203" t="s">
        <v>108</v>
      </c>
      <c r="B423" s="227"/>
      <c r="C423" s="227"/>
      <c r="D423" s="227"/>
      <c r="E423" s="227"/>
      <c r="F423" s="227"/>
      <c r="G423" s="227"/>
      <c r="H423" s="227"/>
      <c r="I423" s="228"/>
      <c r="J423" s="261"/>
      <c r="K423" s="262"/>
      <c r="L423" s="262"/>
      <c r="M423" s="262"/>
      <c r="N423" s="263"/>
      <c r="O423" s="261"/>
      <c r="P423" s="262"/>
      <c r="Q423" s="262"/>
      <c r="R423" s="262"/>
      <c r="S423" s="263"/>
      <c r="T423" s="261"/>
      <c r="U423" s="262"/>
      <c r="V423" s="262"/>
      <c r="W423" s="262"/>
      <c r="X423" s="263"/>
      <c r="Y423" s="261"/>
      <c r="Z423" s="262"/>
      <c r="AA423" s="262"/>
      <c r="AB423" s="262"/>
      <c r="AC423" s="263"/>
      <c r="AD423" s="261">
        <f t="shared" si="126"/>
        <v>0</v>
      </c>
      <c r="AE423" s="262"/>
      <c r="AF423" s="262"/>
      <c r="AG423" s="262"/>
      <c r="AH423" s="263"/>
    </row>
    <row r="424" spans="1:36" x14ac:dyDescent="0.35">
      <c r="A424" s="203" t="s">
        <v>109</v>
      </c>
      <c r="B424" s="227"/>
      <c r="C424" s="227"/>
      <c r="D424" s="227"/>
      <c r="E424" s="227"/>
      <c r="F424" s="227"/>
      <c r="G424" s="227"/>
      <c r="H424" s="227"/>
      <c r="I424" s="228"/>
      <c r="J424" s="261">
        <v>25251</v>
      </c>
      <c r="K424" s="262"/>
      <c r="L424" s="262"/>
      <c r="M424" s="262"/>
      <c r="N424" s="263"/>
      <c r="O424" s="261"/>
      <c r="P424" s="262"/>
      <c r="Q424" s="262"/>
      <c r="R424" s="262"/>
      <c r="S424" s="263"/>
      <c r="T424" s="261"/>
      <c r="U424" s="262"/>
      <c r="V424" s="262"/>
      <c r="W424" s="262"/>
      <c r="X424" s="263"/>
      <c r="Y424" s="261"/>
      <c r="Z424" s="262"/>
      <c r="AA424" s="262"/>
      <c r="AB424" s="262"/>
      <c r="AC424" s="263"/>
      <c r="AD424" s="261">
        <f t="shared" si="126"/>
        <v>25251</v>
      </c>
      <c r="AE424" s="262"/>
      <c r="AF424" s="262"/>
      <c r="AG424" s="262"/>
      <c r="AH424" s="263"/>
    </row>
    <row r="425" spans="1:36" x14ac:dyDescent="0.35">
      <c r="A425" s="203" t="s">
        <v>110</v>
      </c>
      <c r="B425" s="227"/>
      <c r="C425" s="227"/>
      <c r="D425" s="227"/>
      <c r="E425" s="227"/>
      <c r="F425" s="227"/>
      <c r="G425" s="227"/>
      <c r="H425" s="227"/>
      <c r="I425" s="228"/>
      <c r="J425" s="261"/>
      <c r="K425" s="262"/>
      <c r="L425" s="262"/>
      <c r="M425" s="262"/>
      <c r="N425" s="263"/>
      <c r="O425" s="261"/>
      <c r="P425" s="262"/>
      <c r="Q425" s="262"/>
      <c r="R425" s="262"/>
      <c r="S425" s="263"/>
      <c r="T425" s="261"/>
      <c r="U425" s="262"/>
      <c r="V425" s="262"/>
      <c r="W425" s="262"/>
      <c r="X425" s="263"/>
      <c r="Y425" s="261"/>
      <c r="Z425" s="262"/>
      <c r="AA425" s="262"/>
      <c r="AB425" s="262"/>
      <c r="AC425" s="263"/>
      <c r="AD425" s="261">
        <f t="shared" si="126"/>
        <v>0</v>
      </c>
      <c r="AE425" s="262"/>
      <c r="AF425" s="262"/>
      <c r="AG425" s="262"/>
      <c r="AH425" s="263"/>
    </row>
    <row r="426" spans="1:36" x14ac:dyDescent="0.35">
      <c r="A426" s="203" t="s">
        <v>111</v>
      </c>
      <c r="B426" s="227"/>
      <c r="C426" s="227"/>
      <c r="D426" s="227"/>
      <c r="E426" s="227"/>
      <c r="F426" s="227"/>
      <c r="G426" s="227"/>
      <c r="H426" s="227"/>
      <c r="I426" s="228"/>
      <c r="J426" s="261"/>
      <c r="K426" s="262"/>
      <c r="L426" s="262"/>
      <c r="M426" s="262"/>
      <c r="N426" s="263"/>
      <c r="O426" s="261"/>
      <c r="P426" s="262"/>
      <c r="Q426" s="262"/>
      <c r="R426" s="262"/>
      <c r="S426" s="263"/>
      <c r="T426" s="261"/>
      <c r="U426" s="262"/>
      <c r="V426" s="262"/>
      <c r="W426" s="262"/>
      <c r="X426" s="263"/>
      <c r="Y426" s="261"/>
      <c r="Z426" s="262"/>
      <c r="AA426" s="262"/>
      <c r="AB426" s="262"/>
      <c r="AC426" s="263"/>
      <c r="AD426" s="261">
        <f t="shared" si="126"/>
        <v>0</v>
      </c>
      <c r="AE426" s="262"/>
      <c r="AF426" s="262"/>
      <c r="AG426" s="262"/>
      <c r="AH426" s="263"/>
    </row>
    <row r="427" spans="1:36" x14ac:dyDescent="0.35">
      <c r="A427" s="203" t="s">
        <v>112</v>
      </c>
      <c r="B427" s="227"/>
      <c r="C427" s="227"/>
      <c r="D427" s="227"/>
      <c r="E427" s="227"/>
      <c r="F427" s="227"/>
      <c r="G427" s="227"/>
      <c r="H427" s="227"/>
      <c r="I427" s="228"/>
      <c r="J427" s="261">
        <v>898921</v>
      </c>
      <c r="K427" s="262"/>
      <c r="L427" s="262"/>
      <c r="M427" s="262"/>
      <c r="N427" s="263"/>
      <c r="O427" s="261"/>
      <c r="P427" s="262"/>
      <c r="Q427" s="262"/>
      <c r="R427" s="262"/>
      <c r="S427" s="263"/>
      <c r="T427" s="261">
        <v>238828</v>
      </c>
      <c r="U427" s="262"/>
      <c r="V427" s="262"/>
      <c r="W427" s="262"/>
      <c r="X427" s="263"/>
      <c r="Y427" s="261">
        <v>336083</v>
      </c>
      <c r="Z427" s="262"/>
      <c r="AA427" s="262"/>
      <c r="AB427" s="262"/>
      <c r="AC427" s="263"/>
      <c r="AD427" s="261">
        <f t="shared" si="126"/>
        <v>996176</v>
      </c>
      <c r="AE427" s="262"/>
      <c r="AF427" s="262"/>
      <c r="AG427" s="262"/>
      <c r="AH427" s="263"/>
    </row>
    <row r="428" spans="1:36" x14ac:dyDescent="0.35">
      <c r="A428" s="203" t="s">
        <v>113</v>
      </c>
      <c r="B428" s="227"/>
      <c r="C428" s="227"/>
      <c r="D428" s="227"/>
      <c r="E428" s="227"/>
      <c r="F428" s="227"/>
      <c r="G428" s="227"/>
      <c r="H428" s="227"/>
      <c r="I428" s="228"/>
      <c r="J428" s="261"/>
      <c r="K428" s="262"/>
      <c r="L428" s="262"/>
      <c r="M428" s="262"/>
      <c r="N428" s="263"/>
      <c r="O428" s="261"/>
      <c r="P428" s="262"/>
      <c r="Q428" s="262"/>
      <c r="R428" s="262"/>
      <c r="S428" s="263"/>
      <c r="T428" s="261"/>
      <c r="U428" s="262"/>
      <c r="V428" s="262"/>
      <c r="W428" s="262"/>
      <c r="X428" s="263"/>
      <c r="Y428" s="261"/>
      <c r="Z428" s="262"/>
      <c r="AA428" s="262"/>
      <c r="AB428" s="262"/>
      <c r="AC428" s="263"/>
      <c r="AD428" s="261">
        <f t="shared" si="126"/>
        <v>0</v>
      </c>
      <c r="AE428" s="262"/>
      <c r="AF428" s="262"/>
      <c r="AG428" s="262"/>
      <c r="AH428" s="263"/>
    </row>
    <row r="429" spans="1:36" ht="24.75" customHeight="1" x14ac:dyDescent="0.35">
      <c r="A429" s="203" t="s">
        <v>114</v>
      </c>
      <c r="B429" s="227"/>
      <c r="C429" s="227"/>
      <c r="D429" s="227"/>
      <c r="E429" s="227"/>
      <c r="F429" s="227"/>
      <c r="G429" s="227"/>
      <c r="H429" s="227"/>
      <c r="I429" s="228"/>
      <c r="J429" s="261">
        <v>336083</v>
      </c>
      <c r="K429" s="262"/>
      <c r="L429" s="262"/>
      <c r="M429" s="262"/>
      <c r="N429" s="263"/>
      <c r="O429" s="261">
        <v>170059</v>
      </c>
      <c r="P429" s="262"/>
      <c r="Q429" s="262"/>
      <c r="R429" s="262"/>
      <c r="S429" s="263"/>
      <c r="T429" s="261"/>
      <c r="U429" s="262"/>
      <c r="V429" s="262"/>
      <c r="W429" s="262"/>
      <c r="X429" s="263"/>
      <c r="Y429" s="261">
        <v>-336083</v>
      </c>
      <c r="Z429" s="262"/>
      <c r="AA429" s="262"/>
      <c r="AB429" s="262"/>
      <c r="AC429" s="263"/>
      <c r="AD429" s="261">
        <f t="shared" si="126"/>
        <v>170059</v>
      </c>
      <c r="AE429" s="262"/>
      <c r="AF429" s="262"/>
      <c r="AG429" s="262"/>
      <c r="AH429" s="263"/>
    </row>
    <row r="430" spans="1:36" x14ac:dyDescent="0.35">
      <c r="A430" s="203" t="s">
        <v>115</v>
      </c>
      <c r="B430" s="227"/>
      <c r="C430" s="227"/>
      <c r="D430" s="227"/>
      <c r="E430" s="227"/>
      <c r="F430" s="227"/>
      <c r="G430" s="227"/>
      <c r="H430" s="227"/>
      <c r="I430" s="228"/>
      <c r="J430" s="261"/>
      <c r="K430" s="262"/>
      <c r="L430" s="262"/>
      <c r="M430" s="262"/>
      <c r="N430" s="263"/>
      <c r="O430" s="261"/>
      <c r="P430" s="262"/>
      <c r="Q430" s="262"/>
      <c r="R430" s="262"/>
      <c r="S430" s="263"/>
      <c r="T430" s="261"/>
      <c r="U430" s="262"/>
      <c r="V430" s="262"/>
      <c r="W430" s="262"/>
      <c r="X430" s="263"/>
      <c r="Y430" s="261"/>
      <c r="Z430" s="262"/>
      <c r="AA430" s="262"/>
      <c r="AB430" s="262"/>
      <c r="AC430" s="263"/>
      <c r="AD430" s="261">
        <f t="shared" si="126"/>
        <v>0</v>
      </c>
      <c r="AE430" s="262"/>
      <c r="AF430" s="262"/>
      <c r="AG430" s="262"/>
      <c r="AH430" s="263"/>
    </row>
    <row r="431" spans="1:36" ht="16.5" customHeight="1" x14ac:dyDescent="0.35">
      <c r="A431" s="203" t="s">
        <v>116</v>
      </c>
      <c r="B431" s="227"/>
      <c r="C431" s="227"/>
      <c r="D431" s="227"/>
      <c r="E431" s="227"/>
      <c r="F431" s="227"/>
      <c r="G431" s="227"/>
      <c r="H431" s="227"/>
      <c r="I431" s="228"/>
      <c r="J431" s="261"/>
      <c r="K431" s="262"/>
      <c r="L431" s="262"/>
      <c r="M431" s="262"/>
      <c r="N431" s="263"/>
      <c r="O431" s="261"/>
      <c r="P431" s="262"/>
      <c r="Q431" s="262"/>
      <c r="R431" s="262"/>
      <c r="S431" s="263"/>
      <c r="T431" s="261"/>
      <c r="U431" s="262"/>
      <c r="V431" s="262"/>
      <c r="W431" s="262"/>
      <c r="X431" s="263"/>
      <c r="Y431" s="261"/>
      <c r="Z431" s="262"/>
      <c r="AA431" s="262"/>
      <c r="AB431" s="262"/>
      <c r="AC431" s="263"/>
      <c r="AD431" s="261">
        <f t="shared" si="126"/>
        <v>0</v>
      </c>
      <c r="AE431" s="262"/>
      <c r="AF431" s="262"/>
      <c r="AG431" s="262"/>
      <c r="AH431" s="263"/>
    </row>
    <row r="432" spans="1:36" ht="29.25" customHeight="1" x14ac:dyDescent="0.35">
      <c r="A432" s="203" t="s">
        <v>117</v>
      </c>
      <c r="B432" s="227"/>
      <c r="C432" s="227"/>
      <c r="D432" s="227"/>
      <c r="E432" s="227"/>
      <c r="F432" s="227"/>
      <c r="G432" s="227"/>
      <c r="H432" s="227"/>
      <c r="I432" s="228"/>
      <c r="J432" s="261"/>
      <c r="K432" s="262"/>
      <c r="L432" s="262"/>
      <c r="M432" s="262"/>
      <c r="N432" s="263"/>
      <c r="O432" s="261"/>
      <c r="P432" s="262"/>
      <c r="Q432" s="262"/>
      <c r="R432" s="262"/>
      <c r="S432" s="263"/>
      <c r="T432" s="261"/>
      <c r="U432" s="262"/>
      <c r="V432" s="262"/>
      <c r="W432" s="262"/>
      <c r="X432" s="263"/>
      <c r="Y432" s="261"/>
      <c r="Z432" s="262"/>
      <c r="AA432" s="262"/>
      <c r="AB432" s="262"/>
      <c r="AC432" s="263"/>
      <c r="AD432" s="261">
        <f t="shared" si="126"/>
        <v>0</v>
      </c>
      <c r="AE432" s="262"/>
      <c r="AF432" s="262"/>
      <c r="AG432" s="262"/>
      <c r="AH432" s="263"/>
    </row>
    <row r="433" spans="1:36" x14ac:dyDescent="0.35">
      <c r="A433" s="203" t="s">
        <v>39</v>
      </c>
      <c r="B433" s="227"/>
      <c r="C433" s="227"/>
      <c r="D433" s="227"/>
      <c r="E433" s="227"/>
      <c r="F433" s="227"/>
      <c r="G433" s="227"/>
      <c r="H433" s="227"/>
      <c r="I433" s="228"/>
      <c r="J433" s="261">
        <f>SUM(J414:N432)</f>
        <v>1266895</v>
      </c>
      <c r="K433" s="262"/>
      <c r="L433" s="262"/>
      <c r="M433" s="262"/>
      <c r="N433" s="263"/>
      <c r="O433" s="261">
        <f t="shared" ref="O433" si="127">SUM(O414:S432)</f>
        <v>170059</v>
      </c>
      <c r="P433" s="262"/>
      <c r="Q433" s="262"/>
      <c r="R433" s="262"/>
      <c r="S433" s="263"/>
      <c r="T433" s="261">
        <f t="shared" ref="T433" si="128">SUM(T414:X432)</f>
        <v>238828</v>
      </c>
      <c r="U433" s="262"/>
      <c r="V433" s="262"/>
      <c r="W433" s="262"/>
      <c r="X433" s="263"/>
      <c r="Y433" s="261">
        <f t="shared" ref="Y433" si="129">SUM(Y414:AC432)</f>
        <v>0</v>
      </c>
      <c r="Z433" s="262"/>
      <c r="AA433" s="262"/>
      <c r="AB433" s="262"/>
      <c r="AC433" s="263"/>
      <c r="AD433" s="261">
        <f t="shared" ref="AD433" si="130">SUM(AD414:AH432)</f>
        <v>1198126</v>
      </c>
      <c r="AE433" s="262"/>
      <c r="AF433" s="262"/>
      <c r="AG433" s="262"/>
      <c r="AH433" s="263"/>
      <c r="AJ433" t="s">
        <v>678</v>
      </c>
    </row>
    <row r="434" spans="1:36" x14ac:dyDescent="0.3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J434" t="s">
        <v>678</v>
      </c>
    </row>
    <row r="435" spans="1:36" hidden="1" x14ac:dyDescent="0.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row>
    <row r="436" spans="1:36" hidden="1" x14ac:dyDescent="0.3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row>
    <row r="437" spans="1:36" hidden="1" x14ac:dyDescent="0.3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row>
    <row r="438" spans="1:36" hidden="1" x14ac:dyDescent="0.3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row>
    <row r="439" spans="1:36" x14ac:dyDescent="0.35">
      <c r="A439" s="231" t="s">
        <v>118</v>
      </c>
      <c r="B439" s="231"/>
      <c r="C439" s="231"/>
      <c r="D439" s="231"/>
      <c r="E439" s="231"/>
      <c r="F439" s="231"/>
      <c r="G439" s="231"/>
      <c r="H439" s="231"/>
      <c r="I439" s="231"/>
      <c r="J439" s="231"/>
      <c r="K439" s="231"/>
      <c r="L439" s="231"/>
      <c r="M439" s="231"/>
      <c r="N439" s="231"/>
      <c r="O439" s="231"/>
      <c r="P439" s="231"/>
      <c r="Q439" s="231"/>
      <c r="R439" s="231"/>
      <c r="S439" s="231"/>
      <c r="T439" s="231"/>
      <c r="U439" s="231"/>
      <c r="V439" s="231"/>
      <c r="W439" s="231"/>
      <c r="X439" s="231"/>
      <c r="Y439" s="231"/>
      <c r="Z439" s="231"/>
      <c r="AA439" s="231"/>
      <c r="AB439" s="231"/>
      <c r="AC439" s="231"/>
      <c r="AD439" s="231"/>
      <c r="AE439" s="231"/>
      <c r="AF439" s="231"/>
      <c r="AG439" s="231"/>
      <c r="AH439" s="231"/>
    </row>
    <row r="440" spans="1:36" x14ac:dyDescent="0.35">
      <c r="A440" s="231"/>
      <c r="B440" s="231"/>
      <c r="C440" s="231"/>
      <c r="D440" s="231"/>
      <c r="E440" s="231"/>
      <c r="F440" s="231"/>
      <c r="G440" s="231"/>
      <c r="H440" s="231"/>
      <c r="I440" s="231"/>
      <c r="J440" s="231"/>
      <c r="K440" s="231"/>
      <c r="L440" s="231"/>
      <c r="M440" s="231"/>
      <c r="N440" s="231"/>
      <c r="O440" s="231"/>
      <c r="P440" s="231"/>
      <c r="Q440" s="231"/>
      <c r="R440" s="231"/>
      <c r="S440" s="231"/>
      <c r="T440" s="231"/>
      <c r="U440" s="231"/>
      <c r="V440" s="231"/>
      <c r="W440" s="231"/>
      <c r="X440" s="231"/>
      <c r="Y440" s="231"/>
      <c r="Z440" s="231"/>
      <c r="AA440" s="231"/>
      <c r="AB440" s="231"/>
      <c r="AC440" s="231"/>
      <c r="AD440" s="231"/>
      <c r="AE440" s="231"/>
      <c r="AF440" s="231"/>
      <c r="AG440" s="231"/>
      <c r="AH440" s="231"/>
    </row>
    <row r="441" spans="1:36" x14ac:dyDescent="0.3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row>
    <row r="442" spans="1:36" x14ac:dyDescent="0.35">
      <c r="A442" s="352" t="s">
        <v>98</v>
      </c>
      <c r="B442" s="298"/>
      <c r="C442" s="298"/>
      <c r="D442" s="298"/>
      <c r="E442" s="298"/>
      <c r="F442" s="298"/>
      <c r="G442" s="298"/>
      <c r="H442" s="298"/>
      <c r="I442" s="353"/>
      <c r="J442" s="250" t="s">
        <v>119</v>
      </c>
      <c r="K442" s="252"/>
      <c r="L442" s="252"/>
      <c r="M442" s="252"/>
      <c r="N442" s="252"/>
      <c r="O442" s="252"/>
      <c r="P442" s="252"/>
      <c r="Q442" s="252"/>
      <c r="R442" s="252"/>
      <c r="S442" s="252"/>
      <c r="T442" s="252"/>
      <c r="U442" s="252"/>
      <c r="V442" s="252"/>
      <c r="W442" s="252"/>
      <c r="X442" s="252"/>
      <c r="Y442" s="252"/>
      <c r="Z442" s="252"/>
      <c r="AA442" s="252"/>
      <c r="AB442" s="252"/>
      <c r="AC442" s="252"/>
      <c r="AD442" s="252"/>
      <c r="AE442" s="252"/>
      <c r="AF442" s="252"/>
      <c r="AG442" s="252"/>
      <c r="AH442" s="253"/>
    </row>
    <row r="443" spans="1:36" x14ac:dyDescent="0.35">
      <c r="A443" s="354"/>
      <c r="B443" s="299"/>
      <c r="C443" s="299"/>
      <c r="D443" s="299"/>
      <c r="E443" s="299"/>
      <c r="F443" s="299"/>
      <c r="G443" s="299"/>
      <c r="H443" s="299"/>
      <c r="I443" s="355"/>
      <c r="J443" s="359" t="s">
        <v>50</v>
      </c>
      <c r="K443" s="360"/>
      <c r="L443" s="360"/>
      <c r="M443" s="360"/>
      <c r="N443" s="361"/>
      <c r="O443" s="359" t="s">
        <v>51</v>
      </c>
      <c r="P443" s="360"/>
      <c r="Q443" s="360"/>
      <c r="R443" s="360"/>
      <c r="S443" s="361"/>
      <c r="T443" s="359" t="s">
        <v>52</v>
      </c>
      <c r="U443" s="360"/>
      <c r="V443" s="360"/>
      <c r="W443" s="360"/>
      <c r="X443" s="361"/>
      <c r="Y443" s="359" t="s">
        <v>53</v>
      </c>
      <c r="Z443" s="360"/>
      <c r="AA443" s="360"/>
      <c r="AB443" s="360"/>
      <c r="AC443" s="361"/>
      <c r="AD443" s="359" t="s">
        <v>54</v>
      </c>
      <c r="AE443" s="360"/>
      <c r="AF443" s="360"/>
      <c r="AG443" s="360"/>
      <c r="AH443" s="361"/>
    </row>
    <row r="444" spans="1:36" ht="20.25" customHeight="1" x14ac:dyDescent="0.35">
      <c r="A444" s="356"/>
      <c r="B444" s="357"/>
      <c r="C444" s="357"/>
      <c r="D444" s="357"/>
      <c r="E444" s="357"/>
      <c r="F444" s="357"/>
      <c r="G444" s="357"/>
      <c r="H444" s="357"/>
      <c r="I444" s="358"/>
      <c r="J444" s="362"/>
      <c r="K444" s="363"/>
      <c r="L444" s="363"/>
      <c r="M444" s="363"/>
      <c r="N444" s="364"/>
      <c r="O444" s="362"/>
      <c r="P444" s="363"/>
      <c r="Q444" s="363"/>
      <c r="R444" s="363"/>
      <c r="S444" s="364"/>
      <c r="T444" s="362"/>
      <c r="U444" s="363"/>
      <c r="V444" s="363"/>
      <c r="W444" s="363"/>
      <c r="X444" s="364"/>
      <c r="Y444" s="362"/>
      <c r="Z444" s="363"/>
      <c r="AA444" s="363"/>
      <c r="AB444" s="363"/>
      <c r="AC444" s="364"/>
      <c r="AD444" s="362"/>
      <c r="AE444" s="363"/>
      <c r="AF444" s="363"/>
      <c r="AG444" s="363"/>
      <c r="AH444" s="364"/>
    </row>
    <row r="445" spans="1:36" x14ac:dyDescent="0.35">
      <c r="A445" s="250" t="s">
        <v>40</v>
      </c>
      <c r="B445" s="252"/>
      <c r="C445" s="252"/>
      <c r="D445" s="252"/>
      <c r="E445" s="252"/>
      <c r="F445" s="252"/>
      <c r="G445" s="252"/>
      <c r="H445" s="252"/>
      <c r="I445" s="253"/>
      <c r="J445" s="250" t="s">
        <v>41</v>
      </c>
      <c r="K445" s="252"/>
      <c r="L445" s="252"/>
      <c r="M445" s="252"/>
      <c r="N445" s="253"/>
      <c r="O445" s="250" t="s">
        <v>42</v>
      </c>
      <c r="P445" s="252"/>
      <c r="Q445" s="252"/>
      <c r="R445" s="252"/>
      <c r="S445" s="253"/>
      <c r="T445" s="250" t="s">
        <v>43</v>
      </c>
      <c r="U445" s="252"/>
      <c r="V445" s="252"/>
      <c r="W445" s="252"/>
      <c r="X445" s="253"/>
      <c r="Y445" s="250" t="s">
        <v>44</v>
      </c>
      <c r="Z445" s="252"/>
      <c r="AA445" s="252"/>
      <c r="AB445" s="252"/>
      <c r="AC445" s="253"/>
      <c r="AD445" s="250" t="s">
        <v>45</v>
      </c>
      <c r="AE445" s="252"/>
      <c r="AF445" s="252"/>
      <c r="AG445" s="252"/>
      <c r="AH445" s="253"/>
    </row>
    <row r="446" spans="1:36" x14ac:dyDescent="0.35">
      <c r="A446" s="203" t="s">
        <v>99</v>
      </c>
      <c r="B446" s="227"/>
      <c r="C446" s="227"/>
      <c r="D446" s="227"/>
      <c r="E446" s="227"/>
      <c r="F446" s="227"/>
      <c r="G446" s="227"/>
      <c r="H446" s="227"/>
      <c r="I446" s="228"/>
      <c r="J446" s="261">
        <v>6640</v>
      </c>
      <c r="K446" s="262"/>
      <c r="L446" s="262"/>
      <c r="M446" s="262"/>
      <c r="N446" s="263"/>
      <c r="O446" s="261"/>
      <c r="P446" s="262"/>
      <c r="Q446" s="262"/>
      <c r="R446" s="262"/>
      <c r="S446" s="263"/>
      <c r="T446" s="261"/>
      <c r="U446" s="262"/>
      <c r="V446" s="262"/>
      <c r="W446" s="262"/>
      <c r="X446" s="263"/>
      <c r="Y446" s="261"/>
      <c r="Z446" s="262"/>
      <c r="AA446" s="262"/>
      <c r="AB446" s="262"/>
      <c r="AC446" s="263"/>
      <c r="AD446" s="261">
        <f>J446+O446-T446+Y446</f>
        <v>6640</v>
      </c>
      <c r="AE446" s="262"/>
      <c r="AF446" s="262"/>
      <c r="AG446" s="262"/>
      <c r="AH446" s="263"/>
    </row>
    <row r="447" spans="1:36" ht="31.5" customHeight="1" x14ac:dyDescent="0.35">
      <c r="A447" s="203" t="s">
        <v>100</v>
      </c>
      <c r="B447" s="227"/>
      <c r="C447" s="227"/>
      <c r="D447" s="227"/>
      <c r="E447" s="227"/>
      <c r="F447" s="227"/>
      <c r="G447" s="227"/>
      <c r="H447" s="227"/>
      <c r="I447" s="228"/>
      <c r="J447" s="261"/>
      <c r="K447" s="262"/>
      <c r="L447" s="262"/>
      <c r="M447" s="262"/>
      <c r="N447" s="263"/>
      <c r="O447" s="261"/>
      <c r="P447" s="262"/>
      <c r="Q447" s="262"/>
      <c r="R447" s="262"/>
      <c r="S447" s="263"/>
      <c r="T447" s="261"/>
      <c r="U447" s="262"/>
      <c r="V447" s="262"/>
      <c r="W447" s="262"/>
      <c r="X447" s="263"/>
      <c r="Y447" s="261"/>
      <c r="Z447" s="262"/>
      <c r="AA447" s="262"/>
      <c r="AB447" s="262"/>
      <c r="AC447" s="263"/>
      <c r="AD447" s="261">
        <f>J447+O447-T447+Y447</f>
        <v>0</v>
      </c>
      <c r="AE447" s="262"/>
      <c r="AF447" s="262"/>
      <c r="AG447" s="262"/>
      <c r="AH447" s="263"/>
    </row>
    <row r="448" spans="1:36" x14ac:dyDescent="0.35">
      <c r="A448" s="203" t="s">
        <v>101</v>
      </c>
      <c r="B448" s="227"/>
      <c r="C448" s="227"/>
      <c r="D448" s="227"/>
      <c r="E448" s="227"/>
      <c r="F448" s="227"/>
      <c r="G448" s="227"/>
      <c r="H448" s="227"/>
      <c r="I448" s="228"/>
      <c r="J448" s="261"/>
      <c r="K448" s="262"/>
      <c r="L448" s="262"/>
      <c r="M448" s="262"/>
      <c r="N448" s="263"/>
      <c r="O448" s="261"/>
      <c r="P448" s="262"/>
      <c r="Q448" s="262"/>
      <c r="R448" s="262"/>
      <c r="S448" s="263"/>
      <c r="T448" s="261"/>
      <c r="U448" s="262"/>
      <c r="V448" s="262"/>
      <c r="W448" s="262"/>
      <c r="X448" s="263"/>
      <c r="Y448" s="261"/>
      <c r="Z448" s="262"/>
      <c r="AA448" s="262"/>
      <c r="AB448" s="262"/>
      <c r="AC448" s="263"/>
      <c r="AD448" s="261">
        <f t="shared" ref="AD448" si="131">J448+O448-T448+Y448</f>
        <v>0</v>
      </c>
      <c r="AE448" s="262"/>
      <c r="AF448" s="262"/>
      <c r="AG448" s="262"/>
      <c r="AH448" s="263"/>
    </row>
    <row r="449" spans="1:34" ht="24.75" customHeight="1" x14ac:dyDescent="0.35">
      <c r="A449" s="203" t="s">
        <v>102</v>
      </c>
      <c r="B449" s="227"/>
      <c r="C449" s="227"/>
      <c r="D449" s="227"/>
      <c r="E449" s="227"/>
      <c r="F449" s="227"/>
      <c r="G449" s="227"/>
      <c r="H449" s="227"/>
      <c r="I449" s="228"/>
      <c r="J449" s="261"/>
      <c r="K449" s="262"/>
      <c r="L449" s="262"/>
      <c r="M449" s="262"/>
      <c r="N449" s="263"/>
      <c r="O449" s="261"/>
      <c r="P449" s="262"/>
      <c r="Q449" s="262"/>
      <c r="R449" s="262"/>
      <c r="S449" s="263"/>
      <c r="T449" s="261"/>
      <c r="U449" s="262"/>
      <c r="V449" s="262"/>
      <c r="W449" s="262"/>
      <c r="X449" s="263"/>
      <c r="Y449" s="261"/>
      <c r="Z449" s="262"/>
      <c r="AA449" s="262"/>
      <c r="AB449" s="262"/>
      <c r="AC449" s="263"/>
      <c r="AD449" s="261">
        <f>J449+O449-T449+Y449</f>
        <v>0</v>
      </c>
      <c r="AE449" s="262"/>
      <c r="AF449" s="262"/>
      <c r="AG449" s="262"/>
      <c r="AH449" s="263"/>
    </row>
    <row r="450" spans="1:34" x14ac:dyDescent="0.35">
      <c r="A450" s="203" t="s">
        <v>103</v>
      </c>
      <c r="B450" s="227"/>
      <c r="C450" s="227"/>
      <c r="D450" s="227"/>
      <c r="E450" s="227"/>
      <c r="F450" s="227"/>
      <c r="G450" s="227"/>
      <c r="H450" s="227"/>
      <c r="I450" s="228"/>
      <c r="J450" s="261"/>
      <c r="K450" s="262"/>
      <c r="L450" s="262"/>
      <c r="M450" s="262"/>
      <c r="N450" s="263"/>
      <c r="O450" s="261"/>
      <c r="P450" s="262"/>
      <c r="Q450" s="262"/>
      <c r="R450" s="262"/>
      <c r="S450" s="263"/>
      <c r="T450" s="261"/>
      <c r="U450" s="262"/>
      <c r="V450" s="262"/>
      <c r="W450" s="262"/>
      <c r="X450" s="263"/>
      <c r="Y450" s="261"/>
      <c r="Z450" s="262"/>
      <c r="AA450" s="262"/>
      <c r="AB450" s="262"/>
      <c r="AC450" s="263"/>
      <c r="AD450" s="261">
        <f t="shared" ref="AD450:AD464" si="132">J450+O450-T450+Y450</f>
        <v>0</v>
      </c>
      <c r="AE450" s="262"/>
      <c r="AF450" s="262"/>
      <c r="AG450" s="262"/>
      <c r="AH450" s="263"/>
    </row>
    <row r="451" spans="1:34" x14ac:dyDescent="0.35">
      <c r="A451" s="203" t="s">
        <v>104</v>
      </c>
      <c r="B451" s="227"/>
      <c r="C451" s="227"/>
      <c r="D451" s="227"/>
      <c r="E451" s="227"/>
      <c r="F451" s="227"/>
      <c r="G451" s="227"/>
      <c r="H451" s="227"/>
      <c r="I451" s="228"/>
      <c r="J451" s="261"/>
      <c r="K451" s="262"/>
      <c r="L451" s="262"/>
      <c r="M451" s="262"/>
      <c r="N451" s="263"/>
      <c r="O451" s="261"/>
      <c r="P451" s="262"/>
      <c r="Q451" s="262"/>
      <c r="R451" s="262"/>
      <c r="S451" s="263"/>
      <c r="T451" s="261"/>
      <c r="U451" s="262"/>
      <c r="V451" s="262"/>
      <c r="W451" s="262"/>
      <c r="X451" s="263"/>
      <c r="Y451" s="261"/>
      <c r="Z451" s="262"/>
      <c r="AA451" s="262"/>
      <c r="AB451" s="262"/>
      <c r="AC451" s="263"/>
      <c r="AD451" s="261">
        <f t="shared" si="132"/>
        <v>0</v>
      </c>
      <c r="AE451" s="262"/>
      <c r="AF451" s="262"/>
      <c r="AG451" s="262"/>
      <c r="AH451" s="263"/>
    </row>
    <row r="452" spans="1:34" ht="36.75" customHeight="1" x14ac:dyDescent="0.35">
      <c r="A452" s="203" t="s">
        <v>105</v>
      </c>
      <c r="B452" s="227"/>
      <c r="C452" s="227"/>
      <c r="D452" s="227"/>
      <c r="E452" s="227"/>
      <c r="F452" s="227"/>
      <c r="G452" s="227"/>
      <c r="H452" s="227"/>
      <c r="I452" s="228"/>
      <c r="J452" s="261"/>
      <c r="K452" s="262"/>
      <c r="L452" s="262"/>
      <c r="M452" s="262"/>
      <c r="N452" s="263"/>
      <c r="O452" s="261"/>
      <c r="P452" s="262"/>
      <c r="Q452" s="262"/>
      <c r="R452" s="262"/>
      <c r="S452" s="263"/>
      <c r="T452" s="261"/>
      <c r="U452" s="262"/>
      <c r="V452" s="262"/>
      <c r="W452" s="262"/>
      <c r="X452" s="263"/>
      <c r="Y452" s="261"/>
      <c r="Z452" s="262"/>
      <c r="AA452" s="262"/>
      <c r="AB452" s="262"/>
      <c r="AC452" s="263"/>
      <c r="AD452" s="261">
        <f t="shared" si="132"/>
        <v>0</v>
      </c>
      <c r="AE452" s="262"/>
      <c r="AF452" s="262"/>
      <c r="AG452" s="262"/>
      <c r="AH452" s="263"/>
    </row>
    <row r="453" spans="1:34" ht="27" customHeight="1" x14ac:dyDescent="0.35">
      <c r="A453" s="203" t="s">
        <v>106</v>
      </c>
      <c r="B453" s="227"/>
      <c r="C453" s="227"/>
      <c r="D453" s="227"/>
      <c r="E453" s="227"/>
      <c r="F453" s="227"/>
      <c r="G453" s="227"/>
      <c r="H453" s="227"/>
      <c r="I453" s="228"/>
      <c r="J453" s="261"/>
      <c r="K453" s="262"/>
      <c r="L453" s="262"/>
      <c r="M453" s="262"/>
      <c r="N453" s="263"/>
      <c r="O453" s="261"/>
      <c r="P453" s="262"/>
      <c r="Q453" s="262"/>
      <c r="R453" s="262"/>
      <c r="S453" s="263"/>
      <c r="T453" s="261"/>
      <c r="U453" s="262"/>
      <c r="V453" s="262"/>
      <c r="W453" s="262"/>
      <c r="X453" s="263"/>
      <c r="Y453" s="261"/>
      <c r="Z453" s="262"/>
      <c r="AA453" s="262"/>
      <c r="AB453" s="262"/>
      <c r="AC453" s="263"/>
      <c r="AD453" s="261">
        <f t="shared" si="132"/>
        <v>0</v>
      </c>
      <c r="AE453" s="262"/>
      <c r="AF453" s="262"/>
      <c r="AG453" s="262"/>
      <c r="AH453" s="263"/>
    </row>
    <row r="454" spans="1:34" ht="26.25" customHeight="1" x14ac:dyDescent="0.35">
      <c r="A454" s="203" t="s">
        <v>107</v>
      </c>
      <c r="B454" s="227"/>
      <c r="C454" s="227"/>
      <c r="D454" s="227"/>
      <c r="E454" s="227"/>
      <c r="F454" s="227"/>
      <c r="G454" s="227"/>
      <c r="H454" s="227"/>
      <c r="I454" s="228"/>
      <c r="J454" s="261"/>
      <c r="K454" s="262"/>
      <c r="L454" s="262"/>
      <c r="M454" s="262"/>
      <c r="N454" s="263"/>
      <c r="O454" s="261"/>
      <c r="P454" s="262"/>
      <c r="Q454" s="262"/>
      <c r="R454" s="262"/>
      <c r="S454" s="263"/>
      <c r="T454" s="261"/>
      <c r="U454" s="262"/>
      <c r="V454" s="262"/>
      <c r="W454" s="262"/>
      <c r="X454" s="263"/>
      <c r="Y454" s="261"/>
      <c r="Z454" s="262"/>
      <c r="AA454" s="262"/>
      <c r="AB454" s="262"/>
      <c r="AC454" s="263"/>
      <c r="AD454" s="261">
        <f t="shared" si="132"/>
        <v>0</v>
      </c>
      <c r="AE454" s="262"/>
      <c r="AF454" s="262"/>
      <c r="AG454" s="262"/>
      <c r="AH454" s="263"/>
    </row>
    <row r="455" spans="1:34" ht="29.25" customHeight="1" x14ac:dyDescent="0.35">
      <c r="A455" s="203" t="s">
        <v>108</v>
      </c>
      <c r="B455" s="227"/>
      <c r="C455" s="227"/>
      <c r="D455" s="227"/>
      <c r="E455" s="227"/>
      <c r="F455" s="227"/>
      <c r="G455" s="227"/>
      <c r="H455" s="227"/>
      <c r="I455" s="228"/>
      <c r="J455" s="261"/>
      <c r="K455" s="262"/>
      <c r="L455" s="262"/>
      <c r="M455" s="262"/>
      <c r="N455" s="263"/>
      <c r="O455" s="261"/>
      <c r="P455" s="262"/>
      <c r="Q455" s="262"/>
      <c r="R455" s="262"/>
      <c r="S455" s="263"/>
      <c r="T455" s="261"/>
      <c r="U455" s="262"/>
      <c r="V455" s="262"/>
      <c r="W455" s="262"/>
      <c r="X455" s="263"/>
      <c r="Y455" s="261"/>
      <c r="Z455" s="262"/>
      <c r="AA455" s="262"/>
      <c r="AB455" s="262"/>
      <c r="AC455" s="263"/>
      <c r="AD455" s="261">
        <f t="shared" si="132"/>
        <v>0</v>
      </c>
      <c r="AE455" s="262"/>
      <c r="AF455" s="262"/>
      <c r="AG455" s="262"/>
      <c r="AH455" s="263"/>
    </row>
    <row r="456" spans="1:34" x14ac:dyDescent="0.35">
      <c r="A456" s="203" t="s">
        <v>109</v>
      </c>
      <c r="B456" s="227"/>
      <c r="C456" s="227"/>
      <c r="D456" s="227"/>
      <c r="E456" s="227"/>
      <c r="F456" s="227"/>
      <c r="G456" s="227"/>
      <c r="H456" s="227"/>
      <c r="I456" s="228"/>
      <c r="J456" s="261">
        <v>25251</v>
      </c>
      <c r="K456" s="262"/>
      <c r="L456" s="262"/>
      <c r="M456" s="262"/>
      <c r="N456" s="263"/>
      <c r="O456" s="261"/>
      <c r="P456" s="262"/>
      <c r="Q456" s="262"/>
      <c r="R456" s="262"/>
      <c r="S456" s="263"/>
      <c r="T456" s="261"/>
      <c r="U456" s="262"/>
      <c r="V456" s="262"/>
      <c r="W456" s="262"/>
      <c r="X456" s="263"/>
      <c r="Y456" s="261"/>
      <c r="Z456" s="262"/>
      <c r="AA456" s="262"/>
      <c r="AB456" s="262"/>
      <c r="AC456" s="263"/>
      <c r="AD456" s="261">
        <f t="shared" si="132"/>
        <v>25251</v>
      </c>
      <c r="AE456" s="262"/>
      <c r="AF456" s="262"/>
      <c r="AG456" s="262"/>
      <c r="AH456" s="263"/>
    </row>
    <row r="457" spans="1:34" x14ac:dyDescent="0.35">
      <c r="A457" s="203" t="s">
        <v>110</v>
      </c>
      <c r="B457" s="227"/>
      <c r="C457" s="227"/>
      <c r="D457" s="227"/>
      <c r="E457" s="227"/>
      <c r="F457" s="227"/>
      <c r="G457" s="227"/>
      <c r="H457" s="227"/>
      <c r="I457" s="228"/>
      <c r="J457" s="261"/>
      <c r="K457" s="262"/>
      <c r="L457" s="262"/>
      <c r="M457" s="262"/>
      <c r="N457" s="263"/>
      <c r="O457" s="261"/>
      <c r="P457" s="262"/>
      <c r="Q457" s="262"/>
      <c r="R457" s="262"/>
      <c r="S457" s="263"/>
      <c r="T457" s="261"/>
      <c r="U457" s="262"/>
      <c r="V457" s="262"/>
      <c r="W457" s="262"/>
      <c r="X457" s="263"/>
      <c r="Y457" s="261"/>
      <c r="Z457" s="262"/>
      <c r="AA457" s="262"/>
      <c r="AB457" s="262"/>
      <c r="AC457" s="263"/>
      <c r="AD457" s="261">
        <f t="shared" si="132"/>
        <v>0</v>
      </c>
      <c r="AE457" s="262"/>
      <c r="AF457" s="262"/>
      <c r="AG457" s="262"/>
      <c r="AH457" s="263"/>
    </row>
    <row r="458" spans="1:34" x14ac:dyDescent="0.35">
      <c r="A458" s="203" t="s">
        <v>111</v>
      </c>
      <c r="B458" s="227"/>
      <c r="C458" s="227"/>
      <c r="D458" s="227"/>
      <c r="E458" s="227"/>
      <c r="F458" s="227"/>
      <c r="G458" s="227"/>
      <c r="H458" s="227"/>
      <c r="I458" s="228"/>
      <c r="J458" s="261"/>
      <c r="K458" s="262"/>
      <c r="L458" s="262"/>
      <c r="M458" s="262"/>
      <c r="N458" s="263"/>
      <c r="O458" s="261"/>
      <c r="P458" s="262"/>
      <c r="Q458" s="262"/>
      <c r="R458" s="262"/>
      <c r="S458" s="263"/>
      <c r="T458" s="261"/>
      <c r="U458" s="262"/>
      <c r="V458" s="262"/>
      <c r="W458" s="262"/>
      <c r="X458" s="263"/>
      <c r="Y458" s="261"/>
      <c r="Z458" s="262"/>
      <c r="AA458" s="262"/>
      <c r="AB458" s="262"/>
      <c r="AC458" s="263"/>
      <c r="AD458" s="261">
        <f t="shared" si="132"/>
        <v>0</v>
      </c>
      <c r="AE458" s="262"/>
      <c r="AF458" s="262"/>
      <c r="AG458" s="262"/>
      <c r="AH458" s="263"/>
    </row>
    <row r="459" spans="1:34" x14ac:dyDescent="0.35">
      <c r="A459" s="203" t="s">
        <v>112</v>
      </c>
      <c r="B459" s="227"/>
      <c r="C459" s="227"/>
      <c r="D459" s="227"/>
      <c r="E459" s="227"/>
      <c r="F459" s="227"/>
      <c r="G459" s="227"/>
      <c r="H459" s="227"/>
      <c r="I459" s="228"/>
      <c r="J459" s="261">
        <v>813655</v>
      </c>
      <c r="K459" s="262"/>
      <c r="L459" s="262"/>
      <c r="M459" s="262"/>
      <c r="N459" s="263"/>
      <c r="O459" s="261"/>
      <c r="P459" s="262"/>
      <c r="Q459" s="262"/>
      <c r="R459" s="262"/>
      <c r="S459" s="263"/>
      <c r="T459" s="261">
        <v>193309</v>
      </c>
      <c r="U459" s="262"/>
      <c r="V459" s="262"/>
      <c r="W459" s="262"/>
      <c r="X459" s="263"/>
      <c r="Y459" s="261">
        <v>278575</v>
      </c>
      <c r="Z459" s="262"/>
      <c r="AA459" s="262"/>
      <c r="AB459" s="262"/>
      <c r="AC459" s="263"/>
      <c r="AD459" s="261">
        <f t="shared" si="132"/>
        <v>898921</v>
      </c>
      <c r="AE459" s="262"/>
      <c r="AF459" s="262"/>
      <c r="AG459" s="262"/>
      <c r="AH459" s="263"/>
    </row>
    <row r="460" spans="1:34" x14ac:dyDescent="0.35">
      <c r="A460" s="203" t="s">
        <v>113</v>
      </c>
      <c r="B460" s="227"/>
      <c r="C460" s="227"/>
      <c r="D460" s="227"/>
      <c r="E460" s="227"/>
      <c r="F460" s="227"/>
      <c r="G460" s="227"/>
      <c r="H460" s="227"/>
      <c r="I460" s="228"/>
      <c r="J460" s="261"/>
      <c r="K460" s="262"/>
      <c r="L460" s="262"/>
      <c r="M460" s="262"/>
      <c r="N460" s="263"/>
      <c r="O460" s="261"/>
      <c r="P460" s="262"/>
      <c r="Q460" s="262"/>
      <c r="R460" s="262"/>
      <c r="S460" s="263"/>
      <c r="T460" s="261"/>
      <c r="U460" s="262"/>
      <c r="V460" s="262"/>
      <c r="W460" s="262"/>
      <c r="X460" s="263"/>
      <c r="Y460" s="261"/>
      <c r="Z460" s="262"/>
      <c r="AA460" s="262"/>
      <c r="AB460" s="262"/>
      <c r="AC460" s="263"/>
      <c r="AD460" s="261">
        <f t="shared" si="132"/>
        <v>0</v>
      </c>
      <c r="AE460" s="262"/>
      <c r="AF460" s="262"/>
      <c r="AG460" s="262"/>
      <c r="AH460" s="263"/>
    </row>
    <row r="461" spans="1:34" ht="27.75" customHeight="1" x14ac:dyDescent="0.35">
      <c r="A461" s="203" t="s">
        <v>114</v>
      </c>
      <c r="B461" s="227"/>
      <c r="C461" s="227"/>
      <c r="D461" s="227"/>
      <c r="E461" s="227"/>
      <c r="F461" s="227"/>
      <c r="G461" s="227"/>
      <c r="H461" s="227"/>
      <c r="I461" s="228"/>
      <c r="J461" s="261">
        <v>278575</v>
      </c>
      <c r="K461" s="262"/>
      <c r="L461" s="262"/>
      <c r="M461" s="262"/>
      <c r="N461" s="263"/>
      <c r="O461" s="261">
        <v>336083</v>
      </c>
      <c r="P461" s="262"/>
      <c r="Q461" s="262"/>
      <c r="R461" s="262"/>
      <c r="S461" s="263"/>
      <c r="T461" s="261"/>
      <c r="U461" s="262"/>
      <c r="V461" s="262"/>
      <c r="W461" s="262"/>
      <c r="X461" s="263"/>
      <c r="Y461" s="261">
        <v>-278575</v>
      </c>
      <c r="Z461" s="262"/>
      <c r="AA461" s="262"/>
      <c r="AB461" s="262"/>
      <c r="AC461" s="263"/>
      <c r="AD461" s="261">
        <f t="shared" si="132"/>
        <v>336083</v>
      </c>
      <c r="AE461" s="262"/>
      <c r="AF461" s="262"/>
      <c r="AG461" s="262"/>
      <c r="AH461" s="263"/>
    </row>
    <row r="462" spans="1:34" x14ac:dyDescent="0.35">
      <c r="A462" s="203" t="s">
        <v>115</v>
      </c>
      <c r="B462" s="227"/>
      <c r="C462" s="227"/>
      <c r="D462" s="227"/>
      <c r="E462" s="227"/>
      <c r="F462" s="227"/>
      <c r="G462" s="227"/>
      <c r="H462" s="227"/>
      <c r="I462" s="228"/>
      <c r="J462" s="261"/>
      <c r="K462" s="262"/>
      <c r="L462" s="262"/>
      <c r="M462" s="262"/>
      <c r="N462" s="263"/>
      <c r="O462" s="261"/>
      <c r="P462" s="262"/>
      <c r="Q462" s="262"/>
      <c r="R462" s="262"/>
      <c r="S462" s="263"/>
      <c r="T462" s="261"/>
      <c r="U462" s="262"/>
      <c r="V462" s="262"/>
      <c r="W462" s="262"/>
      <c r="X462" s="263"/>
      <c r="Y462" s="261"/>
      <c r="Z462" s="262"/>
      <c r="AA462" s="262"/>
      <c r="AB462" s="262"/>
      <c r="AC462" s="263"/>
      <c r="AD462" s="261">
        <f t="shared" si="132"/>
        <v>0</v>
      </c>
      <c r="AE462" s="262"/>
      <c r="AF462" s="262"/>
      <c r="AG462" s="262"/>
      <c r="AH462" s="263"/>
    </row>
    <row r="463" spans="1:34" x14ac:dyDescent="0.35">
      <c r="A463" s="203" t="s">
        <v>116</v>
      </c>
      <c r="B463" s="227"/>
      <c r="C463" s="227"/>
      <c r="D463" s="227"/>
      <c r="E463" s="227"/>
      <c r="F463" s="227"/>
      <c r="G463" s="227"/>
      <c r="H463" s="227"/>
      <c r="I463" s="228"/>
      <c r="J463" s="261"/>
      <c r="K463" s="262"/>
      <c r="L463" s="262"/>
      <c r="M463" s="262"/>
      <c r="N463" s="263"/>
      <c r="O463" s="261"/>
      <c r="P463" s="262"/>
      <c r="Q463" s="262"/>
      <c r="R463" s="262"/>
      <c r="S463" s="263"/>
      <c r="T463" s="261"/>
      <c r="U463" s="262"/>
      <c r="V463" s="262"/>
      <c r="W463" s="262"/>
      <c r="X463" s="263"/>
      <c r="Y463" s="261"/>
      <c r="Z463" s="262"/>
      <c r="AA463" s="262"/>
      <c r="AB463" s="262"/>
      <c r="AC463" s="263"/>
      <c r="AD463" s="261">
        <f t="shared" si="132"/>
        <v>0</v>
      </c>
      <c r="AE463" s="262"/>
      <c r="AF463" s="262"/>
      <c r="AG463" s="262"/>
      <c r="AH463" s="263"/>
    </row>
    <row r="464" spans="1:34" ht="27" customHeight="1" x14ac:dyDescent="0.35">
      <c r="A464" s="203" t="s">
        <v>117</v>
      </c>
      <c r="B464" s="227"/>
      <c r="C464" s="227"/>
      <c r="D464" s="227"/>
      <c r="E464" s="227"/>
      <c r="F464" s="227"/>
      <c r="G464" s="227"/>
      <c r="H464" s="227"/>
      <c r="I464" s="228"/>
      <c r="J464" s="261"/>
      <c r="K464" s="262"/>
      <c r="L464" s="262"/>
      <c r="M464" s="262"/>
      <c r="N464" s="263"/>
      <c r="O464" s="261"/>
      <c r="P464" s="262"/>
      <c r="Q464" s="262"/>
      <c r="R464" s="262"/>
      <c r="S464" s="263"/>
      <c r="T464" s="261"/>
      <c r="U464" s="262"/>
      <c r="V464" s="262"/>
      <c r="W464" s="262"/>
      <c r="X464" s="263"/>
      <c r="Y464" s="261"/>
      <c r="Z464" s="262"/>
      <c r="AA464" s="262"/>
      <c r="AB464" s="262"/>
      <c r="AC464" s="263"/>
      <c r="AD464" s="261">
        <f t="shared" si="132"/>
        <v>0</v>
      </c>
      <c r="AE464" s="262"/>
      <c r="AF464" s="262"/>
      <c r="AG464" s="262"/>
      <c r="AH464" s="263"/>
    </row>
    <row r="465" spans="1:36" x14ac:dyDescent="0.35">
      <c r="A465" s="203" t="s">
        <v>39</v>
      </c>
      <c r="B465" s="227"/>
      <c r="C465" s="227"/>
      <c r="D465" s="227"/>
      <c r="E465" s="227"/>
      <c r="F465" s="227"/>
      <c r="G465" s="227"/>
      <c r="H465" s="227"/>
      <c r="I465" s="228"/>
      <c r="J465" s="261">
        <f>SUM(J446:N464)</f>
        <v>1124121</v>
      </c>
      <c r="K465" s="262"/>
      <c r="L465" s="262"/>
      <c r="M465" s="262"/>
      <c r="N465" s="263"/>
      <c r="O465" s="261">
        <f t="shared" ref="O465" si="133">SUM(O446:S464)</f>
        <v>336083</v>
      </c>
      <c r="P465" s="262"/>
      <c r="Q465" s="262"/>
      <c r="R465" s="262"/>
      <c r="S465" s="263"/>
      <c r="T465" s="261">
        <f t="shared" ref="T465" si="134">SUM(T446:X464)</f>
        <v>193309</v>
      </c>
      <c r="U465" s="262"/>
      <c r="V465" s="262"/>
      <c r="W465" s="262"/>
      <c r="X465" s="263"/>
      <c r="Y465" s="261">
        <f t="shared" ref="Y465" si="135">SUM(Y446:AC464)</f>
        <v>0</v>
      </c>
      <c r="Z465" s="262"/>
      <c r="AA465" s="262"/>
      <c r="AB465" s="262"/>
      <c r="AC465" s="263"/>
      <c r="AD465" s="261">
        <f t="shared" ref="AD465" si="136">SUM(AD446:AH464)</f>
        <v>1266895</v>
      </c>
      <c r="AE465" s="262"/>
      <c r="AF465" s="262"/>
      <c r="AG465" s="262"/>
      <c r="AH465" s="263"/>
      <c r="AJ465" t="s">
        <v>678</v>
      </c>
    </row>
    <row r="466" spans="1:36" hidden="1" x14ac:dyDescent="0.35">
      <c r="A466" s="231" t="s">
        <v>730</v>
      </c>
      <c r="B466" s="231"/>
      <c r="C466" s="231"/>
      <c r="D466" s="231"/>
      <c r="E466" s="231"/>
      <c r="F466" s="231"/>
      <c r="G466" s="231"/>
      <c r="H466" s="231"/>
      <c r="I466" s="231"/>
      <c r="J466" s="231"/>
      <c r="K466" s="231"/>
      <c r="L466" s="231"/>
      <c r="M466" s="231"/>
      <c r="N466" s="231"/>
      <c r="O466" s="231"/>
      <c r="P466" s="231"/>
      <c r="Q466" s="231"/>
      <c r="R466" s="231"/>
      <c r="S466" s="231"/>
      <c r="T466" s="231"/>
      <c r="U466" s="231"/>
      <c r="V466" s="231"/>
      <c r="W466" s="231"/>
      <c r="X466" s="231"/>
      <c r="Y466" s="231"/>
      <c r="Z466" s="231"/>
      <c r="AA466" s="231"/>
      <c r="AB466" s="231"/>
      <c r="AC466" s="231"/>
      <c r="AD466" s="231"/>
      <c r="AE466" s="231"/>
      <c r="AF466" s="231"/>
      <c r="AG466" s="231"/>
      <c r="AH466" s="231"/>
    </row>
    <row r="467" spans="1:36" hidden="1" x14ac:dyDescent="0.35">
      <c r="A467" s="231"/>
      <c r="B467" s="231"/>
      <c r="C467" s="231"/>
      <c r="D467" s="231"/>
      <c r="E467" s="231"/>
      <c r="F467" s="231"/>
      <c r="G467" s="231"/>
      <c r="H467" s="231"/>
      <c r="I467" s="231"/>
      <c r="J467" s="231"/>
      <c r="K467" s="231"/>
      <c r="L467" s="231"/>
      <c r="M467" s="231"/>
      <c r="N467" s="231"/>
      <c r="O467" s="231"/>
      <c r="P467" s="231"/>
      <c r="Q467" s="231"/>
      <c r="R467" s="231"/>
      <c r="S467" s="231"/>
      <c r="T467" s="231"/>
      <c r="U467" s="231"/>
      <c r="V467" s="231"/>
      <c r="W467" s="231"/>
      <c r="X467" s="231"/>
      <c r="Y467" s="231"/>
      <c r="Z467" s="231"/>
      <c r="AA467" s="231"/>
      <c r="AB467" s="231"/>
      <c r="AC467" s="231"/>
      <c r="AD467" s="231"/>
      <c r="AE467" s="231"/>
      <c r="AF467" s="231"/>
      <c r="AG467" s="231"/>
      <c r="AH467" s="231"/>
    </row>
    <row r="468" spans="1:36" hidden="1" x14ac:dyDescent="0.35">
      <c r="A468" s="231"/>
      <c r="B468" s="231"/>
      <c r="C468" s="231"/>
      <c r="D468" s="231"/>
      <c r="E468" s="231"/>
      <c r="F468" s="231"/>
      <c r="G468" s="231"/>
      <c r="H468" s="231"/>
      <c r="I468" s="231"/>
      <c r="J468" s="231"/>
      <c r="K468" s="231"/>
      <c r="L468" s="231"/>
      <c r="M468" s="231"/>
      <c r="N468" s="231"/>
      <c r="O468" s="231"/>
      <c r="P468" s="231"/>
      <c r="Q468" s="231"/>
      <c r="R468" s="231"/>
      <c r="S468" s="231"/>
      <c r="T468" s="231"/>
      <c r="U468" s="231"/>
      <c r="V468" s="231"/>
      <c r="W468" s="231"/>
      <c r="X468" s="231"/>
      <c r="Y468" s="231"/>
      <c r="Z468" s="231"/>
      <c r="AA468" s="231"/>
      <c r="AB468" s="231"/>
      <c r="AC468" s="231"/>
      <c r="AD468" s="231"/>
      <c r="AE468" s="231"/>
      <c r="AF468" s="231"/>
      <c r="AG468" s="231"/>
      <c r="AH468" s="231"/>
    </row>
    <row r="469" spans="1:36" hidden="1" x14ac:dyDescent="0.3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row>
    <row r="470" spans="1:36" hidden="1" x14ac:dyDescent="0.35">
      <c r="A470" s="5" t="s">
        <v>696</v>
      </c>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row>
    <row r="471" spans="1:36" hidden="1" x14ac:dyDescent="0.3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row>
    <row r="472" spans="1:36" hidden="1" x14ac:dyDescent="0.35">
      <c r="A472" s="5" t="s">
        <v>697</v>
      </c>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row>
    <row r="473" spans="1:36" hidden="1" x14ac:dyDescent="0.3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row>
    <row r="474" spans="1:36" hidden="1" x14ac:dyDescent="0.35">
      <c r="A474" s="231" t="s">
        <v>698</v>
      </c>
      <c r="B474" s="231"/>
      <c r="C474" s="231"/>
      <c r="D474" s="231"/>
      <c r="E474" s="231"/>
      <c r="F474" s="231"/>
      <c r="G474" s="231"/>
      <c r="H474" s="231"/>
      <c r="I474" s="231"/>
      <c r="J474" s="231"/>
      <c r="K474" s="231"/>
      <c r="L474" s="231"/>
      <c r="M474" s="231"/>
      <c r="N474" s="231"/>
      <c r="O474" s="231"/>
      <c r="P474" s="231"/>
      <c r="Q474" s="231"/>
      <c r="R474" s="231"/>
      <c r="S474" s="231"/>
      <c r="T474" s="231"/>
      <c r="U474" s="231"/>
      <c r="V474" s="231"/>
      <c r="W474" s="231"/>
      <c r="X474" s="231"/>
      <c r="Y474" s="231"/>
      <c r="Z474" s="231"/>
      <c r="AA474" s="231"/>
      <c r="AB474" s="231"/>
      <c r="AC474" s="231"/>
      <c r="AD474" s="231"/>
      <c r="AE474" s="231"/>
      <c r="AF474" s="231"/>
      <c r="AG474" s="231"/>
      <c r="AH474" s="231"/>
    </row>
    <row r="475" spans="1:36" hidden="1" x14ac:dyDescent="0.35">
      <c r="A475" s="231"/>
      <c r="B475" s="231"/>
      <c r="C475" s="231"/>
      <c r="D475" s="231"/>
      <c r="E475" s="231"/>
      <c r="F475" s="231"/>
      <c r="G475" s="231"/>
      <c r="H475" s="231"/>
      <c r="I475" s="231"/>
      <c r="J475" s="231"/>
      <c r="K475" s="231"/>
      <c r="L475" s="231"/>
      <c r="M475" s="231"/>
      <c r="N475" s="231"/>
      <c r="O475" s="231"/>
      <c r="P475" s="231"/>
      <c r="Q475" s="231"/>
      <c r="R475" s="231"/>
      <c r="S475" s="231"/>
      <c r="T475" s="231"/>
      <c r="U475" s="231"/>
      <c r="V475" s="231"/>
      <c r="W475" s="231"/>
      <c r="X475" s="231"/>
      <c r="Y475" s="231"/>
      <c r="Z475" s="231"/>
      <c r="AA475" s="231"/>
      <c r="AB475" s="231"/>
      <c r="AC475" s="231"/>
      <c r="AD475" s="231"/>
      <c r="AE475" s="231"/>
      <c r="AF475" s="231"/>
      <c r="AG475" s="231"/>
      <c r="AH475" s="231"/>
    </row>
    <row r="476" spans="1:36" hidden="1" x14ac:dyDescent="0.3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row>
    <row r="477" spans="1:36" hidden="1" x14ac:dyDescent="0.35">
      <c r="A477" s="5" t="s">
        <v>699</v>
      </c>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row>
    <row r="478" spans="1:36" hidden="1" x14ac:dyDescent="0.3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row>
    <row r="479" spans="1:36" x14ac:dyDescent="0.35">
      <c r="A479" s="351" t="s">
        <v>876</v>
      </c>
      <c r="B479" s="351"/>
      <c r="C479" s="351"/>
      <c r="D479" s="351"/>
      <c r="E479" s="351"/>
      <c r="F479" s="351"/>
      <c r="G479" s="351"/>
      <c r="H479" s="351"/>
      <c r="I479" s="351"/>
      <c r="J479" s="351"/>
      <c r="K479" s="351"/>
      <c r="L479" s="351"/>
      <c r="M479" s="351"/>
      <c r="N479" s="351"/>
      <c r="O479" s="351"/>
      <c r="P479" s="351"/>
      <c r="Q479" s="351"/>
      <c r="R479" s="351"/>
      <c r="S479" s="351"/>
      <c r="T479" s="351"/>
      <c r="U479" s="351"/>
      <c r="V479" s="351"/>
      <c r="W479" s="351"/>
      <c r="X479" s="351"/>
      <c r="Y479" s="351"/>
      <c r="Z479" s="351"/>
      <c r="AA479" s="351"/>
      <c r="AB479" s="351"/>
      <c r="AC479" s="351"/>
      <c r="AD479" s="351"/>
      <c r="AE479" s="351"/>
      <c r="AF479" s="351"/>
      <c r="AG479" s="351"/>
      <c r="AH479" s="351"/>
    </row>
    <row r="480" spans="1:36" x14ac:dyDescent="0.35">
      <c r="A480" s="351"/>
      <c r="B480" s="351"/>
      <c r="C480" s="351"/>
      <c r="D480" s="351"/>
      <c r="E480" s="351"/>
      <c r="F480" s="351"/>
      <c r="G480" s="351"/>
      <c r="H480" s="351"/>
      <c r="I480" s="351"/>
      <c r="J480" s="351"/>
      <c r="K480" s="351"/>
      <c r="L480" s="351"/>
      <c r="M480" s="351"/>
      <c r="N480" s="351"/>
      <c r="O480" s="351"/>
      <c r="P480" s="351"/>
      <c r="Q480" s="351"/>
      <c r="R480" s="351"/>
      <c r="S480" s="351"/>
      <c r="T480" s="351"/>
      <c r="U480" s="351"/>
      <c r="V480" s="351"/>
      <c r="W480" s="351"/>
      <c r="X480" s="351"/>
      <c r="Y480" s="351"/>
      <c r="Z480" s="351"/>
      <c r="AA480" s="351"/>
      <c r="AB480" s="351"/>
      <c r="AC480" s="351"/>
      <c r="AD480" s="351"/>
      <c r="AE480" s="351"/>
      <c r="AF480" s="351"/>
      <c r="AG480" s="351"/>
      <c r="AH480" s="351"/>
    </row>
    <row r="481" spans="1:34" x14ac:dyDescent="0.3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row>
    <row r="482" spans="1:34" hidden="1" x14ac:dyDescent="0.35">
      <c r="A482" s="294" t="s">
        <v>731</v>
      </c>
      <c r="B482" s="294"/>
      <c r="C482" s="294"/>
      <c r="D482" s="294"/>
      <c r="E482" s="294"/>
      <c r="F482" s="294"/>
      <c r="G482" s="294"/>
      <c r="H482" s="294"/>
      <c r="I482" s="294"/>
      <c r="J482" s="294"/>
      <c r="K482" s="294"/>
      <c r="L482" s="294"/>
      <c r="M482" s="294"/>
      <c r="N482" s="294"/>
      <c r="O482" s="294"/>
      <c r="P482" s="294"/>
      <c r="Q482" s="294"/>
      <c r="R482" s="294"/>
      <c r="S482" s="294"/>
      <c r="T482" s="294"/>
      <c r="U482" s="294"/>
      <c r="V482" s="294"/>
      <c r="W482" s="294"/>
      <c r="X482" s="294"/>
      <c r="Y482" s="294"/>
      <c r="Z482" s="294"/>
      <c r="AA482" s="294"/>
      <c r="AB482" s="294"/>
      <c r="AC482" s="294"/>
      <c r="AD482" s="294"/>
      <c r="AE482" s="294"/>
      <c r="AF482" s="294"/>
      <c r="AG482" s="294"/>
      <c r="AH482" s="294"/>
    </row>
    <row r="483" spans="1:34" hidden="1" x14ac:dyDescent="0.35">
      <c r="A483" s="294"/>
      <c r="B483" s="294"/>
      <c r="C483" s="294"/>
      <c r="D483" s="294"/>
      <c r="E483" s="294"/>
      <c r="F483" s="294"/>
      <c r="G483" s="294"/>
      <c r="H483" s="294"/>
      <c r="I483" s="294"/>
      <c r="J483" s="294"/>
      <c r="K483" s="294"/>
      <c r="L483" s="294"/>
      <c r="M483" s="294"/>
      <c r="N483" s="294"/>
      <c r="O483" s="294"/>
      <c r="P483" s="294"/>
      <c r="Q483" s="294"/>
      <c r="R483" s="294"/>
      <c r="S483" s="294"/>
      <c r="T483" s="294"/>
      <c r="U483" s="294"/>
      <c r="V483" s="294"/>
      <c r="W483" s="294"/>
      <c r="X483" s="294"/>
      <c r="Y483" s="294"/>
      <c r="Z483" s="294"/>
      <c r="AA483" s="294"/>
      <c r="AB483" s="294"/>
      <c r="AC483" s="294"/>
      <c r="AD483" s="294"/>
      <c r="AE483" s="294"/>
      <c r="AF483" s="294"/>
      <c r="AG483" s="294"/>
      <c r="AH483" s="294"/>
    </row>
    <row r="484" spans="1:34" hidden="1" x14ac:dyDescent="0.3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row>
    <row r="485" spans="1:34" hidden="1" x14ac:dyDescent="0.35">
      <c r="A485" s="5" t="s">
        <v>732</v>
      </c>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row>
    <row r="486" spans="1:34" hidden="1" x14ac:dyDescent="0.3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row>
    <row r="487" spans="1:34" hidden="1" x14ac:dyDescent="0.35">
      <c r="A487" s="5" t="s">
        <v>733</v>
      </c>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row>
    <row r="488" spans="1:34" hidden="1" x14ac:dyDescent="0.3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row>
    <row r="489" spans="1:34" x14ac:dyDescent="0.35">
      <c r="A489" s="238" t="s">
        <v>825</v>
      </c>
      <c r="B489" s="238"/>
      <c r="C489" s="238"/>
      <c r="D489" s="238"/>
      <c r="E489" s="238"/>
      <c r="F489" s="238"/>
      <c r="G489" s="238"/>
      <c r="H489" s="238"/>
      <c r="I489" s="238"/>
      <c r="J489" s="238"/>
      <c r="K489" s="238"/>
      <c r="L489" s="238"/>
      <c r="M489" s="238"/>
      <c r="N489" s="238"/>
      <c r="O489" s="238"/>
      <c r="P489" s="238"/>
      <c r="Q489" s="238"/>
      <c r="R489" s="238"/>
      <c r="S489" s="238"/>
      <c r="T489" s="238"/>
      <c r="U489" s="238"/>
      <c r="V489" s="238"/>
      <c r="W489" s="238"/>
      <c r="X489" s="238"/>
      <c r="Y489" s="238"/>
      <c r="Z489" s="238"/>
      <c r="AA489" s="238"/>
      <c r="AB489" s="238"/>
      <c r="AC489" s="238"/>
      <c r="AD489" s="238"/>
      <c r="AE489" s="238"/>
      <c r="AF489" s="238"/>
      <c r="AG489" s="238"/>
      <c r="AH489" s="238"/>
    </row>
    <row r="490" spans="1:34" x14ac:dyDescent="0.35">
      <c r="A490" s="239"/>
      <c r="B490" s="239"/>
      <c r="C490" s="239"/>
      <c r="D490" s="239"/>
      <c r="E490" s="239"/>
      <c r="F490" s="239"/>
      <c r="G490" s="239"/>
      <c r="H490" s="239"/>
      <c r="I490" s="239"/>
      <c r="J490" s="239"/>
      <c r="K490" s="239"/>
      <c r="L490" s="239"/>
      <c r="M490" s="239"/>
      <c r="N490" s="239"/>
      <c r="O490" s="239"/>
      <c r="P490" s="239"/>
      <c r="Q490" s="239"/>
      <c r="R490" s="239"/>
      <c r="S490" s="239"/>
      <c r="T490" s="239"/>
      <c r="U490" s="239"/>
      <c r="V490" s="239"/>
      <c r="W490" s="239"/>
      <c r="X490" s="239"/>
      <c r="Y490" s="239"/>
      <c r="Z490" s="239"/>
      <c r="AA490" s="239"/>
      <c r="AB490" s="239"/>
      <c r="AC490" s="239"/>
      <c r="AD490" s="239"/>
      <c r="AE490" s="239"/>
      <c r="AF490" s="239"/>
      <c r="AG490" s="239"/>
      <c r="AH490" s="239"/>
    </row>
    <row r="491" spans="1:34" x14ac:dyDescent="0.35">
      <c r="A491" s="542" t="s">
        <v>826</v>
      </c>
      <c r="B491" s="542"/>
      <c r="C491" s="542"/>
      <c r="D491" s="542"/>
      <c r="E491" s="542"/>
      <c r="F491" s="542"/>
      <c r="G491" s="542"/>
      <c r="H491" s="542"/>
      <c r="I491" s="542"/>
      <c r="J491" s="542"/>
      <c r="K491" s="542"/>
      <c r="L491" s="542"/>
      <c r="M491" s="542"/>
      <c r="N491" s="542"/>
      <c r="O491" s="542"/>
      <c r="P491" s="542"/>
      <c r="Q491" s="542"/>
      <c r="R491" s="542"/>
      <c r="S491" s="542"/>
      <c r="T491" s="542"/>
      <c r="U491" s="542"/>
      <c r="V491" s="542"/>
      <c r="W491" s="542"/>
      <c r="X491" s="542"/>
      <c r="Y491" s="542"/>
      <c r="Z491" s="542"/>
      <c r="AA491" s="542"/>
      <c r="AB491" s="542"/>
      <c r="AC491" s="542"/>
      <c r="AD491" s="542"/>
      <c r="AE491" s="542"/>
      <c r="AF491" s="542"/>
      <c r="AG491" s="542"/>
      <c r="AH491" s="542"/>
    </row>
    <row r="492" spans="1:34" x14ac:dyDescent="0.35">
      <c r="A492" s="239"/>
      <c r="B492" s="239"/>
      <c r="C492" s="239"/>
      <c r="D492" s="239"/>
      <c r="E492" s="239"/>
      <c r="F492" s="239"/>
      <c r="G492" s="239"/>
      <c r="H492" s="239"/>
      <c r="I492" s="239"/>
      <c r="J492" s="239"/>
      <c r="K492" s="239"/>
      <c r="L492" s="239"/>
      <c r="M492" s="239"/>
      <c r="N492" s="239"/>
      <c r="O492" s="239"/>
      <c r="P492" s="239"/>
      <c r="Q492" s="239"/>
      <c r="R492" s="239"/>
      <c r="S492" s="239"/>
      <c r="T492" s="239"/>
      <c r="U492" s="239"/>
      <c r="V492" s="239"/>
      <c r="W492" s="239"/>
      <c r="X492" s="239"/>
      <c r="Y492" s="239"/>
      <c r="Z492" s="239"/>
      <c r="AA492" s="239"/>
      <c r="AB492" s="239"/>
      <c r="AC492" s="239"/>
      <c r="AD492" s="239"/>
      <c r="AE492" s="239"/>
      <c r="AF492" s="239"/>
      <c r="AG492" s="239"/>
      <c r="AH492" s="239"/>
    </row>
    <row r="493" spans="1:34" ht="39" customHeight="1" x14ac:dyDescent="0.35">
      <c r="A493" s="238" t="s">
        <v>824</v>
      </c>
      <c r="B493" s="238"/>
      <c r="C493" s="238"/>
      <c r="D493" s="238"/>
      <c r="E493" s="238"/>
      <c r="F493" s="238"/>
      <c r="G493" s="238"/>
      <c r="H493" s="238"/>
      <c r="I493" s="238"/>
      <c r="J493" s="238"/>
      <c r="K493" s="238"/>
      <c r="L493" s="238"/>
      <c r="M493" s="238"/>
      <c r="N493" s="238"/>
      <c r="O493" s="238"/>
      <c r="P493" s="238"/>
      <c r="Q493" s="238"/>
      <c r="R493" s="238"/>
      <c r="S493" s="238"/>
      <c r="T493" s="238"/>
      <c r="U493" s="238"/>
      <c r="V493" s="238"/>
      <c r="W493" s="238"/>
      <c r="X493" s="238"/>
      <c r="Y493" s="238"/>
      <c r="Z493" s="238"/>
      <c r="AA493" s="238"/>
      <c r="AB493" s="238"/>
      <c r="AC493" s="238"/>
      <c r="AD493" s="238"/>
      <c r="AE493" s="238"/>
      <c r="AF493" s="238"/>
      <c r="AG493" s="238"/>
      <c r="AH493" s="238"/>
    </row>
    <row r="494" spans="1:34" x14ac:dyDescent="0.35">
      <c r="A494" s="68"/>
      <c r="B494" s="68"/>
      <c r="C494" s="68"/>
      <c r="D494" s="68"/>
      <c r="E494" s="68"/>
      <c r="F494" s="68"/>
      <c r="G494" s="68"/>
      <c r="H494" s="68"/>
      <c r="I494" s="68"/>
      <c r="J494" s="68"/>
      <c r="K494" s="68"/>
      <c r="L494" s="68"/>
      <c r="M494" s="68"/>
      <c r="N494" s="68"/>
      <c r="O494" s="68"/>
      <c r="P494" s="68"/>
      <c r="Q494" s="68"/>
      <c r="R494" s="68"/>
      <c r="S494" s="68"/>
      <c r="T494" s="68"/>
      <c r="U494" s="68"/>
      <c r="V494" s="68"/>
      <c r="W494" s="68"/>
      <c r="X494" s="68"/>
      <c r="Y494" s="68"/>
      <c r="Z494" s="68"/>
      <c r="AA494" s="68"/>
      <c r="AB494" s="68"/>
      <c r="AC494" s="68"/>
      <c r="AD494" s="68"/>
      <c r="AE494" s="68"/>
      <c r="AF494" s="68"/>
      <c r="AG494" s="68"/>
      <c r="AH494" s="68"/>
    </row>
    <row r="495" spans="1:34" hidden="1" x14ac:dyDescent="0.3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row>
    <row r="496" spans="1:34" x14ac:dyDescent="0.35">
      <c r="A496" s="103">
        <v>10</v>
      </c>
      <c r="B496" s="10"/>
      <c r="C496" s="10"/>
      <c r="D496" s="10" t="s">
        <v>301</v>
      </c>
      <c r="E496" s="10"/>
      <c r="F496" s="10"/>
      <c r="G496" s="10"/>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row>
    <row r="497" spans="1:36" x14ac:dyDescent="0.3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row>
    <row r="498" spans="1:36" x14ac:dyDescent="0.35">
      <c r="A498" s="5" t="s">
        <v>120</v>
      </c>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row>
    <row r="499" spans="1:36" x14ac:dyDescent="0.3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row>
    <row r="500" spans="1:36" x14ac:dyDescent="0.35">
      <c r="A500" s="445" t="s">
        <v>83</v>
      </c>
      <c r="B500" s="446"/>
      <c r="C500" s="446"/>
      <c r="D500" s="446"/>
      <c r="E500" s="446"/>
      <c r="F500" s="446"/>
      <c r="G500" s="446"/>
      <c r="H500" s="446"/>
      <c r="I500" s="447"/>
      <c r="J500" s="250" t="s">
        <v>58</v>
      </c>
      <c r="K500" s="252"/>
      <c r="L500" s="252"/>
      <c r="M500" s="252"/>
      <c r="N500" s="252"/>
      <c r="O500" s="252"/>
      <c r="P500" s="252"/>
      <c r="Q500" s="252"/>
      <c r="R500" s="252"/>
      <c r="S500" s="252"/>
      <c r="T500" s="252"/>
      <c r="U500" s="252"/>
      <c r="V500" s="252"/>
      <c r="W500" s="252"/>
      <c r="X500" s="252"/>
      <c r="Y500" s="252"/>
      <c r="Z500" s="252"/>
      <c r="AA500" s="252"/>
      <c r="AB500" s="252"/>
      <c r="AC500" s="252"/>
      <c r="AD500" s="252"/>
      <c r="AE500" s="252"/>
      <c r="AF500" s="252"/>
      <c r="AG500" s="252"/>
      <c r="AH500" s="253"/>
    </row>
    <row r="501" spans="1:36" x14ac:dyDescent="0.35">
      <c r="A501" s="448"/>
      <c r="B501" s="449"/>
      <c r="C501" s="449"/>
      <c r="D501" s="449"/>
      <c r="E501" s="449"/>
      <c r="F501" s="449"/>
      <c r="G501" s="449"/>
      <c r="H501" s="449"/>
      <c r="I501" s="450"/>
      <c r="J501" s="359" t="s">
        <v>50</v>
      </c>
      <c r="K501" s="360"/>
      <c r="L501" s="360"/>
      <c r="M501" s="360"/>
      <c r="N501" s="361"/>
      <c r="O501" s="359" t="s">
        <v>121</v>
      </c>
      <c r="P501" s="360"/>
      <c r="Q501" s="360"/>
      <c r="R501" s="360"/>
      <c r="S501" s="361"/>
      <c r="T501" s="359" t="s">
        <v>122</v>
      </c>
      <c r="U501" s="360"/>
      <c r="V501" s="360"/>
      <c r="W501" s="360"/>
      <c r="X501" s="361"/>
      <c r="Y501" s="359" t="s">
        <v>123</v>
      </c>
      <c r="Z501" s="360"/>
      <c r="AA501" s="360"/>
      <c r="AB501" s="360"/>
      <c r="AC501" s="361"/>
      <c r="AD501" s="359" t="s">
        <v>54</v>
      </c>
      <c r="AE501" s="360"/>
      <c r="AF501" s="360"/>
      <c r="AG501" s="360"/>
      <c r="AH501" s="361"/>
    </row>
    <row r="502" spans="1:36" x14ac:dyDescent="0.35">
      <c r="A502" s="451"/>
      <c r="B502" s="452"/>
      <c r="C502" s="452"/>
      <c r="D502" s="452"/>
      <c r="E502" s="452"/>
      <c r="F502" s="452"/>
      <c r="G502" s="452"/>
      <c r="H502" s="452"/>
      <c r="I502" s="453"/>
      <c r="J502" s="362"/>
      <c r="K502" s="363"/>
      <c r="L502" s="363"/>
      <c r="M502" s="363"/>
      <c r="N502" s="364"/>
      <c r="O502" s="362"/>
      <c r="P502" s="363"/>
      <c r="Q502" s="363"/>
      <c r="R502" s="363"/>
      <c r="S502" s="364"/>
      <c r="T502" s="362"/>
      <c r="U502" s="363"/>
      <c r="V502" s="363"/>
      <c r="W502" s="363"/>
      <c r="X502" s="364"/>
      <c r="Y502" s="362"/>
      <c r="Z502" s="363"/>
      <c r="AA502" s="363"/>
      <c r="AB502" s="363"/>
      <c r="AC502" s="364"/>
      <c r="AD502" s="362"/>
      <c r="AE502" s="363"/>
      <c r="AF502" s="363"/>
      <c r="AG502" s="363"/>
      <c r="AH502" s="364"/>
    </row>
    <row r="503" spans="1:36" x14ac:dyDescent="0.35">
      <c r="A503" s="250" t="s">
        <v>40</v>
      </c>
      <c r="B503" s="252"/>
      <c r="C503" s="252"/>
      <c r="D503" s="252"/>
      <c r="E503" s="252"/>
      <c r="F503" s="252"/>
      <c r="G503" s="252"/>
      <c r="H503" s="252"/>
      <c r="I503" s="253"/>
      <c r="J503" s="250" t="s">
        <v>41</v>
      </c>
      <c r="K503" s="252"/>
      <c r="L503" s="252"/>
      <c r="M503" s="252"/>
      <c r="N503" s="253"/>
      <c r="O503" s="250" t="s">
        <v>42</v>
      </c>
      <c r="P503" s="252"/>
      <c r="Q503" s="252"/>
      <c r="R503" s="252"/>
      <c r="S503" s="253"/>
      <c r="T503" s="250" t="s">
        <v>43</v>
      </c>
      <c r="U503" s="252"/>
      <c r="V503" s="252"/>
      <c r="W503" s="252"/>
      <c r="X503" s="253"/>
      <c r="Y503" s="250" t="s">
        <v>44</v>
      </c>
      <c r="Z503" s="252"/>
      <c r="AA503" s="252"/>
      <c r="AB503" s="252"/>
      <c r="AC503" s="253"/>
      <c r="AD503" s="250" t="s">
        <v>45</v>
      </c>
      <c r="AE503" s="252"/>
      <c r="AF503" s="252"/>
      <c r="AG503" s="252"/>
      <c r="AH503" s="253"/>
    </row>
    <row r="504" spans="1:36" x14ac:dyDescent="0.35">
      <c r="A504" s="255" t="s">
        <v>124</v>
      </c>
      <c r="B504" s="365"/>
      <c r="C504" s="365"/>
      <c r="D504" s="365"/>
      <c r="E504" s="365"/>
      <c r="F504" s="365"/>
      <c r="G504" s="365"/>
      <c r="H504" s="365"/>
      <c r="I504" s="366"/>
      <c r="J504" s="261">
        <f>SUM(J505:N509)</f>
        <v>24301</v>
      </c>
      <c r="K504" s="262"/>
      <c r="L504" s="262"/>
      <c r="M504" s="262"/>
      <c r="N504" s="263"/>
      <c r="O504" s="261">
        <f>SUM(O505:S509)</f>
        <v>27300</v>
      </c>
      <c r="P504" s="262"/>
      <c r="Q504" s="262"/>
      <c r="R504" s="262"/>
      <c r="S504" s="263"/>
      <c r="T504" s="261">
        <f t="shared" ref="T504" si="137">SUM(T505:X509)</f>
        <v>0</v>
      </c>
      <c r="U504" s="262"/>
      <c r="V504" s="262"/>
      <c r="W504" s="262"/>
      <c r="X504" s="263"/>
      <c r="Y504" s="261">
        <f>SUM(Y505:AC509)</f>
        <v>24301</v>
      </c>
      <c r="Z504" s="262"/>
      <c r="AA504" s="262"/>
      <c r="AB504" s="262"/>
      <c r="AC504" s="263"/>
      <c r="AD504" s="261">
        <f>SUM(AD505:AH509)</f>
        <v>27300</v>
      </c>
      <c r="AE504" s="262"/>
      <c r="AF504" s="262"/>
      <c r="AG504" s="262"/>
      <c r="AH504" s="263"/>
      <c r="AJ504" t="s">
        <v>678</v>
      </c>
    </row>
    <row r="505" spans="1:36" x14ac:dyDescent="0.35">
      <c r="A505" s="255" t="s">
        <v>827</v>
      </c>
      <c r="B505" s="365"/>
      <c r="C505" s="365"/>
      <c r="D505" s="365"/>
      <c r="E505" s="365"/>
      <c r="F505" s="365"/>
      <c r="G505" s="365"/>
      <c r="H505" s="365"/>
      <c r="I505" s="366"/>
      <c r="J505" s="261">
        <v>24301</v>
      </c>
      <c r="K505" s="262"/>
      <c r="L505" s="262"/>
      <c r="M505" s="262"/>
      <c r="N505" s="263"/>
      <c r="O505" s="261">
        <v>27300</v>
      </c>
      <c r="P505" s="262"/>
      <c r="Q505" s="262"/>
      <c r="R505" s="262"/>
      <c r="S505" s="263"/>
      <c r="T505" s="261"/>
      <c r="U505" s="262"/>
      <c r="V505" s="262"/>
      <c r="W505" s="262"/>
      <c r="X505" s="263"/>
      <c r="Y505" s="261">
        <v>24301</v>
      </c>
      <c r="Z505" s="262"/>
      <c r="AA505" s="262"/>
      <c r="AB505" s="262"/>
      <c r="AC505" s="263"/>
      <c r="AD505" s="261">
        <f>J505+O505+T505-Y505</f>
        <v>27300</v>
      </c>
      <c r="AE505" s="262"/>
      <c r="AF505" s="262"/>
      <c r="AG505" s="262"/>
      <c r="AH505" s="263"/>
      <c r="AJ505" t="s">
        <v>678</v>
      </c>
    </row>
    <row r="506" spans="1:36" hidden="1" x14ac:dyDescent="0.35">
      <c r="A506" s="255"/>
      <c r="B506" s="365"/>
      <c r="C506" s="365"/>
      <c r="D506" s="365"/>
      <c r="E506" s="365"/>
      <c r="F506" s="365"/>
      <c r="G506" s="365"/>
      <c r="H506" s="365"/>
      <c r="I506" s="366"/>
      <c r="J506" s="261"/>
      <c r="K506" s="262"/>
      <c r="L506" s="262"/>
      <c r="M506" s="262"/>
      <c r="N506" s="263"/>
      <c r="O506" s="261"/>
      <c r="P506" s="262"/>
      <c r="Q506" s="262"/>
      <c r="R506" s="262"/>
      <c r="S506" s="263"/>
      <c r="T506" s="261"/>
      <c r="U506" s="262"/>
      <c r="V506" s="262"/>
      <c r="W506" s="262"/>
      <c r="X506" s="263"/>
      <c r="Y506" s="261"/>
      <c r="Z506" s="262"/>
      <c r="AA506" s="262"/>
      <c r="AB506" s="262"/>
      <c r="AC506" s="263"/>
      <c r="AD506" s="261">
        <f t="shared" ref="AD506:AD509" si="138">J506+O506+T506+Y506</f>
        <v>0</v>
      </c>
      <c r="AE506" s="262"/>
      <c r="AF506" s="262"/>
      <c r="AG506" s="262"/>
      <c r="AH506" s="263"/>
    </row>
    <row r="507" spans="1:36" hidden="1" x14ac:dyDescent="0.35">
      <c r="A507" s="255"/>
      <c r="B507" s="365"/>
      <c r="C507" s="365"/>
      <c r="D507" s="365"/>
      <c r="E507" s="365"/>
      <c r="F507" s="365"/>
      <c r="G507" s="365"/>
      <c r="H507" s="365"/>
      <c r="I507" s="366"/>
      <c r="J507" s="261"/>
      <c r="K507" s="262"/>
      <c r="L507" s="262"/>
      <c r="M507" s="262"/>
      <c r="N507" s="263"/>
      <c r="O507" s="261"/>
      <c r="P507" s="262"/>
      <c r="Q507" s="262"/>
      <c r="R507" s="262"/>
      <c r="S507" s="263"/>
      <c r="T507" s="261"/>
      <c r="U507" s="262"/>
      <c r="V507" s="262"/>
      <c r="W507" s="262"/>
      <c r="X507" s="263"/>
      <c r="Y507" s="261"/>
      <c r="Z507" s="262"/>
      <c r="AA507" s="262"/>
      <c r="AB507" s="262"/>
      <c r="AC507" s="263"/>
      <c r="AD507" s="261">
        <f t="shared" si="138"/>
        <v>0</v>
      </c>
      <c r="AE507" s="262"/>
      <c r="AF507" s="262"/>
      <c r="AG507" s="262"/>
      <c r="AH507" s="263"/>
    </row>
    <row r="508" spans="1:36" hidden="1" x14ac:dyDescent="0.35">
      <c r="A508" s="255"/>
      <c r="B508" s="365"/>
      <c r="C508" s="365"/>
      <c r="D508" s="365"/>
      <c r="E508" s="365"/>
      <c r="F508" s="365"/>
      <c r="G508" s="365"/>
      <c r="H508" s="365"/>
      <c r="I508" s="366"/>
      <c r="J508" s="261"/>
      <c r="K508" s="262"/>
      <c r="L508" s="262"/>
      <c r="M508" s="262"/>
      <c r="N508" s="263"/>
      <c r="O508" s="261"/>
      <c r="P508" s="262"/>
      <c r="Q508" s="262"/>
      <c r="R508" s="262"/>
      <c r="S508" s="263"/>
      <c r="T508" s="261"/>
      <c r="U508" s="262"/>
      <c r="V508" s="262"/>
      <c r="W508" s="262"/>
      <c r="X508" s="263"/>
      <c r="Y508" s="261"/>
      <c r="Z508" s="262"/>
      <c r="AA508" s="262"/>
      <c r="AB508" s="262"/>
      <c r="AC508" s="263"/>
      <c r="AD508" s="261">
        <f t="shared" si="138"/>
        <v>0</v>
      </c>
      <c r="AE508" s="262"/>
      <c r="AF508" s="262"/>
      <c r="AG508" s="262"/>
      <c r="AH508" s="263"/>
    </row>
    <row r="509" spans="1:36" hidden="1" x14ac:dyDescent="0.35">
      <c r="A509" s="255"/>
      <c r="B509" s="365"/>
      <c r="C509" s="365"/>
      <c r="D509" s="365"/>
      <c r="E509" s="365"/>
      <c r="F509" s="365"/>
      <c r="G509" s="365"/>
      <c r="H509" s="365"/>
      <c r="I509" s="366"/>
      <c r="J509" s="261"/>
      <c r="K509" s="262"/>
      <c r="L509" s="262"/>
      <c r="M509" s="262"/>
      <c r="N509" s="263"/>
      <c r="O509" s="261"/>
      <c r="P509" s="262"/>
      <c r="Q509" s="262"/>
      <c r="R509" s="262"/>
      <c r="S509" s="263"/>
      <c r="T509" s="261"/>
      <c r="U509" s="262"/>
      <c r="V509" s="262"/>
      <c r="W509" s="262"/>
      <c r="X509" s="263"/>
      <c r="Y509" s="261"/>
      <c r="Z509" s="262"/>
      <c r="AA509" s="262"/>
      <c r="AB509" s="262"/>
      <c r="AC509" s="263"/>
      <c r="AD509" s="261">
        <f t="shared" si="138"/>
        <v>0</v>
      </c>
      <c r="AE509" s="262"/>
      <c r="AF509" s="262"/>
      <c r="AG509" s="262"/>
      <c r="AH509" s="263"/>
    </row>
    <row r="510" spans="1:36" x14ac:dyDescent="0.35">
      <c r="A510" s="255" t="s">
        <v>125</v>
      </c>
      <c r="B510" s="365"/>
      <c r="C510" s="365"/>
      <c r="D510" s="365"/>
      <c r="E510" s="365"/>
      <c r="F510" s="365"/>
      <c r="G510" s="365"/>
      <c r="H510" s="365"/>
      <c r="I510" s="366"/>
      <c r="J510" s="261">
        <f>SUM(J511:N515)</f>
        <v>17088</v>
      </c>
      <c r="K510" s="262"/>
      <c r="L510" s="262"/>
      <c r="M510" s="262"/>
      <c r="N510" s="263"/>
      <c r="O510" s="261">
        <f t="shared" ref="O510" si="139">SUM(O511:S515)</f>
        <v>21942</v>
      </c>
      <c r="P510" s="262"/>
      <c r="Q510" s="262"/>
      <c r="R510" s="262"/>
      <c r="S510" s="263"/>
      <c r="T510" s="261">
        <f t="shared" ref="T510" si="140">SUM(T511:X515)</f>
        <v>17088</v>
      </c>
      <c r="U510" s="262"/>
      <c r="V510" s="262"/>
      <c r="W510" s="262"/>
      <c r="X510" s="263"/>
      <c r="Y510" s="261">
        <f t="shared" ref="Y510" si="141">SUM(Y511:AC515)</f>
        <v>0</v>
      </c>
      <c r="Z510" s="262"/>
      <c r="AA510" s="262"/>
      <c r="AB510" s="262"/>
      <c r="AC510" s="263"/>
      <c r="AD510" s="261">
        <f t="shared" ref="AD510" si="142">SUM(AD511:AH515)</f>
        <v>21942</v>
      </c>
      <c r="AE510" s="262"/>
      <c r="AF510" s="262"/>
      <c r="AG510" s="262"/>
      <c r="AH510" s="263"/>
      <c r="AJ510" t="s">
        <v>678</v>
      </c>
    </row>
    <row r="511" spans="1:36" x14ac:dyDescent="0.35">
      <c r="A511" s="255" t="s">
        <v>828</v>
      </c>
      <c r="B511" s="365"/>
      <c r="C511" s="365"/>
      <c r="D511" s="365"/>
      <c r="E511" s="365"/>
      <c r="F511" s="365"/>
      <c r="G511" s="365"/>
      <c r="H511" s="365"/>
      <c r="I511" s="366"/>
      <c r="J511" s="261">
        <v>9875</v>
      </c>
      <c r="K511" s="262"/>
      <c r="L511" s="262"/>
      <c r="M511" s="262"/>
      <c r="N511" s="263"/>
      <c r="O511" s="261">
        <v>14569</v>
      </c>
      <c r="P511" s="262"/>
      <c r="Q511" s="262"/>
      <c r="R511" s="262"/>
      <c r="S511" s="263"/>
      <c r="T511" s="261">
        <v>9875</v>
      </c>
      <c r="U511" s="262"/>
      <c r="V511" s="262"/>
      <c r="W511" s="262"/>
      <c r="X511" s="263"/>
      <c r="Y511" s="261"/>
      <c r="Z511" s="262"/>
      <c r="AA511" s="262"/>
      <c r="AB511" s="262"/>
      <c r="AC511" s="263"/>
      <c r="AD511" s="261">
        <f>J511+O511-T511-Y511</f>
        <v>14569</v>
      </c>
      <c r="AE511" s="262"/>
      <c r="AF511" s="262"/>
      <c r="AG511" s="262"/>
      <c r="AH511" s="263"/>
      <c r="AJ511" t="s">
        <v>678</v>
      </c>
    </row>
    <row r="512" spans="1:36" x14ac:dyDescent="0.35">
      <c r="A512" s="255" t="s">
        <v>829</v>
      </c>
      <c r="B512" s="365"/>
      <c r="C512" s="365"/>
      <c r="D512" s="365"/>
      <c r="E512" s="365"/>
      <c r="F512" s="365"/>
      <c r="G512" s="365"/>
      <c r="H512" s="365"/>
      <c r="I512" s="366"/>
      <c r="J512" s="261">
        <v>2880</v>
      </c>
      <c r="K512" s="262"/>
      <c r="L512" s="262"/>
      <c r="M512" s="262"/>
      <c r="N512" s="263"/>
      <c r="O512" s="261">
        <v>2800</v>
      </c>
      <c r="P512" s="262"/>
      <c r="Q512" s="262"/>
      <c r="R512" s="262"/>
      <c r="S512" s="263"/>
      <c r="T512" s="261">
        <v>2880</v>
      </c>
      <c r="U512" s="262"/>
      <c r="V512" s="262"/>
      <c r="W512" s="262"/>
      <c r="X512" s="263"/>
      <c r="Y512" s="261"/>
      <c r="Z512" s="262"/>
      <c r="AA512" s="262"/>
      <c r="AB512" s="262"/>
      <c r="AC512" s="263"/>
      <c r="AD512" s="261">
        <f>J512+O512-T512+Y512</f>
        <v>2800</v>
      </c>
      <c r="AE512" s="262"/>
      <c r="AF512" s="262"/>
      <c r="AG512" s="262"/>
      <c r="AH512" s="263"/>
    </row>
    <row r="513" spans="1:34" x14ac:dyDescent="0.35">
      <c r="A513" s="255" t="s">
        <v>662</v>
      </c>
      <c r="B513" s="365"/>
      <c r="C513" s="365"/>
      <c r="D513" s="365"/>
      <c r="E513" s="365"/>
      <c r="F513" s="365"/>
      <c r="G513" s="365"/>
      <c r="H513" s="365"/>
      <c r="I513" s="366"/>
      <c r="J513" s="261">
        <v>1200</v>
      </c>
      <c r="K513" s="262"/>
      <c r="L513" s="262"/>
      <c r="M513" s="262"/>
      <c r="N513" s="263"/>
      <c r="O513" s="261">
        <v>1200</v>
      </c>
      <c r="P513" s="262"/>
      <c r="Q513" s="262"/>
      <c r="R513" s="262"/>
      <c r="S513" s="263"/>
      <c r="T513" s="261">
        <v>1200</v>
      </c>
      <c r="U513" s="262"/>
      <c r="V513" s="262"/>
      <c r="W513" s="262"/>
      <c r="X513" s="263"/>
      <c r="Y513" s="261"/>
      <c r="Z513" s="262"/>
      <c r="AA513" s="262"/>
      <c r="AB513" s="262"/>
      <c r="AC513" s="263"/>
      <c r="AD513" s="261">
        <f>J513+O513-T513+Y513</f>
        <v>1200</v>
      </c>
      <c r="AE513" s="262"/>
      <c r="AF513" s="262"/>
      <c r="AG513" s="262"/>
      <c r="AH513" s="263"/>
    </row>
    <row r="514" spans="1:34" x14ac:dyDescent="0.35">
      <c r="A514" s="255" t="s">
        <v>830</v>
      </c>
      <c r="B514" s="365"/>
      <c r="C514" s="365"/>
      <c r="D514" s="365"/>
      <c r="E514" s="365"/>
      <c r="F514" s="365"/>
      <c r="G514" s="365"/>
      <c r="H514" s="365"/>
      <c r="I514" s="366"/>
      <c r="J514" s="261">
        <v>343</v>
      </c>
      <c r="K514" s="262"/>
      <c r="L514" s="262"/>
      <c r="M514" s="262"/>
      <c r="N514" s="263"/>
      <c r="O514" s="261">
        <v>519</v>
      </c>
      <c r="P514" s="262"/>
      <c r="Q514" s="262"/>
      <c r="R514" s="262"/>
      <c r="S514" s="263"/>
      <c r="T514" s="261">
        <v>343</v>
      </c>
      <c r="U514" s="262"/>
      <c r="V514" s="262"/>
      <c r="W514" s="262"/>
      <c r="X514" s="263"/>
      <c r="Y514" s="261"/>
      <c r="Z514" s="262"/>
      <c r="AA514" s="262"/>
      <c r="AB514" s="262"/>
      <c r="AC514" s="263"/>
      <c r="AD514" s="261">
        <f>J514+O514-T514+Y514</f>
        <v>519</v>
      </c>
      <c r="AE514" s="262"/>
      <c r="AF514" s="262"/>
      <c r="AG514" s="262"/>
      <c r="AH514" s="263"/>
    </row>
    <row r="515" spans="1:34" x14ac:dyDescent="0.35">
      <c r="A515" s="255" t="s">
        <v>831</v>
      </c>
      <c r="B515" s="365"/>
      <c r="C515" s="365"/>
      <c r="D515" s="365"/>
      <c r="E515" s="365"/>
      <c r="F515" s="365"/>
      <c r="G515" s="365"/>
      <c r="H515" s="365"/>
      <c r="I515" s="366"/>
      <c r="J515" s="261">
        <v>2790</v>
      </c>
      <c r="K515" s="262"/>
      <c r="L515" s="262"/>
      <c r="M515" s="262"/>
      <c r="N515" s="263"/>
      <c r="O515" s="261">
        <v>2854</v>
      </c>
      <c r="P515" s="262"/>
      <c r="Q515" s="262"/>
      <c r="R515" s="262"/>
      <c r="S515" s="263"/>
      <c r="T515" s="261">
        <v>2790</v>
      </c>
      <c r="U515" s="262"/>
      <c r="V515" s="262"/>
      <c r="W515" s="262"/>
      <c r="X515" s="263"/>
      <c r="Y515" s="261"/>
      <c r="Z515" s="262"/>
      <c r="AA515" s="262"/>
      <c r="AB515" s="262"/>
      <c r="AC515" s="263"/>
      <c r="AD515" s="261">
        <f>J515+O515-T515+Y515</f>
        <v>2854</v>
      </c>
      <c r="AE515" s="262"/>
      <c r="AF515" s="262"/>
      <c r="AG515" s="262"/>
      <c r="AH515" s="263"/>
    </row>
    <row r="516" spans="1:34" x14ac:dyDescent="0.3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row>
    <row r="517" spans="1:34" hidden="1" x14ac:dyDescent="0.35">
      <c r="A517" s="231" t="s">
        <v>681</v>
      </c>
      <c r="B517" s="231"/>
      <c r="C517" s="231"/>
      <c r="D517" s="231"/>
      <c r="E517" s="231"/>
      <c r="F517" s="231"/>
      <c r="G517" s="231"/>
      <c r="H517" s="231"/>
      <c r="I517" s="231"/>
      <c r="J517" s="231"/>
      <c r="K517" s="231"/>
      <c r="L517" s="231"/>
      <c r="M517" s="231"/>
      <c r="N517" s="231"/>
      <c r="O517" s="231"/>
      <c r="P517" s="231"/>
      <c r="Q517" s="231"/>
      <c r="R517" s="231"/>
      <c r="S517" s="231"/>
      <c r="T517" s="231"/>
      <c r="U517" s="231"/>
      <c r="V517" s="231"/>
      <c r="W517" s="231"/>
      <c r="X517" s="231"/>
      <c r="Y517" s="231"/>
      <c r="Z517" s="231"/>
      <c r="AA517" s="231"/>
      <c r="AB517" s="231"/>
      <c r="AC517" s="231"/>
      <c r="AD517" s="231"/>
      <c r="AE517" s="231"/>
      <c r="AF517" s="231"/>
      <c r="AG517" s="231"/>
      <c r="AH517" s="231"/>
    </row>
    <row r="518" spans="1:34" hidden="1" x14ac:dyDescent="0.35">
      <c r="A518" s="231"/>
      <c r="B518" s="231"/>
      <c r="C518" s="231"/>
      <c r="D518" s="231"/>
      <c r="E518" s="231"/>
      <c r="F518" s="231"/>
      <c r="G518" s="231"/>
      <c r="H518" s="231"/>
      <c r="I518" s="231"/>
      <c r="J518" s="231"/>
      <c r="K518" s="231"/>
      <c r="L518" s="231"/>
      <c r="M518" s="231"/>
      <c r="N518" s="231"/>
      <c r="O518" s="231"/>
      <c r="P518" s="231"/>
      <c r="Q518" s="231"/>
      <c r="R518" s="231"/>
      <c r="S518" s="231"/>
      <c r="T518" s="231"/>
      <c r="U518" s="231"/>
      <c r="V518" s="231"/>
      <c r="W518" s="231"/>
      <c r="X518" s="231"/>
      <c r="Y518" s="231"/>
      <c r="Z518" s="231"/>
      <c r="AA518" s="231"/>
      <c r="AB518" s="231"/>
      <c r="AC518" s="231"/>
      <c r="AD518" s="231"/>
      <c r="AE518" s="231"/>
      <c r="AF518" s="231"/>
      <c r="AG518" s="231"/>
      <c r="AH518" s="231"/>
    </row>
    <row r="519" spans="1:34" hidden="1" x14ac:dyDescent="0.35">
      <c r="A519" s="68"/>
      <c r="B519" s="68"/>
      <c r="C519" s="68"/>
      <c r="D519" s="68"/>
      <c r="E519" s="68"/>
      <c r="F519" s="68"/>
      <c r="G519" s="68"/>
      <c r="H519" s="68"/>
      <c r="I519" s="68"/>
      <c r="J519" s="68"/>
      <c r="K519" s="68"/>
      <c r="L519" s="68"/>
      <c r="M519" s="68"/>
      <c r="N519" s="68"/>
      <c r="O519" s="68"/>
      <c r="P519" s="68"/>
      <c r="Q519" s="68"/>
      <c r="R519" s="68"/>
      <c r="S519" s="68"/>
      <c r="T519" s="68"/>
      <c r="U519" s="68"/>
      <c r="V519" s="68"/>
      <c r="W519" s="68"/>
      <c r="X519" s="68"/>
      <c r="Y519" s="68"/>
      <c r="Z519" s="68"/>
      <c r="AA519" s="68"/>
      <c r="AB519" s="68"/>
      <c r="AC519" s="68"/>
      <c r="AD519" s="68"/>
      <c r="AE519" s="68"/>
      <c r="AF519" s="68"/>
      <c r="AG519" s="68"/>
      <c r="AH519" s="68"/>
    </row>
    <row r="520" spans="1:34" x14ac:dyDescent="0.35">
      <c r="A520" s="238" t="s">
        <v>127</v>
      </c>
      <c r="B520" s="238"/>
      <c r="C520" s="238"/>
      <c r="D520" s="238"/>
      <c r="E520" s="238"/>
      <c r="F520" s="238"/>
      <c r="G520" s="238"/>
      <c r="H520" s="238"/>
      <c r="I520" s="238"/>
      <c r="J520" s="238"/>
      <c r="K520" s="238"/>
      <c r="L520" s="238"/>
      <c r="M520" s="238"/>
      <c r="N520" s="238"/>
      <c r="O520" s="238"/>
      <c r="P520" s="238"/>
      <c r="Q520" s="238"/>
      <c r="R520" s="238"/>
      <c r="S520" s="238"/>
      <c r="T520" s="238"/>
      <c r="U520" s="238"/>
      <c r="V520" s="238"/>
      <c r="W520" s="238"/>
      <c r="X520" s="238"/>
      <c r="Y520" s="238"/>
      <c r="Z520" s="238"/>
      <c r="AA520" s="238"/>
      <c r="AB520" s="238"/>
      <c r="AC520" s="238"/>
      <c r="AD520" s="238"/>
      <c r="AE520" s="238"/>
      <c r="AF520" s="238"/>
      <c r="AG520" s="238"/>
      <c r="AH520" s="238"/>
    </row>
    <row r="521" spans="1:34" x14ac:dyDescent="0.35">
      <c r="A521" s="238"/>
      <c r="B521" s="238"/>
      <c r="C521" s="238"/>
      <c r="D521" s="238"/>
      <c r="E521" s="238"/>
      <c r="F521" s="238"/>
      <c r="G521" s="238"/>
      <c r="H521" s="238"/>
      <c r="I521" s="238"/>
      <c r="J521" s="238"/>
      <c r="K521" s="238"/>
      <c r="L521" s="238"/>
      <c r="M521" s="238"/>
      <c r="N521" s="238"/>
      <c r="O521" s="238"/>
      <c r="P521" s="238"/>
      <c r="Q521" s="238"/>
      <c r="R521" s="238"/>
      <c r="S521" s="238"/>
      <c r="T521" s="238"/>
      <c r="U521" s="238"/>
      <c r="V521" s="238"/>
      <c r="W521" s="238"/>
      <c r="X521" s="238"/>
      <c r="Y521" s="238"/>
      <c r="Z521" s="238"/>
      <c r="AA521" s="238"/>
      <c r="AB521" s="238"/>
      <c r="AC521" s="238"/>
      <c r="AD521" s="238"/>
      <c r="AE521" s="238"/>
      <c r="AF521" s="238"/>
      <c r="AG521" s="238"/>
      <c r="AH521" s="238"/>
    </row>
    <row r="522" spans="1:34" x14ac:dyDescent="0.3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row>
    <row r="523" spans="1:34" x14ac:dyDescent="0.35">
      <c r="A523" s="231" t="s">
        <v>126</v>
      </c>
      <c r="B523" s="231"/>
      <c r="C523" s="231"/>
      <c r="D523" s="231"/>
      <c r="E523" s="231"/>
      <c r="F523" s="231"/>
      <c r="G523" s="231"/>
      <c r="H523" s="231"/>
      <c r="I523" s="231"/>
      <c r="J523" s="231"/>
      <c r="K523" s="231"/>
      <c r="L523" s="231"/>
      <c r="M523" s="231"/>
      <c r="N523" s="231"/>
      <c r="O523" s="231"/>
      <c r="P523" s="231"/>
      <c r="Q523" s="231"/>
      <c r="R523" s="231"/>
      <c r="S523" s="231"/>
      <c r="T523" s="231"/>
      <c r="U523" s="231"/>
      <c r="V523" s="231"/>
      <c r="W523" s="231"/>
      <c r="X523" s="231"/>
      <c r="Y523" s="231"/>
      <c r="Z523" s="231"/>
      <c r="AA523" s="231"/>
      <c r="AB523" s="231"/>
      <c r="AC523" s="231"/>
      <c r="AD523" s="231"/>
      <c r="AE523" s="231"/>
      <c r="AF523" s="231"/>
      <c r="AG523" s="231"/>
      <c r="AH523" s="231"/>
    </row>
    <row r="524" spans="1:34" x14ac:dyDescent="0.35">
      <c r="A524" s="231"/>
      <c r="B524" s="231"/>
      <c r="C524" s="231"/>
      <c r="D524" s="231"/>
      <c r="E524" s="231"/>
      <c r="F524" s="231"/>
      <c r="G524" s="231"/>
      <c r="H524" s="231"/>
      <c r="I524" s="231"/>
      <c r="J524" s="231"/>
      <c r="K524" s="231"/>
      <c r="L524" s="231"/>
      <c r="M524" s="231"/>
      <c r="N524" s="231"/>
      <c r="O524" s="231"/>
      <c r="P524" s="231"/>
      <c r="Q524" s="231"/>
      <c r="R524" s="231"/>
      <c r="S524" s="231"/>
      <c r="T524" s="231"/>
      <c r="U524" s="231"/>
      <c r="V524" s="231"/>
      <c r="W524" s="231"/>
      <c r="X524" s="231"/>
      <c r="Y524" s="231"/>
      <c r="Z524" s="231"/>
      <c r="AA524" s="231"/>
      <c r="AB524" s="231"/>
      <c r="AC524" s="231"/>
      <c r="AD524" s="231"/>
      <c r="AE524" s="231"/>
      <c r="AF524" s="231"/>
      <c r="AG524" s="231"/>
      <c r="AH524" s="231"/>
    </row>
    <row r="525" spans="1:34" x14ac:dyDescent="0.3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row>
    <row r="526" spans="1:34" x14ac:dyDescent="0.35">
      <c r="A526" s="445" t="s">
        <v>83</v>
      </c>
      <c r="B526" s="446"/>
      <c r="C526" s="446"/>
      <c r="D526" s="446"/>
      <c r="E526" s="446"/>
      <c r="F526" s="446"/>
      <c r="G526" s="446"/>
      <c r="H526" s="446"/>
      <c r="I526" s="447"/>
      <c r="J526" s="250" t="s">
        <v>70</v>
      </c>
      <c r="K526" s="252"/>
      <c r="L526" s="252"/>
      <c r="M526" s="252"/>
      <c r="N526" s="252"/>
      <c r="O526" s="252"/>
      <c r="P526" s="252"/>
      <c r="Q526" s="252"/>
      <c r="R526" s="252"/>
      <c r="S526" s="252"/>
      <c r="T526" s="252"/>
      <c r="U526" s="252"/>
      <c r="V526" s="252"/>
      <c r="W526" s="252"/>
      <c r="X526" s="252"/>
      <c r="Y526" s="252"/>
      <c r="Z526" s="252"/>
      <c r="AA526" s="252"/>
      <c r="AB526" s="252"/>
      <c r="AC526" s="252"/>
      <c r="AD526" s="252"/>
      <c r="AE526" s="252"/>
      <c r="AF526" s="252"/>
      <c r="AG526" s="252"/>
      <c r="AH526" s="253"/>
    </row>
    <row r="527" spans="1:34" x14ac:dyDescent="0.35">
      <c r="A527" s="448"/>
      <c r="B527" s="449"/>
      <c r="C527" s="449"/>
      <c r="D527" s="449"/>
      <c r="E527" s="449"/>
      <c r="F527" s="449"/>
      <c r="G527" s="449"/>
      <c r="H527" s="449"/>
      <c r="I527" s="450"/>
      <c r="J527" s="359" t="s">
        <v>50</v>
      </c>
      <c r="K527" s="360"/>
      <c r="L527" s="360"/>
      <c r="M527" s="360"/>
      <c r="N527" s="361"/>
      <c r="O527" s="359" t="s">
        <v>121</v>
      </c>
      <c r="P527" s="360"/>
      <c r="Q527" s="360"/>
      <c r="R527" s="360"/>
      <c r="S527" s="361"/>
      <c r="T527" s="359" t="s">
        <v>122</v>
      </c>
      <c r="U527" s="360"/>
      <c r="V527" s="360"/>
      <c r="W527" s="360"/>
      <c r="X527" s="361"/>
      <c r="Y527" s="359" t="s">
        <v>123</v>
      </c>
      <c r="Z527" s="360"/>
      <c r="AA527" s="360"/>
      <c r="AB527" s="360"/>
      <c r="AC527" s="361"/>
      <c r="AD527" s="359" t="s">
        <v>54</v>
      </c>
      <c r="AE527" s="360"/>
      <c r="AF527" s="360"/>
      <c r="AG527" s="360"/>
      <c r="AH527" s="361"/>
    </row>
    <row r="528" spans="1:34" x14ac:dyDescent="0.35">
      <c r="A528" s="451"/>
      <c r="B528" s="452"/>
      <c r="C528" s="452"/>
      <c r="D528" s="452"/>
      <c r="E528" s="452"/>
      <c r="F528" s="452"/>
      <c r="G528" s="452"/>
      <c r="H528" s="452"/>
      <c r="I528" s="453"/>
      <c r="J528" s="362"/>
      <c r="K528" s="363"/>
      <c r="L528" s="363"/>
      <c r="M528" s="363"/>
      <c r="N528" s="364"/>
      <c r="O528" s="362"/>
      <c r="P528" s="363"/>
      <c r="Q528" s="363"/>
      <c r="R528" s="363"/>
      <c r="S528" s="364"/>
      <c r="T528" s="362"/>
      <c r="U528" s="363"/>
      <c r="V528" s="363"/>
      <c r="W528" s="363"/>
      <c r="X528" s="364"/>
      <c r="Y528" s="362"/>
      <c r="Z528" s="363"/>
      <c r="AA528" s="363"/>
      <c r="AB528" s="363"/>
      <c r="AC528" s="364"/>
      <c r="AD528" s="362"/>
      <c r="AE528" s="363"/>
      <c r="AF528" s="363"/>
      <c r="AG528" s="363"/>
      <c r="AH528" s="364"/>
    </row>
    <row r="529" spans="1:36" x14ac:dyDescent="0.35">
      <c r="A529" s="250" t="s">
        <v>40</v>
      </c>
      <c r="B529" s="252"/>
      <c r="C529" s="252"/>
      <c r="D529" s="252"/>
      <c r="E529" s="252"/>
      <c r="F529" s="252"/>
      <c r="G529" s="252"/>
      <c r="H529" s="252"/>
      <c r="I529" s="253"/>
      <c r="J529" s="250" t="s">
        <v>41</v>
      </c>
      <c r="K529" s="252"/>
      <c r="L529" s="252"/>
      <c r="M529" s="252"/>
      <c r="N529" s="253"/>
      <c r="O529" s="250" t="s">
        <v>42</v>
      </c>
      <c r="P529" s="252"/>
      <c r="Q529" s="252"/>
      <c r="R529" s="252"/>
      <c r="S529" s="253"/>
      <c r="T529" s="250" t="s">
        <v>43</v>
      </c>
      <c r="U529" s="252"/>
      <c r="V529" s="252"/>
      <c r="W529" s="252"/>
      <c r="X529" s="253"/>
      <c r="Y529" s="250" t="s">
        <v>44</v>
      </c>
      <c r="Z529" s="252"/>
      <c r="AA529" s="252"/>
      <c r="AB529" s="252"/>
      <c r="AC529" s="253"/>
      <c r="AD529" s="250" t="s">
        <v>45</v>
      </c>
      <c r="AE529" s="252"/>
      <c r="AF529" s="252"/>
      <c r="AG529" s="252"/>
      <c r="AH529" s="253"/>
    </row>
    <row r="530" spans="1:36" x14ac:dyDescent="0.35">
      <c r="A530" s="255" t="s">
        <v>124</v>
      </c>
      <c r="B530" s="365"/>
      <c r="C530" s="365"/>
      <c r="D530" s="365"/>
      <c r="E530" s="365"/>
      <c r="F530" s="365"/>
      <c r="G530" s="365"/>
      <c r="H530" s="365"/>
      <c r="I530" s="366"/>
      <c r="J530" s="261">
        <f>SUM(J531:N535)</f>
        <v>21601</v>
      </c>
      <c r="K530" s="262"/>
      <c r="L530" s="262"/>
      <c r="M530" s="262"/>
      <c r="N530" s="263"/>
      <c r="O530" s="261">
        <f t="shared" ref="O530" si="143">SUM(O531:S535)</f>
        <v>24301</v>
      </c>
      <c r="P530" s="262"/>
      <c r="Q530" s="262"/>
      <c r="R530" s="262"/>
      <c r="S530" s="263"/>
      <c r="T530" s="261">
        <f t="shared" ref="T530" si="144">SUM(T531:X535)</f>
        <v>0</v>
      </c>
      <c r="U530" s="262"/>
      <c r="V530" s="262"/>
      <c r="W530" s="262"/>
      <c r="X530" s="263"/>
      <c r="Y530" s="261">
        <f t="shared" ref="Y530" si="145">SUM(Y531:AC535)</f>
        <v>21601</v>
      </c>
      <c r="Z530" s="262"/>
      <c r="AA530" s="262"/>
      <c r="AB530" s="262"/>
      <c r="AC530" s="263"/>
      <c r="AD530" s="261">
        <f t="shared" ref="AD530" si="146">SUM(AD531:AH535)</f>
        <v>24301</v>
      </c>
      <c r="AE530" s="262"/>
      <c r="AF530" s="262"/>
      <c r="AG530" s="262"/>
      <c r="AH530" s="263"/>
      <c r="AJ530" t="s">
        <v>678</v>
      </c>
    </row>
    <row r="531" spans="1:36" x14ac:dyDescent="0.35">
      <c r="A531" s="255" t="s">
        <v>827</v>
      </c>
      <c r="B531" s="365"/>
      <c r="C531" s="365"/>
      <c r="D531" s="365"/>
      <c r="E531" s="365"/>
      <c r="F531" s="365"/>
      <c r="G531" s="365"/>
      <c r="H531" s="365"/>
      <c r="I531" s="366"/>
      <c r="J531" s="261">
        <v>21601</v>
      </c>
      <c r="K531" s="262"/>
      <c r="L531" s="262"/>
      <c r="M531" s="262"/>
      <c r="N531" s="263"/>
      <c r="O531" s="261">
        <v>24301</v>
      </c>
      <c r="P531" s="262"/>
      <c r="Q531" s="262"/>
      <c r="R531" s="262"/>
      <c r="S531" s="263"/>
      <c r="T531" s="261"/>
      <c r="U531" s="262"/>
      <c r="V531" s="262"/>
      <c r="W531" s="262"/>
      <c r="X531" s="263"/>
      <c r="Y531" s="261">
        <v>21601</v>
      </c>
      <c r="Z531" s="262"/>
      <c r="AA531" s="262"/>
      <c r="AB531" s="262"/>
      <c r="AC531" s="263"/>
      <c r="AD531" s="261">
        <f>J531+O531+T531-Y531</f>
        <v>24301</v>
      </c>
      <c r="AE531" s="262"/>
      <c r="AF531" s="262"/>
      <c r="AG531" s="262"/>
      <c r="AH531" s="263"/>
    </row>
    <row r="532" spans="1:36" hidden="1" x14ac:dyDescent="0.35">
      <c r="A532" s="255"/>
      <c r="B532" s="365"/>
      <c r="C532" s="365"/>
      <c r="D532" s="365"/>
      <c r="E532" s="365"/>
      <c r="F532" s="365"/>
      <c r="G532" s="365"/>
      <c r="H532" s="365"/>
      <c r="I532" s="366"/>
      <c r="J532" s="261"/>
      <c r="K532" s="262"/>
      <c r="L532" s="262"/>
      <c r="M532" s="262"/>
      <c r="N532" s="263"/>
      <c r="O532" s="261"/>
      <c r="P532" s="262"/>
      <c r="Q532" s="262"/>
      <c r="R532" s="262"/>
      <c r="S532" s="263"/>
      <c r="T532" s="261"/>
      <c r="U532" s="262"/>
      <c r="V532" s="262"/>
      <c r="W532" s="262"/>
      <c r="X532" s="263"/>
      <c r="Y532" s="261"/>
      <c r="Z532" s="262"/>
      <c r="AA532" s="262"/>
      <c r="AB532" s="262"/>
      <c r="AC532" s="263"/>
      <c r="AD532" s="261">
        <f t="shared" ref="AD532:AD535" si="147">J532+O532+T532+Y532</f>
        <v>0</v>
      </c>
      <c r="AE532" s="262"/>
      <c r="AF532" s="262"/>
      <c r="AG532" s="262"/>
      <c r="AH532" s="263"/>
    </row>
    <row r="533" spans="1:36" hidden="1" x14ac:dyDescent="0.35">
      <c r="A533" s="255"/>
      <c r="B533" s="365"/>
      <c r="C533" s="365"/>
      <c r="D533" s="365"/>
      <c r="E533" s="365"/>
      <c r="F533" s="365"/>
      <c r="G533" s="365"/>
      <c r="H533" s="365"/>
      <c r="I533" s="366"/>
      <c r="J533" s="261"/>
      <c r="K533" s="262"/>
      <c r="L533" s="262"/>
      <c r="M533" s="262"/>
      <c r="N533" s="263"/>
      <c r="O533" s="261"/>
      <c r="P533" s="262"/>
      <c r="Q533" s="262"/>
      <c r="R533" s="262"/>
      <c r="S533" s="263"/>
      <c r="T533" s="261"/>
      <c r="U533" s="262"/>
      <c r="V533" s="262"/>
      <c r="W533" s="262"/>
      <c r="X533" s="263"/>
      <c r="Y533" s="261"/>
      <c r="Z533" s="262"/>
      <c r="AA533" s="262"/>
      <c r="AB533" s="262"/>
      <c r="AC533" s="263"/>
      <c r="AD533" s="261">
        <f t="shared" si="147"/>
        <v>0</v>
      </c>
      <c r="AE533" s="262"/>
      <c r="AF533" s="262"/>
      <c r="AG533" s="262"/>
      <c r="AH533" s="263"/>
    </row>
    <row r="534" spans="1:36" hidden="1" x14ac:dyDescent="0.35">
      <c r="A534" s="255"/>
      <c r="B534" s="365"/>
      <c r="C534" s="365"/>
      <c r="D534" s="365"/>
      <c r="E534" s="365"/>
      <c r="F534" s="365"/>
      <c r="G534" s="365"/>
      <c r="H534" s="365"/>
      <c r="I534" s="366"/>
      <c r="J534" s="261"/>
      <c r="K534" s="262"/>
      <c r="L534" s="262"/>
      <c r="M534" s="262"/>
      <c r="N534" s="263"/>
      <c r="O534" s="261"/>
      <c r="P534" s="262"/>
      <c r="Q534" s="262"/>
      <c r="R534" s="262"/>
      <c r="S534" s="263"/>
      <c r="T534" s="261"/>
      <c r="U534" s="262"/>
      <c r="V534" s="262"/>
      <c r="W534" s="262"/>
      <c r="X534" s="263"/>
      <c r="Y534" s="261"/>
      <c r="Z534" s="262"/>
      <c r="AA534" s="262"/>
      <c r="AB534" s="262"/>
      <c r="AC534" s="263"/>
      <c r="AD534" s="261">
        <f t="shared" si="147"/>
        <v>0</v>
      </c>
      <c r="AE534" s="262"/>
      <c r="AF534" s="262"/>
      <c r="AG534" s="262"/>
      <c r="AH534" s="263"/>
    </row>
    <row r="535" spans="1:36" hidden="1" x14ac:dyDescent="0.35">
      <c r="A535" s="255"/>
      <c r="B535" s="365"/>
      <c r="C535" s="365"/>
      <c r="D535" s="365"/>
      <c r="E535" s="365"/>
      <c r="F535" s="365"/>
      <c r="G535" s="365"/>
      <c r="H535" s="365"/>
      <c r="I535" s="366"/>
      <c r="J535" s="261"/>
      <c r="K535" s="262"/>
      <c r="L535" s="262"/>
      <c r="M535" s="262"/>
      <c r="N535" s="263"/>
      <c r="O535" s="261"/>
      <c r="P535" s="262"/>
      <c r="Q535" s="262"/>
      <c r="R535" s="262"/>
      <c r="S535" s="263"/>
      <c r="T535" s="261"/>
      <c r="U535" s="262"/>
      <c r="V535" s="262"/>
      <c r="W535" s="262"/>
      <c r="X535" s="263"/>
      <c r="Y535" s="261"/>
      <c r="Z535" s="262"/>
      <c r="AA535" s="262"/>
      <c r="AB535" s="262"/>
      <c r="AC535" s="263"/>
      <c r="AD535" s="261">
        <f t="shared" si="147"/>
        <v>0</v>
      </c>
      <c r="AE535" s="262"/>
      <c r="AF535" s="262"/>
      <c r="AG535" s="262"/>
      <c r="AH535" s="263"/>
    </row>
    <row r="536" spans="1:36" x14ac:dyDescent="0.35">
      <c r="A536" s="255" t="s">
        <v>125</v>
      </c>
      <c r="B536" s="365"/>
      <c r="C536" s="365"/>
      <c r="D536" s="365"/>
      <c r="E536" s="365"/>
      <c r="F536" s="365"/>
      <c r="G536" s="365"/>
      <c r="H536" s="365"/>
      <c r="I536" s="366"/>
      <c r="J536" s="261">
        <f>SUM(J537:N541)</f>
        <v>24165</v>
      </c>
      <c r="K536" s="262"/>
      <c r="L536" s="262"/>
      <c r="M536" s="262"/>
      <c r="N536" s="263"/>
      <c r="O536" s="261">
        <f t="shared" ref="O536" si="148">SUM(O537:S541)</f>
        <v>17088</v>
      </c>
      <c r="P536" s="262"/>
      <c r="Q536" s="262"/>
      <c r="R536" s="262"/>
      <c r="S536" s="263"/>
      <c r="T536" s="261">
        <f t="shared" ref="T536" si="149">SUM(T537:X541)</f>
        <v>24165</v>
      </c>
      <c r="U536" s="262"/>
      <c r="V536" s="262"/>
      <c r="W536" s="262"/>
      <c r="X536" s="263"/>
      <c r="Y536" s="261">
        <f t="shared" ref="Y536" si="150">SUM(Y537:AC541)</f>
        <v>0</v>
      </c>
      <c r="Z536" s="262"/>
      <c r="AA536" s="262"/>
      <c r="AB536" s="262"/>
      <c r="AC536" s="263"/>
      <c r="AD536" s="261">
        <f t="shared" ref="AD536" si="151">SUM(AD537:AH541)</f>
        <v>17088</v>
      </c>
      <c r="AE536" s="262"/>
      <c r="AF536" s="262"/>
      <c r="AG536" s="262"/>
      <c r="AH536" s="263"/>
      <c r="AJ536" t="s">
        <v>678</v>
      </c>
    </row>
    <row r="537" spans="1:36" x14ac:dyDescent="0.35">
      <c r="A537" s="255" t="s">
        <v>828</v>
      </c>
      <c r="B537" s="365"/>
      <c r="C537" s="365"/>
      <c r="D537" s="365"/>
      <c r="E537" s="365"/>
      <c r="F537" s="365"/>
      <c r="G537" s="365"/>
      <c r="H537" s="365"/>
      <c r="I537" s="366"/>
      <c r="J537" s="261">
        <v>15951</v>
      </c>
      <c r="K537" s="262"/>
      <c r="L537" s="262"/>
      <c r="M537" s="262"/>
      <c r="N537" s="263"/>
      <c r="O537" s="261">
        <v>9875</v>
      </c>
      <c r="P537" s="262"/>
      <c r="Q537" s="262"/>
      <c r="R537" s="262"/>
      <c r="S537" s="263"/>
      <c r="T537" s="261">
        <v>15951</v>
      </c>
      <c r="U537" s="262"/>
      <c r="V537" s="262"/>
      <c r="W537" s="262"/>
      <c r="X537" s="263"/>
      <c r="Y537" s="261"/>
      <c r="Z537" s="262"/>
      <c r="AA537" s="262"/>
      <c r="AB537" s="262"/>
      <c r="AC537" s="263"/>
      <c r="AD537" s="261">
        <f>J537+O537-T537+Y537</f>
        <v>9875</v>
      </c>
      <c r="AE537" s="262"/>
      <c r="AF537" s="262"/>
      <c r="AG537" s="262"/>
      <c r="AH537" s="263"/>
    </row>
    <row r="538" spans="1:36" x14ac:dyDescent="0.35">
      <c r="A538" s="255" t="s">
        <v>829</v>
      </c>
      <c r="B538" s="365"/>
      <c r="C538" s="365"/>
      <c r="D538" s="365"/>
      <c r="E538" s="365"/>
      <c r="F538" s="365"/>
      <c r="G538" s="365"/>
      <c r="H538" s="365"/>
      <c r="I538" s="366"/>
      <c r="J538" s="261">
        <v>2800</v>
      </c>
      <c r="K538" s="262"/>
      <c r="L538" s="262"/>
      <c r="M538" s="262"/>
      <c r="N538" s="263"/>
      <c r="O538" s="261">
        <v>2880</v>
      </c>
      <c r="P538" s="262"/>
      <c r="Q538" s="262"/>
      <c r="R538" s="262"/>
      <c r="S538" s="263"/>
      <c r="T538" s="261">
        <v>2800</v>
      </c>
      <c r="U538" s="262"/>
      <c r="V538" s="262"/>
      <c r="W538" s="262"/>
      <c r="X538" s="263"/>
      <c r="Y538" s="261"/>
      <c r="Z538" s="262"/>
      <c r="AA538" s="262"/>
      <c r="AB538" s="262"/>
      <c r="AC538" s="263"/>
      <c r="AD538" s="261">
        <f>J538+O538-T538+Y538</f>
        <v>2880</v>
      </c>
      <c r="AE538" s="262"/>
      <c r="AF538" s="262"/>
      <c r="AG538" s="262"/>
      <c r="AH538" s="263"/>
    </row>
    <row r="539" spans="1:36" x14ac:dyDescent="0.35">
      <c r="A539" s="255" t="s">
        <v>662</v>
      </c>
      <c r="B539" s="365"/>
      <c r="C539" s="365"/>
      <c r="D539" s="365"/>
      <c r="E539" s="365"/>
      <c r="F539" s="365"/>
      <c r="G539" s="365"/>
      <c r="H539" s="365"/>
      <c r="I539" s="366"/>
      <c r="J539" s="261">
        <v>1200</v>
      </c>
      <c r="K539" s="262"/>
      <c r="L539" s="262"/>
      <c r="M539" s="262"/>
      <c r="N539" s="263"/>
      <c r="O539" s="261">
        <v>1200</v>
      </c>
      <c r="P539" s="262"/>
      <c r="Q539" s="262"/>
      <c r="R539" s="262"/>
      <c r="S539" s="263"/>
      <c r="T539" s="261">
        <v>1200</v>
      </c>
      <c r="U539" s="262"/>
      <c r="V539" s="262"/>
      <c r="W539" s="262"/>
      <c r="X539" s="263"/>
      <c r="Y539" s="261"/>
      <c r="Z539" s="262"/>
      <c r="AA539" s="262"/>
      <c r="AB539" s="262"/>
      <c r="AC539" s="263"/>
      <c r="AD539" s="261">
        <f>J539+O539-T539+Y539</f>
        <v>1200</v>
      </c>
      <c r="AE539" s="262"/>
      <c r="AF539" s="262"/>
      <c r="AG539" s="262"/>
      <c r="AH539" s="263"/>
    </row>
    <row r="540" spans="1:36" x14ac:dyDescent="0.35">
      <c r="A540" s="255" t="s">
        <v>830</v>
      </c>
      <c r="B540" s="365"/>
      <c r="C540" s="365"/>
      <c r="D540" s="365"/>
      <c r="E540" s="365"/>
      <c r="F540" s="365"/>
      <c r="G540" s="365"/>
      <c r="H540" s="365"/>
      <c r="I540" s="366"/>
      <c r="J540" s="261">
        <v>1499</v>
      </c>
      <c r="K540" s="262"/>
      <c r="L540" s="262"/>
      <c r="M540" s="262"/>
      <c r="N540" s="263"/>
      <c r="O540" s="261">
        <v>343</v>
      </c>
      <c r="P540" s="262"/>
      <c r="Q540" s="262"/>
      <c r="R540" s="262"/>
      <c r="S540" s="263"/>
      <c r="T540" s="261">
        <v>1499</v>
      </c>
      <c r="U540" s="262"/>
      <c r="V540" s="262"/>
      <c r="W540" s="262"/>
      <c r="X540" s="263"/>
      <c r="Y540" s="261"/>
      <c r="Z540" s="262"/>
      <c r="AA540" s="262"/>
      <c r="AB540" s="262"/>
      <c r="AC540" s="263"/>
      <c r="AD540" s="261">
        <f>J540+O540-T540+Y540</f>
        <v>343</v>
      </c>
      <c r="AE540" s="262"/>
      <c r="AF540" s="262"/>
      <c r="AG540" s="262"/>
      <c r="AH540" s="263"/>
    </row>
    <row r="541" spans="1:36" x14ac:dyDescent="0.35">
      <c r="A541" s="255" t="s">
        <v>831</v>
      </c>
      <c r="B541" s="365"/>
      <c r="C541" s="365"/>
      <c r="D541" s="365"/>
      <c r="E541" s="365"/>
      <c r="F541" s="365"/>
      <c r="G541" s="365"/>
      <c r="H541" s="365"/>
      <c r="I541" s="366"/>
      <c r="J541" s="261">
        <v>2715</v>
      </c>
      <c r="K541" s="262"/>
      <c r="L541" s="262"/>
      <c r="M541" s="262"/>
      <c r="N541" s="263"/>
      <c r="O541" s="261">
        <v>2790</v>
      </c>
      <c r="P541" s="262"/>
      <c r="Q541" s="262"/>
      <c r="R541" s="262"/>
      <c r="S541" s="263"/>
      <c r="T541" s="261">
        <v>2715</v>
      </c>
      <c r="U541" s="262"/>
      <c r="V541" s="262"/>
      <c r="W541" s="262"/>
      <c r="X541" s="263"/>
      <c r="Y541" s="261"/>
      <c r="Z541" s="262"/>
      <c r="AA541" s="262"/>
      <c r="AB541" s="262"/>
      <c r="AC541" s="263"/>
      <c r="AD541" s="261">
        <f>J541+O541-T541+Y541</f>
        <v>2790</v>
      </c>
      <c r="AE541" s="262"/>
      <c r="AF541" s="262"/>
      <c r="AG541" s="262"/>
      <c r="AH541" s="263"/>
    </row>
    <row r="542" spans="1:36" x14ac:dyDescent="0.3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row>
    <row r="543" spans="1:36" hidden="1" x14ac:dyDescent="0.3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row>
    <row r="544" spans="1:36" hidden="1" x14ac:dyDescent="0.3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row>
    <row r="545" spans="1:34" hidden="1" x14ac:dyDescent="0.3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row>
    <row r="546" spans="1:34" hidden="1" x14ac:dyDescent="0.3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row>
    <row r="547" spans="1:34" hidden="1" x14ac:dyDescent="0.3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row>
    <row r="548" spans="1:34" hidden="1" x14ac:dyDescent="0.3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row>
    <row r="549" spans="1:34" hidden="1" x14ac:dyDescent="0.3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row>
    <row r="550" spans="1:34" hidden="1" x14ac:dyDescent="0.35"/>
    <row r="551" spans="1:34" ht="15" customHeight="1" x14ac:dyDescent="0.35">
      <c r="A551" s="103">
        <v>11</v>
      </c>
      <c r="B551" s="10"/>
      <c r="C551" s="10"/>
      <c r="D551" s="10" t="s">
        <v>691</v>
      </c>
      <c r="E551" s="10"/>
      <c r="F551" s="10"/>
      <c r="G551" s="10"/>
      <c r="H551" s="10"/>
      <c r="I551" s="10"/>
      <c r="J551" s="10"/>
      <c r="K551" s="10"/>
      <c r="L551" s="10"/>
      <c r="M551" s="10"/>
      <c r="N551" s="10"/>
      <c r="O551" s="10"/>
      <c r="P551" s="10"/>
      <c r="Q551" s="10"/>
      <c r="R551" s="10"/>
      <c r="S551" s="10"/>
      <c r="T551" s="5"/>
      <c r="U551" s="5"/>
      <c r="V551" s="5"/>
      <c r="W551" s="5"/>
      <c r="X551" s="5"/>
      <c r="Y551" s="5"/>
      <c r="Z551" s="5"/>
      <c r="AA551" s="5"/>
      <c r="AB551" s="5"/>
      <c r="AC551" s="5"/>
      <c r="AD551" s="5"/>
      <c r="AE551" s="5"/>
      <c r="AF551" s="5"/>
      <c r="AG551" s="5"/>
      <c r="AH551" s="5"/>
    </row>
    <row r="552" spans="1:34" x14ac:dyDescent="0.35">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c r="AA552" s="27"/>
      <c r="AB552" s="27"/>
      <c r="AC552" s="27"/>
      <c r="AD552" s="27"/>
      <c r="AE552" s="27"/>
      <c r="AF552" s="27"/>
      <c r="AG552" s="27"/>
      <c r="AH552" s="27"/>
    </row>
    <row r="553" spans="1:34" x14ac:dyDescent="0.35">
      <c r="A553" s="177" t="s">
        <v>650</v>
      </c>
      <c r="B553" s="178"/>
      <c r="C553" s="178"/>
      <c r="D553" s="178"/>
      <c r="E553" s="178"/>
      <c r="F553" s="178"/>
      <c r="G553" s="178"/>
      <c r="H553" s="178"/>
      <c r="I553" s="178"/>
      <c r="J553" s="178"/>
      <c r="K553" s="178"/>
      <c r="L553" s="178"/>
      <c r="M553" s="178"/>
      <c r="N553" s="178"/>
      <c r="O553" s="178"/>
      <c r="P553" s="178"/>
      <c r="Q553" s="178"/>
      <c r="R553" s="178"/>
      <c r="S553" s="178"/>
      <c r="T553" s="178"/>
      <c r="U553" s="178"/>
      <c r="V553" s="178"/>
      <c r="W553" s="178"/>
      <c r="X553" s="178"/>
      <c r="Y553" s="178"/>
      <c r="Z553" s="178"/>
      <c r="AA553" s="178"/>
      <c r="AB553" s="178"/>
      <c r="AC553" s="178"/>
      <c r="AD553" s="178"/>
      <c r="AE553" s="178"/>
      <c r="AF553" s="178"/>
      <c r="AG553" s="178"/>
      <c r="AH553" s="178"/>
    </row>
    <row r="554" spans="1:34" x14ac:dyDescent="0.35">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c r="AA554" s="27"/>
      <c r="AB554" s="27"/>
      <c r="AC554" s="27"/>
      <c r="AD554" s="27"/>
      <c r="AE554" s="27"/>
      <c r="AF554" s="27"/>
      <c r="AG554" s="27"/>
      <c r="AH554" s="27"/>
    </row>
    <row r="555" spans="1:34" x14ac:dyDescent="0.35">
      <c r="A555" s="181" t="s">
        <v>83</v>
      </c>
      <c r="B555" s="181"/>
      <c r="C555" s="181"/>
      <c r="D555" s="181"/>
      <c r="E555" s="181"/>
      <c r="F555" s="181"/>
      <c r="G555" s="181"/>
      <c r="H555" s="181"/>
      <c r="I555" s="181"/>
      <c r="J555" s="181"/>
      <c r="K555" s="181"/>
      <c r="L555" s="181"/>
      <c r="M555" s="181"/>
      <c r="N555" s="181"/>
      <c r="O555" s="181" t="s">
        <v>58</v>
      </c>
      <c r="P555" s="181"/>
      <c r="Q555" s="181"/>
      <c r="R555" s="181"/>
      <c r="S555" s="181"/>
      <c r="T555" s="181"/>
      <c r="U555" s="181"/>
      <c r="V555" s="181"/>
      <c r="W555" s="181"/>
      <c r="X555" s="181"/>
      <c r="Y555" s="181" t="s">
        <v>59</v>
      </c>
      <c r="Z555" s="181"/>
      <c r="AA555" s="181"/>
      <c r="AB555" s="181"/>
      <c r="AC555" s="181"/>
      <c r="AD555" s="181"/>
      <c r="AE555" s="181"/>
      <c r="AF555" s="181"/>
      <c r="AG555" s="181"/>
      <c r="AH555" s="181"/>
    </row>
    <row r="556" spans="1:34" x14ac:dyDescent="0.35">
      <c r="A556" s="181"/>
      <c r="B556" s="181"/>
      <c r="C556" s="181"/>
      <c r="D556" s="181"/>
      <c r="E556" s="181"/>
      <c r="F556" s="181"/>
      <c r="G556" s="181"/>
      <c r="H556" s="181"/>
      <c r="I556" s="181"/>
      <c r="J556" s="181"/>
      <c r="K556" s="181"/>
      <c r="L556" s="181"/>
      <c r="M556" s="181"/>
      <c r="N556" s="181"/>
      <c r="O556" s="181"/>
      <c r="P556" s="181"/>
      <c r="Q556" s="181"/>
      <c r="R556" s="181"/>
      <c r="S556" s="181"/>
      <c r="T556" s="181"/>
      <c r="U556" s="181"/>
      <c r="V556" s="181"/>
      <c r="W556" s="181"/>
      <c r="X556" s="181"/>
      <c r="Y556" s="181"/>
      <c r="Z556" s="181"/>
      <c r="AA556" s="181"/>
      <c r="AB556" s="181"/>
      <c r="AC556" s="181"/>
      <c r="AD556" s="181"/>
      <c r="AE556" s="181"/>
      <c r="AF556" s="181"/>
      <c r="AG556" s="181"/>
      <c r="AH556" s="181"/>
    </row>
    <row r="557" spans="1:34" x14ac:dyDescent="0.35">
      <c r="A557" s="340" t="s">
        <v>646</v>
      </c>
      <c r="B557" s="341"/>
      <c r="C557" s="341"/>
      <c r="D557" s="341"/>
      <c r="E557" s="341"/>
      <c r="F557" s="341"/>
      <c r="G557" s="341"/>
      <c r="H557" s="341"/>
      <c r="I557" s="341"/>
      <c r="J557" s="341"/>
      <c r="K557" s="341"/>
      <c r="L557" s="341"/>
      <c r="M557" s="341"/>
      <c r="N557" s="342"/>
      <c r="O557" s="346">
        <f>O559+O561</f>
        <v>19674</v>
      </c>
      <c r="P557" s="346"/>
      <c r="Q557" s="346"/>
      <c r="R557" s="346"/>
      <c r="S557" s="346"/>
      <c r="T557" s="346"/>
      <c r="U557" s="346"/>
      <c r="V557" s="346"/>
      <c r="W557" s="346"/>
      <c r="X557" s="346"/>
      <c r="Y557" s="346">
        <f>Y559+Y561</f>
        <v>20474</v>
      </c>
      <c r="Z557" s="346"/>
      <c r="AA557" s="346"/>
      <c r="AB557" s="346"/>
      <c r="AC557" s="346"/>
      <c r="AD557" s="346"/>
      <c r="AE557" s="346"/>
      <c r="AF557" s="346"/>
      <c r="AG557" s="346"/>
      <c r="AH557" s="346"/>
    </row>
    <row r="558" spans="1:34" x14ac:dyDescent="0.35">
      <c r="A558" s="343"/>
      <c r="B558" s="344"/>
      <c r="C558" s="344"/>
      <c r="D558" s="344"/>
      <c r="E558" s="344"/>
      <c r="F558" s="344"/>
      <c r="G558" s="344"/>
      <c r="H558" s="344"/>
      <c r="I558" s="344"/>
      <c r="J558" s="344"/>
      <c r="K558" s="344"/>
      <c r="L558" s="344"/>
      <c r="M558" s="344"/>
      <c r="N558" s="345"/>
      <c r="O558" s="346"/>
      <c r="P558" s="346"/>
      <c r="Q558" s="346"/>
      <c r="R558" s="346"/>
      <c r="S558" s="346"/>
      <c r="T558" s="346"/>
      <c r="U558" s="346"/>
      <c r="V558" s="346"/>
      <c r="W558" s="346"/>
      <c r="X558" s="346"/>
      <c r="Y558" s="346"/>
      <c r="Z558" s="346"/>
      <c r="AA558" s="346"/>
      <c r="AB558" s="346"/>
      <c r="AC558" s="346"/>
      <c r="AD558" s="346"/>
      <c r="AE558" s="346"/>
      <c r="AF558" s="346"/>
      <c r="AG558" s="346"/>
      <c r="AH558" s="346"/>
    </row>
    <row r="559" spans="1:34" x14ac:dyDescent="0.35">
      <c r="A559" s="169" t="s">
        <v>647</v>
      </c>
      <c r="B559" s="170"/>
      <c r="C559" s="170"/>
      <c r="D559" s="170"/>
      <c r="E559" s="170"/>
      <c r="F559" s="170"/>
      <c r="G559" s="170"/>
      <c r="H559" s="170"/>
      <c r="I559" s="170"/>
      <c r="J559" s="170"/>
      <c r="K559" s="170"/>
      <c r="L559" s="170"/>
      <c r="M559" s="170"/>
      <c r="N559" s="171"/>
      <c r="O559" s="339"/>
      <c r="P559" s="339"/>
      <c r="Q559" s="339"/>
      <c r="R559" s="339"/>
      <c r="S559" s="339"/>
      <c r="T559" s="339"/>
      <c r="U559" s="339"/>
      <c r="V559" s="339"/>
      <c r="W559" s="339"/>
      <c r="X559" s="339"/>
      <c r="Y559" s="339"/>
      <c r="Z559" s="339"/>
      <c r="AA559" s="339"/>
      <c r="AB559" s="339"/>
      <c r="AC559" s="339"/>
      <c r="AD559" s="339"/>
      <c r="AE559" s="339"/>
      <c r="AF559" s="339"/>
      <c r="AG559" s="339"/>
      <c r="AH559" s="339"/>
    </row>
    <row r="560" spans="1:34" x14ac:dyDescent="0.35">
      <c r="A560" s="336"/>
      <c r="B560" s="337"/>
      <c r="C560" s="337"/>
      <c r="D560" s="337"/>
      <c r="E560" s="337"/>
      <c r="F560" s="337"/>
      <c r="G560" s="337"/>
      <c r="H560" s="337"/>
      <c r="I560" s="337"/>
      <c r="J560" s="337"/>
      <c r="K560" s="337"/>
      <c r="L560" s="337"/>
      <c r="M560" s="337"/>
      <c r="N560" s="338"/>
      <c r="O560" s="339"/>
      <c r="P560" s="339"/>
      <c r="Q560" s="339"/>
      <c r="R560" s="339"/>
      <c r="S560" s="339"/>
      <c r="T560" s="339"/>
      <c r="U560" s="339"/>
      <c r="V560" s="339"/>
      <c r="W560" s="339"/>
      <c r="X560" s="339"/>
      <c r="Y560" s="339"/>
      <c r="Z560" s="339"/>
      <c r="AA560" s="339"/>
      <c r="AB560" s="339"/>
      <c r="AC560" s="339"/>
      <c r="AD560" s="339"/>
      <c r="AE560" s="339"/>
      <c r="AF560" s="339"/>
      <c r="AG560" s="339"/>
      <c r="AH560" s="339"/>
    </row>
    <row r="561" spans="1:36" ht="15" customHeight="1" x14ac:dyDescent="0.35">
      <c r="A561" s="169" t="s">
        <v>648</v>
      </c>
      <c r="B561" s="170"/>
      <c r="C561" s="170"/>
      <c r="D561" s="170"/>
      <c r="E561" s="170"/>
      <c r="F561" s="170"/>
      <c r="G561" s="170"/>
      <c r="H561" s="170"/>
      <c r="I561" s="170"/>
      <c r="J561" s="170"/>
      <c r="K561" s="170"/>
      <c r="L561" s="170"/>
      <c r="M561" s="170"/>
      <c r="N561" s="171"/>
      <c r="O561" s="339">
        <v>19674</v>
      </c>
      <c r="P561" s="339"/>
      <c r="Q561" s="339"/>
      <c r="R561" s="339"/>
      <c r="S561" s="339"/>
      <c r="T561" s="339"/>
      <c r="U561" s="339"/>
      <c r="V561" s="339"/>
      <c r="W561" s="339"/>
      <c r="X561" s="339"/>
      <c r="Y561" s="339">
        <v>20474</v>
      </c>
      <c r="Z561" s="339"/>
      <c r="AA561" s="339"/>
      <c r="AB561" s="339"/>
      <c r="AC561" s="339"/>
      <c r="AD561" s="339"/>
      <c r="AE561" s="339"/>
      <c r="AF561" s="339"/>
      <c r="AG561" s="339"/>
      <c r="AH561" s="339"/>
      <c r="AJ561" t="s">
        <v>678</v>
      </c>
    </row>
    <row r="562" spans="1:36" x14ac:dyDescent="0.35">
      <c r="A562" s="336"/>
      <c r="B562" s="337"/>
      <c r="C562" s="337"/>
      <c r="D562" s="337"/>
      <c r="E562" s="337"/>
      <c r="F562" s="337"/>
      <c r="G562" s="337"/>
      <c r="H562" s="337"/>
      <c r="I562" s="337"/>
      <c r="J562" s="337"/>
      <c r="K562" s="337"/>
      <c r="L562" s="337"/>
      <c r="M562" s="337"/>
      <c r="N562" s="338"/>
      <c r="O562" s="339"/>
      <c r="P562" s="339"/>
      <c r="Q562" s="339"/>
      <c r="R562" s="339"/>
      <c r="S562" s="339"/>
      <c r="T562" s="339"/>
      <c r="U562" s="339"/>
      <c r="V562" s="339"/>
      <c r="W562" s="339"/>
      <c r="X562" s="339"/>
      <c r="Y562" s="339"/>
      <c r="Z562" s="339"/>
      <c r="AA562" s="339"/>
      <c r="AB562" s="339"/>
      <c r="AC562" s="339"/>
      <c r="AD562" s="339"/>
      <c r="AE562" s="339"/>
      <c r="AF562" s="339"/>
      <c r="AG562" s="339"/>
      <c r="AH562" s="339"/>
      <c r="AJ562" t="s">
        <v>678</v>
      </c>
    </row>
    <row r="563" spans="1:36" x14ac:dyDescent="0.35">
      <c r="A563" s="340" t="s">
        <v>649</v>
      </c>
      <c r="B563" s="341"/>
      <c r="C563" s="341"/>
      <c r="D563" s="341"/>
      <c r="E563" s="341"/>
      <c r="F563" s="341"/>
      <c r="G563" s="341"/>
      <c r="H563" s="341"/>
      <c r="I563" s="341"/>
      <c r="J563" s="341"/>
      <c r="K563" s="341"/>
      <c r="L563" s="341"/>
      <c r="M563" s="341"/>
      <c r="N563" s="342"/>
      <c r="O563" s="349">
        <f>O565+O567</f>
        <v>168106</v>
      </c>
      <c r="P563" s="349"/>
      <c r="Q563" s="349"/>
      <c r="R563" s="349"/>
      <c r="S563" s="349"/>
      <c r="T563" s="349"/>
      <c r="U563" s="349"/>
      <c r="V563" s="349"/>
      <c r="W563" s="349"/>
      <c r="X563" s="349"/>
      <c r="Y563" s="349">
        <f>Y565+Y567</f>
        <v>128729</v>
      </c>
      <c r="Z563" s="349"/>
      <c r="AA563" s="349"/>
      <c r="AB563" s="349"/>
      <c r="AC563" s="349"/>
      <c r="AD563" s="349"/>
      <c r="AE563" s="349"/>
      <c r="AF563" s="349"/>
      <c r="AG563" s="349"/>
      <c r="AH563" s="349"/>
    </row>
    <row r="564" spans="1:36" x14ac:dyDescent="0.35">
      <c r="A564" s="343"/>
      <c r="B564" s="344"/>
      <c r="C564" s="344"/>
      <c r="D564" s="344"/>
      <c r="E564" s="344"/>
      <c r="F564" s="344"/>
      <c r="G564" s="344"/>
      <c r="H564" s="344"/>
      <c r="I564" s="344"/>
      <c r="J564" s="344"/>
      <c r="K564" s="344"/>
      <c r="L564" s="344"/>
      <c r="M564" s="344"/>
      <c r="N564" s="345"/>
      <c r="O564" s="349"/>
      <c r="P564" s="349"/>
      <c r="Q564" s="349"/>
      <c r="R564" s="349"/>
      <c r="S564" s="349"/>
      <c r="T564" s="349"/>
      <c r="U564" s="349"/>
      <c r="V564" s="349"/>
      <c r="W564" s="349"/>
      <c r="X564" s="349"/>
      <c r="Y564" s="349"/>
      <c r="Z564" s="349"/>
      <c r="AA564" s="349"/>
      <c r="AB564" s="349"/>
      <c r="AC564" s="349"/>
      <c r="AD564" s="349"/>
      <c r="AE564" s="349"/>
      <c r="AF564" s="349"/>
      <c r="AG564" s="349"/>
      <c r="AH564" s="349"/>
    </row>
    <row r="565" spans="1:36" x14ac:dyDescent="0.35">
      <c r="A565" s="169" t="s">
        <v>886</v>
      </c>
      <c r="B565" s="170"/>
      <c r="C565" s="170"/>
      <c r="D565" s="170"/>
      <c r="E565" s="170"/>
      <c r="F565" s="170"/>
      <c r="G565" s="170"/>
      <c r="H565" s="170"/>
      <c r="I565" s="170"/>
      <c r="J565" s="170"/>
      <c r="K565" s="170"/>
      <c r="L565" s="170"/>
      <c r="M565" s="170"/>
      <c r="N565" s="171"/>
      <c r="O565" s="350">
        <v>163957</v>
      </c>
      <c r="P565" s="350"/>
      <c r="Q565" s="350"/>
      <c r="R565" s="350"/>
      <c r="S565" s="350"/>
      <c r="T565" s="350"/>
      <c r="U565" s="350"/>
      <c r="V565" s="350"/>
      <c r="W565" s="350"/>
      <c r="X565" s="350"/>
      <c r="Y565" s="350">
        <v>122135</v>
      </c>
      <c r="Z565" s="350"/>
      <c r="AA565" s="350"/>
      <c r="AB565" s="350"/>
      <c r="AC565" s="350"/>
      <c r="AD565" s="350"/>
      <c r="AE565" s="350"/>
      <c r="AF565" s="350"/>
      <c r="AG565" s="350"/>
      <c r="AH565" s="350"/>
    </row>
    <row r="566" spans="1:36" x14ac:dyDescent="0.35">
      <c r="A566" s="336"/>
      <c r="B566" s="337"/>
      <c r="C566" s="337"/>
      <c r="D566" s="337"/>
      <c r="E566" s="337"/>
      <c r="F566" s="337"/>
      <c r="G566" s="337"/>
      <c r="H566" s="337"/>
      <c r="I566" s="337"/>
      <c r="J566" s="337"/>
      <c r="K566" s="337"/>
      <c r="L566" s="337"/>
      <c r="M566" s="337"/>
      <c r="N566" s="338"/>
      <c r="O566" s="350"/>
      <c r="P566" s="350"/>
      <c r="Q566" s="350"/>
      <c r="R566" s="350"/>
      <c r="S566" s="350"/>
      <c r="T566" s="350"/>
      <c r="U566" s="350"/>
      <c r="V566" s="350"/>
      <c r="W566" s="350"/>
      <c r="X566" s="350"/>
      <c r="Y566" s="350"/>
      <c r="Z566" s="350"/>
      <c r="AA566" s="350"/>
      <c r="AB566" s="350"/>
      <c r="AC566" s="350"/>
      <c r="AD566" s="350"/>
      <c r="AE566" s="350"/>
      <c r="AF566" s="350"/>
      <c r="AG566" s="350"/>
      <c r="AH566" s="350"/>
    </row>
    <row r="567" spans="1:36" x14ac:dyDescent="0.35">
      <c r="A567" s="169" t="s">
        <v>887</v>
      </c>
      <c r="B567" s="170"/>
      <c r="C567" s="170"/>
      <c r="D567" s="170"/>
      <c r="E567" s="170"/>
      <c r="F567" s="170"/>
      <c r="G567" s="170"/>
      <c r="H567" s="170"/>
      <c r="I567" s="170"/>
      <c r="J567" s="170"/>
      <c r="K567" s="170"/>
      <c r="L567" s="170"/>
      <c r="M567" s="170"/>
      <c r="N567" s="171"/>
      <c r="O567" s="339">
        <v>4149</v>
      </c>
      <c r="P567" s="339"/>
      <c r="Q567" s="339"/>
      <c r="R567" s="339"/>
      <c r="S567" s="339"/>
      <c r="T567" s="339"/>
      <c r="U567" s="339"/>
      <c r="V567" s="339"/>
      <c r="W567" s="339"/>
      <c r="X567" s="339"/>
      <c r="Y567" s="339">
        <v>6594</v>
      </c>
      <c r="Z567" s="339"/>
      <c r="AA567" s="339"/>
      <c r="AB567" s="339"/>
      <c r="AC567" s="339"/>
      <c r="AD567" s="339"/>
      <c r="AE567" s="339"/>
      <c r="AF567" s="339"/>
      <c r="AG567" s="339"/>
      <c r="AH567" s="339"/>
      <c r="AJ567" t="s">
        <v>678</v>
      </c>
    </row>
    <row r="568" spans="1:36" x14ac:dyDescent="0.35">
      <c r="A568" s="336"/>
      <c r="B568" s="337"/>
      <c r="C568" s="337"/>
      <c r="D568" s="337"/>
      <c r="E568" s="337"/>
      <c r="F568" s="337"/>
      <c r="G568" s="337"/>
      <c r="H568" s="337"/>
      <c r="I568" s="337"/>
      <c r="J568" s="337"/>
      <c r="K568" s="337"/>
      <c r="L568" s="337"/>
      <c r="M568" s="337"/>
      <c r="N568" s="338"/>
      <c r="O568" s="339"/>
      <c r="P568" s="339"/>
      <c r="Q568" s="339"/>
      <c r="R568" s="339"/>
      <c r="S568" s="339"/>
      <c r="T568" s="339"/>
      <c r="U568" s="339"/>
      <c r="V568" s="339"/>
      <c r="W568" s="339"/>
      <c r="X568" s="339"/>
      <c r="Y568" s="339"/>
      <c r="Z568" s="339"/>
      <c r="AA568" s="339"/>
      <c r="AB568" s="339"/>
      <c r="AC568" s="339"/>
      <c r="AD568" s="339"/>
      <c r="AE568" s="339"/>
      <c r="AF568" s="339"/>
      <c r="AG568" s="339"/>
      <c r="AH568" s="339"/>
      <c r="AJ568" t="s">
        <v>678</v>
      </c>
    </row>
    <row r="569" spans="1:36" hidden="1" x14ac:dyDescent="0.35">
      <c r="A569" s="180" t="s">
        <v>645</v>
      </c>
      <c r="B569" s="178"/>
      <c r="C569" s="178"/>
      <c r="D569" s="178"/>
      <c r="E569" s="178"/>
      <c r="F569" s="178"/>
      <c r="G569" s="178"/>
      <c r="H569" s="178"/>
      <c r="I569" s="178"/>
      <c r="J569" s="178"/>
      <c r="K569" s="178"/>
      <c r="L569" s="178"/>
      <c r="M569" s="178"/>
      <c r="N569" s="178"/>
      <c r="O569" s="178"/>
      <c r="P569" s="178"/>
      <c r="Q569" s="178"/>
      <c r="R569" s="178"/>
      <c r="S569" s="178"/>
      <c r="T569" s="178"/>
      <c r="U569" s="178"/>
      <c r="V569" s="178"/>
      <c r="W569" s="178"/>
      <c r="X569" s="178"/>
      <c r="Y569" s="178"/>
      <c r="Z569" s="178"/>
      <c r="AA569" s="178"/>
      <c r="AB569" s="178"/>
      <c r="AC569" s="178"/>
      <c r="AD569" s="178"/>
      <c r="AE569" s="178"/>
      <c r="AF569" s="178"/>
      <c r="AG569" s="178"/>
      <c r="AH569" s="178"/>
    </row>
    <row r="570" spans="1:36" hidden="1" x14ac:dyDescent="0.35">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c r="AA570" s="27"/>
      <c r="AB570" s="27"/>
      <c r="AC570" s="27"/>
      <c r="AD570" s="27"/>
      <c r="AE570" s="27"/>
      <c r="AF570" s="27"/>
      <c r="AG570" s="27"/>
      <c r="AH570" s="27"/>
    </row>
    <row r="571" spans="1:36" hidden="1" x14ac:dyDescent="0.35">
      <c r="A571" s="181" t="s">
        <v>644</v>
      </c>
      <c r="B571" s="181"/>
      <c r="C571" s="181"/>
      <c r="D571" s="181"/>
      <c r="E571" s="181"/>
      <c r="F571" s="181"/>
      <c r="G571" s="181"/>
      <c r="H571" s="181"/>
      <c r="I571" s="181"/>
      <c r="J571" s="181"/>
      <c r="K571" s="181"/>
      <c r="L571" s="181"/>
      <c r="M571" s="181"/>
      <c r="N571" s="181"/>
      <c r="O571" s="181" t="s">
        <v>679</v>
      </c>
      <c r="P571" s="181"/>
      <c r="Q571" s="181"/>
      <c r="R571" s="181"/>
      <c r="S571" s="181"/>
      <c r="T571" s="181"/>
      <c r="U571" s="181"/>
      <c r="V571" s="181"/>
      <c r="W571" s="181"/>
      <c r="X571" s="181"/>
      <c r="Y571" s="181" t="s">
        <v>643</v>
      </c>
      <c r="Z571" s="181"/>
      <c r="AA571" s="181"/>
      <c r="AB571" s="181"/>
      <c r="AC571" s="181"/>
      <c r="AD571" s="181"/>
      <c r="AE571" s="181"/>
      <c r="AF571" s="181"/>
      <c r="AG571" s="181"/>
      <c r="AH571" s="181"/>
    </row>
    <row r="572" spans="1:36" hidden="1" x14ac:dyDescent="0.35">
      <c r="A572" s="181"/>
      <c r="B572" s="181"/>
      <c r="C572" s="181"/>
      <c r="D572" s="181"/>
      <c r="E572" s="181"/>
      <c r="F572" s="181"/>
      <c r="G572" s="181"/>
      <c r="H572" s="181"/>
      <c r="I572" s="181"/>
      <c r="J572" s="181"/>
      <c r="K572" s="181"/>
      <c r="L572" s="181"/>
      <c r="M572" s="181"/>
      <c r="N572" s="181"/>
      <c r="O572" s="181"/>
      <c r="P572" s="181"/>
      <c r="Q572" s="181"/>
      <c r="R572" s="181"/>
      <c r="S572" s="181"/>
      <c r="T572" s="181"/>
      <c r="U572" s="181"/>
      <c r="V572" s="181"/>
      <c r="W572" s="181"/>
      <c r="X572" s="181"/>
      <c r="Y572" s="181"/>
      <c r="Z572" s="181"/>
      <c r="AA572" s="181"/>
      <c r="AB572" s="181"/>
      <c r="AC572" s="181"/>
      <c r="AD572" s="181"/>
      <c r="AE572" s="181"/>
      <c r="AF572" s="181"/>
      <c r="AG572" s="181"/>
      <c r="AH572" s="181"/>
    </row>
    <row r="573" spans="1:36" hidden="1" x14ac:dyDescent="0.35">
      <c r="A573" s="176"/>
      <c r="B573" s="176"/>
      <c r="C573" s="176"/>
      <c r="D573" s="176"/>
      <c r="E573" s="176"/>
      <c r="F573" s="176"/>
      <c r="G573" s="176"/>
      <c r="H573" s="176"/>
      <c r="I573" s="176"/>
      <c r="J573" s="176"/>
      <c r="K573" s="176"/>
      <c r="L573" s="176"/>
      <c r="M573" s="176"/>
      <c r="N573" s="176"/>
      <c r="O573" s="175"/>
      <c r="P573" s="175"/>
      <c r="Q573" s="175"/>
      <c r="R573" s="175"/>
      <c r="S573" s="175"/>
      <c r="T573" s="175"/>
      <c r="U573" s="175"/>
      <c r="V573" s="175"/>
      <c r="W573" s="175"/>
      <c r="X573" s="175"/>
      <c r="Y573" s="176"/>
      <c r="Z573" s="176"/>
      <c r="AA573" s="176"/>
      <c r="AB573" s="176"/>
      <c r="AC573" s="176"/>
      <c r="AD573" s="176"/>
      <c r="AE573" s="176"/>
      <c r="AF573" s="176"/>
      <c r="AG573" s="176"/>
      <c r="AH573" s="176"/>
    </row>
    <row r="574" spans="1:36" hidden="1" x14ac:dyDescent="0.35">
      <c r="A574" s="176"/>
      <c r="B574" s="176"/>
      <c r="C574" s="176"/>
      <c r="D574" s="176"/>
      <c r="E574" s="176"/>
      <c r="F574" s="176"/>
      <c r="G574" s="176"/>
      <c r="H574" s="176"/>
      <c r="I574" s="176"/>
      <c r="J574" s="176"/>
      <c r="K574" s="176"/>
      <c r="L574" s="176"/>
      <c r="M574" s="176"/>
      <c r="N574" s="176"/>
      <c r="O574" s="175"/>
      <c r="P574" s="175"/>
      <c r="Q574" s="175"/>
      <c r="R574" s="175"/>
      <c r="S574" s="175"/>
      <c r="T574" s="175"/>
      <c r="U574" s="175"/>
      <c r="V574" s="175"/>
      <c r="W574" s="175"/>
      <c r="X574" s="175"/>
      <c r="Y574" s="176"/>
      <c r="Z574" s="176"/>
      <c r="AA574" s="176"/>
      <c r="AB574" s="176"/>
      <c r="AC574" s="176"/>
      <c r="AD574" s="176"/>
      <c r="AE574" s="176"/>
      <c r="AF574" s="176"/>
      <c r="AG574" s="176"/>
      <c r="AH574" s="176"/>
    </row>
    <row r="575" spans="1:36" hidden="1" x14ac:dyDescent="0.35">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c r="AD575" s="27"/>
      <c r="AE575" s="27"/>
      <c r="AF575" s="27"/>
      <c r="AG575" s="27"/>
      <c r="AH575" s="27"/>
    </row>
    <row r="576" spans="1:36" hidden="1" x14ac:dyDescent="0.35">
      <c r="A576" s="347" t="s">
        <v>642</v>
      </c>
      <c r="B576" s="348"/>
      <c r="C576" s="348"/>
      <c r="D576" s="348"/>
      <c r="E576" s="348"/>
      <c r="F576" s="348"/>
      <c r="G576" s="348"/>
      <c r="H576" s="348"/>
      <c r="I576" s="348"/>
      <c r="J576" s="348"/>
      <c r="K576" s="348"/>
      <c r="L576" s="348"/>
      <c r="M576" s="348"/>
      <c r="N576" s="348"/>
      <c r="O576" s="348"/>
      <c r="P576" s="348"/>
      <c r="Q576" s="348"/>
      <c r="R576" s="348"/>
      <c r="S576" s="348"/>
      <c r="T576" s="348"/>
      <c r="U576" s="348"/>
      <c r="V576" s="348"/>
      <c r="W576" s="348"/>
      <c r="X576" s="348"/>
      <c r="Y576" s="348"/>
      <c r="Z576" s="348"/>
      <c r="AA576" s="348"/>
      <c r="AB576" s="348"/>
      <c r="AC576" s="348"/>
      <c r="AD576" s="348"/>
      <c r="AE576" s="348"/>
      <c r="AF576" s="348"/>
      <c r="AG576" s="348"/>
      <c r="AH576" s="348"/>
    </row>
    <row r="577" spans="1:38" hidden="1" x14ac:dyDescent="0.35">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c r="AA577" s="27"/>
      <c r="AB577" s="27"/>
      <c r="AC577" s="27"/>
      <c r="AD577" s="27"/>
      <c r="AE577" s="27"/>
      <c r="AF577" s="27"/>
      <c r="AG577" s="27"/>
      <c r="AH577" s="27"/>
      <c r="AI577" s="92"/>
      <c r="AJ577" s="70"/>
      <c r="AK577" s="70"/>
      <c r="AL577" s="70"/>
    </row>
    <row r="578" spans="1:38" x14ac:dyDescent="0.35">
      <c r="A578" s="177" t="s">
        <v>641</v>
      </c>
      <c r="B578" s="178"/>
      <c r="C578" s="178"/>
      <c r="D578" s="178"/>
      <c r="E578" s="178"/>
      <c r="F578" s="178"/>
      <c r="G578" s="178"/>
      <c r="H578" s="178"/>
      <c r="I578" s="178"/>
      <c r="J578" s="178"/>
      <c r="K578" s="178"/>
      <c r="L578" s="178"/>
      <c r="M578" s="178"/>
      <c r="N578" s="178"/>
      <c r="O578" s="178"/>
      <c r="P578" s="178"/>
      <c r="Q578" s="178"/>
      <c r="R578" s="178"/>
      <c r="S578" s="178"/>
      <c r="T578" s="178"/>
      <c r="U578" s="178"/>
      <c r="V578" s="178"/>
      <c r="W578" s="178"/>
      <c r="X578" s="178"/>
      <c r="Y578" s="178"/>
      <c r="Z578" s="178"/>
      <c r="AA578" s="178"/>
      <c r="AB578" s="178"/>
      <c r="AC578" s="178"/>
      <c r="AD578" s="178"/>
      <c r="AE578" s="178"/>
      <c r="AF578" s="178"/>
      <c r="AG578" s="178"/>
      <c r="AH578" s="178"/>
    </row>
    <row r="579" spans="1:38" x14ac:dyDescent="0.35">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c r="AA579" s="27"/>
      <c r="AB579" s="27"/>
      <c r="AC579" s="27"/>
      <c r="AD579" s="27"/>
      <c r="AE579" s="27"/>
      <c r="AF579" s="27"/>
      <c r="AG579" s="27"/>
      <c r="AH579" s="27"/>
    </row>
    <row r="580" spans="1:38" x14ac:dyDescent="0.35">
      <c r="A580" s="181" t="s">
        <v>83</v>
      </c>
      <c r="B580" s="181"/>
      <c r="C580" s="181"/>
      <c r="D580" s="181"/>
      <c r="E580" s="181"/>
      <c r="F580" s="181"/>
      <c r="G580" s="181"/>
      <c r="H580" s="181"/>
      <c r="I580" s="181"/>
      <c r="J580" s="181"/>
      <c r="K580" s="181"/>
      <c r="L580" s="181"/>
      <c r="M580" s="181"/>
      <c r="N580" s="181"/>
      <c r="O580" s="181" t="s">
        <v>58</v>
      </c>
      <c r="P580" s="181"/>
      <c r="Q580" s="181"/>
      <c r="R580" s="181"/>
      <c r="S580" s="181"/>
      <c r="T580" s="181"/>
      <c r="U580" s="181"/>
      <c r="V580" s="181"/>
      <c r="W580" s="181"/>
      <c r="X580" s="181"/>
      <c r="Y580" s="181" t="s">
        <v>59</v>
      </c>
      <c r="Z580" s="181"/>
      <c r="AA580" s="181"/>
      <c r="AB580" s="181"/>
      <c r="AC580" s="181"/>
      <c r="AD580" s="181"/>
      <c r="AE580" s="181"/>
      <c r="AF580" s="181"/>
      <c r="AG580" s="181"/>
      <c r="AH580" s="181"/>
    </row>
    <row r="581" spans="1:38" x14ac:dyDescent="0.35">
      <c r="A581" s="181"/>
      <c r="B581" s="181"/>
      <c r="C581" s="181"/>
      <c r="D581" s="181"/>
      <c r="E581" s="181"/>
      <c r="F581" s="181"/>
      <c r="G581" s="181"/>
      <c r="H581" s="181"/>
      <c r="I581" s="181"/>
      <c r="J581" s="181"/>
      <c r="K581" s="181"/>
      <c r="L581" s="181"/>
      <c r="M581" s="181"/>
      <c r="N581" s="181"/>
      <c r="O581" s="181"/>
      <c r="P581" s="181"/>
      <c r="Q581" s="181"/>
      <c r="R581" s="181"/>
      <c r="S581" s="181"/>
      <c r="T581" s="181"/>
      <c r="U581" s="181"/>
      <c r="V581" s="181"/>
      <c r="W581" s="181"/>
      <c r="X581" s="181"/>
      <c r="Y581" s="181"/>
      <c r="Z581" s="181"/>
      <c r="AA581" s="181"/>
      <c r="AB581" s="181"/>
      <c r="AC581" s="181"/>
      <c r="AD581" s="181"/>
      <c r="AE581" s="181"/>
      <c r="AF581" s="181"/>
      <c r="AG581" s="181"/>
      <c r="AH581" s="181"/>
    </row>
    <row r="582" spans="1:38" x14ac:dyDescent="0.35">
      <c r="A582" s="340" t="s">
        <v>640</v>
      </c>
      <c r="B582" s="341"/>
      <c r="C582" s="341"/>
      <c r="D582" s="341"/>
      <c r="E582" s="341"/>
      <c r="F582" s="341"/>
      <c r="G582" s="341"/>
      <c r="H582" s="341"/>
      <c r="I582" s="341"/>
      <c r="J582" s="341"/>
      <c r="K582" s="341"/>
      <c r="L582" s="341"/>
      <c r="M582" s="341"/>
      <c r="N582" s="342"/>
      <c r="O582" s="339">
        <v>2232</v>
      </c>
      <c r="P582" s="339"/>
      <c r="Q582" s="339"/>
      <c r="R582" s="339"/>
      <c r="S582" s="339"/>
      <c r="T582" s="339"/>
      <c r="U582" s="339"/>
      <c r="V582" s="339"/>
      <c r="W582" s="339"/>
      <c r="X582" s="339"/>
      <c r="Y582" s="339">
        <v>1555</v>
      </c>
      <c r="Z582" s="339"/>
      <c r="AA582" s="339"/>
      <c r="AB582" s="339"/>
      <c r="AC582" s="339"/>
      <c r="AD582" s="339"/>
      <c r="AE582" s="339"/>
      <c r="AF582" s="339"/>
      <c r="AG582" s="339"/>
      <c r="AH582" s="339"/>
    </row>
    <row r="583" spans="1:38" x14ac:dyDescent="0.35">
      <c r="A583" s="343"/>
      <c r="B583" s="344"/>
      <c r="C583" s="344"/>
      <c r="D583" s="344"/>
      <c r="E583" s="344"/>
      <c r="F583" s="344"/>
      <c r="G583" s="344"/>
      <c r="H583" s="344"/>
      <c r="I583" s="344"/>
      <c r="J583" s="344"/>
      <c r="K583" s="344"/>
      <c r="L583" s="344"/>
      <c r="M583" s="344"/>
      <c r="N583" s="345"/>
      <c r="O583" s="339"/>
      <c r="P583" s="339"/>
      <c r="Q583" s="339"/>
      <c r="R583" s="339"/>
      <c r="S583" s="339"/>
      <c r="T583" s="339"/>
      <c r="U583" s="339"/>
      <c r="V583" s="339"/>
      <c r="W583" s="339"/>
      <c r="X583" s="339"/>
      <c r="Y583" s="339"/>
      <c r="Z583" s="339"/>
      <c r="AA583" s="339"/>
      <c r="AB583" s="339"/>
      <c r="AC583" s="339"/>
      <c r="AD583" s="339"/>
      <c r="AE583" s="339"/>
      <c r="AF583" s="339"/>
      <c r="AG583" s="339"/>
      <c r="AH583" s="339"/>
    </row>
    <row r="584" spans="1:38" x14ac:dyDescent="0.35">
      <c r="A584" s="169" t="s">
        <v>639</v>
      </c>
      <c r="B584" s="170"/>
      <c r="C584" s="170"/>
      <c r="D584" s="170"/>
      <c r="E584" s="170"/>
      <c r="F584" s="170"/>
      <c r="G584" s="170"/>
      <c r="H584" s="170"/>
      <c r="I584" s="170"/>
      <c r="J584" s="170"/>
      <c r="K584" s="170"/>
      <c r="L584" s="170"/>
      <c r="M584" s="170"/>
      <c r="N584" s="171"/>
      <c r="O584" s="339">
        <v>4387</v>
      </c>
      <c r="P584" s="339"/>
      <c r="Q584" s="339"/>
      <c r="R584" s="339"/>
      <c r="S584" s="339"/>
      <c r="T584" s="339"/>
      <c r="U584" s="339"/>
      <c r="V584" s="339"/>
      <c r="W584" s="339"/>
      <c r="X584" s="339"/>
      <c r="Y584" s="339">
        <v>3660</v>
      </c>
      <c r="Z584" s="339"/>
      <c r="AA584" s="339"/>
      <c r="AB584" s="339"/>
      <c r="AC584" s="339"/>
      <c r="AD584" s="339"/>
      <c r="AE584" s="339"/>
      <c r="AF584" s="339"/>
      <c r="AG584" s="339"/>
      <c r="AH584" s="339"/>
    </row>
    <row r="585" spans="1:38" x14ac:dyDescent="0.35">
      <c r="A585" s="336"/>
      <c r="B585" s="337"/>
      <c r="C585" s="337"/>
      <c r="D585" s="337"/>
      <c r="E585" s="337"/>
      <c r="F585" s="337"/>
      <c r="G585" s="337"/>
      <c r="H585" s="337"/>
      <c r="I585" s="337"/>
      <c r="J585" s="337"/>
      <c r="K585" s="337"/>
      <c r="L585" s="337"/>
      <c r="M585" s="337"/>
      <c r="N585" s="338"/>
      <c r="O585" s="339"/>
      <c r="P585" s="339"/>
      <c r="Q585" s="339"/>
      <c r="R585" s="339"/>
      <c r="S585" s="339"/>
      <c r="T585" s="339"/>
      <c r="U585" s="339"/>
      <c r="V585" s="339"/>
      <c r="W585" s="339"/>
      <c r="X585" s="339"/>
      <c r="Y585" s="339"/>
      <c r="Z585" s="339"/>
      <c r="AA585" s="339"/>
      <c r="AB585" s="339"/>
      <c r="AC585" s="339"/>
      <c r="AD585" s="339"/>
      <c r="AE585" s="339"/>
      <c r="AF585" s="339"/>
      <c r="AG585" s="339"/>
      <c r="AH585" s="339"/>
    </row>
    <row r="586" spans="1:38" x14ac:dyDescent="0.35">
      <c r="A586" s="169" t="s">
        <v>638</v>
      </c>
      <c r="B586" s="170"/>
      <c r="C586" s="170"/>
      <c r="D586" s="170"/>
      <c r="E586" s="170"/>
      <c r="F586" s="170"/>
      <c r="G586" s="170"/>
      <c r="H586" s="170"/>
      <c r="I586" s="170"/>
      <c r="J586" s="170"/>
      <c r="K586" s="170"/>
      <c r="L586" s="170"/>
      <c r="M586" s="170"/>
      <c r="N586" s="171"/>
      <c r="O586" s="339"/>
      <c r="P586" s="339"/>
      <c r="Q586" s="339"/>
      <c r="R586" s="339"/>
      <c r="S586" s="339"/>
      <c r="T586" s="339"/>
      <c r="U586" s="339"/>
      <c r="V586" s="339"/>
      <c r="W586" s="339"/>
      <c r="X586" s="339"/>
      <c r="Y586" s="339"/>
      <c r="Z586" s="339"/>
      <c r="AA586" s="339"/>
      <c r="AB586" s="339"/>
      <c r="AC586" s="339"/>
      <c r="AD586" s="339"/>
      <c r="AE586" s="339"/>
      <c r="AF586" s="339"/>
      <c r="AG586" s="339"/>
      <c r="AH586" s="339"/>
    </row>
    <row r="587" spans="1:38" x14ac:dyDescent="0.35">
      <c r="A587" s="336"/>
      <c r="B587" s="337"/>
      <c r="C587" s="337"/>
      <c r="D587" s="337"/>
      <c r="E587" s="337"/>
      <c r="F587" s="337"/>
      <c r="G587" s="337"/>
      <c r="H587" s="337"/>
      <c r="I587" s="337"/>
      <c r="J587" s="337"/>
      <c r="K587" s="337"/>
      <c r="L587" s="337"/>
      <c r="M587" s="337"/>
      <c r="N587" s="338"/>
      <c r="O587" s="339"/>
      <c r="P587" s="339"/>
      <c r="Q587" s="339"/>
      <c r="R587" s="339"/>
      <c r="S587" s="339"/>
      <c r="T587" s="339"/>
      <c r="U587" s="339"/>
      <c r="V587" s="339"/>
      <c r="W587" s="339"/>
      <c r="X587" s="339"/>
      <c r="Y587" s="339"/>
      <c r="Z587" s="339"/>
      <c r="AA587" s="339"/>
      <c r="AB587" s="339"/>
      <c r="AC587" s="339"/>
      <c r="AD587" s="339"/>
      <c r="AE587" s="339"/>
      <c r="AF587" s="339"/>
      <c r="AG587" s="339"/>
      <c r="AH587" s="339"/>
    </row>
    <row r="588" spans="1:38" x14ac:dyDescent="0.35">
      <c r="A588" s="169" t="s">
        <v>637</v>
      </c>
      <c r="B588" s="170"/>
      <c r="C588" s="170"/>
      <c r="D588" s="170"/>
      <c r="E588" s="170"/>
      <c r="F588" s="170"/>
      <c r="G588" s="170"/>
      <c r="H588" s="170"/>
      <c r="I588" s="170"/>
      <c r="J588" s="170"/>
      <c r="K588" s="170"/>
      <c r="L588" s="170"/>
      <c r="M588" s="170"/>
      <c r="N588" s="171"/>
      <c r="O588" s="339"/>
      <c r="P588" s="339"/>
      <c r="Q588" s="339"/>
      <c r="R588" s="339"/>
      <c r="S588" s="339"/>
      <c r="T588" s="339"/>
      <c r="U588" s="339"/>
      <c r="V588" s="339"/>
      <c r="W588" s="339"/>
      <c r="X588" s="339"/>
      <c r="Y588" s="339"/>
      <c r="Z588" s="339"/>
      <c r="AA588" s="339"/>
      <c r="AB588" s="339"/>
      <c r="AC588" s="339"/>
      <c r="AD588" s="339"/>
      <c r="AE588" s="339"/>
      <c r="AF588" s="339"/>
      <c r="AG588" s="339"/>
      <c r="AH588" s="339"/>
    </row>
    <row r="589" spans="1:38" x14ac:dyDescent="0.35">
      <c r="A589" s="336"/>
      <c r="B589" s="337"/>
      <c r="C589" s="337"/>
      <c r="D589" s="337"/>
      <c r="E589" s="337"/>
      <c r="F589" s="337"/>
      <c r="G589" s="337"/>
      <c r="H589" s="337"/>
      <c r="I589" s="337"/>
      <c r="J589" s="337"/>
      <c r="K589" s="337"/>
      <c r="L589" s="337"/>
      <c r="M589" s="337"/>
      <c r="N589" s="338"/>
      <c r="O589" s="339"/>
      <c r="P589" s="339"/>
      <c r="Q589" s="339"/>
      <c r="R589" s="339"/>
      <c r="S589" s="339"/>
      <c r="T589" s="339"/>
      <c r="U589" s="339"/>
      <c r="V589" s="339"/>
      <c r="W589" s="339"/>
      <c r="X589" s="339"/>
      <c r="Y589" s="339"/>
      <c r="Z589" s="339"/>
      <c r="AA589" s="339"/>
      <c r="AB589" s="339"/>
      <c r="AC589" s="339"/>
      <c r="AD589" s="339"/>
      <c r="AE589" s="339"/>
      <c r="AF589" s="339"/>
      <c r="AG589" s="339"/>
      <c r="AH589" s="339"/>
    </row>
    <row r="590" spans="1:38" x14ac:dyDescent="0.35">
      <c r="A590" s="340" t="s">
        <v>636</v>
      </c>
      <c r="B590" s="341"/>
      <c r="C590" s="341"/>
      <c r="D590" s="341"/>
      <c r="E590" s="341"/>
      <c r="F590" s="341"/>
      <c r="G590" s="341"/>
      <c r="H590" s="341"/>
      <c r="I590" s="341"/>
      <c r="J590" s="341"/>
      <c r="K590" s="341"/>
      <c r="L590" s="341"/>
      <c r="M590" s="341"/>
      <c r="N590" s="342"/>
      <c r="O590" s="346">
        <f>SUM(O584:X589)</f>
        <v>4387</v>
      </c>
      <c r="P590" s="346"/>
      <c r="Q590" s="346"/>
      <c r="R590" s="346"/>
      <c r="S590" s="346"/>
      <c r="T590" s="346"/>
      <c r="U590" s="346"/>
      <c r="V590" s="346"/>
      <c r="W590" s="346"/>
      <c r="X590" s="346"/>
      <c r="Y590" s="346">
        <f>SUM(Y584:AH589)</f>
        <v>3660</v>
      </c>
      <c r="Z590" s="346"/>
      <c r="AA590" s="346"/>
      <c r="AB590" s="346"/>
      <c r="AC590" s="346"/>
      <c r="AD590" s="346"/>
      <c r="AE590" s="346"/>
      <c r="AF590" s="346"/>
      <c r="AG590" s="346"/>
      <c r="AH590" s="346"/>
    </row>
    <row r="591" spans="1:38" x14ac:dyDescent="0.35">
      <c r="A591" s="343"/>
      <c r="B591" s="344"/>
      <c r="C591" s="344"/>
      <c r="D591" s="344"/>
      <c r="E591" s="344"/>
      <c r="F591" s="344"/>
      <c r="G591" s="344"/>
      <c r="H591" s="344"/>
      <c r="I591" s="344"/>
      <c r="J591" s="344"/>
      <c r="K591" s="344"/>
      <c r="L591" s="344"/>
      <c r="M591" s="344"/>
      <c r="N591" s="345"/>
      <c r="O591" s="346"/>
      <c r="P591" s="346"/>
      <c r="Q591" s="346"/>
      <c r="R591" s="346"/>
      <c r="S591" s="346"/>
      <c r="T591" s="346"/>
      <c r="U591" s="346"/>
      <c r="V591" s="346"/>
      <c r="W591" s="346"/>
      <c r="X591" s="346"/>
      <c r="Y591" s="346"/>
      <c r="Z591" s="346"/>
      <c r="AA591" s="346"/>
      <c r="AB591" s="346"/>
      <c r="AC591" s="346"/>
      <c r="AD591" s="346"/>
      <c r="AE591" s="346"/>
      <c r="AF591" s="346"/>
      <c r="AG591" s="346"/>
      <c r="AH591" s="346"/>
    </row>
    <row r="592" spans="1:38" x14ac:dyDescent="0.35">
      <c r="A592" s="340" t="s">
        <v>635</v>
      </c>
      <c r="B592" s="341"/>
      <c r="C592" s="341"/>
      <c r="D592" s="341"/>
      <c r="E592" s="341"/>
      <c r="F592" s="341"/>
      <c r="G592" s="341"/>
      <c r="H592" s="341"/>
      <c r="I592" s="341"/>
      <c r="J592" s="341"/>
      <c r="K592" s="341"/>
      <c r="L592" s="341"/>
      <c r="M592" s="341"/>
      <c r="N592" s="342"/>
      <c r="O592" s="346">
        <v>2482</v>
      </c>
      <c r="P592" s="346"/>
      <c r="Q592" s="346"/>
      <c r="R592" s="346"/>
      <c r="S592" s="346"/>
      <c r="T592" s="346"/>
      <c r="U592" s="346"/>
      <c r="V592" s="346"/>
      <c r="W592" s="346"/>
      <c r="X592" s="346"/>
      <c r="Y592" s="346">
        <v>2983</v>
      </c>
      <c r="Z592" s="346"/>
      <c r="AA592" s="346"/>
      <c r="AB592" s="346"/>
      <c r="AC592" s="346"/>
      <c r="AD592" s="346"/>
      <c r="AE592" s="346"/>
      <c r="AF592" s="346"/>
      <c r="AG592" s="346"/>
      <c r="AH592" s="346"/>
    </row>
    <row r="593" spans="1:36" x14ac:dyDescent="0.35">
      <c r="A593" s="343"/>
      <c r="B593" s="344"/>
      <c r="C593" s="344"/>
      <c r="D593" s="344"/>
      <c r="E593" s="344"/>
      <c r="F593" s="344"/>
      <c r="G593" s="344"/>
      <c r="H593" s="344"/>
      <c r="I593" s="344"/>
      <c r="J593" s="344"/>
      <c r="K593" s="344"/>
      <c r="L593" s="344"/>
      <c r="M593" s="344"/>
      <c r="N593" s="345"/>
      <c r="O593" s="346"/>
      <c r="P593" s="346"/>
      <c r="Q593" s="346"/>
      <c r="R593" s="346"/>
      <c r="S593" s="346"/>
      <c r="T593" s="346"/>
      <c r="U593" s="346"/>
      <c r="V593" s="346"/>
      <c r="W593" s="346"/>
      <c r="X593" s="346"/>
      <c r="Y593" s="346"/>
      <c r="Z593" s="346"/>
      <c r="AA593" s="346"/>
      <c r="AB593" s="346"/>
      <c r="AC593" s="346"/>
      <c r="AD593" s="346"/>
      <c r="AE593" s="346"/>
      <c r="AF593" s="346"/>
      <c r="AG593" s="346"/>
      <c r="AH593" s="346"/>
    </row>
    <row r="594" spans="1:36" x14ac:dyDescent="0.35">
      <c r="A594" s="340" t="s">
        <v>634</v>
      </c>
      <c r="B594" s="341"/>
      <c r="C594" s="341"/>
      <c r="D594" s="341"/>
      <c r="E594" s="341"/>
      <c r="F594" s="341"/>
      <c r="G594" s="341"/>
      <c r="H594" s="341"/>
      <c r="I594" s="341"/>
      <c r="J594" s="341"/>
      <c r="K594" s="341"/>
      <c r="L594" s="341"/>
      <c r="M594" s="341"/>
      <c r="N594" s="342"/>
      <c r="O594" s="346">
        <f>O582+O590-O592</f>
        <v>4137</v>
      </c>
      <c r="P594" s="346"/>
      <c r="Q594" s="346"/>
      <c r="R594" s="346"/>
      <c r="S594" s="346"/>
      <c r="T594" s="346"/>
      <c r="U594" s="346"/>
      <c r="V594" s="346"/>
      <c r="W594" s="346"/>
      <c r="X594" s="346"/>
      <c r="Y594" s="346">
        <f>Y582+Y590-Y592</f>
        <v>2232</v>
      </c>
      <c r="Z594" s="346"/>
      <c r="AA594" s="346"/>
      <c r="AB594" s="346"/>
      <c r="AC594" s="346"/>
      <c r="AD594" s="346"/>
      <c r="AE594" s="346"/>
      <c r="AF594" s="346"/>
      <c r="AG594" s="346"/>
      <c r="AH594" s="346"/>
      <c r="AJ594" t="s">
        <v>678</v>
      </c>
    </row>
    <row r="595" spans="1:36" x14ac:dyDescent="0.35">
      <c r="A595" s="343"/>
      <c r="B595" s="344"/>
      <c r="C595" s="344"/>
      <c r="D595" s="344"/>
      <c r="E595" s="344"/>
      <c r="F595" s="344"/>
      <c r="G595" s="344"/>
      <c r="H595" s="344"/>
      <c r="I595" s="344"/>
      <c r="J595" s="344"/>
      <c r="K595" s="344"/>
      <c r="L595" s="344"/>
      <c r="M595" s="344"/>
      <c r="N595" s="345"/>
      <c r="O595" s="346"/>
      <c r="P595" s="346"/>
      <c r="Q595" s="346"/>
      <c r="R595" s="346"/>
      <c r="S595" s="346"/>
      <c r="T595" s="346"/>
      <c r="U595" s="346"/>
      <c r="V595" s="346"/>
      <c r="W595" s="346"/>
      <c r="X595" s="346"/>
      <c r="Y595" s="346"/>
      <c r="Z595" s="346"/>
      <c r="AA595" s="346"/>
      <c r="AB595" s="346"/>
      <c r="AC595" s="346"/>
      <c r="AD595" s="346"/>
      <c r="AE595" s="346"/>
      <c r="AF595" s="346"/>
      <c r="AG595" s="346"/>
      <c r="AH595" s="346"/>
      <c r="AJ595" t="s">
        <v>678</v>
      </c>
    </row>
    <row r="596" spans="1:36" x14ac:dyDescent="0.35">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c r="AA596" s="27"/>
      <c r="AB596" s="27"/>
      <c r="AC596" s="27"/>
      <c r="AD596" s="27"/>
      <c r="AE596" s="27"/>
      <c r="AF596" s="27"/>
      <c r="AG596" s="27"/>
      <c r="AH596" s="27"/>
    </row>
    <row r="597" spans="1:36" s="73" customFormat="1" hidden="1" x14ac:dyDescent="0.35">
      <c r="A597" s="71"/>
      <c r="B597" s="72"/>
      <c r="C597" s="72"/>
      <c r="D597" s="72"/>
      <c r="E597" s="72"/>
      <c r="F597" s="72"/>
      <c r="G597" s="72"/>
      <c r="H597" s="72"/>
      <c r="I597" s="72"/>
      <c r="J597" s="72"/>
      <c r="K597" s="72"/>
      <c r="L597" s="72"/>
      <c r="M597" s="72"/>
      <c r="N597" s="72"/>
      <c r="O597" s="72"/>
      <c r="P597" s="72"/>
      <c r="Q597" s="72"/>
      <c r="R597" s="72"/>
      <c r="S597" s="72"/>
      <c r="T597" s="72"/>
      <c r="U597" s="72"/>
      <c r="V597" s="72"/>
      <c r="W597" s="72"/>
      <c r="X597" s="72"/>
      <c r="Y597" s="72"/>
      <c r="Z597" s="72"/>
      <c r="AA597" s="72"/>
      <c r="AB597" s="72"/>
      <c r="AC597" s="72"/>
      <c r="AD597" s="72"/>
      <c r="AE597" s="72"/>
      <c r="AF597" s="72"/>
      <c r="AG597" s="72"/>
      <c r="AH597" s="72"/>
    </row>
    <row r="598" spans="1:36" s="73" customFormat="1" ht="48.75" customHeight="1" x14ac:dyDescent="0.35">
      <c r="A598" s="294" t="s">
        <v>705</v>
      </c>
      <c r="B598" s="294"/>
      <c r="C598" s="294"/>
      <c r="D598" s="294"/>
      <c r="E598" s="294"/>
      <c r="F598" s="294"/>
      <c r="G598" s="294"/>
      <c r="H598" s="294"/>
      <c r="I598" s="294"/>
      <c r="J598" s="294"/>
      <c r="K598" s="294"/>
      <c r="L598" s="294"/>
      <c r="M598" s="294"/>
      <c r="N598" s="294"/>
      <c r="O598" s="294"/>
      <c r="P598" s="294"/>
      <c r="Q598" s="294"/>
      <c r="R598" s="294"/>
      <c r="S598" s="294"/>
      <c r="T598" s="294"/>
      <c r="U598" s="294"/>
      <c r="V598" s="294"/>
      <c r="W598" s="294"/>
      <c r="X598" s="294"/>
      <c r="Y598" s="294"/>
      <c r="Z598" s="294"/>
      <c r="AA598" s="294"/>
      <c r="AB598" s="294"/>
      <c r="AC598" s="294"/>
      <c r="AD598" s="294"/>
      <c r="AE598" s="294"/>
      <c r="AF598" s="294"/>
      <c r="AG598" s="294"/>
      <c r="AH598" s="294"/>
    </row>
    <row r="600" spans="1:36" hidden="1" x14ac:dyDescent="0.35">
      <c r="A600" s="103">
        <v>12</v>
      </c>
      <c r="B600" s="10"/>
      <c r="C600" s="10"/>
      <c r="D600" s="10" t="s">
        <v>128</v>
      </c>
      <c r="E600" s="10"/>
      <c r="F600" s="10"/>
      <c r="G600" s="10"/>
      <c r="H600" s="10"/>
      <c r="I600" s="10"/>
      <c r="J600" s="10"/>
      <c r="K600" s="10"/>
      <c r="L600" s="10"/>
      <c r="M600" s="10"/>
      <c r="N600" s="10"/>
      <c r="O600" s="10"/>
      <c r="P600" s="10"/>
      <c r="Q600" s="10"/>
      <c r="R600" s="10"/>
      <c r="S600" s="10"/>
      <c r="T600" s="5"/>
      <c r="U600" s="5"/>
      <c r="V600" s="5"/>
      <c r="W600" s="5"/>
      <c r="X600" s="5"/>
      <c r="Y600" s="5"/>
      <c r="Z600" s="5"/>
      <c r="AA600" s="5"/>
      <c r="AB600" s="5"/>
      <c r="AC600" s="5"/>
      <c r="AD600" s="5"/>
      <c r="AE600" s="5"/>
      <c r="AF600" s="5"/>
      <c r="AG600" s="5"/>
      <c r="AH600" s="5"/>
    </row>
    <row r="601" spans="1:36" hidden="1" x14ac:dyDescent="0.3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row>
    <row r="602" spans="1:36" hidden="1" x14ac:dyDescent="0.35">
      <c r="A602" s="5" t="s">
        <v>129</v>
      </c>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row>
    <row r="603" spans="1:36" hidden="1" x14ac:dyDescent="0.3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row>
    <row r="604" spans="1:36" hidden="1" x14ac:dyDescent="0.35">
      <c r="A604" s="240" t="s">
        <v>130</v>
      </c>
      <c r="B604" s="271"/>
      <c r="C604" s="271"/>
      <c r="D604" s="271"/>
      <c r="E604" s="271"/>
      <c r="F604" s="272"/>
      <c r="G604" s="240" t="s">
        <v>131</v>
      </c>
      <c r="H604" s="271"/>
      <c r="I604" s="271"/>
      <c r="J604" s="271"/>
      <c r="K604" s="271"/>
      <c r="L604" s="272"/>
      <c r="M604" s="240" t="s">
        <v>132</v>
      </c>
      <c r="N604" s="271"/>
      <c r="O604" s="271"/>
      <c r="P604" s="271"/>
      <c r="Q604" s="271"/>
      <c r="R604" s="272"/>
      <c r="S604" s="240" t="s">
        <v>133</v>
      </c>
      <c r="T604" s="271"/>
      <c r="U604" s="271"/>
      <c r="V604" s="271"/>
      <c r="W604" s="271"/>
      <c r="X604" s="272"/>
      <c r="Y604" s="240" t="s">
        <v>134</v>
      </c>
      <c r="Z604" s="271"/>
      <c r="AA604" s="271"/>
      <c r="AB604" s="271"/>
      <c r="AC604" s="271"/>
      <c r="AD604" s="272"/>
      <c r="AE604" s="240" t="s">
        <v>135</v>
      </c>
      <c r="AF604" s="271"/>
      <c r="AG604" s="271"/>
      <c r="AH604" s="272"/>
    </row>
    <row r="605" spans="1:36" hidden="1" x14ac:dyDescent="0.35">
      <c r="A605" s="273"/>
      <c r="B605" s="274"/>
      <c r="C605" s="274"/>
      <c r="D605" s="274"/>
      <c r="E605" s="274"/>
      <c r="F605" s="275"/>
      <c r="G605" s="273"/>
      <c r="H605" s="274"/>
      <c r="I605" s="274"/>
      <c r="J605" s="274"/>
      <c r="K605" s="274"/>
      <c r="L605" s="275"/>
      <c r="M605" s="273"/>
      <c r="N605" s="274"/>
      <c r="O605" s="274"/>
      <c r="P605" s="274"/>
      <c r="Q605" s="274"/>
      <c r="R605" s="275"/>
      <c r="S605" s="273"/>
      <c r="T605" s="274"/>
      <c r="U605" s="274"/>
      <c r="V605" s="274"/>
      <c r="W605" s="274"/>
      <c r="X605" s="275"/>
      <c r="Y605" s="273"/>
      <c r="Z605" s="274"/>
      <c r="AA605" s="274"/>
      <c r="AB605" s="274"/>
      <c r="AC605" s="274"/>
      <c r="AD605" s="275"/>
      <c r="AE605" s="273"/>
      <c r="AF605" s="274"/>
      <c r="AG605" s="274"/>
      <c r="AH605" s="275"/>
    </row>
    <row r="606" spans="1:36" hidden="1" x14ac:dyDescent="0.35">
      <c r="A606" s="209"/>
      <c r="B606" s="210"/>
      <c r="C606" s="210"/>
      <c r="D606" s="210"/>
      <c r="E606" s="210"/>
      <c r="F606" s="211"/>
      <c r="G606" s="221"/>
      <c r="H606" s="222"/>
      <c r="I606" s="222"/>
      <c r="J606" s="222"/>
      <c r="K606" s="222"/>
      <c r="L606" s="223"/>
      <c r="M606" s="221"/>
      <c r="N606" s="222"/>
      <c r="O606" s="222"/>
      <c r="P606" s="222"/>
      <c r="Q606" s="222"/>
      <c r="R606" s="223"/>
      <c r="S606" s="324"/>
      <c r="T606" s="325"/>
      <c r="U606" s="325"/>
      <c r="V606" s="325"/>
      <c r="W606" s="325"/>
      <c r="X606" s="326"/>
      <c r="Y606" s="330"/>
      <c r="Z606" s="331"/>
      <c r="AA606" s="331"/>
      <c r="AB606" s="331"/>
      <c r="AC606" s="331"/>
      <c r="AD606" s="332"/>
      <c r="AE606" s="324"/>
      <c r="AF606" s="325"/>
      <c r="AG606" s="325"/>
      <c r="AH606" s="326"/>
    </row>
    <row r="607" spans="1:36" hidden="1" x14ac:dyDescent="0.35">
      <c r="A607" s="318"/>
      <c r="B607" s="319"/>
      <c r="C607" s="319"/>
      <c r="D607" s="319"/>
      <c r="E607" s="319"/>
      <c r="F607" s="320"/>
      <c r="G607" s="321"/>
      <c r="H607" s="322"/>
      <c r="I607" s="322"/>
      <c r="J607" s="322"/>
      <c r="K607" s="322"/>
      <c r="L607" s="323"/>
      <c r="M607" s="321"/>
      <c r="N607" s="322"/>
      <c r="O607" s="322"/>
      <c r="P607" s="322"/>
      <c r="Q607" s="322"/>
      <c r="R607" s="323"/>
      <c r="S607" s="327"/>
      <c r="T607" s="328"/>
      <c r="U607" s="328"/>
      <c r="V607" s="328"/>
      <c r="W607" s="328"/>
      <c r="X607" s="329"/>
      <c r="Y607" s="333"/>
      <c r="Z607" s="334"/>
      <c r="AA607" s="334"/>
      <c r="AB607" s="334"/>
      <c r="AC607" s="334"/>
      <c r="AD607" s="335"/>
      <c r="AE607" s="327"/>
      <c r="AF607" s="328"/>
      <c r="AG607" s="328"/>
      <c r="AH607" s="329"/>
    </row>
    <row r="608" spans="1:36" hidden="1" x14ac:dyDescent="0.35">
      <c r="A608" s="209"/>
      <c r="B608" s="210"/>
      <c r="C608" s="210"/>
      <c r="D608" s="210"/>
      <c r="E608" s="210"/>
      <c r="F608" s="211"/>
      <c r="G608" s="221"/>
      <c r="H608" s="222"/>
      <c r="I608" s="222"/>
      <c r="J608" s="222"/>
      <c r="K608" s="222"/>
      <c r="L608" s="223"/>
      <c r="M608" s="221"/>
      <c r="N608" s="222"/>
      <c r="O608" s="222"/>
      <c r="P608" s="222"/>
      <c r="Q608" s="222"/>
      <c r="R608" s="223"/>
      <c r="S608" s="324"/>
      <c r="T608" s="325"/>
      <c r="U608" s="325"/>
      <c r="V608" s="325"/>
      <c r="W608" s="325"/>
      <c r="X608" s="326"/>
      <c r="Y608" s="330"/>
      <c r="Z608" s="331"/>
      <c r="AA608" s="331"/>
      <c r="AB608" s="331"/>
      <c r="AC608" s="331"/>
      <c r="AD608" s="332"/>
      <c r="AE608" s="324"/>
      <c r="AF608" s="325"/>
      <c r="AG608" s="325"/>
      <c r="AH608" s="326"/>
    </row>
    <row r="609" spans="1:34" hidden="1" x14ac:dyDescent="0.35">
      <c r="A609" s="318"/>
      <c r="B609" s="319"/>
      <c r="C609" s="319"/>
      <c r="D609" s="319"/>
      <c r="E609" s="319"/>
      <c r="F609" s="320"/>
      <c r="G609" s="321"/>
      <c r="H609" s="322"/>
      <c r="I609" s="322"/>
      <c r="J609" s="322"/>
      <c r="K609" s="322"/>
      <c r="L609" s="323"/>
      <c r="M609" s="321"/>
      <c r="N609" s="322"/>
      <c r="O609" s="322"/>
      <c r="P609" s="322"/>
      <c r="Q609" s="322"/>
      <c r="R609" s="323"/>
      <c r="S609" s="327"/>
      <c r="T609" s="328"/>
      <c r="U609" s="328"/>
      <c r="V609" s="328"/>
      <c r="W609" s="328"/>
      <c r="X609" s="329"/>
      <c r="Y609" s="333"/>
      <c r="Z609" s="334"/>
      <c r="AA609" s="334"/>
      <c r="AB609" s="334"/>
      <c r="AC609" s="334"/>
      <c r="AD609" s="335"/>
      <c r="AE609" s="327"/>
      <c r="AF609" s="328"/>
      <c r="AG609" s="328"/>
      <c r="AH609" s="329"/>
    </row>
    <row r="610" spans="1:34" hidden="1" x14ac:dyDescent="0.35">
      <c r="A610" s="209"/>
      <c r="B610" s="210"/>
      <c r="C610" s="210"/>
      <c r="D610" s="210"/>
      <c r="E610" s="210"/>
      <c r="F610" s="211"/>
      <c r="G610" s="221"/>
      <c r="H610" s="222"/>
      <c r="I610" s="222"/>
      <c r="J610" s="222"/>
      <c r="K610" s="222"/>
      <c r="L610" s="223"/>
      <c r="M610" s="221"/>
      <c r="N610" s="222"/>
      <c r="O610" s="222"/>
      <c r="P610" s="222"/>
      <c r="Q610" s="222"/>
      <c r="R610" s="223"/>
      <c r="S610" s="324"/>
      <c r="T610" s="325"/>
      <c r="U610" s="325"/>
      <c r="V610" s="325"/>
      <c r="W610" s="325"/>
      <c r="X610" s="326"/>
      <c r="Y610" s="330"/>
      <c r="Z610" s="331"/>
      <c r="AA610" s="331"/>
      <c r="AB610" s="331"/>
      <c r="AC610" s="331"/>
      <c r="AD610" s="332"/>
      <c r="AE610" s="324"/>
      <c r="AF610" s="325"/>
      <c r="AG610" s="325"/>
      <c r="AH610" s="326"/>
    </row>
    <row r="611" spans="1:34" hidden="1" x14ac:dyDescent="0.35">
      <c r="A611" s="318"/>
      <c r="B611" s="319"/>
      <c r="C611" s="319"/>
      <c r="D611" s="319"/>
      <c r="E611" s="319"/>
      <c r="F611" s="320"/>
      <c r="G611" s="321"/>
      <c r="H611" s="322"/>
      <c r="I611" s="322"/>
      <c r="J611" s="322"/>
      <c r="K611" s="322"/>
      <c r="L611" s="323"/>
      <c r="M611" s="321"/>
      <c r="N611" s="322"/>
      <c r="O611" s="322"/>
      <c r="P611" s="322"/>
      <c r="Q611" s="322"/>
      <c r="R611" s="323"/>
      <c r="S611" s="327"/>
      <c r="T611" s="328"/>
      <c r="U611" s="328"/>
      <c r="V611" s="328"/>
      <c r="W611" s="328"/>
      <c r="X611" s="329"/>
      <c r="Y611" s="333"/>
      <c r="Z611" s="334"/>
      <c r="AA611" s="334"/>
      <c r="AB611" s="334"/>
      <c r="AC611" s="334"/>
      <c r="AD611" s="335"/>
      <c r="AE611" s="327"/>
      <c r="AF611" s="328"/>
      <c r="AG611" s="328"/>
      <c r="AH611" s="329"/>
    </row>
    <row r="612" spans="1:34" hidden="1" x14ac:dyDescent="0.35">
      <c r="A612" s="209"/>
      <c r="B612" s="210"/>
      <c r="C612" s="210"/>
      <c r="D612" s="210"/>
      <c r="E612" s="210"/>
      <c r="F612" s="211"/>
      <c r="G612" s="221"/>
      <c r="H612" s="222"/>
      <c r="I612" s="222"/>
      <c r="J612" s="222"/>
      <c r="K612" s="222"/>
      <c r="L612" s="223"/>
      <c r="M612" s="221"/>
      <c r="N612" s="222"/>
      <c r="O612" s="222"/>
      <c r="P612" s="222"/>
      <c r="Q612" s="222"/>
      <c r="R612" s="223"/>
      <c r="S612" s="324"/>
      <c r="T612" s="325"/>
      <c r="U612" s="325"/>
      <c r="V612" s="325"/>
      <c r="W612" s="325"/>
      <c r="X612" s="326"/>
      <c r="Y612" s="330"/>
      <c r="Z612" s="331"/>
      <c r="AA612" s="331"/>
      <c r="AB612" s="331"/>
      <c r="AC612" s="331"/>
      <c r="AD612" s="332"/>
      <c r="AE612" s="324"/>
      <c r="AF612" s="325"/>
      <c r="AG612" s="325"/>
      <c r="AH612" s="326"/>
    </row>
    <row r="613" spans="1:34" hidden="1" x14ac:dyDescent="0.35">
      <c r="A613" s="318"/>
      <c r="B613" s="319"/>
      <c r="C613" s="319"/>
      <c r="D613" s="319"/>
      <c r="E613" s="319"/>
      <c r="F613" s="320"/>
      <c r="G613" s="321"/>
      <c r="H613" s="322"/>
      <c r="I613" s="322"/>
      <c r="J613" s="322"/>
      <c r="K613" s="322"/>
      <c r="L613" s="323"/>
      <c r="M613" s="321"/>
      <c r="N613" s="322"/>
      <c r="O613" s="322"/>
      <c r="P613" s="322"/>
      <c r="Q613" s="322"/>
      <c r="R613" s="323"/>
      <c r="S613" s="327"/>
      <c r="T613" s="328"/>
      <c r="U613" s="328"/>
      <c r="V613" s="328"/>
      <c r="W613" s="328"/>
      <c r="X613" s="329"/>
      <c r="Y613" s="333"/>
      <c r="Z613" s="334"/>
      <c r="AA613" s="334"/>
      <c r="AB613" s="334"/>
      <c r="AC613" s="334"/>
      <c r="AD613" s="335"/>
      <c r="AE613" s="327"/>
      <c r="AF613" s="328"/>
      <c r="AG613" s="328"/>
      <c r="AH613" s="329"/>
    </row>
    <row r="614" spans="1:34" hidden="1" x14ac:dyDescent="0.35">
      <c r="A614" s="209"/>
      <c r="B614" s="210"/>
      <c r="C614" s="210"/>
      <c r="D614" s="210"/>
      <c r="E614" s="210"/>
      <c r="F614" s="211"/>
      <c r="G614" s="221"/>
      <c r="H614" s="222"/>
      <c r="I614" s="222"/>
      <c r="J614" s="222"/>
      <c r="K614" s="222"/>
      <c r="L614" s="223"/>
      <c r="M614" s="221"/>
      <c r="N614" s="222"/>
      <c r="O614" s="222"/>
      <c r="P614" s="222"/>
      <c r="Q614" s="222"/>
      <c r="R614" s="223"/>
      <c r="S614" s="324"/>
      <c r="T614" s="325"/>
      <c r="U614" s="325"/>
      <c r="V614" s="325"/>
      <c r="W614" s="325"/>
      <c r="X614" s="326"/>
      <c r="Y614" s="330"/>
      <c r="Z614" s="331"/>
      <c r="AA614" s="331"/>
      <c r="AB614" s="331"/>
      <c r="AC614" s="331"/>
      <c r="AD614" s="332"/>
      <c r="AE614" s="324"/>
      <c r="AF614" s="325"/>
      <c r="AG614" s="325"/>
      <c r="AH614" s="326"/>
    </row>
    <row r="615" spans="1:34" hidden="1" x14ac:dyDescent="0.35">
      <c r="A615" s="318"/>
      <c r="B615" s="319"/>
      <c r="C615" s="319"/>
      <c r="D615" s="319"/>
      <c r="E615" s="319"/>
      <c r="F615" s="320"/>
      <c r="G615" s="321"/>
      <c r="H615" s="322"/>
      <c r="I615" s="322"/>
      <c r="J615" s="322"/>
      <c r="K615" s="322"/>
      <c r="L615" s="323"/>
      <c r="M615" s="321"/>
      <c r="N615" s="322"/>
      <c r="O615" s="322"/>
      <c r="P615" s="322"/>
      <c r="Q615" s="322"/>
      <c r="R615" s="323"/>
      <c r="S615" s="327"/>
      <c r="T615" s="328"/>
      <c r="U615" s="328"/>
      <c r="V615" s="328"/>
      <c r="W615" s="328"/>
      <c r="X615" s="329"/>
      <c r="Y615" s="333"/>
      <c r="Z615" s="334"/>
      <c r="AA615" s="334"/>
      <c r="AB615" s="334"/>
      <c r="AC615" s="334"/>
      <c r="AD615" s="335"/>
      <c r="AE615" s="327"/>
      <c r="AF615" s="328"/>
      <c r="AG615" s="328"/>
      <c r="AH615" s="329"/>
    </row>
    <row r="616" spans="1:34" hidden="1" x14ac:dyDescent="0.3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row>
    <row r="617" spans="1:34" hidden="1" x14ac:dyDescent="0.35">
      <c r="A617" s="5" t="s">
        <v>136</v>
      </c>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row>
    <row r="618" spans="1:34" hidden="1" x14ac:dyDescent="0.3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row>
    <row r="619" spans="1:34" hidden="1" x14ac:dyDescent="0.35">
      <c r="A619" s="240" t="s">
        <v>83</v>
      </c>
      <c r="B619" s="271"/>
      <c r="C619" s="271"/>
      <c r="D619" s="271"/>
      <c r="E619" s="271"/>
      <c r="F619" s="271"/>
      <c r="G619" s="271"/>
      <c r="H619" s="271"/>
      <c r="I619" s="272"/>
      <c r="J619" s="240" t="s">
        <v>137</v>
      </c>
      <c r="K619" s="271"/>
      <c r="L619" s="271"/>
      <c r="M619" s="271"/>
      <c r="N619" s="272"/>
      <c r="O619" s="240" t="s">
        <v>138</v>
      </c>
      <c r="P619" s="271"/>
      <c r="Q619" s="271"/>
      <c r="R619" s="271"/>
      <c r="S619" s="272"/>
      <c r="T619" s="240" t="s">
        <v>139</v>
      </c>
      <c r="U619" s="271"/>
      <c r="V619" s="271"/>
      <c r="W619" s="271"/>
      <c r="X619" s="272"/>
      <c r="Y619" s="240" t="s">
        <v>140</v>
      </c>
      <c r="Z619" s="271"/>
      <c r="AA619" s="271"/>
      <c r="AB619" s="271"/>
      <c r="AC619" s="272"/>
      <c r="AD619" s="240" t="s">
        <v>738</v>
      </c>
      <c r="AE619" s="271"/>
      <c r="AF619" s="271"/>
      <c r="AG619" s="271"/>
      <c r="AH619" s="272"/>
    </row>
    <row r="620" spans="1:34" hidden="1" x14ac:dyDescent="0.35">
      <c r="A620" s="315"/>
      <c r="B620" s="316"/>
      <c r="C620" s="316"/>
      <c r="D620" s="316"/>
      <c r="E620" s="316"/>
      <c r="F620" s="316"/>
      <c r="G620" s="316"/>
      <c r="H620" s="316"/>
      <c r="I620" s="317"/>
      <c r="J620" s="315"/>
      <c r="K620" s="316"/>
      <c r="L620" s="316"/>
      <c r="M620" s="316"/>
      <c r="N620" s="317"/>
      <c r="O620" s="315"/>
      <c r="P620" s="316"/>
      <c r="Q620" s="316"/>
      <c r="R620" s="316"/>
      <c r="S620" s="317"/>
      <c r="T620" s="315"/>
      <c r="U620" s="316"/>
      <c r="V620" s="316"/>
      <c r="W620" s="316"/>
      <c r="X620" s="317"/>
      <c r="Y620" s="315"/>
      <c r="Z620" s="316"/>
      <c r="AA620" s="316"/>
      <c r="AB620" s="316"/>
      <c r="AC620" s="317"/>
      <c r="AD620" s="315"/>
      <c r="AE620" s="316"/>
      <c r="AF620" s="316"/>
      <c r="AG620" s="316"/>
      <c r="AH620" s="317"/>
    </row>
    <row r="621" spans="1:34" hidden="1" x14ac:dyDescent="0.35">
      <c r="A621" s="315"/>
      <c r="B621" s="316"/>
      <c r="C621" s="316"/>
      <c r="D621" s="316"/>
      <c r="E621" s="316"/>
      <c r="F621" s="316"/>
      <c r="G621" s="316"/>
      <c r="H621" s="316"/>
      <c r="I621" s="317"/>
      <c r="J621" s="315"/>
      <c r="K621" s="316"/>
      <c r="L621" s="316"/>
      <c r="M621" s="316"/>
      <c r="N621" s="317"/>
      <c r="O621" s="315"/>
      <c r="P621" s="316"/>
      <c r="Q621" s="316"/>
      <c r="R621" s="316"/>
      <c r="S621" s="317"/>
      <c r="T621" s="315"/>
      <c r="U621" s="316"/>
      <c r="V621" s="316"/>
      <c r="W621" s="316"/>
      <c r="X621" s="317"/>
      <c r="Y621" s="315"/>
      <c r="Z621" s="316"/>
      <c r="AA621" s="316"/>
      <c r="AB621" s="316"/>
      <c r="AC621" s="317"/>
      <c r="AD621" s="315"/>
      <c r="AE621" s="316"/>
      <c r="AF621" s="316"/>
      <c r="AG621" s="316"/>
      <c r="AH621" s="317"/>
    </row>
    <row r="622" spans="1:34" hidden="1" x14ac:dyDescent="0.35">
      <c r="A622" s="273"/>
      <c r="B622" s="274"/>
      <c r="C622" s="274"/>
      <c r="D622" s="274"/>
      <c r="E622" s="274"/>
      <c r="F622" s="274"/>
      <c r="G622" s="274"/>
      <c r="H622" s="274"/>
      <c r="I622" s="275"/>
      <c r="J622" s="273"/>
      <c r="K622" s="274"/>
      <c r="L622" s="274"/>
      <c r="M622" s="274"/>
      <c r="N622" s="275"/>
      <c r="O622" s="273"/>
      <c r="P622" s="274"/>
      <c r="Q622" s="274"/>
      <c r="R622" s="274"/>
      <c r="S622" s="275"/>
      <c r="T622" s="273"/>
      <c r="U622" s="274"/>
      <c r="V622" s="274"/>
      <c r="W622" s="274"/>
      <c r="X622" s="275"/>
      <c r="Y622" s="273"/>
      <c r="Z622" s="274"/>
      <c r="AA622" s="274"/>
      <c r="AB622" s="274"/>
      <c r="AC622" s="275"/>
      <c r="AD622" s="273"/>
      <c r="AE622" s="274"/>
      <c r="AF622" s="274"/>
      <c r="AG622" s="274"/>
      <c r="AH622" s="275"/>
    </row>
    <row r="623" spans="1:34" hidden="1" x14ac:dyDescent="0.35">
      <c r="A623" s="312" t="s">
        <v>141</v>
      </c>
      <c r="B623" s="313"/>
      <c r="C623" s="313"/>
      <c r="D623" s="313"/>
      <c r="E623" s="313"/>
      <c r="F623" s="313"/>
      <c r="G623" s="313"/>
      <c r="H623" s="313"/>
      <c r="I623" s="313"/>
      <c r="J623" s="313"/>
      <c r="K623" s="313"/>
      <c r="L623" s="313"/>
      <c r="M623" s="313"/>
      <c r="N623" s="313"/>
      <c r="O623" s="313"/>
      <c r="P623" s="313"/>
      <c r="Q623" s="313"/>
      <c r="R623" s="313"/>
      <c r="S623" s="313"/>
      <c r="T623" s="313"/>
      <c r="U623" s="313"/>
      <c r="V623" s="313"/>
      <c r="W623" s="313"/>
      <c r="X623" s="313"/>
      <c r="Y623" s="313"/>
      <c r="Z623" s="313"/>
      <c r="AA623" s="313"/>
      <c r="AB623" s="313"/>
      <c r="AC623" s="313"/>
      <c r="AD623" s="313"/>
      <c r="AE623" s="313"/>
      <c r="AF623" s="313"/>
      <c r="AG623" s="313"/>
      <c r="AH623" s="314"/>
    </row>
    <row r="624" spans="1:34" hidden="1" x14ac:dyDescent="0.35">
      <c r="A624" s="300"/>
      <c r="B624" s="301"/>
      <c r="C624" s="301"/>
      <c r="D624" s="301"/>
      <c r="E624" s="301"/>
      <c r="F624" s="301"/>
      <c r="G624" s="301"/>
      <c r="H624" s="301"/>
      <c r="I624" s="302"/>
      <c r="J624" s="300"/>
      <c r="K624" s="301"/>
      <c r="L624" s="301"/>
      <c r="M624" s="301"/>
      <c r="N624" s="302"/>
      <c r="O624" s="303"/>
      <c r="P624" s="304"/>
      <c r="Q624" s="304"/>
      <c r="R624" s="304"/>
      <c r="S624" s="305"/>
      <c r="T624" s="306"/>
      <c r="U624" s="307"/>
      <c r="V624" s="307"/>
      <c r="W624" s="307"/>
      <c r="X624" s="308"/>
      <c r="Y624" s="206"/>
      <c r="Z624" s="229"/>
      <c r="AA624" s="229"/>
      <c r="AB624" s="229"/>
      <c r="AC624" s="230"/>
      <c r="AD624" s="261"/>
      <c r="AE624" s="262"/>
      <c r="AF624" s="262"/>
      <c r="AG624" s="262"/>
      <c r="AH624" s="263"/>
    </row>
    <row r="625" spans="1:36" hidden="1" x14ac:dyDescent="0.35">
      <c r="A625" s="300"/>
      <c r="B625" s="301"/>
      <c r="C625" s="301"/>
      <c r="D625" s="301"/>
      <c r="E625" s="301"/>
      <c r="F625" s="301"/>
      <c r="G625" s="301"/>
      <c r="H625" s="301"/>
      <c r="I625" s="302"/>
      <c r="J625" s="300"/>
      <c r="K625" s="301"/>
      <c r="L625" s="301"/>
      <c r="M625" s="301"/>
      <c r="N625" s="302"/>
      <c r="O625" s="303"/>
      <c r="P625" s="304"/>
      <c r="Q625" s="304"/>
      <c r="R625" s="304"/>
      <c r="S625" s="305"/>
      <c r="T625" s="306"/>
      <c r="U625" s="307"/>
      <c r="V625" s="307"/>
      <c r="W625" s="307"/>
      <c r="X625" s="308"/>
      <c r="Y625" s="206"/>
      <c r="Z625" s="229"/>
      <c r="AA625" s="229"/>
      <c r="AB625" s="229"/>
      <c r="AC625" s="230"/>
      <c r="AD625" s="261"/>
      <c r="AE625" s="262"/>
      <c r="AF625" s="262"/>
      <c r="AG625" s="262"/>
      <c r="AH625" s="263"/>
      <c r="AI625" t="e">
        <f>IF(ROUND(AD626-#REF!,0)=0,"","CHYBA")</f>
        <v>#REF!</v>
      </c>
      <c r="AJ625" t="s">
        <v>678</v>
      </c>
    </row>
    <row r="626" spans="1:36" hidden="1" x14ac:dyDescent="0.35">
      <c r="A626" s="203" t="s">
        <v>39</v>
      </c>
      <c r="B626" s="227"/>
      <c r="C626" s="227"/>
      <c r="D626" s="227"/>
      <c r="E626" s="227"/>
      <c r="F626" s="227"/>
      <c r="G626" s="227"/>
      <c r="H626" s="227"/>
      <c r="I626" s="228"/>
      <c r="J626" s="300"/>
      <c r="K626" s="301"/>
      <c r="L626" s="301"/>
      <c r="M626" s="301"/>
      <c r="N626" s="302"/>
      <c r="O626" s="303"/>
      <c r="P626" s="304"/>
      <c r="Q626" s="304"/>
      <c r="R626" s="304"/>
      <c r="S626" s="305"/>
      <c r="T626" s="306"/>
      <c r="U626" s="307"/>
      <c r="V626" s="307"/>
      <c r="W626" s="307"/>
      <c r="X626" s="308"/>
      <c r="Y626" s="206">
        <f>SUM(Y624:AC625)</f>
        <v>0</v>
      </c>
      <c r="Z626" s="229"/>
      <c r="AA626" s="229"/>
      <c r="AB626" s="229"/>
      <c r="AC626" s="230"/>
      <c r="AD626" s="206">
        <f>SUM(AD624:AH625)</f>
        <v>0</v>
      </c>
      <c r="AE626" s="229"/>
      <c r="AF626" s="229"/>
      <c r="AG626" s="229"/>
      <c r="AH626" s="230"/>
      <c r="AI626" t="e">
        <f>IF(ROUND(Y626-#REF!,0)=0,"","CHYBA")</f>
        <v>#REF!</v>
      </c>
      <c r="AJ626" t="s">
        <v>678</v>
      </c>
    </row>
    <row r="627" spans="1:36" hidden="1" x14ac:dyDescent="0.35">
      <c r="A627" s="300"/>
      <c r="B627" s="301"/>
      <c r="C627" s="301"/>
      <c r="D627" s="301"/>
      <c r="E627" s="301"/>
      <c r="F627" s="301"/>
      <c r="G627" s="301"/>
      <c r="H627" s="301"/>
      <c r="I627" s="302"/>
      <c r="J627" s="300"/>
      <c r="K627" s="301"/>
      <c r="L627" s="301"/>
      <c r="M627" s="301"/>
      <c r="N627" s="302"/>
      <c r="O627" s="303"/>
      <c r="P627" s="304"/>
      <c r="Q627" s="304"/>
      <c r="R627" s="304"/>
      <c r="S627" s="305"/>
      <c r="T627" s="306"/>
      <c r="U627" s="307"/>
      <c r="V627" s="307"/>
      <c r="W627" s="307"/>
      <c r="X627" s="308"/>
      <c r="Y627" s="206"/>
      <c r="Z627" s="229"/>
      <c r="AA627" s="229"/>
      <c r="AB627" s="229"/>
      <c r="AC627" s="230"/>
      <c r="AD627" s="261"/>
      <c r="AE627" s="262"/>
      <c r="AF627" s="262"/>
      <c r="AG627" s="262"/>
      <c r="AH627" s="263"/>
    </row>
    <row r="628" spans="1:36" hidden="1" x14ac:dyDescent="0.35">
      <c r="A628" s="309" t="s">
        <v>142</v>
      </c>
      <c r="B628" s="310"/>
      <c r="C628" s="310"/>
      <c r="D628" s="310"/>
      <c r="E628" s="310"/>
      <c r="F628" s="310"/>
      <c r="G628" s="310"/>
      <c r="H628" s="310"/>
      <c r="I628" s="310"/>
      <c r="J628" s="310"/>
      <c r="K628" s="310"/>
      <c r="L628" s="310"/>
      <c r="M628" s="310"/>
      <c r="N628" s="310"/>
      <c r="O628" s="310"/>
      <c r="P628" s="310"/>
      <c r="Q628" s="310"/>
      <c r="R628" s="310"/>
      <c r="S628" s="310"/>
      <c r="T628" s="310"/>
      <c r="U628" s="310"/>
      <c r="V628" s="310"/>
      <c r="W628" s="310"/>
      <c r="X628" s="310"/>
      <c r="Y628" s="310"/>
      <c r="Z628" s="310"/>
      <c r="AA628" s="310"/>
      <c r="AB628" s="310"/>
      <c r="AC628" s="310"/>
      <c r="AD628" s="310"/>
      <c r="AE628" s="310"/>
      <c r="AF628" s="310"/>
      <c r="AG628" s="310"/>
      <c r="AH628" s="311"/>
    </row>
    <row r="629" spans="1:36" hidden="1" x14ac:dyDescent="0.35">
      <c r="A629" s="300"/>
      <c r="B629" s="301"/>
      <c r="C629" s="301"/>
      <c r="D629" s="301"/>
      <c r="E629" s="301"/>
      <c r="F629" s="301"/>
      <c r="G629" s="301"/>
      <c r="H629" s="301"/>
      <c r="I629" s="302"/>
      <c r="J629" s="300"/>
      <c r="K629" s="301"/>
      <c r="L629" s="301"/>
      <c r="M629" s="301"/>
      <c r="N629" s="302"/>
      <c r="O629" s="303"/>
      <c r="P629" s="304"/>
      <c r="Q629" s="304"/>
      <c r="R629" s="304"/>
      <c r="S629" s="305"/>
      <c r="T629" s="306"/>
      <c r="U629" s="307"/>
      <c r="V629" s="307"/>
      <c r="W629" s="307"/>
      <c r="X629" s="308"/>
      <c r="Y629" s="206"/>
      <c r="Z629" s="229"/>
      <c r="AA629" s="229"/>
      <c r="AB629" s="229"/>
      <c r="AC629" s="230"/>
      <c r="AD629" s="261"/>
      <c r="AE629" s="262"/>
      <c r="AF629" s="262"/>
      <c r="AG629" s="262"/>
      <c r="AH629" s="263"/>
    </row>
    <row r="630" spans="1:36" hidden="1" x14ac:dyDescent="0.35">
      <c r="A630" s="300"/>
      <c r="B630" s="301"/>
      <c r="C630" s="301"/>
      <c r="D630" s="301"/>
      <c r="E630" s="301"/>
      <c r="F630" s="301"/>
      <c r="G630" s="301"/>
      <c r="H630" s="301"/>
      <c r="I630" s="302"/>
      <c r="J630" s="300"/>
      <c r="K630" s="301"/>
      <c r="L630" s="301"/>
      <c r="M630" s="301"/>
      <c r="N630" s="302"/>
      <c r="O630" s="303"/>
      <c r="P630" s="304"/>
      <c r="Q630" s="304"/>
      <c r="R630" s="304"/>
      <c r="S630" s="305"/>
      <c r="T630" s="306"/>
      <c r="U630" s="307"/>
      <c r="V630" s="307"/>
      <c r="W630" s="307"/>
      <c r="X630" s="308"/>
      <c r="Y630" s="206"/>
      <c r="Z630" s="229"/>
      <c r="AA630" s="229"/>
      <c r="AB630" s="229"/>
      <c r="AC630" s="230"/>
      <c r="AD630" s="261"/>
      <c r="AE630" s="262"/>
      <c r="AF630" s="262"/>
      <c r="AG630" s="262"/>
      <c r="AH630" s="263"/>
    </row>
    <row r="631" spans="1:36" hidden="1" x14ac:dyDescent="0.35">
      <c r="A631" s="300"/>
      <c r="B631" s="301"/>
      <c r="C631" s="301"/>
      <c r="D631" s="301"/>
      <c r="E631" s="301"/>
      <c r="F631" s="301"/>
      <c r="G631" s="301"/>
      <c r="H631" s="301"/>
      <c r="I631" s="302"/>
      <c r="J631" s="300"/>
      <c r="K631" s="301"/>
      <c r="L631" s="301"/>
      <c r="M631" s="301"/>
      <c r="N631" s="302"/>
      <c r="O631" s="303"/>
      <c r="P631" s="304"/>
      <c r="Q631" s="304"/>
      <c r="R631" s="304"/>
      <c r="S631" s="305"/>
      <c r="T631" s="306"/>
      <c r="U631" s="307"/>
      <c r="V631" s="307"/>
      <c r="W631" s="307"/>
      <c r="X631" s="308"/>
      <c r="Y631" s="206"/>
      <c r="Z631" s="229"/>
      <c r="AA631" s="229"/>
      <c r="AB631" s="229"/>
      <c r="AC631" s="230"/>
      <c r="AD631" s="261"/>
      <c r="AE631" s="262"/>
      <c r="AF631" s="262"/>
      <c r="AG631" s="262"/>
      <c r="AH631" s="263"/>
      <c r="AI631" t="e">
        <f>IF(ROUND(AD632-#REF!,0)=0,"","CHYBA")</f>
        <v>#REF!</v>
      </c>
      <c r="AJ631" t="s">
        <v>678</v>
      </c>
    </row>
    <row r="632" spans="1:36" hidden="1" x14ac:dyDescent="0.35">
      <c r="A632" s="203" t="s">
        <v>39</v>
      </c>
      <c r="B632" s="227"/>
      <c r="C632" s="227"/>
      <c r="D632" s="227"/>
      <c r="E632" s="227"/>
      <c r="F632" s="227"/>
      <c r="G632" s="227"/>
      <c r="H632" s="227"/>
      <c r="I632" s="228"/>
      <c r="J632" s="300"/>
      <c r="K632" s="301"/>
      <c r="L632" s="301"/>
      <c r="M632" s="301"/>
      <c r="N632" s="302"/>
      <c r="O632" s="303"/>
      <c r="P632" s="304"/>
      <c r="Q632" s="304"/>
      <c r="R632" s="304"/>
      <c r="S632" s="305"/>
      <c r="T632" s="306"/>
      <c r="U632" s="307"/>
      <c r="V632" s="307"/>
      <c r="W632" s="307"/>
      <c r="X632" s="308"/>
      <c r="Y632" s="206">
        <f>SUM(Y629:AC631)</f>
        <v>0</v>
      </c>
      <c r="Z632" s="229"/>
      <c r="AA632" s="229"/>
      <c r="AB632" s="229"/>
      <c r="AC632" s="230"/>
      <c r="AD632" s="206">
        <f>SUM(AD629:AH631)</f>
        <v>0</v>
      </c>
      <c r="AE632" s="229"/>
      <c r="AF632" s="229"/>
      <c r="AG632" s="229"/>
      <c r="AH632" s="230"/>
      <c r="AI632" t="e">
        <f>IF(ROUND(Y632-#REF!,0)=0,"","CHYBA")</f>
        <v>#REF!</v>
      </c>
      <c r="AJ632" t="s">
        <v>678</v>
      </c>
    </row>
    <row r="633" spans="1:36" hidden="1" x14ac:dyDescent="0.3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row>
    <row r="634" spans="1:36" hidden="1" x14ac:dyDescent="0.3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row>
    <row r="635" spans="1:36" hidden="1" x14ac:dyDescent="0.35">
      <c r="A635" s="240" t="s">
        <v>83</v>
      </c>
      <c r="B635" s="271"/>
      <c r="C635" s="271"/>
      <c r="D635" s="271"/>
      <c r="E635" s="271"/>
      <c r="F635" s="271"/>
      <c r="G635" s="271"/>
      <c r="H635" s="271"/>
      <c r="I635" s="272"/>
      <c r="J635" s="240" t="s">
        <v>137</v>
      </c>
      <c r="K635" s="271"/>
      <c r="L635" s="271"/>
      <c r="M635" s="271"/>
      <c r="N635" s="272"/>
      <c r="O635" s="240" t="s">
        <v>138</v>
      </c>
      <c r="P635" s="271"/>
      <c r="Q635" s="271"/>
      <c r="R635" s="271"/>
      <c r="S635" s="272"/>
      <c r="T635" s="240" t="s">
        <v>139</v>
      </c>
      <c r="U635" s="271"/>
      <c r="V635" s="271"/>
      <c r="W635" s="271"/>
      <c r="X635" s="272"/>
      <c r="Y635" s="240" t="s">
        <v>140</v>
      </c>
      <c r="Z635" s="271"/>
      <c r="AA635" s="271"/>
      <c r="AB635" s="271"/>
      <c r="AC635" s="272"/>
      <c r="AD635" s="240" t="s">
        <v>738</v>
      </c>
      <c r="AE635" s="271"/>
      <c r="AF635" s="271"/>
      <c r="AG635" s="271"/>
      <c r="AH635" s="272"/>
    </row>
    <row r="636" spans="1:36" hidden="1" x14ac:dyDescent="0.35">
      <c r="A636" s="315"/>
      <c r="B636" s="316"/>
      <c r="C636" s="316"/>
      <c r="D636" s="316"/>
      <c r="E636" s="316"/>
      <c r="F636" s="316"/>
      <c r="G636" s="316"/>
      <c r="H636" s="316"/>
      <c r="I636" s="317"/>
      <c r="J636" s="315"/>
      <c r="K636" s="316"/>
      <c r="L636" s="316"/>
      <c r="M636" s="316"/>
      <c r="N636" s="317"/>
      <c r="O636" s="315"/>
      <c r="P636" s="316"/>
      <c r="Q636" s="316"/>
      <c r="R636" s="316"/>
      <c r="S636" s="317"/>
      <c r="T636" s="315"/>
      <c r="U636" s="316"/>
      <c r="V636" s="316"/>
      <c r="W636" s="316"/>
      <c r="X636" s="317"/>
      <c r="Y636" s="315"/>
      <c r="Z636" s="316"/>
      <c r="AA636" s="316"/>
      <c r="AB636" s="316"/>
      <c r="AC636" s="317"/>
      <c r="AD636" s="315"/>
      <c r="AE636" s="316"/>
      <c r="AF636" s="316"/>
      <c r="AG636" s="316"/>
      <c r="AH636" s="317"/>
    </row>
    <row r="637" spans="1:36" hidden="1" x14ac:dyDescent="0.35">
      <c r="A637" s="315"/>
      <c r="B637" s="316"/>
      <c r="C637" s="316"/>
      <c r="D637" s="316"/>
      <c r="E637" s="316"/>
      <c r="F637" s="316"/>
      <c r="G637" s="316"/>
      <c r="H637" s="316"/>
      <c r="I637" s="317"/>
      <c r="J637" s="315"/>
      <c r="K637" s="316"/>
      <c r="L637" s="316"/>
      <c r="M637" s="316"/>
      <c r="N637" s="317"/>
      <c r="O637" s="315"/>
      <c r="P637" s="316"/>
      <c r="Q637" s="316"/>
      <c r="R637" s="316"/>
      <c r="S637" s="317"/>
      <c r="T637" s="315"/>
      <c r="U637" s="316"/>
      <c r="V637" s="316"/>
      <c r="W637" s="316"/>
      <c r="X637" s="317"/>
      <c r="Y637" s="315"/>
      <c r="Z637" s="316"/>
      <c r="AA637" s="316"/>
      <c r="AB637" s="316"/>
      <c r="AC637" s="317"/>
      <c r="AD637" s="315"/>
      <c r="AE637" s="316"/>
      <c r="AF637" s="316"/>
      <c r="AG637" s="316"/>
      <c r="AH637" s="317"/>
    </row>
    <row r="638" spans="1:36" hidden="1" x14ac:dyDescent="0.35">
      <c r="A638" s="273"/>
      <c r="B638" s="274"/>
      <c r="C638" s="274"/>
      <c r="D638" s="274"/>
      <c r="E638" s="274"/>
      <c r="F638" s="274"/>
      <c r="G638" s="274"/>
      <c r="H638" s="274"/>
      <c r="I638" s="275"/>
      <c r="J638" s="273"/>
      <c r="K638" s="274"/>
      <c r="L638" s="274"/>
      <c r="M638" s="274"/>
      <c r="N638" s="275"/>
      <c r="O638" s="273"/>
      <c r="P638" s="274"/>
      <c r="Q638" s="274"/>
      <c r="R638" s="274"/>
      <c r="S638" s="275"/>
      <c r="T638" s="273"/>
      <c r="U638" s="274"/>
      <c r="V638" s="274"/>
      <c r="W638" s="274"/>
      <c r="X638" s="275"/>
      <c r="Y638" s="273"/>
      <c r="Z638" s="274"/>
      <c r="AA638" s="274"/>
      <c r="AB638" s="274"/>
      <c r="AC638" s="275"/>
      <c r="AD638" s="273"/>
      <c r="AE638" s="274"/>
      <c r="AF638" s="274"/>
      <c r="AG638" s="274"/>
      <c r="AH638" s="275"/>
    </row>
    <row r="639" spans="1:36" hidden="1" x14ac:dyDescent="0.35">
      <c r="A639" s="312" t="s">
        <v>73</v>
      </c>
      <c r="B639" s="313"/>
      <c r="C639" s="313"/>
      <c r="D639" s="313"/>
      <c r="E639" s="313"/>
      <c r="F639" s="313"/>
      <c r="G639" s="313"/>
      <c r="H639" s="313"/>
      <c r="I639" s="313"/>
      <c r="J639" s="313"/>
      <c r="K639" s="313"/>
      <c r="L639" s="313"/>
      <c r="M639" s="313"/>
      <c r="N639" s="313"/>
      <c r="O639" s="313"/>
      <c r="P639" s="313"/>
      <c r="Q639" s="313"/>
      <c r="R639" s="313"/>
      <c r="S639" s="313"/>
      <c r="T639" s="313"/>
      <c r="U639" s="313"/>
      <c r="V639" s="313"/>
      <c r="W639" s="313"/>
      <c r="X639" s="313"/>
      <c r="Y639" s="313"/>
      <c r="Z639" s="313"/>
      <c r="AA639" s="313"/>
      <c r="AB639" s="313"/>
      <c r="AC639" s="313"/>
      <c r="AD639" s="313"/>
      <c r="AE639" s="313"/>
      <c r="AF639" s="313"/>
      <c r="AG639" s="313"/>
      <c r="AH639" s="314"/>
    </row>
    <row r="640" spans="1:36" hidden="1" x14ac:dyDescent="0.35">
      <c r="A640" s="300"/>
      <c r="B640" s="301"/>
      <c r="C640" s="301"/>
      <c r="D640" s="301"/>
      <c r="E640" s="301"/>
      <c r="F640" s="301"/>
      <c r="G640" s="301"/>
      <c r="H640" s="301"/>
      <c r="I640" s="302"/>
      <c r="J640" s="300"/>
      <c r="K640" s="301"/>
      <c r="L640" s="301"/>
      <c r="M640" s="301"/>
      <c r="N640" s="302"/>
      <c r="O640" s="303"/>
      <c r="P640" s="304"/>
      <c r="Q640" s="304"/>
      <c r="R640" s="304"/>
      <c r="S640" s="305"/>
      <c r="T640" s="306"/>
      <c r="U640" s="307"/>
      <c r="V640" s="307"/>
      <c r="W640" s="307"/>
      <c r="X640" s="308"/>
      <c r="Y640" s="206"/>
      <c r="Z640" s="229"/>
      <c r="AA640" s="229"/>
      <c r="AB640" s="229"/>
      <c r="AC640" s="230"/>
      <c r="AD640" s="261"/>
      <c r="AE640" s="262"/>
      <c r="AF640" s="262"/>
      <c r="AG640" s="262"/>
      <c r="AH640" s="263"/>
    </row>
    <row r="641" spans="1:34" hidden="1" x14ac:dyDescent="0.35">
      <c r="A641" s="300"/>
      <c r="B641" s="301"/>
      <c r="C641" s="301"/>
      <c r="D641" s="301"/>
      <c r="E641" s="301"/>
      <c r="F641" s="301"/>
      <c r="G641" s="301"/>
      <c r="H641" s="301"/>
      <c r="I641" s="302"/>
      <c r="J641" s="300"/>
      <c r="K641" s="301"/>
      <c r="L641" s="301"/>
      <c r="M641" s="301"/>
      <c r="N641" s="302"/>
      <c r="O641" s="303"/>
      <c r="P641" s="304"/>
      <c r="Q641" s="304"/>
      <c r="R641" s="304"/>
      <c r="S641" s="305"/>
      <c r="T641" s="306"/>
      <c r="U641" s="307"/>
      <c r="V641" s="307"/>
      <c r="W641" s="307"/>
      <c r="X641" s="308"/>
      <c r="Y641" s="206"/>
      <c r="Z641" s="229"/>
      <c r="AA641" s="229"/>
      <c r="AB641" s="229"/>
      <c r="AC641" s="230"/>
      <c r="AD641" s="261"/>
      <c r="AE641" s="262"/>
      <c r="AF641" s="262"/>
      <c r="AG641" s="262"/>
      <c r="AH641" s="263"/>
    </row>
    <row r="642" spans="1:34" hidden="1" x14ac:dyDescent="0.35">
      <c r="A642" s="300"/>
      <c r="B642" s="301"/>
      <c r="C642" s="301"/>
      <c r="D642" s="301"/>
      <c r="E642" s="301"/>
      <c r="F642" s="301"/>
      <c r="G642" s="301"/>
      <c r="H642" s="301"/>
      <c r="I642" s="302"/>
      <c r="J642" s="300"/>
      <c r="K642" s="301"/>
      <c r="L642" s="301"/>
      <c r="M642" s="301"/>
      <c r="N642" s="302"/>
      <c r="O642" s="303"/>
      <c r="P642" s="304"/>
      <c r="Q642" s="304"/>
      <c r="R642" s="304"/>
      <c r="S642" s="305"/>
      <c r="T642" s="306"/>
      <c r="U642" s="307"/>
      <c r="V642" s="307"/>
      <c r="W642" s="307"/>
      <c r="X642" s="308"/>
      <c r="Y642" s="206"/>
      <c r="Z642" s="229"/>
      <c r="AA642" s="229"/>
      <c r="AB642" s="229"/>
      <c r="AC642" s="230"/>
      <c r="AD642" s="261"/>
      <c r="AE642" s="262"/>
      <c r="AF642" s="262"/>
      <c r="AG642" s="262"/>
      <c r="AH642" s="263"/>
    </row>
    <row r="643" spans="1:34" hidden="1" x14ac:dyDescent="0.35">
      <c r="A643" s="300"/>
      <c r="B643" s="301"/>
      <c r="C643" s="301"/>
      <c r="D643" s="301"/>
      <c r="E643" s="301"/>
      <c r="F643" s="301"/>
      <c r="G643" s="301"/>
      <c r="H643" s="301"/>
      <c r="I643" s="302"/>
      <c r="J643" s="300"/>
      <c r="K643" s="301"/>
      <c r="L643" s="301"/>
      <c r="M643" s="301"/>
      <c r="N643" s="302"/>
      <c r="O643" s="303"/>
      <c r="P643" s="304"/>
      <c r="Q643" s="304"/>
      <c r="R643" s="304"/>
      <c r="S643" s="305"/>
      <c r="T643" s="306"/>
      <c r="U643" s="307"/>
      <c r="V643" s="307"/>
      <c r="W643" s="307"/>
      <c r="X643" s="308"/>
      <c r="Y643" s="206"/>
      <c r="Z643" s="229"/>
      <c r="AA643" s="229"/>
      <c r="AB643" s="229"/>
      <c r="AC643" s="230"/>
      <c r="AD643" s="261"/>
      <c r="AE643" s="262"/>
      <c r="AF643" s="262"/>
      <c r="AG643" s="262"/>
      <c r="AH643" s="263"/>
    </row>
    <row r="644" spans="1:34" hidden="1" x14ac:dyDescent="0.35">
      <c r="A644" s="309" t="s">
        <v>143</v>
      </c>
      <c r="B644" s="310"/>
      <c r="C644" s="310"/>
      <c r="D644" s="310"/>
      <c r="E644" s="310"/>
      <c r="F644" s="310"/>
      <c r="G644" s="310"/>
      <c r="H644" s="310"/>
      <c r="I644" s="310"/>
      <c r="J644" s="310"/>
      <c r="K644" s="310"/>
      <c r="L644" s="310"/>
      <c r="M644" s="310"/>
      <c r="N644" s="310"/>
      <c r="O644" s="310"/>
      <c r="P644" s="310"/>
      <c r="Q644" s="310"/>
      <c r="R644" s="310"/>
      <c r="S644" s="310"/>
      <c r="T644" s="310"/>
      <c r="U644" s="310"/>
      <c r="V644" s="310"/>
      <c r="W644" s="310"/>
      <c r="X644" s="310"/>
      <c r="Y644" s="310"/>
      <c r="Z644" s="310"/>
      <c r="AA644" s="310"/>
      <c r="AB644" s="310"/>
      <c r="AC644" s="310"/>
      <c r="AD644" s="310"/>
      <c r="AE644" s="310"/>
      <c r="AF644" s="310"/>
      <c r="AG644" s="310"/>
      <c r="AH644" s="311"/>
    </row>
    <row r="645" spans="1:34" hidden="1" x14ac:dyDescent="0.35">
      <c r="A645" s="300"/>
      <c r="B645" s="301"/>
      <c r="C645" s="301"/>
      <c r="D645" s="301"/>
      <c r="E645" s="301"/>
      <c r="F645" s="301"/>
      <c r="G645" s="301"/>
      <c r="H645" s="301"/>
      <c r="I645" s="302"/>
      <c r="J645" s="300"/>
      <c r="K645" s="301"/>
      <c r="L645" s="301"/>
      <c r="M645" s="301"/>
      <c r="N645" s="302"/>
      <c r="O645" s="303"/>
      <c r="P645" s="304"/>
      <c r="Q645" s="304"/>
      <c r="R645" s="304"/>
      <c r="S645" s="305"/>
      <c r="T645" s="306"/>
      <c r="U645" s="307"/>
      <c r="V645" s="307"/>
      <c r="W645" s="307"/>
      <c r="X645" s="308"/>
      <c r="Y645" s="206"/>
      <c r="Z645" s="229"/>
      <c r="AA645" s="229"/>
      <c r="AB645" s="229"/>
      <c r="AC645" s="230"/>
      <c r="AD645" s="261"/>
      <c r="AE645" s="262"/>
      <c r="AF645" s="262"/>
      <c r="AG645" s="262"/>
      <c r="AH645" s="263"/>
    </row>
    <row r="646" spans="1:34" hidden="1" x14ac:dyDescent="0.35">
      <c r="A646" s="300"/>
      <c r="B646" s="301"/>
      <c r="C646" s="301"/>
      <c r="D646" s="301"/>
      <c r="E646" s="301"/>
      <c r="F646" s="301"/>
      <c r="G646" s="301"/>
      <c r="H646" s="301"/>
      <c r="I646" s="302"/>
      <c r="J646" s="300"/>
      <c r="K646" s="301"/>
      <c r="L646" s="301"/>
      <c r="M646" s="301"/>
      <c r="N646" s="302"/>
      <c r="O646" s="303"/>
      <c r="P646" s="304"/>
      <c r="Q646" s="304"/>
      <c r="R646" s="304"/>
      <c r="S646" s="305"/>
      <c r="T646" s="306"/>
      <c r="U646" s="307"/>
      <c r="V646" s="307"/>
      <c r="W646" s="307"/>
      <c r="X646" s="308"/>
      <c r="Y646" s="206"/>
      <c r="Z646" s="229"/>
      <c r="AA646" s="229"/>
      <c r="AB646" s="229"/>
      <c r="AC646" s="230"/>
      <c r="AD646" s="261"/>
      <c r="AE646" s="262"/>
      <c r="AF646" s="262"/>
      <c r="AG646" s="262"/>
      <c r="AH646" s="263"/>
    </row>
    <row r="647" spans="1:34" hidden="1" x14ac:dyDescent="0.35">
      <c r="A647" s="300"/>
      <c r="B647" s="301"/>
      <c r="C647" s="301"/>
      <c r="D647" s="301"/>
      <c r="E647" s="301"/>
      <c r="F647" s="301"/>
      <c r="G647" s="301"/>
      <c r="H647" s="301"/>
      <c r="I647" s="302"/>
      <c r="J647" s="300"/>
      <c r="K647" s="301"/>
      <c r="L647" s="301"/>
      <c r="M647" s="301"/>
      <c r="N647" s="302"/>
      <c r="O647" s="303"/>
      <c r="P647" s="304"/>
      <c r="Q647" s="304"/>
      <c r="R647" s="304"/>
      <c r="S647" s="305"/>
      <c r="T647" s="306"/>
      <c r="U647" s="307"/>
      <c r="V647" s="307"/>
      <c r="W647" s="307"/>
      <c r="X647" s="308"/>
      <c r="Y647" s="206"/>
      <c r="Z647" s="229"/>
      <c r="AA647" s="229"/>
      <c r="AB647" s="229"/>
      <c r="AC647" s="230"/>
      <c r="AD647" s="261"/>
      <c r="AE647" s="262"/>
      <c r="AF647" s="262"/>
      <c r="AG647" s="262"/>
      <c r="AH647" s="263"/>
    </row>
    <row r="648" spans="1:34" hidden="1" x14ac:dyDescent="0.35">
      <c r="A648" s="300"/>
      <c r="B648" s="301"/>
      <c r="C648" s="301"/>
      <c r="D648" s="301"/>
      <c r="E648" s="301"/>
      <c r="F648" s="301"/>
      <c r="G648" s="301"/>
      <c r="H648" s="301"/>
      <c r="I648" s="302"/>
      <c r="J648" s="300"/>
      <c r="K648" s="301"/>
      <c r="L648" s="301"/>
      <c r="M648" s="301"/>
      <c r="N648" s="302"/>
      <c r="O648" s="303"/>
      <c r="P648" s="304"/>
      <c r="Q648" s="304"/>
      <c r="R648" s="304"/>
      <c r="S648" s="305"/>
      <c r="T648" s="306"/>
      <c r="U648" s="307"/>
      <c r="V648" s="307"/>
      <c r="W648" s="307"/>
      <c r="X648" s="308"/>
      <c r="Y648" s="206"/>
      <c r="Z648" s="229"/>
      <c r="AA648" s="229"/>
      <c r="AB648" s="229"/>
      <c r="AC648" s="230"/>
      <c r="AD648" s="261"/>
      <c r="AE648" s="262"/>
      <c r="AF648" s="262"/>
      <c r="AG648" s="262"/>
      <c r="AH648" s="263"/>
    </row>
    <row r="649" spans="1:34" hidden="1" x14ac:dyDescent="0.35">
      <c r="A649" s="309" t="s">
        <v>144</v>
      </c>
      <c r="B649" s="310"/>
      <c r="C649" s="310"/>
      <c r="D649" s="310"/>
      <c r="E649" s="310"/>
      <c r="F649" s="310"/>
      <c r="G649" s="310"/>
      <c r="H649" s="310"/>
      <c r="I649" s="310"/>
      <c r="J649" s="310"/>
      <c r="K649" s="310"/>
      <c r="L649" s="310"/>
      <c r="M649" s="310"/>
      <c r="N649" s="310"/>
      <c r="O649" s="310"/>
      <c r="P649" s="310"/>
      <c r="Q649" s="310"/>
      <c r="R649" s="310"/>
      <c r="S649" s="310"/>
      <c r="T649" s="310"/>
      <c r="U649" s="310"/>
      <c r="V649" s="310"/>
      <c r="W649" s="310"/>
      <c r="X649" s="310"/>
      <c r="Y649" s="310"/>
      <c r="Z649" s="310"/>
      <c r="AA649" s="310"/>
      <c r="AB649" s="310"/>
      <c r="AC649" s="310"/>
      <c r="AD649" s="310"/>
      <c r="AE649" s="310"/>
      <c r="AF649" s="310"/>
      <c r="AG649" s="310"/>
      <c r="AH649" s="311"/>
    </row>
    <row r="650" spans="1:34" hidden="1" x14ac:dyDescent="0.35">
      <c r="A650" s="300"/>
      <c r="B650" s="301"/>
      <c r="C650" s="301"/>
      <c r="D650" s="301"/>
      <c r="E650" s="301"/>
      <c r="F650" s="301"/>
      <c r="G650" s="301"/>
      <c r="H650" s="301"/>
      <c r="I650" s="302"/>
      <c r="J650" s="300"/>
      <c r="K650" s="301"/>
      <c r="L650" s="301"/>
      <c r="M650" s="301"/>
      <c r="N650" s="302"/>
      <c r="O650" s="303"/>
      <c r="P650" s="304"/>
      <c r="Q650" s="304"/>
      <c r="R650" s="304"/>
      <c r="S650" s="305"/>
      <c r="T650" s="306"/>
      <c r="U650" s="307"/>
      <c r="V650" s="307"/>
      <c r="W650" s="307"/>
      <c r="X650" s="308"/>
      <c r="Y650" s="206"/>
      <c r="Z650" s="229"/>
      <c r="AA650" s="229"/>
      <c r="AB650" s="229"/>
      <c r="AC650" s="230"/>
      <c r="AD650" s="261"/>
      <c r="AE650" s="262"/>
      <c r="AF650" s="262"/>
      <c r="AG650" s="262"/>
      <c r="AH650" s="263"/>
    </row>
    <row r="651" spans="1:34" hidden="1" x14ac:dyDescent="0.35">
      <c r="A651" s="300"/>
      <c r="B651" s="301"/>
      <c r="C651" s="301"/>
      <c r="D651" s="301"/>
      <c r="E651" s="301"/>
      <c r="F651" s="301"/>
      <c r="G651" s="301"/>
      <c r="H651" s="301"/>
      <c r="I651" s="302"/>
      <c r="J651" s="300"/>
      <c r="K651" s="301"/>
      <c r="L651" s="301"/>
      <c r="M651" s="301"/>
      <c r="N651" s="302"/>
      <c r="O651" s="303"/>
      <c r="P651" s="304"/>
      <c r="Q651" s="304"/>
      <c r="R651" s="304"/>
      <c r="S651" s="305"/>
      <c r="T651" s="306"/>
      <c r="U651" s="307"/>
      <c r="V651" s="307"/>
      <c r="W651" s="307"/>
      <c r="X651" s="308"/>
      <c r="Y651" s="206"/>
      <c r="Z651" s="229"/>
      <c r="AA651" s="229"/>
      <c r="AB651" s="229"/>
      <c r="AC651" s="230"/>
      <c r="AD651" s="261"/>
      <c r="AE651" s="262"/>
      <c r="AF651" s="262"/>
      <c r="AG651" s="262"/>
      <c r="AH651" s="263"/>
    </row>
    <row r="652" spans="1:34" hidden="1" x14ac:dyDescent="0.35">
      <c r="A652" s="300"/>
      <c r="B652" s="301"/>
      <c r="C652" s="301"/>
      <c r="D652" s="301"/>
      <c r="E652" s="301"/>
      <c r="F652" s="301"/>
      <c r="G652" s="301"/>
      <c r="H652" s="301"/>
      <c r="I652" s="302"/>
      <c r="J652" s="300"/>
      <c r="K652" s="301"/>
      <c r="L652" s="301"/>
      <c r="M652" s="301"/>
      <c r="N652" s="302"/>
      <c r="O652" s="303"/>
      <c r="P652" s="304"/>
      <c r="Q652" s="304"/>
      <c r="R652" s="304"/>
      <c r="S652" s="305"/>
      <c r="T652" s="306"/>
      <c r="U652" s="307"/>
      <c r="V652" s="307"/>
      <c r="W652" s="307"/>
      <c r="X652" s="308"/>
      <c r="Y652" s="206"/>
      <c r="Z652" s="229"/>
      <c r="AA652" s="229"/>
      <c r="AB652" s="229"/>
      <c r="AC652" s="230"/>
      <c r="AD652" s="261"/>
      <c r="AE652" s="262"/>
      <c r="AF652" s="262"/>
      <c r="AG652" s="262"/>
      <c r="AH652" s="263"/>
    </row>
    <row r="653" spans="1:34" hidden="1" x14ac:dyDescent="0.35">
      <c r="A653" s="300"/>
      <c r="B653" s="301"/>
      <c r="C653" s="301"/>
      <c r="D653" s="301"/>
      <c r="E653" s="301"/>
      <c r="F653" s="301"/>
      <c r="G653" s="301"/>
      <c r="H653" s="301"/>
      <c r="I653" s="302"/>
      <c r="J653" s="300"/>
      <c r="K653" s="301"/>
      <c r="L653" s="301"/>
      <c r="M653" s="301"/>
      <c r="N653" s="302"/>
      <c r="O653" s="303"/>
      <c r="P653" s="304"/>
      <c r="Q653" s="304"/>
      <c r="R653" s="304"/>
      <c r="S653" s="305"/>
      <c r="T653" s="306"/>
      <c r="U653" s="307"/>
      <c r="V653" s="307"/>
      <c r="W653" s="307"/>
      <c r="X653" s="308"/>
      <c r="Y653" s="206"/>
      <c r="Z653" s="229"/>
      <c r="AA653" s="229"/>
      <c r="AB653" s="229"/>
      <c r="AC653" s="230"/>
      <c r="AD653" s="261"/>
      <c r="AE653" s="262"/>
      <c r="AF653" s="262"/>
      <c r="AG653" s="262"/>
      <c r="AH653" s="263"/>
    </row>
    <row r="654" spans="1:34" hidden="1" x14ac:dyDescent="0.3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row>
    <row r="655" spans="1:34" hidden="1" x14ac:dyDescent="0.3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row>
    <row r="656" spans="1:34" hidden="1" x14ac:dyDescent="0.3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row>
    <row r="657" spans="1:34" hidden="1" x14ac:dyDescent="0.3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row>
    <row r="658" spans="1:34" hidden="1" x14ac:dyDescent="0.35">
      <c r="A658" s="294" t="s">
        <v>145</v>
      </c>
      <c r="B658" s="294"/>
      <c r="C658" s="294"/>
      <c r="D658" s="294"/>
      <c r="E658" s="294"/>
      <c r="F658" s="294"/>
      <c r="G658" s="294"/>
      <c r="H658" s="294"/>
      <c r="I658" s="294"/>
      <c r="J658" s="294"/>
      <c r="K658" s="294"/>
      <c r="L658" s="294"/>
      <c r="M658" s="294"/>
      <c r="N658" s="294"/>
      <c r="O658" s="294"/>
      <c r="P658" s="294"/>
      <c r="Q658" s="294"/>
      <c r="R658" s="294"/>
      <c r="S658" s="294"/>
      <c r="T658" s="294"/>
      <c r="U658" s="294"/>
      <c r="V658" s="294"/>
      <c r="W658" s="294"/>
      <c r="X658" s="294"/>
      <c r="Y658" s="294"/>
      <c r="Z658" s="294"/>
      <c r="AA658" s="294"/>
      <c r="AB658" s="294"/>
      <c r="AC658" s="294"/>
      <c r="AD658" s="294"/>
      <c r="AE658" s="294"/>
      <c r="AF658" s="294"/>
      <c r="AG658" s="294"/>
      <c r="AH658" s="294"/>
    </row>
    <row r="659" spans="1:34" hidden="1" x14ac:dyDescent="0.35">
      <c r="A659" s="294"/>
      <c r="B659" s="294"/>
      <c r="C659" s="294"/>
      <c r="D659" s="294"/>
      <c r="E659" s="294"/>
      <c r="F659" s="294"/>
      <c r="G659" s="294"/>
      <c r="H659" s="294"/>
      <c r="I659" s="294"/>
      <c r="J659" s="294"/>
      <c r="K659" s="294"/>
      <c r="L659" s="294"/>
      <c r="M659" s="294"/>
      <c r="N659" s="294"/>
      <c r="O659" s="294"/>
      <c r="P659" s="294"/>
      <c r="Q659" s="294"/>
      <c r="R659" s="294"/>
      <c r="S659" s="294"/>
      <c r="T659" s="294"/>
      <c r="U659" s="294"/>
      <c r="V659" s="294"/>
      <c r="W659" s="294"/>
      <c r="X659" s="294"/>
      <c r="Y659" s="294"/>
      <c r="Z659" s="294"/>
      <c r="AA659" s="294"/>
      <c r="AB659" s="294"/>
      <c r="AC659" s="294"/>
      <c r="AD659" s="294"/>
      <c r="AE659" s="294"/>
      <c r="AF659" s="294"/>
      <c r="AG659" s="294"/>
      <c r="AH659" s="294"/>
    </row>
    <row r="660" spans="1:34" hidden="1" x14ac:dyDescent="0.3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row>
    <row r="661" spans="1:34" hidden="1" x14ac:dyDescent="0.35">
      <c r="A661" s="5" t="s">
        <v>32</v>
      </c>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row>
    <row r="662" spans="1:34" hidden="1" x14ac:dyDescent="0.35">
      <c r="A662" s="5" t="s">
        <v>146</v>
      </c>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row>
    <row r="663" spans="1:34" hidden="1" x14ac:dyDescent="0.35">
      <c r="A663" s="5" t="s">
        <v>147</v>
      </c>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row>
    <row r="664" spans="1:34" hidden="1" x14ac:dyDescent="0.3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row>
    <row r="665" spans="1:34" hidden="1" x14ac:dyDescent="0.35">
      <c r="A665" s="295" t="s">
        <v>734</v>
      </c>
      <c r="B665" s="295"/>
      <c r="C665" s="295"/>
      <c r="D665" s="295"/>
      <c r="E665" s="295"/>
      <c r="F665" s="295"/>
      <c r="G665" s="295"/>
      <c r="H665" s="295"/>
      <c r="I665" s="295"/>
      <c r="J665" s="295"/>
      <c r="K665" s="295"/>
      <c r="L665" s="295"/>
      <c r="M665" s="295"/>
      <c r="N665" s="295"/>
      <c r="O665" s="295"/>
      <c r="P665" s="295"/>
      <c r="Q665" s="295"/>
      <c r="R665" s="295"/>
      <c r="S665" s="295"/>
      <c r="T665" s="295"/>
      <c r="U665" s="295"/>
      <c r="V665" s="295"/>
      <c r="W665" s="295"/>
      <c r="X665" s="295"/>
      <c r="Y665" s="295"/>
      <c r="Z665" s="295"/>
      <c r="AA665" s="295"/>
      <c r="AB665" s="295"/>
      <c r="AC665" s="295"/>
      <c r="AD665" s="295"/>
      <c r="AE665" s="295"/>
      <c r="AF665" s="295"/>
      <c r="AG665" s="295"/>
      <c r="AH665" s="295"/>
    </row>
    <row r="666" spans="1:34" hidden="1" x14ac:dyDescent="0.3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row>
    <row r="667" spans="1:34" hidden="1" x14ac:dyDescent="0.35">
      <c r="A667" s="5" t="s">
        <v>148</v>
      </c>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row>
    <row r="668" spans="1:34" hidden="1" x14ac:dyDescent="0.3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row>
    <row r="669" spans="1:34" hidden="1" x14ac:dyDescent="0.35">
      <c r="A669" s="296" t="s">
        <v>135</v>
      </c>
      <c r="B669" s="296"/>
      <c r="C669" s="296"/>
      <c r="D669" s="296"/>
      <c r="E669" s="296"/>
      <c r="F669" s="296"/>
      <c r="G669" s="296"/>
      <c r="H669" s="296"/>
      <c r="I669" s="280" t="s">
        <v>149</v>
      </c>
      <c r="J669" s="280"/>
      <c r="K669" s="280"/>
      <c r="L669" s="280"/>
      <c r="M669" s="280"/>
      <c r="N669" s="280"/>
      <c r="O669" s="280"/>
      <c r="P669" s="280"/>
      <c r="Q669" s="280" t="s">
        <v>150</v>
      </c>
      <c r="R669" s="280"/>
      <c r="S669" s="280"/>
      <c r="T669" s="280"/>
      <c r="U669" s="280"/>
      <c r="V669" s="280"/>
      <c r="W669" s="280"/>
      <c r="X669" s="280"/>
      <c r="Y669" s="274" t="s">
        <v>151</v>
      </c>
      <c r="Z669" s="274"/>
      <c r="AA669" s="274"/>
      <c r="AB669" s="274"/>
      <c r="AC669" s="274"/>
      <c r="AD669" s="274"/>
      <c r="AE669" s="274"/>
      <c r="AF669" s="274"/>
      <c r="AG669" s="274"/>
      <c r="AH669" s="11"/>
    </row>
    <row r="670" spans="1:34" hidden="1" x14ac:dyDescent="0.35">
      <c r="A670" s="297" t="s">
        <v>152</v>
      </c>
      <c r="B670" s="297"/>
      <c r="C670" s="297"/>
      <c r="D670" s="297"/>
      <c r="E670" s="297"/>
      <c r="F670" s="297"/>
      <c r="G670" s="297"/>
      <c r="H670" s="297"/>
      <c r="I670" s="298"/>
      <c r="J670" s="298"/>
      <c r="K670" s="298"/>
      <c r="L670" s="298"/>
      <c r="M670" s="298"/>
      <c r="N670" s="298"/>
      <c r="O670" s="298"/>
      <c r="P670" s="298"/>
      <c r="Q670" s="299"/>
      <c r="R670" s="299"/>
      <c r="S670" s="299"/>
      <c r="T670" s="299"/>
      <c r="U670" s="299"/>
      <c r="V670" s="299"/>
      <c r="W670" s="299"/>
      <c r="X670" s="299"/>
      <c r="Y670" s="298"/>
      <c r="Z670" s="298"/>
      <c r="AA670" s="298"/>
      <c r="AB670" s="298"/>
      <c r="AC670" s="298"/>
      <c r="AD670" s="298"/>
      <c r="AE670" s="298"/>
      <c r="AF670" s="298"/>
      <c r="AG670" s="298"/>
      <c r="AH670" s="5"/>
    </row>
    <row r="671" spans="1:34" hidden="1" x14ac:dyDescent="0.35">
      <c r="A671" s="131" t="s">
        <v>153</v>
      </c>
      <c r="B671" s="131"/>
      <c r="C671" s="131"/>
      <c r="D671" s="131"/>
      <c r="E671" s="131"/>
      <c r="F671" s="131"/>
      <c r="G671" s="131"/>
      <c r="H671" s="131"/>
      <c r="I671" s="299"/>
      <c r="J671" s="299"/>
      <c r="K671" s="299"/>
      <c r="L671" s="299"/>
      <c r="M671" s="299"/>
      <c r="N671" s="299"/>
      <c r="O671" s="299"/>
      <c r="P671" s="299"/>
      <c r="Q671" s="299"/>
      <c r="R671" s="299"/>
      <c r="S671" s="299"/>
      <c r="T671" s="299"/>
      <c r="U671" s="299"/>
      <c r="V671" s="299"/>
      <c r="W671" s="299"/>
      <c r="X671" s="299"/>
      <c r="Y671" s="299"/>
      <c r="Z671" s="299"/>
      <c r="AA671" s="299"/>
      <c r="AB671" s="299"/>
      <c r="AC671" s="299"/>
      <c r="AD671" s="299"/>
      <c r="AE671" s="299"/>
      <c r="AF671" s="299"/>
      <c r="AG671" s="299"/>
      <c r="AH671" s="5"/>
    </row>
    <row r="672" spans="1:34" hidden="1" x14ac:dyDescent="0.35">
      <c r="A672" s="131" t="s">
        <v>154</v>
      </c>
      <c r="B672" s="131"/>
      <c r="C672" s="131"/>
      <c r="D672" s="131"/>
      <c r="E672" s="131"/>
      <c r="F672" s="131"/>
      <c r="G672" s="131"/>
      <c r="H672" s="131"/>
      <c r="I672" s="299"/>
      <c r="J672" s="299"/>
      <c r="K672" s="299"/>
      <c r="L672" s="299"/>
      <c r="M672" s="299"/>
      <c r="N672" s="299"/>
      <c r="O672" s="299"/>
      <c r="P672" s="299"/>
      <c r="Q672" s="299"/>
      <c r="R672" s="299"/>
      <c r="S672" s="299"/>
      <c r="T672" s="299"/>
      <c r="U672" s="299"/>
      <c r="V672" s="299"/>
      <c r="W672" s="299"/>
      <c r="X672" s="299"/>
      <c r="Y672" s="299"/>
      <c r="Z672" s="299"/>
      <c r="AA672" s="299"/>
      <c r="AB672" s="299"/>
      <c r="AC672" s="299"/>
      <c r="AD672" s="299"/>
      <c r="AE672" s="299"/>
      <c r="AF672" s="299"/>
      <c r="AG672" s="299"/>
      <c r="AH672" s="5"/>
    </row>
    <row r="673" spans="1:34" hidden="1" x14ac:dyDescent="0.3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row>
    <row r="674" spans="1:34" hidden="1" x14ac:dyDescent="0.3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row>
    <row r="675" spans="1:34" hidden="1" x14ac:dyDescent="0.35"/>
    <row r="676" spans="1:34" x14ac:dyDescent="0.35">
      <c r="A676" s="103">
        <v>12</v>
      </c>
      <c r="B676" s="10"/>
      <c r="C676" s="10"/>
      <c r="D676" s="10" t="s">
        <v>155</v>
      </c>
      <c r="E676" s="10"/>
      <c r="F676" s="10"/>
      <c r="G676" s="10"/>
      <c r="H676" s="10"/>
      <c r="I676" s="10"/>
      <c r="J676" s="10"/>
      <c r="K676" s="10"/>
      <c r="L676" s="10"/>
      <c r="M676" s="10"/>
      <c r="N676" s="5"/>
      <c r="O676" s="5"/>
      <c r="P676" s="5"/>
      <c r="Q676" s="5"/>
      <c r="R676" s="5"/>
      <c r="S676" s="5"/>
      <c r="T676" s="5"/>
      <c r="U676" s="5"/>
      <c r="V676" s="5"/>
      <c r="W676" s="5"/>
      <c r="X676" s="5"/>
      <c r="Y676" s="5"/>
      <c r="Z676" s="5"/>
      <c r="AA676" s="5"/>
      <c r="AB676" s="5"/>
      <c r="AC676" s="5"/>
      <c r="AD676" s="5"/>
      <c r="AE676" s="5"/>
      <c r="AF676" s="5"/>
      <c r="AG676" s="5"/>
      <c r="AH676" s="5"/>
    </row>
    <row r="677" spans="1:34" x14ac:dyDescent="0.3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row>
    <row r="678" spans="1:34" hidden="1" x14ac:dyDescent="0.35">
      <c r="A678" s="231" t="s">
        <v>735</v>
      </c>
      <c r="B678" s="231"/>
      <c r="C678" s="231"/>
      <c r="D678" s="231"/>
      <c r="E678" s="231"/>
      <c r="F678" s="231"/>
      <c r="G678" s="231"/>
      <c r="H678" s="231"/>
      <c r="I678" s="231"/>
      <c r="J678" s="231"/>
      <c r="K678" s="231"/>
      <c r="L678" s="231"/>
      <c r="M678" s="231"/>
      <c r="N678" s="231"/>
      <c r="O678" s="231"/>
      <c r="P678" s="231"/>
      <c r="Q678" s="231"/>
      <c r="R678" s="231"/>
      <c r="S678" s="231"/>
      <c r="T678" s="231"/>
      <c r="U678" s="231"/>
      <c r="V678" s="231"/>
      <c r="W678" s="231"/>
      <c r="X678" s="231"/>
      <c r="Y678" s="231"/>
      <c r="Z678" s="231"/>
      <c r="AA678" s="231"/>
      <c r="AB678" s="231"/>
      <c r="AC678" s="231"/>
      <c r="AD678" s="231"/>
      <c r="AE678" s="231"/>
      <c r="AF678" s="231"/>
      <c r="AG678" s="231"/>
      <c r="AH678" s="231"/>
    </row>
    <row r="679" spans="1:34" hidden="1" x14ac:dyDescent="0.35">
      <c r="A679" s="231"/>
      <c r="B679" s="231"/>
      <c r="C679" s="231"/>
      <c r="D679" s="231"/>
      <c r="E679" s="231"/>
      <c r="F679" s="231"/>
      <c r="G679" s="231"/>
      <c r="H679" s="231"/>
      <c r="I679" s="231"/>
      <c r="J679" s="231"/>
      <c r="K679" s="231"/>
      <c r="L679" s="231"/>
      <c r="M679" s="231"/>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row>
    <row r="680" spans="1:34" hidden="1" x14ac:dyDescent="0.35">
      <c r="A680" s="231"/>
      <c r="B680" s="231"/>
      <c r="C680" s="231"/>
      <c r="D680" s="231"/>
      <c r="E680" s="231"/>
      <c r="F680" s="231"/>
      <c r="G680" s="231"/>
      <c r="H680" s="231"/>
      <c r="I680" s="231"/>
      <c r="J680" s="231"/>
      <c r="K680" s="231"/>
      <c r="L680" s="231"/>
      <c r="M680" s="231"/>
      <c r="N680" s="231"/>
      <c r="O680" s="231"/>
      <c r="P680" s="231"/>
      <c r="Q680" s="231"/>
      <c r="R680" s="231"/>
      <c r="S680" s="231"/>
      <c r="T680" s="231"/>
      <c r="U680" s="231"/>
      <c r="V680" s="231"/>
      <c r="W680" s="231"/>
      <c r="X680" s="231"/>
      <c r="Y680" s="231"/>
      <c r="Z680" s="231"/>
      <c r="AA680" s="231"/>
      <c r="AB680" s="231"/>
      <c r="AC680" s="231"/>
      <c r="AD680" s="231"/>
      <c r="AE680" s="231"/>
      <c r="AF680" s="231"/>
      <c r="AG680" s="231"/>
      <c r="AH680" s="231"/>
    </row>
    <row r="681" spans="1:34" hidden="1" x14ac:dyDescent="0.35">
      <c r="A681" s="231"/>
      <c r="B681" s="231"/>
      <c r="C681" s="231"/>
      <c r="D681" s="231"/>
      <c r="E681" s="231"/>
      <c r="F681" s="231"/>
      <c r="G681" s="231"/>
      <c r="H681" s="231"/>
      <c r="I681" s="231"/>
      <c r="J681" s="231"/>
      <c r="K681" s="231"/>
      <c r="L681" s="231"/>
      <c r="M681" s="231"/>
      <c r="N681" s="231"/>
      <c r="O681" s="231"/>
      <c r="P681" s="231"/>
      <c r="Q681" s="231"/>
      <c r="R681" s="231"/>
      <c r="S681" s="231"/>
      <c r="T681" s="231"/>
      <c r="U681" s="231"/>
      <c r="V681" s="231"/>
      <c r="W681" s="231"/>
      <c r="X681" s="231"/>
      <c r="Y681" s="231"/>
      <c r="Z681" s="231"/>
      <c r="AA681" s="231"/>
      <c r="AB681" s="231"/>
      <c r="AC681" s="231"/>
      <c r="AD681" s="231"/>
      <c r="AE681" s="231"/>
      <c r="AF681" s="231"/>
      <c r="AG681" s="231"/>
      <c r="AH681" s="231"/>
    </row>
    <row r="682" spans="1:34" hidden="1" x14ac:dyDescent="0.3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row>
    <row r="683" spans="1:34" x14ac:dyDescent="0.35">
      <c r="A683" s="5" t="s">
        <v>156</v>
      </c>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row>
    <row r="684" spans="1:34" x14ac:dyDescent="0.3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row>
    <row r="685" spans="1:34" x14ac:dyDescent="0.35">
      <c r="A685" s="240" t="s">
        <v>83</v>
      </c>
      <c r="B685" s="271"/>
      <c r="C685" s="271"/>
      <c r="D685" s="271"/>
      <c r="E685" s="271"/>
      <c r="F685" s="271"/>
      <c r="G685" s="271"/>
      <c r="H685" s="271"/>
      <c r="I685" s="271"/>
      <c r="J685" s="271"/>
      <c r="K685" s="271"/>
      <c r="L685" s="272"/>
      <c r="M685" s="276" t="s">
        <v>58</v>
      </c>
      <c r="N685" s="277"/>
      <c r="O685" s="277"/>
      <c r="P685" s="277"/>
      <c r="Q685" s="277"/>
      <c r="R685" s="277"/>
      <c r="S685" s="277"/>
      <c r="T685" s="277"/>
      <c r="U685" s="277"/>
      <c r="V685" s="277"/>
      <c r="W685" s="278"/>
      <c r="X685" s="240" t="s">
        <v>119</v>
      </c>
      <c r="Y685" s="271"/>
      <c r="Z685" s="271"/>
      <c r="AA685" s="271"/>
      <c r="AB685" s="271"/>
      <c r="AC685" s="271"/>
      <c r="AD685" s="271"/>
      <c r="AE685" s="271"/>
      <c r="AF685" s="271"/>
      <c r="AG685" s="271"/>
      <c r="AH685" s="272"/>
    </row>
    <row r="686" spans="1:34" x14ac:dyDescent="0.35">
      <c r="A686" s="273"/>
      <c r="B686" s="274"/>
      <c r="C686" s="274"/>
      <c r="D686" s="274"/>
      <c r="E686" s="274"/>
      <c r="F686" s="274"/>
      <c r="G686" s="274"/>
      <c r="H686" s="274"/>
      <c r="I686" s="274"/>
      <c r="J686" s="274"/>
      <c r="K686" s="274"/>
      <c r="L686" s="275"/>
      <c r="M686" s="279"/>
      <c r="N686" s="280"/>
      <c r="O686" s="280"/>
      <c r="P686" s="280"/>
      <c r="Q686" s="280"/>
      <c r="R686" s="280"/>
      <c r="S686" s="280"/>
      <c r="T686" s="280"/>
      <c r="U686" s="280"/>
      <c r="V686" s="280"/>
      <c r="W686" s="281"/>
      <c r="X686" s="273"/>
      <c r="Y686" s="274"/>
      <c r="Z686" s="274"/>
      <c r="AA686" s="274"/>
      <c r="AB686" s="274"/>
      <c r="AC686" s="274"/>
      <c r="AD686" s="274"/>
      <c r="AE686" s="274"/>
      <c r="AF686" s="274"/>
      <c r="AG686" s="274"/>
      <c r="AH686" s="275"/>
    </row>
    <row r="687" spans="1:34" x14ac:dyDescent="0.35">
      <c r="A687" s="282" t="s">
        <v>157</v>
      </c>
      <c r="B687" s="283"/>
      <c r="C687" s="283"/>
      <c r="D687" s="283"/>
      <c r="E687" s="283"/>
      <c r="F687" s="283"/>
      <c r="G687" s="283"/>
      <c r="H687" s="283"/>
      <c r="I687" s="283"/>
      <c r="J687" s="283"/>
      <c r="K687" s="283"/>
      <c r="L687" s="284"/>
      <c r="M687" s="288">
        <f>M689+M690</f>
        <v>101296</v>
      </c>
      <c r="N687" s="289"/>
      <c r="O687" s="289"/>
      <c r="P687" s="289"/>
      <c r="Q687" s="289"/>
      <c r="R687" s="289"/>
      <c r="S687" s="289"/>
      <c r="T687" s="289"/>
      <c r="U687" s="289"/>
      <c r="V687" s="289"/>
      <c r="W687" s="290"/>
      <c r="X687" s="288">
        <f>X689+X690</f>
        <v>106744</v>
      </c>
      <c r="Y687" s="289"/>
      <c r="Z687" s="289"/>
      <c r="AA687" s="289"/>
      <c r="AB687" s="289"/>
      <c r="AC687" s="289"/>
      <c r="AD687" s="289"/>
      <c r="AE687" s="289"/>
      <c r="AF687" s="289"/>
      <c r="AG687" s="289"/>
      <c r="AH687" s="290"/>
    </row>
    <row r="688" spans="1:34" ht="26.25" customHeight="1" x14ac:dyDescent="0.35">
      <c r="A688" s="285"/>
      <c r="B688" s="286"/>
      <c r="C688" s="286"/>
      <c r="D688" s="286"/>
      <c r="E688" s="286"/>
      <c r="F688" s="286"/>
      <c r="G688" s="286"/>
      <c r="H688" s="286"/>
      <c r="I688" s="286"/>
      <c r="J688" s="286"/>
      <c r="K688" s="286"/>
      <c r="L688" s="287"/>
      <c r="M688" s="291"/>
      <c r="N688" s="292"/>
      <c r="O688" s="292"/>
      <c r="P688" s="292"/>
      <c r="Q688" s="292"/>
      <c r="R688" s="292"/>
      <c r="S688" s="292"/>
      <c r="T688" s="292"/>
      <c r="U688" s="292"/>
      <c r="V688" s="292"/>
      <c r="W688" s="293"/>
      <c r="X688" s="291"/>
      <c r="Y688" s="292"/>
      <c r="Z688" s="292"/>
      <c r="AA688" s="292"/>
      <c r="AB688" s="292"/>
      <c r="AC688" s="292"/>
      <c r="AD688" s="292"/>
      <c r="AE688" s="292"/>
      <c r="AF688" s="292"/>
      <c r="AG688" s="292"/>
      <c r="AH688" s="293"/>
    </row>
    <row r="689" spans="1:34" x14ac:dyDescent="0.35">
      <c r="A689" s="203" t="s">
        <v>158</v>
      </c>
      <c r="B689" s="227"/>
      <c r="C689" s="227"/>
      <c r="D689" s="227"/>
      <c r="E689" s="227"/>
      <c r="F689" s="227"/>
      <c r="G689" s="227"/>
      <c r="H689" s="227"/>
      <c r="I689" s="227"/>
      <c r="J689" s="227"/>
      <c r="K689" s="227"/>
      <c r="L689" s="228"/>
      <c r="M689" s="268"/>
      <c r="N689" s="269"/>
      <c r="O689" s="269"/>
      <c r="P689" s="269"/>
      <c r="Q689" s="269"/>
      <c r="R689" s="269"/>
      <c r="S689" s="269"/>
      <c r="T689" s="269"/>
      <c r="U689" s="269"/>
      <c r="V689" s="269"/>
      <c r="W689" s="270"/>
      <c r="X689" s="268"/>
      <c r="Y689" s="269"/>
      <c r="Z689" s="269"/>
      <c r="AA689" s="269"/>
      <c r="AB689" s="269"/>
      <c r="AC689" s="269"/>
      <c r="AD689" s="269"/>
      <c r="AE689" s="269"/>
      <c r="AF689" s="269"/>
      <c r="AG689" s="269"/>
      <c r="AH689" s="270"/>
    </row>
    <row r="690" spans="1:34" x14ac:dyDescent="0.35">
      <c r="A690" s="203" t="s">
        <v>159</v>
      </c>
      <c r="B690" s="227"/>
      <c r="C690" s="227"/>
      <c r="D690" s="227"/>
      <c r="E690" s="227"/>
      <c r="F690" s="227"/>
      <c r="G690" s="227"/>
      <c r="H690" s="227"/>
      <c r="I690" s="227"/>
      <c r="J690" s="227"/>
      <c r="K690" s="227"/>
      <c r="L690" s="228"/>
      <c r="M690" s="268">
        <v>101296</v>
      </c>
      <c r="N690" s="269"/>
      <c r="O690" s="269"/>
      <c r="P690" s="269"/>
      <c r="Q690" s="269"/>
      <c r="R690" s="269"/>
      <c r="S690" s="269"/>
      <c r="T690" s="269"/>
      <c r="U690" s="269"/>
      <c r="V690" s="269"/>
      <c r="W690" s="270"/>
      <c r="X690" s="268">
        <v>106744</v>
      </c>
      <c r="Y690" s="269"/>
      <c r="Z690" s="269"/>
      <c r="AA690" s="269"/>
      <c r="AB690" s="269"/>
      <c r="AC690" s="269"/>
      <c r="AD690" s="269"/>
      <c r="AE690" s="269"/>
      <c r="AF690" s="269"/>
      <c r="AG690" s="269"/>
      <c r="AH690" s="270"/>
    </row>
    <row r="691" spans="1:34" x14ac:dyDescent="0.35">
      <c r="A691" s="282" t="s">
        <v>160</v>
      </c>
      <c r="B691" s="283"/>
      <c r="C691" s="283"/>
      <c r="D691" s="283"/>
      <c r="E691" s="283"/>
      <c r="F691" s="283"/>
      <c r="G691" s="283"/>
      <c r="H691" s="283"/>
      <c r="I691" s="283"/>
      <c r="J691" s="283"/>
      <c r="K691" s="283"/>
      <c r="L691" s="284"/>
      <c r="M691" s="288">
        <f>M693+M694</f>
        <v>-30673</v>
      </c>
      <c r="N691" s="289"/>
      <c r="O691" s="289"/>
      <c r="P691" s="289"/>
      <c r="Q691" s="289"/>
      <c r="R691" s="289"/>
      <c r="S691" s="289"/>
      <c r="T691" s="289"/>
      <c r="U691" s="289"/>
      <c r="V691" s="289"/>
      <c r="W691" s="290"/>
      <c r="X691" s="288">
        <f>X693+X694</f>
        <v>-27433</v>
      </c>
      <c r="Y691" s="289"/>
      <c r="Z691" s="289"/>
      <c r="AA691" s="289"/>
      <c r="AB691" s="289"/>
      <c r="AC691" s="289"/>
      <c r="AD691" s="289"/>
      <c r="AE691" s="289"/>
      <c r="AF691" s="289"/>
      <c r="AG691" s="289"/>
      <c r="AH691" s="290"/>
    </row>
    <row r="692" spans="1:34" ht="27.75" customHeight="1" x14ac:dyDescent="0.35">
      <c r="A692" s="285"/>
      <c r="B692" s="286"/>
      <c r="C692" s="286"/>
      <c r="D692" s="286"/>
      <c r="E692" s="286"/>
      <c r="F692" s="286"/>
      <c r="G692" s="286"/>
      <c r="H692" s="286"/>
      <c r="I692" s="286"/>
      <c r="J692" s="286"/>
      <c r="K692" s="286"/>
      <c r="L692" s="287"/>
      <c r="M692" s="291"/>
      <c r="N692" s="292"/>
      <c r="O692" s="292"/>
      <c r="P692" s="292"/>
      <c r="Q692" s="292"/>
      <c r="R692" s="292"/>
      <c r="S692" s="292"/>
      <c r="T692" s="292"/>
      <c r="U692" s="292"/>
      <c r="V692" s="292"/>
      <c r="W692" s="293"/>
      <c r="X692" s="291"/>
      <c r="Y692" s="292"/>
      <c r="Z692" s="292"/>
      <c r="AA692" s="292"/>
      <c r="AB692" s="292"/>
      <c r="AC692" s="292"/>
      <c r="AD692" s="292"/>
      <c r="AE692" s="292"/>
      <c r="AF692" s="292"/>
      <c r="AG692" s="292"/>
      <c r="AH692" s="293"/>
    </row>
    <row r="693" spans="1:34" x14ac:dyDescent="0.35">
      <c r="A693" s="203" t="s">
        <v>158</v>
      </c>
      <c r="B693" s="227"/>
      <c r="C693" s="227"/>
      <c r="D693" s="227"/>
      <c r="E693" s="227"/>
      <c r="F693" s="227"/>
      <c r="G693" s="227"/>
      <c r="H693" s="227"/>
      <c r="I693" s="227"/>
      <c r="J693" s="227"/>
      <c r="K693" s="227"/>
      <c r="L693" s="228"/>
      <c r="M693" s="268">
        <v>-30673</v>
      </c>
      <c r="N693" s="269"/>
      <c r="O693" s="269"/>
      <c r="P693" s="269"/>
      <c r="Q693" s="269"/>
      <c r="R693" s="269"/>
      <c r="S693" s="269"/>
      <c r="T693" s="269"/>
      <c r="U693" s="269"/>
      <c r="V693" s="269"/>
      <c r="W693" s="270"/>
      <c r="X693" s="268">
        <v>-27433</v>
      </c>
      <c r="Y693" s="269"/>
      <c r="Z693" s="269"/>
      <c r="AA693" s="269"/>
      <c r="AB693" s="269"/>
      <c r="AC693" s="269"/>
      <c r="AD693" s="269"/>
      <c r="AE693" s="269"/>
      <c r="AF693" s="269"/>
      <c r="AG693" s="269"/>
      <c r="AH693" s="270"/>
    </row>
    <row r="694" spans="1:34" x14ac:dyDescent="0.35">
      <c r="A694" s="203" t="s">
        <v>159</v>
      </c>
      <c r="B694" s="227"/>
      <c r="C694" s="227"/>
      <c r="D694" s="227"/>
      <c r="E694" s="227"/>
      <c r="F694" s="227"/>
      <c r="G694" s="227"/>
      <c r="H694" s="227"/>
      <c r="I694" s="227"/>
      <c r="J694" s="227"/>
      <c r="K694" s="227"/>
      <c r="L694" s="228"/>
      <c r="M694" s="268"/>
      <c r="N694" s="269"/>
      <c r="O694" s="269"/>
      <c r="P694" s="269"/>
      <c r="Q694" s="269"/>
      <c r="R694" s="269"/>
      <c r="S694" s="269"/>
      <c r="T694" s="269"/>
      <c r="U694" s="269"/>
      <c r="V694" s="269"/>
      <c r="W694" s="270"/>
      <c r="X694" s="268"/>
      <c r="Y694" s="269"/>
      <c r="Z694" s="269"/>
      <c r="AA694" s="269"/>
      <c r="AB694" s="269"/>
      <c r="AC694" s="269"/>
      <c r="AD694" s="269"/>
      <c r="AE694" s="269"/>
      <c r="AF694" s="269"/>
      <c r="AG694" s="269"/>
      <c r="AH694" s="270"/>
    </row>
    <row r="695" spans="1:34" x14ac:dyDescent="0.35">
      <c r="A695" s="203" t="s">
        <v>161</v>
      </c>
      <c r="B695" s="227"/>
      <c r="C695" s="227"/>
      <c r="D695" s="227"/>
      <c r="E695" s="227"/>
      <c r="F695" s="227"/>
      <c r="G695" s="227"/>
      <c r="H695" s="227"/>
      <c r="I695" s="227"/>
      <c r="J695" s="227"/>
      <c r="K695" s="227"/>
      <c r="L695" s="228"/>
      <c r="M695" s="268"/>
      <c r="N695" s="269"/>
      <c r="O695" s="269"/>
      <c r="P695" s="269"/>
      <c r="Q695" s="269"/>
      <c r="R695" s="269"/>
      <c r="S695" s="269"/>
      <c r="T695" s="269"/>
      <c r="U695" s="269"/>
      <c r="V695" s="269"/>
      <c r="W695" s="270"/>
      <c r="X695" s="268"/>
      <c r="Y695" s="269"/>
      <c r="Z695" s="269"/>
      <c r="AA695" s="269"/>
      <c r="AB695" s="269"/>
      <c r="AC695" s="269"/>
      <c r="AD695" s="269"/>
      <c r="AE695" s="269"/>
      <c r="AF695" s="269"/>
      <c r="AG695" s="269"/>
      <c r="AH695" s="270"/>
    </row>
    <row r="696" spans="1:34" x14ac:dyDescent="0.35">
      <c r="A696" s="210" t="s">
        <v>162</v>
      </c>
      <c r="B696" s="210"/>
      <c r="C696" s="210"/>
      <c r="D696" s="210"/>
      <c r="E696" s="210"/>
      <c r="F696" s="210"/>
      <c r="G696" s="210"/>
      <c r="H696" s="210"/>
      <c r="I696" s="210"/>
      <c r="J696" s="210"/>
      <c r="K696" s="210"/>
      <c r="L696" s="211"/>
      <c r="M696" s="268"/>
      <c r="N696" s="269"/>
      <c r="O696" s="269"/>
      <c r="P696" s="269"/>
      <c r="Q696" s="269"/>
      <c r="R696" s="269"/>
      <c r="S696" s="269"/>
      <c r="T696" s="269"/>
      <c r="U696" s="269"/>
      <c r="V696" s="269"/>
      <c r="W696" s="270"/>
      <c r="X696" s="268"/>
      <c r="Y696" s="269"/>
      <c r="Z696" s="269"/>
      <c r="AA696" s="269"/>
      <c r="AB696" s="269"/>
      <c r="AC696" s="269"/>
      <c r="AD696" s="269"/>
      <c r="AE696" s="269"/>
      <c r="AF696" s="269"/>
      <c r="AG696" s="269"/>
      <c r="AH696" s="270"/>
    </row>
    <row r="697" spans="1:34" x14ac:dyDescent="0.35">
      <c r="A697" s="210" t="s">
        <v>163</v>
      </c>
      <c r="B697" s="210"/>
      <c r="C697" s="210"/>
      <c r="D697" s="210"/>
      <c r="E697" s="210"/>
      <c r="F697" s="210"/>
      <c r="G697" s="210"/>
      <c r="H697" s="210"/>
      <c r="I697" s="210"/>
      <c r="J697" s="210"/>
      <c r="K697" s="210"/>
      <c r="L697" s="211"/>
      <c r="M697" s="268">
        <v>22</v>
      </c>
      <c r="N697" s="269"/>
      <c r="O697" s="269"/>
      <c r="P697" s="269"/>
      <c r="Q697" s="269"/>
      <c r="R697" s="269"/>
      <c r="S697" s="269"/>
      <c r="T697" s="269"/>
      <c r="U697" s="269"/>
      <c r="V697" s="269"/>
      <c r="W697" s="270"/>
      <c r="X697" s="268">
        <v>23</v>
      </c>
      <c r="Y697" s="269"/>
      <c r="Z697" s="269"/>
      <c r="AA697" s="269"/>
      <c r="AB697" s="269"/>
      <c r="AC697" s="269"/>
      <c r="AD697" s="269"/>
      <c r="AE697" s="269"/>
      <c r="AF697" s="269"/>
      <c r="AG697" s="269"/>
      <c r="AH697" s="270"/>
    </row>
    <row r="698" spans="1:34" x14ac:dyDescent="0.35">
      <c r="A698" s="210" t="s">
        <v>164</v>
      </c>
      <c r="B698" s="210"/>
      <c r="C698" s="210"/>
      <c r="D698" s="210"/>
      <c r="E698" s="210"/>
      <c r="F698" s="210"/>
      <c r="G698" s="210"/>
      <c r="H698" s="210"/>
      <c r="I698" s="210"/>
      <c r="J698" s="210"/>
      <c r="K698" s="210"/>
      <c r="L698" s="211"/>
      <c r="M698" s="268"/>
      <c r="N698" s="269"/>
      <c r="O698" s="269"/>
      <c r="P698" s="269"/>
      <c r="Q698" s="269"/>
      <c r="R698" s="269"/>
      <c r="S698" s="269"/>
      <c r="T698" s="269"/>
      <c r="U698" s="269"/>
      <c r="V698" s="269"/>
      <c r="W698" s="270"/>
      <c r="X698" s="268"/>
      <c r="Y698" s="269"/>
      <c r="Z698" s="269"/>
      <c r="AA698" s="269"/>
      <c r="AB698" s="269"/>
      <c r="AC698" s="269"/>
      <c r="AD698" s="269"/>
      <c r="AE698" s="269"/>
      <c r="AF698" s="269"/>
      <c r="AG698" s="269"/>
      <c r="AH698" s="270"/>
    </row>
    <row r="699" spans="1:34" x14ac:dyDescent="0.35">
      <c r="A699" s="210" t="s">
        <v>165</v>
      </c>
      <c r="B699" s="210"/>
      <c r="C699" s="210"/>
      <c r="D699" s="210"/>
      <c r="E699" s="210"/>
      <c r="F699" s="210"/>
      <c r="G699" s="210"/>
      <c r="H699" s="210"/>
      <c r="I699" s="210"/>
      <c r="J699" s="210"/>
      <c r="K699" s="210"/>
      <c r="L699" s="211"/>
      <c r="M699" s="268"/>
      <c r="N699" s="269"/>
      <c r="O699" s="269"/>
      <c r="P699" s="269"/>
      <c r="Q699" s="269"/>
      <c r="R699" s="269"/>
      <c r="S699" s="269"/>
      <c r="T699" s="269"/>
      <c r="U699" s="269"/>
      <c r="V699" s="269"/>
      <c r="W699" s="270"/>
      <c r="X699" s="268"/>
      <c r="Y699" s="269"/>
      <c r="Z699" s="269"/>
      <c r="AA699" s="269"/>
      <c r="AB699" s="269"/>
      <c r="AC699" s="269"/>
      <c r="AD699" s="269"/>
      <c r="AE699" s="269"/>
      <c r="AF699" s="269"/>
      <c r="AG699" s="269"/>
      <c r="AH699" s="270"/>
    </row>
    <row r="700" spans="1:34" x14ac:dyDescent="0.35">
      <c r="A700" s="210" t="s">
        <v>166</v>
      </c>
      <c r="B700" s="210"/>
      <c r="C700" s="210"/>
      <c r="D700" s="210"/>
      <c r="E700" s="210"/>
      <c r="F700" s="210"/>
      <c r="G700" s="210"/>
      <c r="H700" s="210"/>
      <c r="I700" s="210"/>
      <c r="J700" s="210"/>
      <c r="K700" s="210"/>
      <c r="L700" s="211"/>
      <c r="M700" s="268"/>
      <c r="N700" s="269"/>
      <c r="O700" s="269"/>
      <c r="P700" s="269"/>
      <c r="Q700" s="269"/>
      <c r="R700" s="269"/>
      <c r="S700" s="269"/>
      <c r="T700" s="269"/>
      <c r="U700" s="269"/>
      <c r="V700" s="269"/>
      <c r="W700" s="270"/>
      <c r="X700" s="268"/>
      <c r="Y700" s="269"/>
      <c r="Z700" s="269"/>
      <c r="AA700" s="269"/>
      <c r="AB700" s="269"/>
      <c r="AC700" s="269"/>
      <c r="AD700" s="269"/>
      <c r="AE700" s="269"/>
      <c r="AF700" s="269"/>
      <c r="AG700" s="269"/>
      <c r="AH700" s="270"/>
    </row>
    <row r="701" spans="1:34" x14ac:dyDescent="0.35">
      <c r="A701" s="210" t="s">
        <v>167</v>
      </c>
      <c r="B701" s="210"/>
      <c r="C701" s="210"/>
      <c r="D701" s="210"/>
      <c r="E701" s="210"/>
      <c r="F701" s="210"/>
      <c r="G701" s="210"/>
      <c r="H701" s="210"/>
      <c r="I701" s="210"/>
      <c r="J701" s="210"/>
      <c r="K701" s="210"/>
      <c r="L701" s="211"/>
      <c r="M701" s="268"/>
      <c r="N701" s="269"/>
      <c r="O701" s="269"/>
      <c r="P701" s="269"/>
      <c r="Q701" s="269"/>
      <c r="R701" s="269"/>
      <c r="S701" s="269"/>
      <c r="T701" s="269"/>
      <c r="U701" s="269"/>
      <c r="V701" s="269"/>
      <c r="W701" s="270"/>
      <c r="X701" s="268"/>
      <c r="Y701" s="269"/>
      <c r="Z701" s="269"/>
      <c r="AA701" s="269"/>
      <c r="AB701" s="269"/>
      <c r="AC701" s="269"/>
      <c r="AD701" s="269"/>
      <c r="AE701" s="269"/>
      <c r="AF701" s="269"/>
      <c r="AG701" s="269"/>
      <c r="AH701" s="270"/>
    </row>
    <row r="702" spans="1:34" x14ac:dyDescent="0.35">
      <c r="A702" s="210" t="s">
        <v>168</v>
      </c>
      <c r="B702" s="210"/>
      <c r="C702" s="210"/>
      <c r="D702" s="210"/>
      <c r="E702" s="210"/>
      <c r="F702" s="210"/>
      <c r="G702" s="210"/>
      <c r="H702" s="210"/>
      <c r="I702" s="210"/>
      <c r="J702" s="210"/>
      <c r="K702" s="210"/>
      <c r="L702" s="211"/>
      <c r="M702" s="268">
        <v>15537</v>
      </c>
      <c r="N702" s="269"/>
      <c r="O702" s="269"/>
      <c r="P702" s="269"/>
      <c r="Q702" s="269"/>
      <c r="R702" s="269"/>
      <c r="S702" s="269"/>
      <c r="T702" s="269"/>
      <c r="U702" s="269"/>
      <c r="V702" s="269"/>
      <c r="W702" s="270"/>
      <c r="X702" s="268">
        <v>18242</v>
      </c>
      <c r="Y702" s="269"/>
      <c r="Z702" s="269"/>
      <c r="AA702" s="269"/>
      <c r="AB702" s="269"/>
      <c r="AC702" s="269"/>
      <c r="AD702" s="269"/>
      <c r="AE702" s="269"/>
      <c r="AF702" s="269"/>
      <c r="AG702" s="269"/>
      <c r="AH702" s="270"/>
    </row>
    <row r="703" spans="1:34" x14ac:dyDescent="0.35">
      <c r="A703" s="210" t="s">
        <v>169</v>
      </c>
      <c r="B703" s="210"/>
      <c r="C703" s="210"/>
      <c r="D703" s="210"/>
      <c r="E703" s="210"/>
      <c r="F703" s="210"/>
      <c r="G703" s="210"/>
      <c r="H703" s="210"/>
      <c r="I703" s="210"/>
      <c r="J703" s="210"/>
      <c r="K703" s="210"/>
      <c r="L703" s="211"/>
      <c r="M703" s="268">
        <v>-2704</v>
      </c>
      <c r="N703" s="269"/>
      <c r="O703" s="269"/>
      <c r="P703" s="269"/>
      <c r="Q703" s="269"/>
      <c r="R703" s="269"/>
      <c r="S703" s="269"/>
      <c r="T703" s="269"/>
      <c r="U703" s="269"/>
      <c r="V703" s="269"/>
      <c r="W703" s="270"/>
      <c r="X703" s="268">
        <v>3269</v>
      </c>
      <c r="Y703" s="269"/>
      <c r="Z703" s="269"/>
      <c r="AA703" s="269"/>
      <c r="AB703" s="269"/>
      <c r="AC703" s="269"/>
      <c r="AD703" s="269"/>
      <c r="AE703" s="269"/>
      <c r="AF703" s="269"/>
      <c r="AG703" s="269"/>
      <c r="AH703" s="270"/>
    </row>
    <row r="704" spans="1:34" x14ac:dyDescent="0.35">
      <c r="A704" s="210" t="s">
        <v>170</v>
      </c>
      <c r="B704" s="210"/>
      <c r="C704" s="210"/>
      <c r="D704" s="210"/>
      <c r="E704" s="210"/>
      <c r="F704" s="210"/>
      <c r="G704" s="210"/>
      <c r="H704" s="210"/>
      <c r="I704" s="210"/>
      <c r="J704" s="210"/>
      <c r="K704" s="210"/>
      <c r="L704" s="211"/>
      <c r="M704" s="268">
        <v>-2704</v>
      </c>
      <c r="N704" s="269"/>
      <c r="O704" s="269"/>
      <c r="P704" s="269"/>
      <c r="Q704" s="269"/>
      <c r="R704" s="269"/>
      <c r="S704" s="269"/>
      <c r="T704" s="269"/>
      <c r="U704" s="269"/>
      <c r="V704" s="269"/>
      <c r="W704" s="270"/>
      <c r="X704" s="268">
        <v>3269</v>
      </c>
      <c r="Y704" s="269"/>
      <c r="Z704" s="269"/>
      <c r="AA704" s="269"/>
      <c r="AB704" s="269"/>
      <c r="AC704" s="269"/>
      <c r="AD704" s="269"/>
      <c r="AE704" s="269"/>
      <c r="AF704" s="269"/>
      <c r="AG704" s="269"/>
      <c r="AH704" s="270"/>
    </row>
    <row r="705" spans="1:34" x14ac:dyDescent="0.35">
      <c r="A705" s="203" t="s">
        <v>167</v>
      </c>
      <c r="B705" s="227"/>
      <c r="C705" s="227"/>
      <c r="D705" s="227"/>
      <c r="E705" s="227"/>
      <c r="F705" s="227"/>
      <c r="G705" s="227"/>
      <c r="H705" s="227"/>
      <c r="I705" s="227"/>
      <c r="J705" s="227"/>
      <c r="K705" s="227"/>
      <c r="L705" s="228"/>
      <c r="M705" s="268"/>
      <c r="N705" s="269"/>
      <c r="O705" s="269"/>
      <c r="P705" s="269"/>
      <c r="Q705" s="269"/>
      <c r="R705" s="269"/>
      <c r="S705" s="269"/>
      <c r="T705" s="269"/>
      <c r="U705" s="269"/>
      <c r="V705" s="269"/>
      <c r="W705" s="270"/>
      <c r="X705" s="268"/>
      <c r="Y705" s="269"/>
      <c r="Z705" s="269"/>
      <c r="AA705" s="269"/>
      <c r="AB705" s="269"/>
      <c r="AC705" s="269"/>
      <c r="AD705" s="269"/>
      <c r="AE705" s="269"/>
      <c r="AF705" s="269"/>
      <c r="AG705" s="269"/>
      <c r="AH705" s="270"/>
    </row>
    <row r="706" spans="1:34" x14ac:dyDescent="0.3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row>
    <row r="707" spans="1:34" x14ac:dyDescent="0.35">
      <c r="A707" s="238" t="s">
        <v>832</v>
      </c>
      <c r="B707" s="238"/>
      <c r="C707" s="238"/>
      <c r="D707" s="238"/>
      <c r="E707" s="238"/>
      <c r="F707" s="238"/>
      <c r="G707" s="238"/>
      <c r="H707" s="238"/>
      <c r="I707" s="238"/>
      <c r="J707" s="238"/>
      <c r="K707" s="238"/>
      <c r="L707" s="238"/>
      <c r="M707" s="238"/>
      <c r="N707" s="238"/>
      <c r="O707" s="238"/>
      <c r="P707" s="238"/>
      <c r="Q707" s="238"/>
      <c r="R707" s="238"/>
      <c r="S707" s="238"/>
      <c r="T707" s="238"/>
      <c r="U707" s="238"/>
      <c r="V707" s="238"/>
      <c r="W707" s="238"/>
      <c r="X707" s="238"/>
      <c r="Y707" s="238"/>
      <c r="Z707" s="238"/>
      <c r="AA707" s="238"/>
      <c r="AB707" s="238"/>
      <c r="AC707" s="238"/>
      <c r="AD707" s="238"/>
      <c r="AE707" s="238"/>
      <c r="AF707" s="238"/>
      <c r="AG707" s="238"/>
      <c r="AH707" s="238"/>
    </row>
    <row r="708" spans="1:34" x14ac:dyDescent="0.35">
      <c r="A708" s="238"/>
      <c r="B708" s="238"/>
      <c r="C708" s="238"/>
      <c r="D708" s="238"/>
      <c r="E708" s="238"/>
      <c r="F708" s="238"/>
      <c r="G708" s="238"/>
      <c r="H708" s="238"/>
      <c r="I708" s="238"/>
      <c r="J708" s="238"/>
      <c r="K708" s="238"/>
      <c r="L708" s="238"/>
      <c r="M708" s="238"/>
      <c r="N708" s="238"/>
      <c r="O708" s="238"/>
      <c r="P708" s="238"/>
      <c r="Q708" s="238"/>
      <c r="R708" s="238"/>
      <c r="S708" s="238"/>
      <c r="T708" s="238"/>
      <c r="U708" s="238"/>
      <c r="V708" s="238"/>
      <c r="W708" s="238"/>
      <c r="X708" s="238"/>
      <c r="Y708" s="238"/>
      <c r="Z708" s="238"/>
      <c r="AA708" s="238"/>
      <c r="AB708" s="238"/>
      <c r="AC708" s="238"/>
      <c r="AD708" s="238"/>
      <c r="AE708" s="238"/>
      <c r="AF708" s="238"/>
      <c r="AG708" s="238"/>
      <c r="AH708" s="238"/>
    </row>
    <row r="709" spans="1:34" x14ac:dyDescent="0.35">
      <c r="A709" s="238"/>
      <c r="B709" s="238"/>
      <c r="C709" s="238"/>
      <c r="D709" s="238"/>
      <c r="E709" s="238"/>
      <c r="F709" s="238"/>
      <c r="G709" s="238"/>
      <c r="H709" s="238"/>
      <c r="I709" s="238"/>
      <c r="J709" s="238"/>
      <c r="K709" s="238"/>
      <c r="L709" s="238"/>
      <c r="M709" s="238"/>
      <c r="N709" s="238"/>
      <c r="O709" s="238"/>
      <c r="P709" s="238"/>
      <c r="Q709" s="238"/>
      <c r="R709" s="238"/>
      <c r="S709" s="238"/>
      <c r="T709" s="238"/>
      <c r="U709" s="238"/>
      <c r="V709" s="238"/>
      <c r="W709" s="238"/>
      <c r="X709" s="238"/>
      <c r="Y709" s="238"/>
      <c r="Z709" s="238"/>
      <c r="AA709" s="238"/>
      <c r="AB709" s="238"/>
      <c r="AC709" s="238"/>
      <c r="AD709" s="238"/>
      <c r="AE709" s="238"/>
      <c r="AF709" s="238"/>
      <c r="AG709" s="238"/>
      <c r="AH709" s="238"/>
    </row>
    <row r="710" spans="1:34" x14ac:dyDescent="0.35">
      <c r="A710" s="103">
        <v>13</v>
      </c>
      <c r="B710" s="10"/>
      <c r="C710" s="10"/>
      <c r="D710" s="10" t="s">
        <v>187</v>
      </c>
      <c r="E710" s="10"/>
      <c r="F710" s="10"/>
      <c r="G710" s="10"/>
      <c r="H710" s="10"/>
      <c r="I710" s="10"/>
      <c r="J710" s="10"/>
      <c r="K710" s="10"/>
      <c r="L710" s="10"/>
      <c r="M710" s="10"/>
      <c r="N710" s="10"/>
      <c r="O710" s="10"/>
      <c r="P710" s="10"/>
      <c r="Q710" s="10"/>
      <c r="R710" s="10"/>
      <c r="S710" s="10"/>
      <c r="T710" s="10"/>
      <c r="U710" s="10"/>
      <c r="V710" s="10"/>
      <c r="W710" s="10"/>
      <c r="X710" s="10"/>
      <c r="Y710" s="10"/>
      <c r="Z710" s="10"/>
      <c r="AA710" s="5"/>
      <c r="AB710" s="5"/>
      <c r="AC710" s="5"/>
      <c r="AD710" s="5"/>
      <c r="AE710" s="5"/>
      <c r="AF710" s="5"/>
      <c r="AG710" s="5"/>
      <c r="AH710" s="5"/>
    </row>
    <row r="711" spans="1:34" x14ac:dyDescent="0.3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row>
    <row r="712" spans="1:34" hidden="1" x14ac:dyDescent="0.35">
      <c r="A712" s="231" t="s">
        <v>174</v>
      </c>
      <c r="B712" s="231"/>
      <c r="C712" s="231"/>
      <c r="D712" s="231"/>
      <c r="E712" s="231"/>
      <c r="F712" s="231"/>
      <c r="G712" s="231"/>
      <c r="H712" s="231"/>
      <c r="I712" s="231"/>
      <c r="J712" s="231"/>
      <c r="K712" s="231"/>
      <c r="L712" s="231"/>
      <c r="M712" s="231"/>
      <c r="N712" s="231"/>
      <c r="O712" s="231"/>
      <c r="P712" s="231"/>
      <c r="Q712" s="231"/>
      <c r="R712" s="231"/>
      <c r="S712" s="231"/>
      <c r="T712" s="231"/>
      <c r="U712" s="231"/>
      <c r="V712" s="231"/>
      <c r="W712" s="231"/>
      <c r="X712" s="231"/>
      <c r="Y712" s="231"/>
      <c r="Z712" s="231"/>
      <c r="AA712" s="231"/>
      <c r="AB712" s="231"/>
      <c r="AC712" s="231"/>
      <c r="AD712" s="231"/>
      <c r="AE712" s="231"/>
      <c r="AF712" s="231"/>
      <c r="AG712" s="231"/>
      <c r="AH712" s="231"/>
    </row>
    <row r="713" spans="1:34" hidden="1" x14ac:dyDescent="0.3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row>
    <row r="714" spans="1:34" hidden="1" x14ac:dyDescent="0.35">
      <c r="A714" s="231" t="s">
        <v>175</v>
      </c>
      <c r="B714" s="231"/>
      <c r="C714" s="231"/>
      <c r="D714" s="231"/>
      <c r="E714" s="231"/>
      <c r="F714" s="231"/>
      <c r="G714" s="231"/>
      <c r="H714" s="231"/>
      <c r="I714" s="231"/>
      <c r="J714" s="231"/>
      <c r="K714" s="231"/>
      <c r="L714" s="231"/>
      <c r="M714" s="231"/>
      <c r="N714" s="231"/>
      <c r="O714" s="231"/>
      <c r="P714" s="231"/>
      <c r="Q714" s="231"/>
      <c r="R714" s="231"/>
      <c r="S714" s="231"/>
      <c r="T714" s="231"/>
      <c r="U714" s="231"/>
      <c r="V714" s="231"/>
      <c r="W714" s="231"/>
      <c r="X714" s="231"/>
      <c r="Y714" s="231"/>
      <c r="Z714" s="231"/>
      <c r="AA714" s="231"/>
      <c r="AB714" s="231"/>
      <c r="AC714" s="231"/>
      <c r="AD714" s="231"/>
      <c r="AE714" s="231"/>
      <c r="AF714" s="231"/>
      <c r="AG714" s="231"/>
      <c r="AH714" s="231"/>
    </row>
    <row r="715" spans="1:34" hidden="1" x14ac:dyDescent="0.3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row>
    <row r="716" spans="1:34" hidden="1" x14ac:dyDescent="0.35">
      <c r="A716" s="231" t="s">
        <v>176</v>
      </c>
      <c r="B716" s="231"/>
      <c r="C716" s="231"/>
      <c r="D716" s="231"/>
      <c r="E716" s="231"/>
      <c r="F716" s="231"/>
      <c r="G716" s="231"/>
      <c r="H716" s="231"/>
      <c r="I716" s="231"/>
      <c r="J716" s="231"/>
      <c r="K716" s="231"/>
      <c r="L716" s="231"/>
      <c r="M716" s="231"/>
      <c r="N716" s="231"/>
      <c r="O716" s="231"/>
      <c r="P716" s="231"/>
      <c r="Q716" s="231"/>
      <c r="R716" s="231"/>
      <c r="S716" s="231"/>
      <c r="T716" s="231"/>
      <c r="U716" s="231"/>
      <c r="V716" s="231"/>
      <c r="W716" s="231"/>
      <c r="X716" s="231"/>
      <c r="Y716" s="231"/>
      <c r="Z716" s="231"/>
      <c r="AA716" s="231"/>
      <c r="AB716" s="231"/>
      <c r="AC716" s="231"/>
      <c r="AD716" s="231"/>
      <c r="AE716" s="231"/>
      <c r="AF716" s="231"/>
      <c r="AG716" s="231"/>
      <c r="AH716" s="231"/>
    </row>
    <row r="717" spans="1:34" hidden="1" x14ac:dyDescent="0.35">
      <c r="A717" s="231"/>
      <c r="B717" s="231"/>
      <c r="C717" s="231"/>
      <c r="D717" s="231"/>
      <c r="E717" s="231"/>
      <c r="F717" s="231"/>
      <c r="G717" s="231"/>
      <c r="H717" s="231"/>
      <c r="I717" s="231"/>
      <c r="J717" s="231"/>
      <c r="K717" s="231"/>
      <c r="L717" s="231"/>
      <c r="M717" s="231"/>
      <c r="N717" s="231"/>
      <c r="O717" s="231"/>
      <c r="P717" s="231"/>
      <c r="Q717" s="231"/>
      <c r="R717" s="231"/>
      <c r="S717" s="231"/>
      <c r="T717" s="231"/>
      <c r="U717" s="231"/>
      <c r="V717" s="231"/>
      <c r="W717" s="231"/>
      <c r="X717" s="231"/>
      <c r="Y717" s="231"/>
      <c r="Z717" s="231"/>
      <c r="AA717" s="231"/>
      <c r="AB717" s="231"/>
      <c r="AC717" s="231"/>
      <c r="AD717" s="231"/>
      <c r="AE717" s="231"/>
      <c r="AF717" s="231"/>
      <c r="AG717" s="231"/>
      <c r="AH717" s="231"/>
    </row>
    <row r="718" spans="1:34" hidden="1" x14ac:dyDescent="0.3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row>
    <row r="719" spans="1:34" hidden="1" x14ac:dyDescent="0.35">
      <c r="A719" s="231" t="s">
        <v>680</v>
      </c>
      <c r="B719" s="231"/>
      <c r="C719" s="231"/>
      <c r="D719" s="231"/>
      <c r="E719" s="231"/>
      <c r="F719" s="231"/>
      <c r="G719" s="231"/>
      <c r="H719" s="231"/>
      <c r="I719" s="231"/>
      <c r="J719" s="231"/>
      <c r="K719" s="231"/>
      <c r="L719" s="231"/>
      <c r="M719" s="231"/>
      <c r="N719" s="231"/>
      <c r="O719" s="231"/>
      <c r="P719" s="231"/>
      <c r="Q719" s="231"/>
      <c r="R719" s="231"/>
      <c r="S719" s="231"/>
      <c r="T719" s="231"/>
      <c r="U719" s="231"/>
      <c r="V719" s="231"/>
      <c r="W719" s="231"/>
      <c r="X719" s="231"/>
      <c r="Y719" s="231"/>
      <c r="Z719" s="231"/>
      <c r="AA719" s="231"/>
      <c r="AB719" s="231"/>
      <c r="AC719" s="231"/>
      <c r="AD719" s="231"/>
      <c r="AE719" s="231"/>
      <c r="AF719" s="231"/>
      <c r="AG719" s="231"/>
      <c r="AH719" s="231"/>
    </row>
    <row r="720" spans="1:34" hidden="1" x14ac:dyDescent="0.35">
      <c r="A720" s="231"/>
      <c r="B720" s="231"/>
      <c r="C720" s="231"/>
      <c r="D720" s="231"/>
      <c r="E720" s="231"/>
      <c r="F720" s="231"/>
      <c r="G720" s="231"/>
      <c r="H720" s="231"/>
      <c r="I720" s="231"/>
      <c r="J720" s="231"/>
      <c r="K720" s="231"/>
      <c r="L720" s="231"/>
      <c r="M720" s="231"/>
      <c r="N720" s="231"/>
      <c r="O720" s="231"/>
      <c r="P720" s="231"/>
      <c r="Q720" s="231"/>
      <c r="R720" s="231"/>
      <c r="S720" s="231"/>
      <c r="T720" s="231"/>
      <c r="U720" s="231"/>
      <c r="V720" s="231"/>
      <c r="W720" s="231"/>
      <c r="X720" s="231"/>
      <c r="Y720" s="231"/>
      <c r="Z720" s="231"/>
      <c r="AA720" s="231"/>
      <c r="AB720" s="231"/>
      <c r="AC720" s="231"/>
      <c r="AD720" s="231"/>
      <c r="AE720" s="231"/>
      <c r="AF720" s="231"/>
      <c r="AG720" s="231"/>
      <c r="AH720" s="231"/>
    </row>
    <row r="721" spans="1:34" hidden="1" x14ac:dyDescent="0.3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row>
    <row r="722" spans="1:34" ht="12.75" hidden="1" customHeight="1" x14ac:dyDescent="0.35">
      <c r="A722" s="231" t="s">
        <v>177</v>
      </c>
      <c r="B722" s="231"/>
      <c r="C722" s="231"/>
      <c r="D722" s="231"/>
      <c r="E722" s="231"/>
      <c r="F722" s="231"/>
      <c r="G722" s="231"/>
      <c r="H722" s="231"/>
      <c r="I722" s="231"/>
      <c r="J722" s="231"/>
      <c r="K722" s="231"/>
      <c r="L722" s="231"/>
      <c r="M722" s="231"/>
      <c r="N722" s="231"/>
      <c r="O722" s="231"/>
      <c r="P722" s="231"/>
      <c r="Q722" s="231"/>
      <c r="R722" s="231"/>
      <c r="S722" s="231"/>
      <c r="T722" s="231"/>
      <c r="U722" s="231"/>
      <c r="V722" s="231"/>
      <c r="W722" s="231"/>
      <c r="X722" s="231"/>
      <c r="Y722" s="231"/>
      <c r="Z722" s="231"/>
      <c r="AA722" s="231"/>
      <c r="AB722" s="231"/>
      <c r="AC722" s="231"/>
      <c r="AD722" s="231"/>
      <c r="AE722" s="231"/>
      <c r="AF722" s="231"/>
      <c r="AG722" s="231"/>
      <c r="AH722" s="231"/>
    </row>
    <row r="723" spans="1:34" ht="12.75" hidden="1" customHeight="1" x14ac:dyDescent="0.35">
      <c r="A723" s="231"/>
      <c r="B723" s="231"/>
      <c r="C723" s="231"/>
      <c r="D723" s="231"/>
      <c r="E723" s="231"/>
      <c r="F723" s="231"/>
      <c r="G723" s="231"/>
      <c r="H723" s="231"/>
      <c r="I723" s="231"/>
      <c r="J723" s="231"/>
      <c r="K723" s="231"/>
      <c r="L723" s="231"/>
      <c r="M723" s="231"/>
      <c r="N723" s="231"/>
      <c r="O723" s="231"/>
      <c r="P723" s="231"/>
      <c r="Q723" s="231"/>
      <c r="R723" s="231"/>
      <c r="S723" s="231"/>
      <c r="T723" s="231"/>
      <c r="U723" s="231"/>
      <c r="V723" s="231"/>
      <c r="W723" s="231"/>
      <c r="X723" s="231"/>
      <c r="Y723" s="231"/>
      <c r="Z723" s="231"/>
      <c r="AA723" s="231"/>
      <c r="AB723" s="231"/>
      <c r="AC723" s="231"/>
      <c r="AD723" s="231"/>
      <c r="AE723" s="231"/>
      <c r="AF723" s="231"/>
      <c r="AG723" s="231"/>
      <c r="AH723" s="231"/>
    </row>
    <row r="724" spans="1:34" ht="12.75" hidden="1" customHeight="1" x14ac:dyDescent="0.3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row>
    <row r="725" spans="1:34" x14ac:dyDescent="0.35">
      <c r="A725" s="231" t="s">
        <v>833</v>
      </c>
      <c r="B725" s="231"/>
      <c r="C725" s="231"/>
      <c r="D725" s="231"/>
      <c r="E725" s="231"/>
      <c r="F725" s="231"/>
      <c r="G725" s="231"/>
      <c r="H725" s="231"/>
      <c r="I725" s="231"/>
      <c r="J725" s="231"/>
      <c r="K725" s="231"/>
      <c r="L725" s="231"/>
      <c r="M725" s="231"/>
      <c r="N725" s="231"/>
      <c r="O725" s="231"/>
      <c r="P725" s="231"/>
      <c r="Q725" s="231"/>
      <c r="R725" s="231"/>
      <c r="S725" s="231"/>
      <c r="T725" s="231"/>
      <c r="U725" s="231"/>
      <c r="V725" s="231"/>
      <c r="W725" s="231"/>
      <c r="X725" s="231"/>
      <c r="Y725" s="231"/>
      <c r="Z725" s="231"/>
      <c r="AA725" s="231"/>
      <c r="AB725" s="231"/>
      <c r="AC725" s="231"/>
      <c r="AD725" s="231"/>
      <c r="AE725" s="231"/>
      <c r="AF725" s="231"/>
      <c r="AG725" s="231"/>
      <c r="AH725" s="231"/>
    </row>
    <row r="726" spans="1:34" x14ac:dyDescent="0.35">
      <c r="A726" s="231"/>
      <c r="B726" s="231"/>
      <c r="C726" s="231"/>
      <c r="D726" s="231"/>
      <c r="E726" s="231"/>
      <c r="F726" s="231"/>
      <c r="G726" s="231"/>
      <c r="H726" s="231"/>
      <c r="I726" s="231"/>
      <c r="J726" s="231"/>
      <c r="K726" s="231"/>
      <c r="L726" s="231"/>
      <c r="M726" s="231"/>
      <c r="N726" s="231"/>
      <c r="O726" s="231"/>
      <c r="P726" s="231"/>
      <c r="Q726" s="231"/>
      <c r="R726" s="231"/>
      <c r="S726" s="231"/>
      <c r="T726" s="231"/>
      <c r="U726" s="231"/>
      <c r="V726" s="231"/>
      <c r="W726" s="231"/>
      <c r="X726" s="231"/>
      <c r="Y726" s="231"/>
      <c r="Z726" s="231"/>
      <c r="AA726" s="231"/>
      <c r="AB726" s="231"/>
      <c r="AC726" s="231"/>
      <c r="AD726" s="231"/>
      <c r="AE726" s="231"/>
      <c r="AF726" s="231"/>
      <c r="AG726" s="231"/>
      <c r="AH726" s="231"/>
    </row>
    <row r="727" spans="1:34" x14ac:dyDescent="0.35">
      <c r="A727" s="239"/>
      <c r="B727" s="239"/>
      <c r="C727" s="239"/>
      <c r="D727" s="239"/>
      <c r="E727" s="239"/>
      <c r="F727" s="239"/>
      <c r="G727" s="239"/>
      <c r="H727" s="239"/>
      <c r="I727" s="239"/>
      <c r="J727" s="239"/>
      <c r="K727" s="239"/>
      <c r="L727" s="239"/>
      <c r="M727" s="239"/>
      <c r="N727" s="239"/>
      <c r="O727" s="239"/>
      <c r="P727" s="239"/>
      <c r="Q727" s="239"/>
      <c r="R727" s="239"/>
      <c r="S727" s="239"/>
      <c r="T727" s="239"/>
      <c r="U727" s="239"/>
      <c r="V727" s="239"/>
      <c r="W727" s="239"/>
      <c r="X727" s="239"/>
      <c r="Y727" s="239"/>
      <c r="Z727" s="239"/>
      <c r="AA727" s="239"/>
      <c r="AB727" s="239"/>
      <c r="AC727" s="239"/>
      <c r="AD727" s="239"/>
      <c r="AE727" s="239"/>
      <c r="AF727" s="239"/>
      <c r="AG727" s="239"/>
      <c r="AH727" s="239"/>
    </row>
    <row r="728" spans="1:34" x14ac:dyDescent="0.35">
      <c r="A728" s="62"/>
      <c r="B728" s="62"/>
      <c r="C728" s="62"/>
      <c r="D728" s="62"/>
      <c r="E728" s="62"/>
      <c r="F728" s="62"/>
      <c r="G728" s="62"/>
      <c r="H728" s="62"/>
      <c r="I728" s="62"/>
      <c r="J728" s="62"/>
      <c r="K728" s="62"/>
      <c r="L728" s="62"/>
      <c r="M728" s="62"/>
      <c r="N728" s="62"/>
      <c r="O728" s="62"/>
      <c r="P728" s="62"/>
      <c r="Q728" s="62"/>
      <c r="R728" s="62"/>
      <c r="S728" s="62"/>
      <c r="T728" s="62"/>
      <c r="U728" s="62"/>
      <c r="V728" s="62"/>
      <c r="W728" s="62"/>
      <c r="X728" s="62"/>
      <c r="Y728" s="62"/>
      <c r="Z728" s="62"/>
      <c r="AA728" s="62"/>
      <c r="AB728" s="62"/>
      <c r="AC728" s="62"/>
      <c r="AD728" s="62"/>
      <c r="AE728" s="62"/>
      <c r="AF728" s="62"/>
      <c r="AG728" s="62"/>
      <c r="AH728" s="62"/>
    </row>
    <row r="729" spans="1:34" x14ac:dyDescent="0.35">
      <c r="A729" s="5" t="s">
        <v>188</v>
      </c>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row>
    <row r="730" spans="1:34" x14ac:dyDescent="0.3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row>
    <row r="731" spans="1:34" x14ac:dyDescent="0.35">
      <c r="A731" s="359" t="s">
        <v>83</v>
      </c>
      <c r="B731" s="360"/>
      <c r="C731" s="360"/>
      <c r="D731" s="360"/>
      <c r="E731" s="360"/>
      <c r="F731" s="360"/>
      <c r="G731" s="360"/>
      <c r="H731" s="360"/>
      <c r="I731" s="360"/>
      <c r="J731" s="360"/>
      <c r="K731" s="360"/>
      <c r="L731" s="360"/>
      <c r="M731" s="360"/>
      <c r="N731" s="360"/>
      <c r="O731" s="360"/>
      <c r="P731" s="360"/>
      <c r="Q731" s="360"/>
      <c r="R731" s="361"/>
      <c r="S731" s="359" t="s">
        <v>58</v>
      </c>
      <c r="T731" s="360"/>
      <c r="U731" s="360"/>
      <c r="V731" s="360"/>
      <c r="W731" s="360"/>
      <c r="X731" s="360"/>
      <c r="Y731" s="360"/>
      <c r="Z731" s="361"/>
      <c r="AA731" s="359" t="s">
        <v>59</v>
      </c>
      <c r="AB731" s="360"/>
      <c r="AC731" s="360"/>
      <c r="AD731" s="360"/>
      <c r="AE731" s="360"/>
      <c r="AF731" s="360"/>
      <c r="AG731" s="360"/>
      <c r="AH731" s="361"/>
    </row>
    <row r="732" spans="1:34" x14ac:dyDescent="0.35">
      <c r="A732" s="362"/>
      <c r="B732" s="363"/>
      <c r="C732" s="363"/>
      <c r="D732" s="363"/>
      <c r="E732" s="363"/>
      <c r="F732" s="363"/>
      <c r="G732" s="363"/>
      <c r="H732" s="363"/>
      <c r="I732" s="363"/>
      <c r="J732" s="363"/>
      <c r="K732" s="363"/>
      <c r="L732" s="363"/>
      <c r="M732" s="363"/>
      <c r="N732" s="363"/>
      <c r="O732" s="363"/>
      <c r="P732" s="363"/>
      <c r="Q732" s="363"/>
      <c r="R732" s="364"/>
      <c r="S732" s="362"/>
      <c r="T732" s="363"/>
      <c r="U732" s="363"/>
      <c r="V732" s="363"/>
      <c r="W732" s="363"/>
      <c r="X732" s="363"/>
      <c r="Y732" s="363"/>
      <c r="Z732" s="364"/>
      <c r="AA732" s="362"/>
      <c r="AB732" s="363"/>
      <c r="AC732" s="363"/>
      <c r="AD732" s="363"/>
      <c r="AE732" s="363"/>
      <c r="AF732" s="363"/>
      <c r="AG732" s="363"/>
      <c r="AH732" s="364"/>
    </row>
    <row r="733" spans="1:34" x14ac:dyDescent="0.35">
      <c r="A733" s="255" t="s">
        <v>178</v>
      </c>
      <c r="B733" s="365"/>
      <c r="C733" s="365"/>
      <c r="D733" s="365"/>
      <c r="E733" s="365"/>
      <c r="F733" s="365"/>
      <c r="G733" s="365"/>
      <c r="H733" s="365"/>
      <c r="I733" s="365"/>
      <c r="J733" s="365"/>
      <c r="K733" s="365"/>
      <c r="L733" s="365"/>
      <c r="M733" s="365"/>
      <c r="N733" s="365"/>
      <c r="O733" s="365"/>
      <c r="P733" s="365"/>
      <c r="Q733" s="365"/>
      <c r="R733" s="366"/>
      <c r="S733" s="235">
        <v>8400</v>
      </c>
      <c r="T733" s="236"/>
      <c r="U733" s="236"/>
      <c r="V733" s="236"/>
      <c r="W733" s="236"/>
      <c r="X733" s="236"/>
      <c r="Y733" s="236"/>
      <c r="Z733" s="237"/>
      <c r="AA733" s="235">
        <v>8400</v>
      </c>
      <c r="AB733" s="236"/>
      <c r="AC733" s="236"/>
      <c r="AD733" s="236"/>
      <c r="AE733" s="236"/>
      <c r="AF733" s="236"/>
      <c r="AG733" s="236"/>
      <c r="AH733" s="237"/>
    </row>
    <row r="734" spans="1:34" x14ac:dyDescent="0.35">
      <c r="A734" s="255" t="s">
        <v>179</v>
      </c>
      <c r="B734" s="365"/>
      <c r="C734" s="365"/>
      <c r="D734" s="365"/>
      <c r="E734" s="365"/>
      <c r="F734" s="365"/>
      <c r="G734" s="365"/>
      <c r="H734" s="365"/>
      <c r="I734" s="365"/>
      <c r="J734" s="365"/>
      <c r="K734" s="365"/>
      <c r="L734" s="365"/>
      <c r="M734" s="365"/>
      <c r="N734" s="365"/>
      <c r="O734" s="365"/>
      <c r="P734" s="365"/>
      <c r="Q734" s="365"/>
      <c r="R734" s="366"/>
      <c r="S734" s="235"/>
      <c r="T734" s="236"/>
      <c r="U734" s="236"/>
      <c r="V734" s="236"/>
      <c r="W734" s="236"/>
      <c r="X734" s="236"/>
      <c r="Y734" s="236"/>
      <c r="Z734" s="237"/>
      <c r="AA734" s="235"/>
      <c r="AB734" s="236"/>
      <c r="AC734" s="236"/>
      <c r="AD734" s="236"/>
      <c r="AE734" s="236"/>
      <c r="AF734" s="236"/>
      <c r="AG734" s="236"/>
      <c r="AH734" s="237"/>
    </row>
    <row r="735" spans="1:34" x14ac:dyDescent="0.35">
      <c r="A735" s="255" t="s">
        <v>180</v>
      </c>
      <c r="B735" s="365"/>
      <c r="C735" s="365"/>
      <c r="D735" s="365"/>
      <c r="E735" s="365"/>
      <c r="F735" s="365"/>
      <c r="G735" s="365"/>
      <c r="H735" s="365"/>
      <c r="I735" s="365"/>
      <c r="J735" s="365"/>
      <c r="K735" s="365"/>
      <c r="L735" s="365"/>
      <c r="M735" s="365"/>
      <c r="N735" s="365"/>
      <c r="O735" s="365"/>
      <c r="P735" s="365"/>
      <c r="Q735" s="365"/>
      <c r="R735" s="366"/>
      <c r="S735" s="235"/>
      <c r="T735" s="236"/>
      <c r="U735" s="236"/>
      <c r="V735" s="236"/>
      <c r="W735" s="236"/>
      <c r="X735" s="236"/>
      <c r="Y735" s="236"/>
      <c r="Z735" s="237"/>
      <c r="AA735" s="235"/>
      <c r="AB735" s="236"/>
      <c r="AC735" s="236"/>
      <c r="AD735" s="236"/>
      <c r="AE735" s="236"/>
      <c r="AF735" s="236"/>
      <c r="AG735" s="236"/>
      <c r="AH735" s="237"/>
    </row>
    <row r="736" spans="1:34" x14ac:dyDescent="0.35">
      <c r="A736" s="255" t="s">
        <v>181</v>
      </c>
      <c r="B736" s="365"/>
      <c r="C736" s="365"/>
      <c r="D736" s="365"/>
      <c r="E736" s="365"/>
      <c r="F736" s="365"/>
      <c r="G736" s="365"/>
      <c r="H736" s="365"/>
      <c r="I736" s="365"/>
      <c r="J736" s="365"/>
      <c r="K736" s="365"/>
      <c r="L736" s="365"/>
      <c r="M736" s="365"/>
      <c r="N736" s="365"/>
      <c r="O736" s="365"/>
      <c r="P736" s="365"/>
      <c r="Q736" s="365"/>
      <c r="R736" s="366"/>
      <c r="S736" s="235"/>
      <c r="T736" s="236"/>
      <c r="U736" s="236"/>
      <c r="V736" s="236"/>
      <c r="W736" s="236"/>
      <c r="X736" s="236"/>
      <c r="Y736" s="236"/>
      <c r="Z736" s="237"/>
      <c r="AA736" s="235"/>
      <c r="AB736" s="236"/>
      <c r="AC736" s="236"/>
      <c r="AD736" s="236"/>
      <c r="AE736" s="236"/>
      <c r="AF736" s="236"/>
      <c r="AG736" s="236"/>
      <c r="AH736" s="237"/>
    </row>
    <row r="737" spans="1:34" x14ac:dyDescent="0.35">
      <c r="A737" s="255" t="s">
        <v>185</v>
      </c>
      <c r="B737" s="365"/>
      <c r="C737" s="365"/>
      <c r="D737" s="365"/>
      <c r="E737" s="365"/>
      <c r="F737" s="365"/>
      <c r="G737" s="365"/>
      <c r="H737" s="365"/>
      <c r="I737" s="365"/>
      <c r="J737" s="365"/>
      <c r="K737" s="365"/>
      <c r="L737" s="365"/>
      <c r="M737" s="365"/>
      <c r="N737" s="365"/>
      <c r="O737" s="365"/>
      <c r="P737" s="365"/>
      <c r="Q737" s="365"/>
      <c r="R737" s="366"/>
      <c r="S737" s="235"/>
      <c r="T737" s="236"/>
      <c r="U737" s="236"/>
      <c r="V737" s="236"/>
      <c r="W737" s="236"/>
      <c r="X737" s="236"/>
      <c r="Y737" s="236"/>
      <c r="Z737" s="237"/>
      <c r="AA737" s="235"/>
      <c r="AB737" s="236"/>
      <c r="AC737" s="236"/>
      <c r="AD737" s="236"/>
      <c r="AE737" s="236"/>
      <c r="AF737" s="236"/>
      <c r="AG737" s="236"/>
      <c r="AH737" s="237"/>
    </row>
    <row r="738" spans="1:34" x14ac:dyDescent="0.35">
      <c r="A738" s="255" t="s">
        <v>182</v>
      </c>
      <c r="B738" s="365"/>
      <c r="C738" s="365"/>
      <c r="D738" s="365"/>
      <c r="E738" s="365"/>
      <c r="F738" s="365"/>
      <c r="G738" s="365"/>
      <c r="H738" s="365"/>
      <c r="I738" s="365"/>
      <c r="J738" s="365"/>
      <c r="K738" s="365"/>
      <c r="L738" s="365"/>
      <c r="M738" s="365"/>
      <c r="N738" s="365"/>
      <c r="O738" s="365"/>
      <c r="P738" s="365"/>
      <c r="Q738" s="365"/>
      <c r="R738" s="366"/>
      <c r="S738" s="235"/>
      <c r="T738" s="236"/>
      <c r="U738" s="236"/>
      <c r="V738" s="236"/>
      <c r="W738" s="236"/>
      <c r="X738" s="236"/>
      <c r="Y738" s="236"/>
      <c r="Z738" s="237"/>
      <c r="AA738" s="235"/>
      <c r="AB738" s="236"/>
      <c r="AC738" s="236"/>
      <c r="AD738" s="236"/>
      <c r="AE738" s="236"/>
      <c r="AF738" s="236"/>
      <c r="AG738" s="236"/>
      <c r="AH738" s="237"/>
    </row>
    <row r="739" spans="1:34" x14ac:dyDescent="0.35">
      <c r="A739" s="255" t="s">
        <v>183</v>
      </c>
      <c r="B739" s="365"/>
      <c r="C739" s="365"/>
      <c r="D739" s="365"/>
      <c r="E739" s="365"/>
      <c r="F739" s="365"/>
      <c r="G739" s="365"/>
      <c r="H739" s="365"/>
      <c r="I739" s="365"/>
      <c r="J739" s="365"/>
      <c r="K739" s="365"/>
      <c r="L739" s="365"/>
      <c r="M739" s="365"/>
      <c r="N739" s="365"/>
      <c r="O739" s="365"/>
      <c r="P739" s="365"/>
      <c r="Q739" s="365"/>
      <c r="R739" s="366"/>
      <c r="S739" s="235"/>
      <c r="T739" s="236"/>
      <c r="U739" s="236"/>
      <c r="V739" s="236"/>
      <c r="W739" s="236"/>
      <c r="X739" s="236"/>
      <c r="Y739" s="236"/>
      <c r="Z739" s="237"/>
      <c r="AA739" s="235"/>
      <c r="AB739" s="236"/>
      <c r="AC739" s="236"/>
      <c r="AD739" s="236"/>
      <c r="AE739" s="236"/>
      <c r="AF739" s="236"/>
      <c r="AG739" s="236"/>
      <c r="AH739" s="237"/>
    </row>
    <row r="740" spans="1:34" x14ac:dyDescent="0.35">
      <c r="A740" s="255" t="s">
        <v>184</v>
      </c>
      <c r="B740" s="365"/>
      <c r="C740" s="365"/>
      <c r="D740" s="365"/>
      <c r="E740" s="365"/>
      <c r="F740" s="365"/>
      <c r="G740" s="365"/>
      <c r="H740" s="365"/>
      <c r="I740" s="365"/>
      <c r="J740" s="365"/>
      <c r="K740" s="365"/>
      <c r="L740" s="365"/>
      <c r="M740" s="365"/>
      <c r="N740" s="365"/>
      <c r="O740" s="365"/>
      <c r="P740" s="365"/>
      <c r="Q740" s="365"/>
      <c r="R740" s="366"/>
      <c r="S740" s="235"/>
      <c r="T740" s="236"/>
      <c r="U740" s="236"/>
      <c r="V740" s="236"/>
      <c r="W740" s="236"/>
      <c r="X740" s="236"/>
      <c r="Y740" s="236"/>
      <c r="Z740" s="237"/>
      <c r="AA740" s="235"/>
      <c r="AB740" s="236"/>
      <c r="AC740" s="236"/>
      <c r="AD740" s="236"/>
      <c r="AE740" s="236"/>
      <c r="AF740" s="236"/>
      <c r="AG740" s="236"/>
      <c r="AH740" s="237"/>
    </row>
    <row r="741" spans="1:34" x14ac:dyDescent="0.35">
      <c r="A741" s="255" t="s">
        <v>186</v>
      </c>
      <c r="B741" s="365"/>
      <c r="C741" s="365"/>
      <c r="D741" s="365"/>
      <c r="E741" s="365"/>
      <c r="F741" s="365"/>
      <c r="G741" s="365"/>
      <c r="H741" s="365"/>
      <c r="I741" s="365"/>
      <c r="J741" s="365"/>
      <c r="K741" s="365"/>
      <c r="L741" s="365"/>
      <c r="M741" s="365"/>
      <c r="N741" s="365"/>
      <c r="O741" s="365"/>
      <c r="P741" s="365"/>
      <c r="Q741" s="365"/>
      <c r="R741" s="366"/>
      <c r="S741" s="235"/>
      <c r="T741" s="236"/>
      <c r="U741" s="236"/>
      <c r="V741" s="236"/>
      <c r="W741" s="236"/>
      <c r="X741" s="236"/>
      <c r="Y741" s="236"/>
      <c r="Z741" s="237"/>
      <c r="AA741" s="235"/>
      <c r="AB741" s="236"/>
      <c r="AC741" s="236"/>
      <c r="AD741" s="236"/>
      <c r="AE741" s="236"/>
      <c r="AF741" s="236"/>
      <c r="AG741" s="236"/>
      <c r="AH741" s="237"/>
    </row>
    <row r="742" spans="1:34" x14ac:dyDescent="0.3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row>
    <row r="743" spans="1:34" hidden="1" x14ac:dyDescent="0.35">
      <c r="A743" s="5" t="s">
        <v>189</v>
      </c>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row>
    <row r="744" spans="1:34" hidden="1" x14ac:dyDescent="0.3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row>
    <row r="745" spans="1:34" hidden="1" x14ac:dyDescent="0.35">
      <c r="A745" s="240" t="s">
        <v>190</v>
      </c>
      <c r="B745" s="271"/>
      <c r="C745" s="271"/>
      <c r="D745" s="271"/>
      <c r="E745" s="271"/>
      <c r="F745" s="271"/>
      <c r="G745" s="271"/>
      <c r="H745" s="271"/>
      <c r="I745" s="271"/>
      <c r="J745" s="271"/>
      <c r="K745" s="271"/>
      <c r="L745" s="271"/>
      <c r="M745" s="271"/>
      <c r="N745" s="272"/>
      <c r="O745" s="232" t="s">
        <v>58</v>
      </c>
      <c r="P745" s="233"/>
      <c r="Q745" s="233"/>
      <c r="R745" s="233"/>
      <c r="S745" s="233"/>
      <c r="T745" s="233"/>
      <c r="U745" s="233"/>
      <c r="V745" s="233"/>
      <c r="W745" s="233"/>
      <c r="X745" s="233"/>
      <c r="Y745" s="233"/>
      <c r="Z745" s="233"/>
      <c r="AA745" s="233"/>
      <c r="AB745" s="233"/>
      <c r="AC745" s="233"/>
      <c r="AD745" s="233"/>
      <c r="AE745" s="233"/>
      <c r="AF745" s="233"/>
      <c r="AG745" s="233"/>
      <c r="AH745" s="234"/>
    </row>
    <row r="746" spans="1:34" hidden="1" x14ac:dyDescent="0.35">
      <c r="A746" s="273"/>
      <c r="B746" s="274"/>
      <c r="C746" s="274"/>
      <c r="D746" s="274"/>
      <c r="E746" s="274"/>
      <c r="F746" s="274"/>
      <c r="G746" s="274"/>
      <c r="H746" s="274"/>
      <c r="I746" s="274"/>
      <c r="J746" s="274"/>
      <c r="K746" s="274"/>
      <c r="L746" s="274"/>
      <c r="M746" s="274"/>
      <c r="N746" s="275"/>
      <c r="O746" s="250" t="s">
        <v>191</v>
      </c>
      <c r="P746" s="252"/>
      <c r="Q746" s="252"/>
      <c r="R746" s="252"/>
      <c r="S746" s="252"/>
      <c r="T746" s="252"/>
      <c r="U746" s="252"/>
      <c r="V746" s="252"/>
      <c r="W746" s="252"/>
      <c r="X746" s="253"/>
      <c r="Y746" s="250" t="s">
        <v>192</v>
      </c>
      <c r="Z746" s="252"/>
      <c r="AA746" s="252"/>
      <c r="AB746" s="252"/>
      <c r="AC746" s="252"/>
      <c r="AD746" s="252"/>
      <c r="AE746" s="252"/>
      <c r="AF746" s="252"/>
      <c r="AG746" s="252"/>
      <c r="AH746" s="253"/>
    </row>
    <row r="747" spans="1:34" hidden="1" x14ac:dyDescent="0.35">
      <c r="A747" s="203" t="s">
        <v>193</v>
      </c>
      <c r="B747" s="227"/>
      <c r="C747" s="227"/>
      <c r="D747" s="227"/>
      <c r="E747" s="227"/>
      <c r="F747" s="227"/>
      <c r="G747" s="227"/>
      <c r="H747" s="227"/>
      <c r="I747" s="227"/>
      <c r="J747" s="227"/>
      <c r="K747" s="227"/>
      <c r="L747" s="227"/>
      <c r="M747" s="227"/>
      <c r="N747" s="228"/>
      <c r="O747" s="454"/>
      <c r="P747" s="455"/>
      <c r="Q747" s="455"/>
      <c r="R747" s="455"/>
      <c r="S747" s="455"/>
      <c r="T747" s="455"/>
      <c r="U747" s="455"/>
      <c r="V747" s="455"/>
      <c r="W747" s="455"/>
      <c r="X747" s="456"/>
      <c r="Y747" s="454"/>
      <c r="Z747" s="455"/>
      <c r="AA747" s="455"/>
      <c r="AB747" s="455"/>
      <c r="AC747" s="455"/>
      <c r="AD747" s="455"/>
      <c r="AE747" s="455"/>
      <c r="AF747" s="455"/>
      <c r="AG747" s="455"/>
      <c r="AH747" s="456"/>
    </row>
    <row r="748" spans="1:34" hidden="1" x14ac:dyDescent="0.35">
      <c r="A748" s="203" t="s">
        <v>194</v>
      </c>
      <c r="B748" s="227"/>
      <c r="C748" s="227"/>
      <c r="D748" s="227"/>
      <c r="E748" s="227"/>
      <c r="F748" s="227"/>
      <c r="G748" s="227"/>
      <c r="H748" s="227"/>
      <c r="I748" s="227"/>
      <c r="J748" s="227"/>
      <c r="K748" s="227"/>
      <c r="L748" s="227"/>
      <c r="M748" s="227"/>
      <c r="N748" s="228"/>
      <c r="O748" s="454"/>
      <c r="P748" s="455"/>
      <c r="Q748" s="455"/>
      <c r="R748" s="455"/>
      <c r="S748" s="455"/>
      <c r="T748" s="455"/>
      <c r="U748" s="455"/>
      <c r="V748" s="455"/>
      <c r="W748" s="455"/>
      <c r="X748" s="456"/>
      <c r="Y748" s="454"/>
      <c r="Z748" s="455"/>
      <c r="AA748" s="455"/>
      <c r="AB748" s="455"/>
      <c r="AC748" s="455"/>
      <c r="AD748" s="455"/>
      <c r="AE748" s="455"/>
      <c r="AF748" s="455"/>
      <c r="AG748" s="455"/>
      <c r="AH748" s="456"/>
    </row>
    <row r="749" spans="1:34" hidden="1" x14ac:dyDescent="0.35">
      <c r="A749" s="203" t="s">
        <v>195</v>
      </c>
      <c r="B749" s="227"/>
      <c r="C749" s="227"/>
      <c r="D749" s="227"/>
      <c r="E749" s="227"/>
      <c r="F749" s="227"/>
      <c r="G749" s="227"/>
      <c r="H749" s="227"/>
      <c r="I749" s="227"/>
      <c r="J749" s="227"/>
      <c r="K749" s="227"/>
      <c r="L749" s="227"/>
      <c r="M749" s="227"/>
      <c r="N749" s="228"/>
      <c r="O749" s="454"/>
      <c r="P749" s="455"/>
      <c r="Q749" s="455"/>
      <c r="R749" s="455"/>
      <c r="S749" s="455"/>
      <c r="T749" s="455"/>
      <c r="U749" s="455"/>
      <c r="V749" s="455"/>
      <c r="W749" s="455"/>
      <c r="X749" s="456"/>
      <c r="Y749" s="454"/>
      <c r="Z749" s="455"/>
      <c r="AA749" s="455"/>
      <c r="AB749" s="455"/>
      <c r="AC749" s="455"/>
      <c r="AD749" s="455"/>
      <c r="AE749" s="455"/>
      <c r="AF749" s="455"/>
      <c r="AG749" s="455"/>
      <c r="AH749" s="456"/>
    </row>
    <row r="750" spans="1:34" hidden="1" x14ac:dyDescent="0.35">
      <c r="A750" s="203" t="s">
        <v>196</v>
      </c>
      <c r="B750" s="227"/>
      <c r="C750" s="227"/>
      <c r="D750" s="227"/>
      <c r="E750" s="227"/>
      <c r="F750" s="227"/>
      <c r="G750" s="227"/>
      <c r="H750" s="227"/>
      <c r="I750" s="227"/>
      <c r="J750" s="227"/>
      <c r="K750" s="227"/>
      <c r="L750" s="227"/>
      <c r="M750" s="227"/>
      <c r="N750" s="228"/>
      <c r="O750" s="454"/>
      <c r="P750" s="455"/>
      <c r="Q750" s="455"/>
      <c r="R750" s="455"/>
      <c r="S750" s="455"/>
      <c r="T750" s="455"/>
      <c r="U750" s="455"/>
      <c r="V750" s="455"/>
      <c r="W750" s="455"/>
      <c r="X750" s="456"/>
      <c r="Y750" s="454"/>
      <c r="Z750" s="455"/>
      <c r="AA750" s="455"/>
      <c r="AB750" s="455"/>
      <c r="AC750" s="455"/>
      <c r="AD750" s="455"/>
      <c r="AE750" s="455"/>
      <c r="AF750" s="455"/>
      <c r="AG750" s="455"/>
      <c r="AH750" s="456"/>
    </row>
    <row r="751" spans="1:34" hidden="1" x14ac:dyDescent="0.35">
      <c r="A751" s="203" t="s">
        <v>197</v>
      </c>
      <c r="B751" s="227"/>
      <c r="C751" s="227"/>
      <c r="D751" s="227"/>
      <c r="E751" s="227"/>
      <c r="F751" s="227"/>
      <c r="G751" s="227"/>
      <c r="H751" s="227"/>
      <c r="I751" s="227"/>
      <c r="J751" s="227"/>
      <c r="K751" s="227"/>
      <c r="L751" s="227"/>
      <c r="M751" s="227"/>
      <c r="N751" s="228"/>
      <c r="O751" s="454"/>
      <c r="P751" s="455"/>
      <c r="Q751" s="455"/>
      <c r="R751" s="455"/>
      <c r="S751" s="455"/>
      <c r="T751" s="455"/>
      <c r="U751" s="455"/>
      <c r="V751" s="455"/>
      <c r="W751" s="455"/>
      <c r="X751" s="456"/>
      <c r="Y751" s="454"/>
      <c r="Z751" s="455"/>
      <c r="AA751" s="455"/>
      <c r="AB751" s="455"/>
      <c r="AC751" s="455"/>
      <c r="AD751" s="455"/>
      <c r="AE751" s="455"/>
      <c r="AF751" s="455"/>
      <c r="AG751" s="455"/>
      <c r="AH751" s="456"/>
    </row>
    <row r="752" spans="1:34" hidden="1" x14ac:dyDescent="0.35">
      <c r="A752" s="203" t="s">
        <v>198</v>
      </c>
      <c r="B752" s="227"/>
      <c r="C752" s="227"/>
      <c r="D752" s="227"/>
      <c r="E752" s="227"/>
      <c r="F752" s="227"/>
      <c r="G752" s="227"/>
      <c r="H752" s="227"/>
      <c r="I752" s="227"/>
      <c r="J752" s="227"/>
      <c r="K752" s="227"/>
      <c r="L752" s="227"/>
      <c r="M752" s="227"/>
      <c r="N752" s="228"/>
      <c r="O752" s="454"/>
      <c r="P752" s="455"/>
      <c r="Q752" s="455"/>
      <c r="R752" s="455"/>
      <c r="S752" s="455"/>
      <c r="T752" s="455"/>
      <c r="U752" s="455"/>
      <c r="V752" s="455"/>
      <c r="W752" s="455"/>
      <c r="X752" s="456"/>
      <c r="Y752" s="454"/>
      <c r="Z752" s="455"/>
      <c r="AA752" s="455"/>
      <c r="AB752" s="455"/>
      <c r="AC752" s="455"/>
      <c r="AD752" s="455"/>
      <c r="AE752" s="455"/>
      <c r="AF752" s="455"/>
      <c r="AG752" s="455"/>
      <c r="AH752" s="456"/>
    </row>
    <row r="753" spans="1:34" hidden="1" x14ac:dyDescent="0.3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row>
    <row r="754" spans="1:34" hidden="1" x14ac:dyDescent="0.35">
      <c r="A754" s="240" t="s">
        <v>190</v>
      </c>
      <c r="B754" s="271"/>
      <c r="C754" s="271"/>
      <c r="D754" s="271"/>
      <c r="E754" s="271"/>
      <c r="F754" s="271"/>
      <c r="G754" s="271"/>
      <c r="H754" s="271"/>
      <c r="I754" s="271"/>
      <c r="J754" s="271"/>
      <c r="K754" s="271"/>
      <c r="L754" s="271"/>
      <c r="M754" s="271"/>
      <c r="N754" s="272"/>
      <c r="O754" s="232" t="s">
        <v>59</v>
      </c>
      <c r="P754" s="233"/>
      <c r="Q754" s="233"/>
      <c r="R754" s="233"/>
      <c r="S754" s="233"/>
      <c r="T754" s="233"/>
      <c r="U754" s="233"/>
      <c r="V754" s="233"/>
      <c r="W754" s="233"/>
      <c r="X754" s="233"/>
      <c r="Y754" s="233"/>
      <c r="Z754" s="233"/>
      <c r="AA754" s="233"/>
      <c r="AB754" s="233"/>
      <c r="AC754" s="233"/>
      <c r="AD754" s="233"/>
      <c r="AE754" s="233"/>
      <c r="AF754" s="233"/>
      <c r="AG754" s="233"/>
      <c r="AH754" s="234"/>
    </row>
    <row r="755" spans="1:34" hidden="1" x14ac:dyDescent="0.35">
      <c r="A755" s="273"/>
      <c r="B755" s="274"/>
      <c r="C755" s="274"/>
      <c r="D755" s="274"/>
      <c r="E755" s="274"/>
      <c r="F755" s="274"/>
      <c r="G755" s="274"/>
      <c r="H755" s="274"/>
      <c r="I755" s="274"/>
      <c r="J755" s="274"/>
      <c r="K755" s="274"/>
      <c r="L755" s="274"/>
      <c r="M755" s="274"/>
      <c r="N755" s="275"/>
      <c r="O755" s="250" t="s">
        <v>191</v>
      </c>
      <c r="P755" s="252"/>
      <c r="Q755" s="252"/>
      <c r="R755" s="252"/>
      <c r="S755" s="252"/>
      <c r="T755" s="252"/>
      <c r="U755" s="252"/>
      <c r="V755" s="252"/>
      <c r="W755" s="252"/>
      <c r="X755" s="253"/>
      <c r="Y755" s="250" t="s">
        <v>192</v>
      </c>
      <c r="Z755" s="252"/>
      <c r="AA755" s="252"/>
      <c r="AB755" s="252"/>
      <c r="AC755" s="252"/>
      <c r="AD755" s="252"/>
      <c r="AE755" s="252"/>
      <c r="AF755" s="252"/>
      <c r="AG755" s="252"/>
      <c r="AH755" s="253"/>
    </row>
    <row r="756" spans="1:34" hidden="1" x14ac:dyDescent="0.35">
      <c r="A756" s="203" t="s">
        <v>193</v>
      </c>
      <c r="B756" s="227"/>
      <c r="C756" s="227"/>
      <c r="D756" s="227"/>
      <c r="E756" s="227"/>
      <c r="F756" s="227"/>
      <c r="G756" s="227"/>
      <c r="H756" s="227"/>
      <c r="I756" s="227"/>
      <c r="J756" s="227"/>
      <c r="K756" s="227"/>
      <c r="L756" s="227"/>
      <c r="M756" s="227"/>
      <c r="N756" s="228"/>
      <c r="O756" s="454"/>
      <c r="P756" s="455"/>
      <c r="Q756" s="455"/>
      <c r="R756" s="455"/>
      <c r="S756" s="455"/>
      <c r="T756" s="455"/>
      <c r="U756" s="455"/>
      <c r="V756" s="455"/>
      <c r="W756" s="455"/>
      <c r="X756" s="456"/>
      <c r="Y756" s="454"/>
      <c r="Z756" s="455"/>
      <c r="AA756" s="455"/>
      <c r="AB756" s="455"/>
      <c r="AC756" s="455"/>
      <c r="AD756" s="455"/>
      <c r="AE756" s="455"/>
      <c r="AF756" s="455"/>
      <c r="AG756" s="455"/>
      <c r="AH756" s="456"/>
    </row>
    <row r="757" spans="1:34" hidden="1" x14ac:dyDescent="0.35">
      <c r="A757" s="203" t="s">
        <v>194</v>
      </c>
      <c r="B757" s="227"/>
      <c r="C757" s="227"/>
      <c r="D757" s="227"/>
      <c r="E757" s="227"/>
      <c r="F757" s="227"/>
      <c r="G757" s="227"/>
      <c r="H757" s="227"/>
      <c r="I757" s="227"/>
      <c r="J757" s="227"/>
      <c r="K757" s="227"/>
      <c r="L757" s="227"/>
      <c r="M757" s="227"/>
      <c r="N757" s="228"/>
      <c r="O757" s="454"/>
      <c r="P757" s="455"/>
      <c r="Q757" s="455"/>
      <c r="R757" s="455"/>
      <c r="S757" s="455"/>
      <c r="T757" s="455"/>
      <c r="U757" s="455"/>
      <c r="V757" s="455"/>
      <c r="W757" s="455"/>
      <c r="X757" s="456"/>
      <c r="Y757" s="454"/>
      <c r="Z757" s="455"/>
      <c r="AA757" s="455"/>
      <c r="AB757" s="455"/>
      <c r="AC757" s="455"/>
      <c r="AD757" s="455"/>
      <c r="AE757" s="455"/>
      <c r="AF757" s="455"/>
      <c r="AG757" s="455"/>
      <c r="AH757" s="456"/>
    </row>
    <row r="758" spans="1:34" hidden="1" x14ac:dyDescent="0.35">
      <c r="A758" s="203" t="s">
        <v>195</v>
      </c>
      <c r="B758" s="227"/>
      <c r="C758" s="227"/>
      <c r="D758" s="227"/>
      <c r="E758" s="227"/>
      <c r="F758" s="227"/>
      <c r="G758" s="227"/>
      <c r="H758" s="227"/>
      <c r="I758" s="227"/>
      <c r="J758" s="227"/>
      <c r="K758" s="227"/>
      <c r="L758" s="227"/>
      <c r="M758" s="227"/>
      <c r="N758" s="228"/>
      <c r="O758" s="454"/>
      <c r="P758" s="455"/>
      <c r="Q758" s="455"/>
      <c r="R758" s="455"/>
      <c r="S758" s="455"/>
      <c r="T758" s="455"/>
      <c r="U758" s="455"/>
      <c r="V758" s="455"/>
      <c r="W758" s="455"/>
      <c r="X758" s="456"/>
      <c r="Y758" s="454"/>
      <c r="Z758" s="455"/>
      <c r="AA758" s="455"/>
      <c r="AB758" s="455"/>
      <c r="AC758" s="455"/>
      <c r="AD758" s="455"/>
      <c r="AE758" s="455"/>
      <c r="AF758" s="455"/>
      <c r="AG758" s="455"/>
      <c r="AH758" s="456"/>
    </row>
    <row r="759" spans="1:34" hidden="1" x14ac:dyDescent="0.35">
      <c r="A759" s="203" t="s">
        <v>196</v>
      </c>
      <c r="B759" s="227"/>
      <c r="C759" s="227"/>
      <c r="D759" s="227"/>
      <c r="E759" s="227"/>
      <c r="F759" s="227"/>
      <c r="G759" s="227"/>
      <c r="H759" s="227"/>
      <c r="I759" s="227"/>
      <c r="J759" s="227"/>
      <c r="K759" s="227"/>
      <c r="L759" s="227"/>
      <c r="M759" s="227"/>
      <c r="N759" s="228"/>
      <c r="O759" s="454"/>
      <c r="P759" s="455"/>
      <c r="Q759" s="455"/>
      <c r="R759" s="455"/>
      <c r="S759" s="455"/>
      <c r="T759" s="455"/>
      <c r="U759" s="455"/>
      <c r="V759" s="455"/>
      <c r="W759" s="455"/>
      <c r="X759" s="456"/>
      <c r="Y759" s="454"/>
      <c r="Z759" s="455"/>
      <c r="AA759" s="455"/>
      <c r="AB759" s="455"/>
      <c r="AC759" s="455"/>
      <c r="AD759" s="455"/>
      <c r="AE759" s="455"/>
      <c r="AF759" s="455"/>
      <c r="AG759" s="455"/>
      <c r="AH759" s="456"/>
    </row>
    <row r="760" spans="1:34" hidden="1" x14ac:dyDescent="0.35">
      <c r="A760" s="203" t="s">
        <v>197</v>
      </c>
      <c r="B760" s="227"/>
      <c r="C760" s="227"/>
      <c r="D760" s="227"/>
      <c r="E760" s="227"/>
      <c r="F760" s="227"/>
      <c r="G760" s="227"/>
      <c r="H760" s="227"/>
      <c r="I760" s="227"/>
      <c r="J760" s="227"/>
      <c r="K760" s="227"/>
      <c r="L760" s="227"/>
      <c r="M760" s="227"/>
      <c r="N760" s="228"/>
      <c r="O760" s="454"/>
      <c r="P760" s="455"/>
      <c r="Q760" s="455"/>
      <c r="R760" s="455"/>
      <c r="S760" s="455"/>
      <c r="T760" s="455"/>
      <c r="U760" s="455"/>
      <c r="V760" s="455"/>
      <c r="W760" s="455"/>
      <c r="X760" s="456"/>
      <c r="Y760" s="454"/>
      <c r="Z760" s="455"/>
      <c r="AA760" s="455"/>
      <c r="AB760" s="455"/>
      <c r="AC760" s="455"/>
      <c r="AD760" s="455"/>
      <c r="AE760" s="455"/>
      <c r="AF760" s="455"/>
      <c r="AG760" s="455"/>
      <c r="AH760" s="456"/>
    </row>
    <row r="761" spans="1:34" hidden="1" x14ac:dyDescent="0.35">
      <c r="A761" s="203" t="s">
        <v>198</v>
      </c>
      <c r="B761" s="227"/>
      <c r="C761" s="227"/>
      <c r="D761" s="227"/>
      <c r="E761" s="227"/>
      <c r="F761" s="227"/>
      <c r="G761" s="227"/>
      <c r="H761" s="227"/>
      <c r="I761" s="227"/>
      <c r="J761" s="227"/>
      <c r="K761" s="227"/>
      <c r="L761" s="227"/>
      <c r="M761" s="227"/>
      <c r="N761" s="228"/>
      <c r="O761" s="454"/>
      <c r="P761" s="455"/>
      <c r="Q761" s="455"/>
      <c r="R761" s="455"/>
      <c r="S761" s="455"/>
      <c r="T761" s="455"/>
      <c r="U761" s="455"/>
      <c r="V761" s="455"/>
      <c r="W761" s="455"/>
      <c r="X761" s="456"/>
      <c r="Y761" s="454"/>
      <c r="Z761" s="455"/>
      <c r="AA761" s="455"/>
      <c r="AB761" s="455"/>
      <c r="AC761" s="455"/>
      <c r="AD761" s="455"/>
      <c r="AE761" s="455"/>
      <c r="AF761" s="455"/>
      <c r="AG761" s="455"/>
      <c r="AH761" s="456"/>
    </row>
    <row r="762" spans="1:34" s="105" customFormat="1" hidden="1" x14ac:dyDescent="0.35">
      <c r="A762" s="104"/>
      <c r="B762" s="104"/>
      <c r="C762" s="104"/>
      <c r="D762" s="104"/>
      <c r="E762" s="104"/>
      <c r="F762" s="104"/>
      <c r="G762" s="104"/>
      <c r="H762" s="104"/>
      <c r="I762" s="104"/>
      <c r="J762" s="104"/>
      <c r="K762" s="104"/>
      <c r="L762" s="104"/>
      <c r="M762" s="104"/>
      <c r="N762" s="104"/>
      <c r="O762" s="104"/>
      <c r="P762" s="104"/>
      <c r="Q762" s="104"/>
      <c r="R762" s="104"/>
      <c r="S762" s="104"/>
      <c r="T762" s="104"/>
      <c r="U762" s="104"/>
      <c r="V762" s="104"/>
      <c r="W762" s="104"/>
      <c r="X762" s="104"/>
      <c r="Y762" s="104"/>
      <c r="Z762" s="104"/>
      <c r="AA762" s="104"/>
      <c r="AB762" s="104"/>
      <c r="AC762" s="104"/>
      <c r="AD762" s="104"/>
      <c r="AE762" s="104"/>
      <c r="AF762" s="104"/>
      <c r="AG762" s="104"/>
      <c r="AH762" s="104"/>
    </row>
    <row r="763" spans="1:34" s="105" customFormat="1" hidden="1" x14ac:dyDescent="0.35">
      <c r="A763" s="238" t="s">
        <v>834</v>
      </c>
      <c r="B763" s="238"/>
      <c r="C763" s="238"/>
      <c r="D763" s="238"/>
      <c r="E763" s="238"/>
      <c r="F763" s="238"/>
      <c r="G763" s="238"/>
      <c r="H763" s="238"/>
      <c r="I763" s="238"/>
      <c r="J763" s="238"/>
      <c r="K763" s="238"/>
      <c r="L763" s="238"/>
      <c r="M763" s="238"/>
      <c r="N763" s="238"/>
      <c r="O763" s="238"/>
      <c r="P763" s="238"/>
      <c r="Q763" s="238"/>
      <c r="R763" s="238"/>
      <c r="S763" s="238"/>
      <c r="T763" s="238"/>
      <c r="U763" s="238"/>
      <c r="V763" s="238"/>
      <c r="W763" s="238"/>
      <c r="X763" s="238"/>
      <c r="Y763" s="238"/>
      <c r="Z763" s="238"/>
      <c r="AA763" s="238"/>
      <c r="AB763" s="238"/>
      <c r="AC763" s="238"/>
      <c r="AD763" s="238"/>
      <c r="AE763" s="238"/>
      <c r="AF763" s="238"/>
      <c r="AG763" s="238"/>
      <c r="AH763" s="238"/>
    </row>
    <row r="764" spans="1:34" s="105" customFormat="1" hidden="1" x14ac:dyDescent="0.35">
      <c r="A764" s="104"/>
      <c r="B764" s="104"/>
      <c r="C764" s="104"/>
      <c r="D764" s="104"/>
      <c r="E764" s="104"/>
      <c r="F764" s="104"/>
      <c r="G764" s="104"/>
      <c r="H764" s="104"/>
      <c r="I764" s="104"/>
      <c r="J764" s="104"/>
      <c r="K764" s="104"/>
      <c r="L764" s="104"/>
      <c r="M764" s="104"/>
      <c r="N764" s="104"/>
      <c r="O764" s="104"/>
      <c r="P764" s="104"/>
      <c r="Q764" s="104"/>
      <c r="R764" s="104"/>
      <c r="S764" s="104"/>
      <c r="T764" s="104"/>
      <c r="U764" s="104"/>
      <c r="V764" s="104"/>
      <c r="W764" s="104"/>
      <c r="X764" s="104"/>
      <c r="Y764" s="104"/>
      <c r="Z764" s="104"/>
      <c r="AA764" s="104"/>
      <c r="AB764" s="104"/>
      <c r="AC764" s="104"/>
      <c r="AD764" s="104"/>
      <c r="AE764" s="104"/>
      <c r="AF764" s="104"/>
      <c r="AG764" s="104"/>
      <c r="AH764" s="104"/>
    </row>
    <row r="765" spans="1:34" s="105" customFormat="1" ht="60" customHeight="1" x14ac:dyDescent="0.35">
      <c r="A765" s="457" t="s">
        <v>835</v>
      </c>
      <c r="B765" s="457"/>
      <c r="C765" s="457"/>
      <c r="D765" s="457"/>
      <c r="E765" s="457"/>
      <c r="F765" s="457"/>
      <c r="G765" s="457"/>
      <c r="H765" s="457"/>
      <c r="I765" s="457"/>
      <c r="J765" s="457"/>
      <c r="K765" s="457"/>
      <c r="L765" s="457"/>
      <c r="M765" s="457"/>
      <c r="N765" s="457"/>
      <c r="O765" s="457"/>
      <c r="P765" s="457"/>
      <c r="Q765" s="457"/>
      <c r="R765" s="457"/>
      <c r="S765" s="457"/>
      <c r="T765" s="457"/>
      <c r="U765" s="457"/>
      <c r="V765" s="457"/>
      <c r="W765" s="457"/>
      <c r="X765" s="457"/>
      <c r="Y765" s="457"/>
      <c r="Z765" s="457"/>
      <c r="AA765" s="457"/>
      <c r="AB765" s="457"/>
      <c r="AC765" s="457"/>
      <c r="AD765" s="457"/>
      <c r="AE765" s="457"/>
      <c r="AF765" s="457"/>
      <c r="AG765" s="457"/>
      <c r="AH765" s="457"/>
    </row>
    <row r="766" spans="1:34" hidden="1" x14ac:dyDescent="0.3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row>
    <row r="767" spans="1:34" hidden="1" x14ac:dyDescent="0.3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row>
    <row r="768" spans="1:34" hidden="1" x14ac:dyDescent="0.35">
      <c r="A768" s="5" t="s">
        <v>199</v>
      </c>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row>
    <row r="769" spans="1:34" hidden="1" x14ac:dyDescent="0.3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row>
    <row r="770" spans="1:34" hidden="1" x14ac:dyDescent="0.35">
      <c r="A770" s="240" t="s">
        <v>200</v>
      </c>
      <c r="B770" s="271"/>
      <c r="C770" s="271"/>
      <c r="D770" s="271"/>
      <c r="E770" s="271"/>
      <c r="F770" s="271"/>
      <c r="G770" s="271"/>
      <c r="H770" s="271"/>
      <c r="I770" s="271"/>
      <c r="J770" s="271"/>
      <c r="K770" s="271"/>
      <c r="L770" s="271"/>
      <c r="M770" s="271"/>
      <c r="N770" s="272"/>
      <c r="O770" s="240" t="s">
        <v>58</v>
      </c>
      <c r="P770" s="271"/>
      <c r="Q770" s="271"/>
      <c r="R770" s="271"/>
      <c r="S770" s="271"/>
      <c r="T770" s="271"/>
      <c r="U770" s="271"/>
      <c r="V770" s="271"/>
      <c r="W770" s="271"/>
      <c r="X770" s="272"/>
      <c r="Y770" s="271" t="s">
        <v>59</v>
      </c>
      <c r="Z770" s="271"/>
      <c r="AA770" s="271"/>
      <c r="AB770" s="271"/>
      <c r="AC770" s="271"/>
      <c r="AD770" s="271"/>
      <c r="AE770" s="271"/>
      <c r="AF770" s="271"/>
      <c r="AG770" s="271"/>
      <c r="AH770" s="272"/>
    </row>
    <row r="771" spans="1:34" hidden="1" x14ac:dyDescent="0.35">
      <c r="A771" s="273"/>
      <c r="B771" s="274"/>
      <c r="C771" s="274"/>
      <c r="D771" s="274"/>
      <c r="E771" s="274"/>
      <c r="F771" s="274"/>
      <c r="G771" s="274"/>
      <c r="H771" s="274"/>
      <c r="I771" s="274"/>
      <c r="J771" s="274"/>
      <c r="K771" s="274"/>
      <c r="L771" s="274"/>
      <c r="M771" s="274"/>
      <c r="N771" s="275"/>
      <c r="O771" s="273"/>
      <c r="P771" s="274"/>
      <c r="Q771" s="274"/>
      <c r="R771" s="274"/>
      <c r="S771" s="274"/>
      <c r="T771" s="274"/>
      <c r="U771" s="274"/>
      <c r="V771" s="274"/>
      <c r="W771" s="274"/>
      <c r="X771" s="275"/>
      <c r="Y771" s="274"/>
      <c r="Z771" s="274"/>
      <c r="AA771" s="274"/>
      <c r="AB771" s="274"/>
      <c r="AC771" s="274"/>
      <c r="AD771" s="274"/>
      <c r="AE771" s="274"/>
      <c r="AF771" s="274"/>
      <c r="AG771" s="274"/>
      <c r="AH771" s="275"/>
    </row>
    <row r="772" spans="1:34" hidden="1" x14ac:dyDescent="0.35">
      <c r="A772" s="203" t="s">
        <v>201</v>
      </c>
      <c r="B772" s="227"/>
      <c r="C772" s="227"/>
      <c r="D772" s="227"/>
      <c r="E772" s="227"/>
      <c r="F772" s="227"/>
      <c r="G772" s="227"/>
      <c r="H772" s="227"/>
      <c r="I772" s="227"/>
      <c r="J772" s="227"/>
      <c r="K772" s="227"/>
      <c r="L772" s="227"/>
      <c r="M772" s="227"/>
      <c r="N772" s="228"/>
      <c r="O772" s="454"/>
      <c r="P772" s="455"/>
      <c r="Q772" s="455"/>
      <c r="R772" s="455"/>
      <c r="S772" s="455"/>
      <c r="T772" s="455"/>
      <c r="U772" s="455"/>
      <c r="V772" s="455"/>
      <c r="W772" s="455"/>
      <c r="X772" s="456"/>
      <c r="Y772" s="454"/>
      <c r="Z772" s="455"/>
      <c r="AA772" s="455"/>
      <c r="AB772" s="455"/>
      <c r="AC772" s="455"/>
      <c r="AD772" s="455"/>
      <c r="AE772" s="455"/>
      <c r="AF772" s="455"/>
      <c r="AG772" s="455"/>
      <c r="AH772" s="456"/>
    </row>
    <row r="773" spans="1:34" hidden="1" x14ac:dyDescent="0.35">
      <c r="A773" s="203" t="s">
        <v>202</v>
      </c>
      <c r="B773" s="227"/>
      <c r="C773" s="227"/>
      <c r="D773" s="227"/>
      <c r="E773" s="227"/>
      <c r="F773" s="227"/>
      <c r="G773" s="227"/>
      <c r="H773" s="227"/>
      <c r="I773" s="227"/>
      <c r="J773" s="227"/>
      <c r="K773" s="227"/>
      <c r="L773" s="227"/>
      <c r="M773" s="227"/>
      <c r="N773" s="228"/>
      <c r="O773" s="454"/>
      <c r="P773" s="455"/>
      <c r="Q773" s="455"/>
      <c r="R773" s="455"/>
      <c r="S773" s="455"/>
      <c r="T773" s="455"/>
      <c r="U773" s="455"/>
      <c r="V773" s="455"/>
      <c r="W773" s="455"/>
      <c r="X773" s="456"/>
      <c r="Y773" s="454"/>
      <c r="Z773" s="455"/>
      <c r="AA773" s="455"/>
      <c r="AB773" s="455"/>
      <c r="AC773" s="455"/>
      <c r="AD773" s="455"/>
      <c r="AE773" s="455"/>
      <c r="AF773" s="455"/>
      <c r="AG773" s="455"/>
      <c r="AH773" s="456"/>
    </row>
    <row r="774" spans="1:34" hidden="1" x14ac:dyDescent="0.35">
      <c r="A774" s="203" t="s">
        <v>203</v>
      </c>
      <c r="B774" s="227"/>
      <c r="C774" s="227"/>
      <c r="D774" s="227"/>
      <c r="E774" s="227"/>
      <c r="F774" s="227"/>
      <c r="G774" s="227"/>
      <c r="H774" s="227"/>
      <c r="I774" s="227"/>
      <c r="J774" s="227"/>
      <c r="K774" s="227"/>
      <c r="L774" s="227"/>
      <c r="M774" s="227"/>
      <c r="N774" s="228"/>
      <c r="O774" s="454"/>
      <c r="P774" s="455"/>
      <c r="Q774" s="455"/>
      <c r="R774" s="455"/>
      <c r="S774" s="455"/>
      <c r="T774" s="455"/>
      <c r="U774" s="455"/>
      <c r="V774" s="455"/>
      <c r="W774" s="455"/>
      <c r="X774" s="456"/>
      <c r="Y774" s="454"/>
      <c r="Z774" s="455"/>
      <c r="AA774" s="455"/>
      <c r="AB774" s="455"/>
      <c r="AC774" s="455"/>
      <c r="AD774" s="455"/>
      <c r="AE774" s="455"/>
      <c r="AF774" s="455"/>
      <c r="AG774" s="455"/>
      <c r="AH774" s="456"/>
    </row>
    <row r="775" spans="1:34" ht="29.25" hidden="1" customHeight="1" x14ac:dyDescent="0.35">
      <c r="A775" s="203" t="s">
        <v>204</v>
      </c>
      <c r="B775" s="227"/>
      <c r="C775" s="227"/>
      <c r="D775" s="227"/>
      <c r="E775" s="227"/>
      <c r="F775" s="227"/>
      <c r="G775" s="227"/>
      <c r="H775" s="227"/>
      <c r="I775" s="227"/>
      <c r="J775" s="227"/>
      <c r="K775" s="227"/>
      <c r="L775" s="227"/>
      <c r="M775" s="227"/>
      <c r="N775" s="228"/>
      <c r="O775" s="454"/>
      <c r="P775" s="455"/>
      <c r="Q775" s="455"/>
      <c r="R775" s="455"/>
      <c r="S775" s="455"/>
      <c r="T775" s="455"/>
      <c r="U775" s="455"/>
      <c r="V775" s="455"/>
      <c r="W775" s="455"/>
      <c r="X775" s="456"/>
      <c r="Y775" s="454"/>
      <c r="Z775" s="455"/>
      <c r="AA775" s="455"/>
      <c r="AB775" s="455"/>
      <c r="AC775" s="455"/>
      <c r="AD775" s="455"/>
      <c r="AE775" s="455"/>
      <c r="AF775" s="455"/>
      <c r="AG775" s="455"/>
      <c r="AH775" s="456"/>
    </row>
    <row r="776" spans="1:34" hidden="1" x14ac:dyDescent="0.35">
      <c r="A776" s="203" t="s">
        <v>205</v>
      </c>
      <c r="B776" s="227"/>
      <c r="C776" s="227"/>
      <c r="D776" s="227"/>
      <c r="E776" s="227"/>
      <c r="F776" s="227"/>
      <c r="G776" s="227"/>
      <c r="H776" s="227"/>
      <c r="I776" s="227"/>
      <c r="J776" s="227"/>
      <c r="K776" s="227"/>
      <c r="L776" s="227"/>
      <c r="M776" s="227"/>
      <c r="N776" s="228"/>
      <c r="O776" s="454"/>
      <c r="P776" s="455"/>
      <c r="Q776" s="455"/>
      <c r="R776" s="455"/>
      <c r="S776" s="455"/>
      <c r="T776" s="455"/>
      <c r="U776" s="455"/>
      <c r="V776" s="455"/>
      <c r="W776" s="455"/>
      <c r="X776" s="456"/>
      <c r="Y776" s="454"/>
      <c r="Z776" s="455"/>
      <c r="AA776" s="455"/>
      <c r="AB776" s="455"/>
      <c r="AC776" s="455"/>
      <c r="AD776" s="455"/>
      <c r="AE776" s="455"/>
      <c r="AF776" s="455"/>
      <c r="AG776" s="455"/>
      <c r="AH776" s="456"/>
    </row>
    <row r="777" spans="1:34" hidden="1" x14ac:dyDescent="0.35">
      <c r="A777" s="203" t="s">
        <v>206</v>
      </c>
      <c r="B777" s="227"/>
      <c r="C777" s="227"/>
      <c r="D777" s="227"/>
      <c r="E777" s="227"/>
      <c r="F777" s="227"/>
      <c r="G777" s="227"/>
      <c r="H777" s="227"/>
      <c r="I777" s="227"/>
      <c r="J777" s="227"/>
      <c r="K777" s="227"/>
      <c r="L777" s="227"/>
      <c r="M777" s="227"/>
      <c r="N777" s="228"/>
      <c r="O777" s="454"/>
      <c r="P777" s="455"/>
      <c r="Q777" s="455"/>
      <c r="R777" s="455"/>
      <c r="S777" s="455"/>
      <c r="T777" s="455"/>
      <c r="U777" s="455"/>
      <c r="V777" s="455"/>
      <c r="W777" s="455"/>
      <c r="X777" s="456"/>
      <c r="Y777" s="454"/>
      <c r="Z777" s="455"/>
      <c r="AA777" s="455"/>
      <c r="AB777" s="455"/>
      <c r="AC777" s="455"/>
      <c r="AD777" s="455"/>
      <c r="AE777" s="455"/>
      <c r="AF777" s="455"/>
      <c r="AG777" s="455"/>
      <c r="AH777" s="456"/>
    </row>
    <row r="778" spans="1:34" hidden="1" x14ac:dyDescent="0.35">
      <c r="A778" s="203" t="s">
        <v>207</v>
      </c>
      <c r="B778" s="227"/>
      <c r="C778" s="227"/>
      <c r="D778" s="227"/>
      <c r="E778" s="227"/>
      <c r="F778" s="227"/>
      <c r="G778" s="227"/>
      <c r="H778" s="227"/>
      <c r="I778" s="227"/>
      <c r="J778" s="227"/>
      <c r="K778" s="227"/>
      <c r="L778" s="227"/>
      <c r="M778" s="227"/>
      <c r="N778" s="228"/>
      <c r="O778" s="454"/>
      <c r="P778" s="455"/>
      <c r="Q778" s="455"/>
      <c r="R778" s="455"/>
      <c r="S778" s="455"/>
      <c r="T778" s="455"/>
      <c r="U778" s="455"/>
      <c r="V778" s="455"/>
      <c r="W778" s="455"/>
      <c r="X778" s="456"/>
      <c r="Y778" s="454"/>
      <c r="Z778" s="455"/>
      <c r="AA778" s="455"/>
      <c r="AB778" s="455"/>
      <c r="AC778" s="455"/>
      <c r="AD778" s="455"/>
      <c r="AE778" s="455"/>
      <c r="AF778" s="455"/>
      <c r="AG778" s="455"/>
      <c r="AH778" s="456"/>
    </row>
    <row r="779" spans="1:34" hidden="1" x14ac:dyDescent="0.3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row>
    <row r="780" spans="1:34" hidden="1" x14ac:dyDescent="0.35">
      <c r="A780" s="231" t="s">
        <v>208</v>
      </c>
      <c r="B780" s="231"/>
      <c r="C780" s="231"/>
      <c r="D780" s="231"/>
      <c r="E780" s="231"/>
      <c r="F780" s="231"/>
      <c r="G780" s="231"/>
      <c r="H780" s="231"/>
      <c r="I780" s="231"/>
      <c r="J780" s="231"/>
      <c r="K780" s="231"/>
      <c r="L780" s="231"/>
      <c r="M780" s="231"/>
      <c r="N780" s="231"/>
      <c r="O780" s="231"/>
      <c r="P780" s="231"/>
      <c r="Q780" s="231"/>
      <c r="R780" s="231"/>
      <c r="S780" s="231"/>
      <c r="T780" s="231"/>
      <c r="U780" s="231"/>
      <c r="V780" s="231"/>
      <c r="W780" s="231"/>
      <c r="X780" s="231"/>
      <c r="Y780" s="231"/>
      <c r="Z780" s="231"/>
      <c r="AA780" s="231"/>
      <c r="AB780" s="231"/>
      <c r="AC780" s="231"/>
      <c r="AD780" s="231"/>
      <c r="AE780" s="231"/>
      <c r="AF780" s="231"/>
      <c r="AG780" s="231"/>
      <c r="AH780" s="231"/>
    </row>
    <row r="781" spans="1:34" hidden="1" x14ac:dyDescent="0.3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row>
    <row r="782" spans="1:34" hidden="1" x14ac:dyDescent="0.3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row>
    <row r="783" spans="1:34" hidden="1" x14ac:dyDescent="0.35">
      <c r="A783" s="231" t="s">
        <v>209</v>
      </c>
      <c r="B783" s="231"/>
      <c r="C783" s="231"/>
      <c r="D783" s="231"/>
      <c r="E783" s="231"/>
      <c r="F783" s="231"/>
      <c r="G783" s="231"/>
      <c r="H783" s="231"/>
      <c r="I783" s="231"/>
      <c r="J783" s="231"/>
      <c r="K783" s="231"/>
      <c r="L783" s="231"/>
      <c r="M783" s="231"/>
      <c r="N783" s="231"/>
      <c r="O783" s="231"/>
      <c r="P783" s="231"/>
      <c r="Q783" s="231"/>
      <c r="R783" s="231"/>
      <c r="S783" s="231"/>
      <c r="T783" s="231"/>
      <c r="U783" s="231"/>
      <c r="V783" s="231"/>
      <c r="W783" s="231"/>
      <c r="X783" s="231"/>
      <c r="Y783" s="231"/>
      <c r="Z783" s="231"/>
      <c r="AA783" s="231"/>
      <c r="AB783" s="231"/>
      <c r="AC783" s="231"/>
      <c r="AD783" s="231"/>
      <c r="AE783" s="231"/>
      <c r="AF783" s="231"/>
      <c r="AG783" s="231"/>
      <c r="AH783" s="231"/>
    </row>
    <row r="784" spans="1:34" hidden="1" x14ac:dyDescent="0.35">
      <c r="A784" s="231"/>
      <c r="B784" s="231"/>
      <c r="C784" s="231"/>
      <c r="D784" s="231"/>
      <c r="E784" s="231"/>
      <c r="F784" s="231"/>
      <c r="G784" s="231"/>
      <c r="H784" s="231"/>
      <c r="I784" s="231"/>
      <c r="J784" s="231"/>
      <c r="K784" s="231"/>
      <c r="L784" s="231"/>
      <c r="M784" s="231"/>
      <c r="N784" s="231"/>
      <c r="O784" s="231"/>
      <c r="P784" s="231"/>
      <c r="Q784" s="231"/>
      <c r="R784" s="231"/>
      <c r="S784" s="231"/>
      <c r="T784" s="231"/>
      <c r="U784" s="231"/>
      <c r="V784" s="231"/>
      <c r="W784" s="231"/>
      <c r="X784" s="231"/>
      <c r="Y784" s="231"/>
      <c r="Z784" s="231"/>
      <c r="AA784" s="231"/>
      <c r="AB784" s="231"/>
      <c r="AC784" s="231"/>
      <c r="AD784" s="231"/>
      <c r="AE784" s="231"/>
      <c r="AF784" s="231"/>
      <c r="AG784" s="231"/>
      <c r="AH784" s="231"/>
    </row>
    <row r="785" spans="1:34" hidden="1" x14ac:dyDescent="0.3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row>
    <row r="786" spans="1:34" hidden="1" x14ac:dyDescent="0.3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row>
    <row r="787" spans="1:34" hidden="1" x14ac:dyDescent="0.3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row>
    <row r="788" spans="1:34" x14ac:dyDescent="0.35">
      <c r="A788" s="103">
        <v>14</v>
      </c>
      <c r="B788" s="10"/>
      <c r="C788" s="10"/>
      <c r="D788" s="10" t="s">
        <v>210</v>
      </c>
      <c r="E788" s="10"/>
      <c r="F788" s="10"/>
      <c r="G788" s="10"/>
      <c r="H788" s="10"/>
      <c r="I788" s="10"/>
      <c r="J788" s="10"/>
      <c r="K788" s="10"/>
      <c r="L788" s="5"/>
      <c r="M788" s="5"/>
      <c r="N788" s="5"/>
      <c r="O788" s="5"/>
      <c r="P788" s="5"/>
      <c r="Q788" s="5"/>
      <c r="R788" s="5"/>
      <c r="S788" s="5"/>
      <c r="T788" s="5"/>
      <c r="U788" s="5"/>
      <c r="V788" s="5"/>
      <c r="W788" s="5"/>
      <c r="X788" s="5"/>
      <c r="Y788" s="5"/>
      <c r="Z788" s="5"/>
      <c r="AA788" s="5"/>
      <c r="AB788" s="5"/>
      <c r="AC788" s="5"/>
      <c r="AD788" s="5"/>
      <c r="AE788" s="5"/>
      <c r="AF788" s="5"/>
      <c r="AG788" s="5"/>
      <c r="AH788" s="5"/>
    </row>
    <row r="789" spans="1:34" x14ac:dyDescent="0.3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row>
    <row r="790" spans="1:34" x14ac:dyDescent="0.35">
      <c r="A790" s="12" t="s">
        <v>211</v>
      </c>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row>
    <row r="791" spans="1:34" x14ac:dyDescent="0.3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row>
    <row r="792" spans="1:34" x14ac:dyDescent="0.35">
      <c r="A792" s="231" t="s">
        <v>212</v>
      </c>
      <c r="B792" s="231"/>
      <c r="C792" s="231"/>
      <c r="D792" s="231"/>
      <c r="E792" s="231"/>
      <c r="F792" s="231"/>
      <c r="G792" s="231"/>
      <c r="H792" s="231"/>
      <c r="I792" s="231"/>
      <c r="J792" s="231"/>
      <c r="K792" s="231"/>
      <c r="L792" s="231"/>
      <c r="M792" s="231"/>
      <c r="N792" s="231"/>
      <c r="O792" s="231"/>
      <c r="P792" s="231"/>
      <c r="Q792" s="231"/>
      <c r="R792" s="231"/>
      <c r="S792" s="231"/>
      <c r="T792" s="231"/>
      <c r="U792" s="231"/>
      <c r="V792" s="231"/>
      <c r="W792" s="231"/>
      <c r="X792" s="231"/>
      <c r="Y792" s="231"/>
      <c r="Z792" s="231"/>
      <c r="AA792" s="231"/>
      <c r="AB792" s="231"/>
      <c r="AC792" s="231"/>
      <c r="AD792" s="231"/>
      <c r="AE792" s="231"/>
      <c r="AF792" s="231"/>
      <c r="AG792" s="231"/>
      <c r="AH792" s="231"/>
    </row>
    <row r="793" spans="1:34" x14ac:dyDescent="0.35">
      <c r="A793" s="231"/>
      <c r="B793" s="231"/>
      <c r="C793" s="231"/>
      <c r="D793" s="231"/>
      <c r="E793" s="231"/>
      <c r="F793" s="231"/>
      <c r="G793" s="231"/>
      <c r="H793" s="231"/>
      <c r="I793" s="231"/>
      <c r="J793" s="231"/>
      <c r="K793" s="231"/>
      <c r="L793" s="231"/>
      <c r="M793" s="231"/>
      <c r="N793" s="231"/>
      <c r="O793" s="231"/>
      <c r="P793" s="231"/>
      <c r="Q793" s="231"/>
      <c r="R793" s="231"/>
      <c r="S793" s="231"/>
      <c r="T793" s="231"/>
      <c r="U793" s="231"/>
      <c r="V793" s="231"/>
      <c r="W793" s="231"/>
      <c r="X793" s="231"/>
      <c r="Y793" s="231"/>
      <c r="Z793" s="231"/>
      <c r="AA793" s="231"/>
      <c r="AB793" s="231"/>
      <c r="AC793" s="231"/>
      <c r="AD793" s="231"/>
      <c r="AE793" s="231"/>
      <c r="AF793" s="231"/>
      <c r="AG793" s="231"/>
      <c r="AH793" s="231"/>
    </row>
    <row r="794" spans="1:34" x14ac:dyDescent="0.3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row>
    <row r="795" spans="1:34" ht="33" customHeight="1" x14ac:dyDescent="0.35">
      <c r="A795" s="240" t="s">
        <v>213</v>
      </c>
      <c r="B795" s="241"/>
      <c r="C795" s="241"/>
      <c r="D795" s="232" t="s">
        <v>836</v>
      </c>
      <c r="E795" s="233"/>
      <c r="F795" s="233"/>
      <c r="G795" s="233"/>
      <c r="H795" s="233"/>
      <c r="I795" s="246"/>
      <c r="J795" s="150"/>
      <c r="K795" s="458" t="s">
        <v>837</v>
      </c>
      <c r="L795" s="459"/>
      <c r="M795" s="459"/>
      <c r="N795" s="459"/>
      <c r="O795" s="459"/>
      <c r="P795" s="459"/>
      <c r="Q795" s="459"/>
      <c r="R795" s="460"/>
      <c r="S795" s="458" t="s">
        <v>838</v>
      </c>
      <c r="T795" s="459"/>
      <c r="U795" s="459"/>
      <c r="V795" s="459"/>
      <c r="W795" s="459"/>
      <c r="X795" s="459"/>
      <c r="Y795" s="459"/>
      <c r="Z795" s="460"/>
      <c r="AA795" s="458" t="s">
        <v>840</v>
      </c>
      <c r="AB795" s="459"/>
      <c r="AC795" s="459"/>
      <c r="AD795" s="459"/>
      <c r="AE795" s="459"/>
      <c r="AF795" s="459"/>
      <c r="AG795" s="459"/>
      <c r="AH795" s="460"/>
    </row>
    <row r="796" spans="1:34" ht="36" customHeight="1" x14ac:dyDescent="0.35">
      <c r="A796" s="242"/>
      <c r="B796" s="243"/>
      <c r="C796" s="243"/>
      <c r="D796" s="232" t="s">
        <v>58</v>
      </c>
      <c r="E796" s="244"/>
      <c r="F796" s="244"/>
      <c r="G796" s="245"/>
      <c r="H796" s="247" t="s">
        <v>839</v>
      </c>
      <c r="I796" s="248"/>
      <c r="J796" s="249"/>
      <c r="K796" s="232" t="s">
        <v>58</v>
      </c>
      <c r="L796" s="233"/>
      <c r="M796" s="233"/>
      <c r="N796" s="234"/>
      <c r="O796" s="232" t="s">
        <v>214</v>
      </c>
      <c r="P796" s="233"/>
      <c r="Q796" s="233"/>
      <c r="R796" s="234"/>
      <c r="S796" s="232" t="s">
        <v>58</v>
      </c>
      <c r="T796" s="233"/>
      <c r="U796" s="233"/>
      <c r="V796" s="234"/>
      <c r="W796" s="232" t="s">
        <v>214</v>
      </c>
      <c r="X796" s="233"/>
      <c r="Y796" s="233"/>
      <c r="Z796" s="234"/>
      <c r="AA796" s="232" t="s">
        <v>58</v>
      </c>
      <c r="AB796" s="233"/>
      <c r="AC796" s="233"/>
      <c r="AD796" s="234"/>
      <c r="AE796" s="232" t="s">
        <v>214</v>
      </c>
      <c r="AF796" s="233"/>
      <c r="AG796" s="233"/>
      <c r="AH796" s="234"/>
    </row>
    <row r="797" spans="1:34" x14ac:dyDescent="0.35">
      <c r="A797" s="250" t="s">
        <v>40</v>
      </c>
      <c r="B797" s="251"/>
      <c r="C797" s="251"/>
      <c r="D797" s="250" t="s">
        <v>72</v>
      </c>
      <c r="E797" s="252"/>
      <c r="F797" s="252"/>
      <c r="G797" s="253"/>
      <c r="H797" s="250" t="s">
        <v>42</v>
      </c>
      <c r="I797" s="251"/>
      <c r="J797" s="254"/>
      <c r="K797" s="300" t="s">
        <v>43</v>
      </c>
      <c r="L797" s="301"/>
      <c r="M797" s="301"/>
      <c r="N797" s="302"/>
      <c r="O797" s="300" t="s">
        <v>44</v>
      </c>
      <c r="P797" s="301"/>
      <c r="Q797" s="301"/>
      <c r="R797" s="302"/>
      <c r="S797" s="300" t="s">
        <v>45</v>
      </c>
      <c r="T797" s="301"/>
      <c r="U797" s="301"/>
      <c r="V797" s="302"/>
      <c r="W797" s="300" t="s">
        <v>46</v>
      </c>
      <c r="X797" s="301"/>
      <c r="Y797" s="301"/>
      <c r="Z797" s="302"/>
      <c r="AA797" s="300" t="s">
        <v>47</v>
      </c>
      <c r="AB797" s="301"/>
      <c r="AC797" s="301"/>
      <c r="AD797" s="302"/>
      <c r="AE797" s="300" t="s">
        <v>48</v>
      </c>
      <c r="AF797" s="301"/>
      <c r="AG797" s="301"/>
      <c r="AH797" s="302"/>
    </row>
    <row r="798" spans="1:34" x14ac:dyDescent="0.35">
      <c r="A798" s="255" t="s">
        <v>841</v>
      </c>
      <c r="B798" s="256"/>
      <c r="C798" s="257"/>
      <c r="D798" s="258">
        <v>1742396</v>
      </c>
      <c r="E798" s="259"/>
      <c r="F798" s="259"/>
      <c r="G798" s="260"/>
      <c r="H798" s="261">
        <v>1987614</v>
      </c>
      <c r="I798" s="264"/>
      <c r="J798" s="265"/>
      <c r="K798" s="261">
        <v>386294</v>
      </c>
      <c r="L798" s="262"/>
      <c r="M798" s="262"/>
      <c r="N798" s="263"/>
      <c r="O798" s="261">
        <v>221411</v>
      </c>
      <c r="P798" s="262"/>
      <c r="Q798" s="262"/>
      <c r="R798" s="263"/>
      <c r="S798" s="261">
        <v>17984</v>
      </c>
      <c r="T798" s="262"/>
      <c r="U798" s="262"/>
      <c r="V798" s="263"/>
      <c r="W798" s="261">
        <v>19331</v>
      </c>
      <c r="X798" s="262"/>
      <c r="Y798" s="262"/>
      <c r="Z798" s="263"/>
      <c r="AA798" s="261">
        <v>-93929</v>
      </c>
      <c r="AB798" s="262"/>
      <c r="AC798" s="262"/>
      <c r="AD798" s="263"/>
      <c r="AE798" s="261">
        <v>-89214</v>
      </c>
      <c r="AF798" s="262"/>
      <c r="AG798" s="262"/>
      <c r="AH798" s="263"/>
    </row>
    <row r="799" spans="1:34" x14ac:dyDescent="0.35">
      <c r="A799" s="255" t="s">
        <v>842</v>
      </c>
      <c r="B799" s="256"/>
      <c r="C799" s="257"/>
      <c r="D799" s="261">
        <v>1492528</v>
      </c>
      <c r="E799" s="262"/>
      <c r="F799" s="262"/>
      <c r="G799" s="263"/>
      <c r="H799" s="261">
        <v>1301818</v>
      </c>
      <c r="I799" s="266"/>
      <c r="J799" s="267"/>
      <c r="K799" s="261"/>
      <c r="L799" s="262"/>
      <c r="M799" s="262"/>
      <c r="N799" s="263"/>
      <c r="O799" s="261"/>
      <c r="P799" s="262"/>
      <c r="Q799" s="262"/>
      <c r="R799" s="263"/>
      <c r="S799" s="261">
        <v>26535</v>
      </c>
      <c r="T799" s="262"/>
      <c r="U799" s="262"/>
      <c r="V799" s="263"/>
      <c r="W799" s="261">
        <v>9999</v>
      </c>
      <c r="X799" s="262"/>
      <c r="Y799" s="262"/>
      <c r="Z799" s="263"/>
      <c r="AA799" s="261"/>
      <c r="AB799" s="262"/>
      <c r="AC799" s="262"/>
      <c r="AD799" s="263"/>
      <c r="AE799" s="261"/>
      <c r="AF799" s="262"/>
      <c r="AG799" s="262"/>
      <c r="AH799" s="263"/>
    </row>
    <row r="800" spans="1:34" hidden="1" x14ac:dyDescent="0.35">
      <c r="A800" s="98"/>
      <c r="B800" s="99"/>
      <c r="C800" s="99"/>
      <c r="D800" s="106"/>
      <c r="E800" s="106"/>
      <c r="F800" s="106"/>
      <c r="G800" s="106"/>
      <c r="H800" s="106"/>
      <c r="I800" s="106"/>
      <c r="J800" s="107"/>
      <c r="K800" s="461"/>
      <c r="L800" s="462"/>
      <c r="M800" s="462"/>
      <c r="N800" s="463"/>
      <c r="O800" s="461"/>
      <c r="P800" s="462"/>
      <c r="Q800" s="462"/>
      <c r="R800" s="463"/>
      <c r="S800" s="261"/>
      <c r="T800" s="262"/>
      <c r="U800" s="262"/>
      <c r="V800" s="263"/>
      <c r="W800" s="261"/>
      <c r="X800" s="262"/>
      <c r="Y800" s="262"/>
      <c r="Z800" s="263"/>
      <c r="AA800" s="261"/>
      <c r="AB800" s="262"/>
      <c r="AC800" s="262"/>
      <c r="AD800" s="263"/>
      <c r="AE800" s="261"/>
      <c r="AF800" s="262"/>
      <c r="AG800" s="262"/>
      <c r="AH800" s="263"/>
    </row>
    <row r="801" spans="1:36" hidden="1" x14ac:dyDescent="0.35">
      <c r="A801" s="98"/>
      <c r="B801" s="99"/>
      <c r="C801" s="99"/>
      <c r="D801" s="106"/>
      <c r="E801" s="106"/>
      <c r="F801" s="106"/>
      <c r="G801" s="106"/>
      <c r="H801" s="106"/>
      <c r="I801" s="106"/>
      <c r="J801" s="107"/>
      <c r="K801" s="461"/>
      <c r="L801" s="462"/>
      <c r="M801" s="462"/>
      <c r="N801" s="463"/>
      <c r="O801" s="461"/>
      <c r="P801" s="462"/>
      <c r="Q801" s="462"/>
      <c r="R801" s="463"/>
      <c r="S801" s="261"/>
      <c r="T801" s="262"/>
      <c r="U801" s="262"/>
      <c r="V801" s="263"/>
      <c r="W801" s="261"/>
      <c r="X801" s="262"/>
      <c r="Y801" s="262"/>
      <c r="Z801" s="263"/>
      <c r="AA801" s="261"/>
      <c r="AB801" s="262"/>
      <c r="AC801" s="262"/>
      <c r="AD801" s="263"/>
      <c r="AE801" s="261"/>
      <c r="AF801" s="262"/>
      <c r="AG801" s="262"/>
      <c r="AH801" s="263"/>
      <c r="AI801" t="e">
        <f>IF(ROUND(O802+W802+AE802-#REF!-#REF!,0)=0,"","CHYBA")</f>
        <v>#REF!</v>
      </c>
      <c r="AJ801" t="s">
        <v>678</v>
      </c>
    </row>
    <row r="802" spans="1:36" x14ac:dyDescent="0.35">
      <c r="A802" s="255" t="s">
        <v>39</v>
      </c>
      <c r="B802" s="256"/>
      <c r="C802" s="257"/>
      <c r="D802" s="261">
        <f>SUM(D798:D801)</f>
        <v>3234924</v>
      </c>
      <c r="E802" s="262"/>
      <c r="F802" s="262"/>
      <c r="G802" s="263"/>
      <c r="H802" s="261">
        <f>SUM(H798:H801)</f>
        <v>3289432</v>
      </c>
      <c r="I802" s="266"/>
      <c r="J802" s="267"/>
      <c r="K802" s="261">
        <f>SUM(K798:N801)</f>
        <v>386294</v>
      </c>
      <c r="L802" s="262"/>
      <c r="M802" s="262"/>
      <c r="N802" s="263"/>
      <c r="O802" s="261">
        <f t="shared" ref="O802" si="152">SUM(O798:R801)</f>
        <v>221411</v>
      </c>
      <c r="P802" s="262"/>
      <c r="Q802" s="262"/>
      <c r="R802" s="263"/>
      <c r="S802" s="261">
        <f t="shared" ref="S802" si="153">SUM(S798:V801)</f>
        <v>44519</v>
      </c>
      <c r="T802" s="262"/>
      <c r="U802" s="262"/>
      <c r="V802" s="263"/>
      <c r="W802" s="261">
        <f t="shared" ref="W802" si="154">SUM(W798:Z801)</f>
        <v>29330</v>
      </c>
      <c r="X802" s="262"/>
      <c r="Y802" s="262"/>
      <c r="Z802" s="263"/>
      <c r="AA802" s="261">
        <f t="shared" ref="AA802" si="155">SUM(AA798:AD801)</f>
        <v>-93929</v>
      </c>
      <c r="AB802" s="262"/>
      <c r="AC802" s="262"/>
      <c r="AD802" s="263"/>
      <c r="AE802" s="261">
        <f t="shared" ref="AE802" si="156">SUM(AE798:AH801)</f>
        <v>-89214</v>
      </c>
      <c r="AF802" s="262"/>
      <c r="AG802" s="262"/>
      <c r="AH802" s="263"/>
      <c r="AJ802" t="s">
        <v>678</v>
      </c>
    </row>
    <row r="803" spans="1:36" x14ac:dyDescent="0.3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row>
    <row r="804" spans="1:36" hidden="1" x14ac:dyDescent="0.35">
      <c r="A804" s="231" t="s">
        <v>736</v>
      </c>
      <c r="B804" s="231"/>
      <c r="C804" s="231"/>
      <c r="D804" s="231"/>
      <c r="E804" s="231"/>
      <c r="F804" s="231"/>
      <c r="G804" s="231"/>
      <c r="H804" s="231"/>
      <c r="I804" s="231"/>
      <c r="J804" s="231"/>
      <c r="K804" s="231"/>
      <c r="L804" s="231"/>
      <c r="M804" s="231"/>
      <c r="N804" s="231"/>
      <c r="O804" s="231"/>
      <c r="P804" s="231"/>
      <c r="Q804" s="231"/>
      <c r="R804" s="231"/>
      <c r="S804" s="231"/>
      <c r="T804" s="231"/>
      <c r="U804" s="231"/>
      <c r="V804" s="231"/>
      <c r="W804" s="231"/>
      <c r="X804" s="231"/>
      <c r="Y804" s="231"/>
      <c r="Z804" s="231"/>
      <c r="AA804" s="231"/>
      <c r="AB804" s="231"/>
      <c r="AC804" s="231"/>
      <c r="AD804" s="231"/>
      <c r="AE804" s="231"/>
      <c r="AF804" s="231"/>
      <c r="AG804" s="231"/>
      <c r="AH804" s="231"/>
    </row>
    <row r="805" spans="1:36" hidden="1" x14ac:dyDescent="0.35">
      <c r="A805" s="231"/>
      <c r="B805" s="231"/>
      <c r="C805" s="231"/>
      <c r="D805" s="231"/>
      <c r="E805" s="231"/>
      <c r="F805" s="231"/>
      <c r="G805" s="231"/>
      <c r="H805" s="231"/>
      <c r="I805" s="231"/>
      <c r="J805" s="231"/>
      <c r="K805" s="231"/>
      <c r="L805" s="231"/>
      <c r="M805" s="231"/>
      <c r="N805" s="231"/>
      <c r="O805" s="231"/>
      <c r="P805" s="231"/>
      <c r="Q805" s="231"/>
      <c r="R805" s="231"/>
      <c r="S805" s="231"/>
      <c r="T805" s="231"/>
      <c r="U805" s="231"/>
      <c r="V805" s="231"/>
      <c r="W805" s="231"/>
      <c r="X805" s="231"/>
      <c r="Y805" s="231"/>
      <c r="Z805" s="231"/>
      <c r="AA805" s="231"/>
      <c r="AB805" s="231"/>
      <c r="AC805" s="231"/>
      <c r="AD805" s="231"/>
      <c r="AE805" s="231"/>
      <c r="AF805" s="231"/>
      <c r="AG805" s="231"/>
      <c r="AH805" s="231"/>
    </row>
    <row r="806" spans="1:36" hidden="1" x14ac:dyDescent="0.35">
      <c r="A806" s="231"/>
      <c r="B806" s="231"/>
      <c r="C806" s="231"/>
      <c r="D806" s="231"/>
      <c r="E806" s="231"/>
      <c r="F806" s="231"/>
      <c r="G806" s="231"/>
      <c r="H806" s="231"/>
      <c r="I806" s="231"/>
      <c r="J806" s="231"/>
      <c r="K806" s="231"/>
      <c r="L806" s="231"/>
      <c r="M806" s="231"/>
      <c r="N806" s="231"/>
      <c r="O806" s="231"/>
      <c r="P806" s="231"/>
      <c r="Q806" s="231"/>
      <c r="R806" s="231"/>
      <c r="S806" s="231"/>
      <c r="T806" s="231"/>
      <c r="U806" s="231"/>
      <c r="V806" s="231"/>
      <c r="W806" s="231"/>
      <c r="X806" s="231"/>
      <c r="Y806" s="231"/>
      <c r="Z806" s="231"/>
      <c r="AA806" s="231"/>
      <c r="AB806" s="231"/>
      <c r="AC806" s="231"/>
      <c r="AD806" s="231"/>
      <c r="AE806" s="231"/>
      <c r="AF806" s="231"/>
      <c r="AG806" s="231"/>
      <c r="AH806" s="231"/>
    </row>
    <row r="807" spans="1:36" hidden="1" x14ac:dyDescent="0.3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row>
    <row r="808" spans="1:36" x14ac:dyDescent="0.35">
      <c r="A808" s="12" t="s">
        <v>215</v>
      </c>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row>
    <row r="809" spans="1:36" x14ac:dyDescent="0.3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row>
    <row r="810" spans="1:36" x14ac:dyDescent="0.35">
      <c r="A810" s="5" t="s">
        <v>216</v>
      </c>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row>
    <row r="811" spans="1:36" x14ac:dyDescent="0.3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row>
    <row r="812" spans="1:36" ht="27.75" customHeight="1" x14ac:dyDescent="0.35">
      <c r="A812" s="276" t="s">
        <v>83</v>
      </c>
      <c r="B812" s="277"/>
      <c r="C812" s="277"/>
      <c r="D812" s="277"/>
      <c r="E812" s="277"/>
      <c r="F812" s="277"/>
      <c r="G812" s="277"/>
      <c r="H812" s="277"/>
      <c r="I812" s="278"/>
      <c r="J812" s="232" t="s">
        <v>58</v>
      </c>
      <c r="K812" s="233"/>
      <c r="L812" s="233"/>
      <c r="M812" s="233"/>
      <c r="N812" s="234"/>
      <c r="O812" s="232" t="s">
        <v>59</v>
      </c>
      <c r="P812" s="233"/>
      <c r="Q812" s="233"/>
      <c r="R812" s="233"/>
      <c r="S812" s="233"/>
      <c r="T812" s="233"/>
      <c r="U812" s="233"/>
      <c r="V812" s="233"/>
      <c r="W812" s="233"/>
      <c r="X812" s="234"/>
      <c r="Y812" s="232" t="s">
        <v>217</v>
      </c>
      <c r="Z812" s="233"/>
      <c r="AA812" s="233"/>
      <c r="AB812" s="233"/>
      <c r="AC812" s="233"/>
      <c r="AD812" s="233"/>
      <c r="AE812" s="233"/>
      <c r="AF812" s="233"/>
      <c r="AG812" s="233"/>
      <c r="AH812" s="234"/>
    </row>
    <row r="813" spans="1:36" ht="45" customHeight="1" x14ac:dyDescent="0.35">
      <c r="A813" s="279"/>
      <c r="B813" s="280"/>
      <c r="C813" s="280"/>
      <c r="D813" s="280"/>
      <c r="E813" s="280"/>
      <c r="F813" s="280"/>
      <c r="G813" s="280"/>
      <c r="H813" s="280"/>
      <c r="I813" s="281"/>
      <c r="J813" s="232" t="s">
        <v>218</v>
      </c>
      <c r="K813" s="233"/>
      <c r="L813" s="233"/>
      <c r="M813" s="233"/>
      <c r="N813" s="234"/>
      <c r="O813" s="232" t="s">
        <v>218</v>
      </c>
      <c r="P813" s="233"/>
      <c r="Q813" s="233"/>
      <c r="R813" s="233"/>
      <c r="S813" s="234"/>
      <c r="T813" s="232" t="s">
        <v>219</v>
      </c>
      <c r="U813" s="233"/>
      <c r="V813" s="233"/>
      <c r="W813" s="233"/>
      <c r="X813" s="234"/>
      <c r="Y813" s="232" t="s">
        <v>58</v>
      </c>
      <c r="Z813" s="233"/>
      <c r="AA813" s="233"/>
      <c r="AB813" s="233"/>
      <c r="AC813" s="234"/>
      <c r="AD813" s="232" t="s">
        <v>737</v>
      </c>
      <c r="AE813" s="233"/>
      <c r="AF813" s="233"/>
      <c r="AG813" s="233"/>
      <c r="AH813" s="234"/>
    </row>
    <row r="814" spans="1:36" x14ac:dyDescent="0.35">
      <c r="A814" s="250" t="s">
        <v>40</v>
      </c>
      <c r="B814" s="252"/>
      <c r="C814" s="252"/>
      <c r="D814" s="252"/>
      <c r="E814" s="252"/>
      <c r="F814" s="252"/>
      <c r="G814" s="252"/>
      <c r="H814" s="252"/>
      <c r="I814" s="253"/>
      <c r="J814" s="250" t="s">
        <v>72</v>
      </c>
      <c r="K814" s="252"/>
      <c r="L814" s="252"/>
      <c r="M814" s="252"/>
      <c r="N814" s="253"/>
      <c r="O814" s="250" t="s">
        <v>42</v>
      </c>
      <c r="P814" s="252"/>
      <c r="Q814" s="252"/>
      <c r="R814" s="252"/>
      <c r="S814" s="253"/>
      <c r="T814" s="250" t="s">
        <v>43</v>
      </c>
      <c r="U814" s="252"/>
      <c r="V814" s="252"/>
      <c r="W814" s="252"/>
      <c r="X814" s="253"/>
      <c r="Y814" s="250" t="s">
        <v>44</v>
      </c>
      <c r="Z814" s="252"/>
      <c r="AA814" s="252"/>
      <c r="AB814" s="252"/>
      <c r="AC814" s="253"/>
      <c r="AD814" s="439" t="s">
        <v>45</v>
      </c>
      <c r="AE814" s="440"/>
      <c r="AF814" s="440"/>
      <c r="AG814" s="440"/>
      <c r="AH814" s="441"/>
    </row>
    <row r="815" spans="1:36" ht="27.75" customHeight="1" x14ac:dyDescent="0.35">
      <c r="A815" s="203" t="s">
        <v>220</v>
      </c>
      <c r="B815" s="227"/>
      <c r="C815" s="227"/>
      <c r="D815" s="227"/>
      <c r="E815" s="227"/>
      <c r="F815" s="227"/>
      <c r="G815" s="227"/>
      <c r="H815" s="227"/>
      <c r="I815" s="228"/>
      <c r="J815" s="461">
        <v>27832</v>
      </c>
      <c r="K815" s="462"/>
      <c r="L815" s="462"/>
      <c r="M815" s="462"/>
      <c r="N815" s="463"/>
      <c r="O815" s="461">
        <v>21763</v>
      </c>
      <c r="P815" s="462"/>
      <c r="Q815" s="462"/>
      <c r="R815" s="462"/>
      <c r="S815" s="463"/>
      <c r="T815" s="461">
        <v>33349</v>
      </c>
      <c r="U815" s="462"/>
      <c r="V815" s="462"/>
      <c r="W815" s="462"/>
      <c r="X815" s="463"/>
      <c r="Y815" s="464">
        <v>6069</v>
      </c>
      <c r="Z815" s="465"/>
      <c r="AA815" s="465"/>
      <c r="AB815" s="465"/>
      <c r="AC815" s="466"/>
      <c r="AD815" s="464">
        <v>-11586</v>
      </c>
      <c r="AE815" s="465"/>
      <c r="AF815" s="465"/>
      <c r="AG815" s="465"/>
      <c r="AH815" s="466"/>
    </row>
    <row r="816" spans="1:36" x14ac:dyDescent="0.35">
      <c r="A816" s="203" t="s">
        <v>221</v>
      </c>
      <c r="B816" s="227"/>
      <c r="C816" s="227"/>
      <c r="D816" s="227"/>
      <c r="E816" s="227"/>
      <c r="F816" s="227"/>
      <c r="G816" s="227"/>
      <c r="H816" s="227"/>
      <c r="I816" s="228"/>
      <c r="J816" s="461">
        <v>61890</v>
      </c>
      <c r="K816" s="462"/>
      <c r="L816" s="462"/>
      <c r="M816" s="462"/>
      <c r="N816" s="463"/>
      <c r="O816" s="461">
        <v>38420</v>
      </c>
      <c r="P816" s="462"/>
      <c r="Q816" s="462"/>
      <c r="R816" s="462"/>
      <c r="S816" s="463"/>
      <c r="T816" s="461">
        <v>34258</v>
      </c>
      <c r="U816" s="462"/>
      <c r="V816" s="462"/>
      <c r="W816" s="462"/>
      <c r="X816" s="463"/>
      <c r="Y816" s="464">
        <v>23470</v>
      </c>
      <c r="Z816" s="465"/>
      <c r="AA816" s="465"/>
      <c r="AB816" s="465"/>
      <c r="AC816" s="466"/>
      <c r="AD816" s="464">
        <v>4162</v>
      </c>
      <c r="AE816" s="465"/>
      <c r="AF816" s="465"/>
      <c r="AG816" s="465"/>
      <c r="AH816" s="466"/>
    </row>
    <row r="817" spans="1:36" x14ac:dyDescent="0.35">
      <c r="A817" s="203" t="s">
        <v>222</v>
      </c>
      <c r="B817" s="227"/>
      <c r="C817" s="227"/>
      <c r="D817" s="227"/>
      <c r="E817" s="227"/>
      <c r="F817" s="227"/>
      <c r="G817" s="227"/>
      <c r="H817" s="227"/>
      <c r="I817" s="228"/>
      <c r="J817" s="461"/>
      <c r="K817" s="462"/>
      <c r="L817" s="462"/>
      <c r="M817" s="462"/>
      <c r="N817" s="463"/>
      <c r="O817" s="461"/>
      <c r="P817" s="462"/>
      <c r="Q817" s="462"/>
      <c r="R817" s="462"/>
      <c r="S817" s="463"/>
      <c r="T817" s="461"/>
      <c r="U817" s="462"/>
      <c r="V817" s="462"/>
      <c r="W817" s="462"/>
      <c r="X817" s="463"/>
      <c r="Y817" s="464"/>
      <c r="Z817" s="465"/>
      <c r="AA817" s="465"/>
      <c r="AB817" s="465"/>
      <c r="AC817" s="466"/>
      <c r="AD817" s="464"/>
      <c r="AE817" s="465"/>
      <c r="AF817" s="465"/>
      <c r="AG817" s="465"/>
      <c r="AH817" s="466"/>
    </row>
    <row r="818" spans="1:36" x14ac:dyDescent="0.35">
      <c r="A818" s="309" t="s">
        <v>39</v>
      </c>
      <c r="B818" s="310"/>
      <c r="C818" s="310"/>
      <c r="D818" s="310"/>
      <c r="E818" s="310"/>
      <c r="F818" s="310"/>
      <c r="G818" s="310"/>
      <c r="H818" s="310"/>
      <c r="I818" s="311"/>
      <c r="J818" s="467">
        <f>SUM(J815:N817)</f>
        <v>89722</v>
      </c>
      <c r="K818" s="468"/>
      <c r="L818" s="468"/>
      <c r="M818" s="468"/>
      <c r="N818" s="469"/>
      <c r="O818" s="467">
        <f t="shared" ref="O818" si="157">SUM(O815:S817)</f>
        <v>60183</v>
      </c>
      <c r="P818" s="468"/>
      <c r="Q818" s="468"/>
      <c r="R818" s="468"/>
      <c r="S818" s="469"/>
      <c r="T818" s="467">
        <f t="shared" ref="T818" si="158">SUM(T815:X817)</f>
        <v>67607</v>
      </c>
      <c r="U818" s="468"/>
      <c r="V818" s="468"/>
      <c r="W818" s="468"/>
      <c r="X818" s="469"/>
      <c r="Y818" s="467">
        <f t="shared" ref="Y818" si="159">SUM(Y815:AC817)</f>
        <v>29539</v>
      </c>
      <c r="Z818" s="468"/>
      <c r="AA818" s="468"/>
      <c r="AB818" s="468"/>
      <c r="AC818" s="469"/>
      <c r="AD818" s="467">
        <f t="shared" ref="AD818" si="160">SUM(AD815:AH817)</f>
        <v>-7424</v>
      </c>
      <c r="AE818" s="468"/>
      <c r="AF818" s="468"/>
      <c r="AG818" s="468"/>
      <c r="AH818" s="469"/>
    </row>
    <row r="819" spans="1:36" x14ac:dyDescent="0.35">
      <c r="A819" s="203" t="s">
        <v>223</v>
      </c>
      <c r="B819" s="227"/>
      <c r="C819" s="227"/>
      <c r="D819" s="227"/>
      <c r="E819" s="227"/>
      <c r="F819" s="227"/>
      <c r="G819" s="227"/>
      <c r="H819" s="227"/>
      <c r="I819" s="228"/>
      <c r="J819" s="250" t="s">
        <v>30</v>
      </c>
      <c r="K819" s="252"/>
      <c r="L819" s="252"/>
      <c r="M819" s="252"/>
      <c r="N819" s="253"/>
      <c r="O819" s="250" t="s">
        <v>30</v>
      </c>
      <c r="P819" s="252"/>
      <c r="Q819" s="252"/>
      <c r="R819" s="252"/>
      <c r="S819" s="253"/>
      <c r="T819" s="250" t="s">
        <v>30</v>
      </c>
      <c r="U819" s="252"/>
      <c r="V819" s="252"/>
      <c r="W819" s="252"/>
      <c r="X819" s="253"/>
      <c r="Y819" s="464"/>
      <c r="Z819" s="465"/>
      <c r="AA819" s="465"/>
      <c r="AB819" s="465"/>
      <c r="AC819" s="466"/>
      <c r="AD819" s="464"/>
      <c r="AE819" s="465"/>
      <c r="AF819" s="465"/>
      <c r="AG819" s="465"/>
      <c r="AH819" s="466"/>
    </row>
    <row r="820" spans="1:36" x14ac:dyDescent="0.35">
      <c r="A820" s="203" t="s">
        <v>224</v>
      </c>
      <c r="B820" s="227"/>
      <c r="C820" s="227"/>
      <c r="D820" s="227"/>
      <c r="E820" s="227"/>
      <c r="F820" s="227"/>
      <c r="G820" s="227"/>
      <c r="H820" s="227"/>
      <c r="I820" s="228"/>
      <c r="J820" s="250" t="s">
        <v>30</v>
      </c>
      <c r="K820" s="252"/>
      <c r="L820" s="252"/>
      <c r="M820" s="252"/>
      <c r="N820" s="253"/>
      <c r="O820" s="250" t="s">
        <v>30</v>
      </c>
      <c r="P820" s="252"/>
      <c r="Q820" s="252"/>
      <c r="R820" s="252"/>
      <c r="S820" s="253"/>
      <c r="T820" s="250" t="s">
        <v>30</v>
      </c>
      <c r="U820" s="252"/>
      <c r="V820" s="252"/>
      <c r="W820" s="252"/>
      <c r="X820" s="253"/>
      <c r="Y820" s="464"/>
      <c r="Z820" s="465"/>
      <c r="AA820" s="465"/>
      <c r="AB820" s="465"/>
      <c r="AC820" s="466"/>
      <c r="AD820" s="464"/>
      <c r="AE820" s="465"/>
      <c r="AF820" s="465"/>
      <c r="AG820" s="465"/>
      <c r="AH820" s="466"/>
    </row>
    <row r="821" spans="1:36" x14ac:dyDescent="0.35">
      <c r="A821" s="203" t="s">
        <v>225</v>
      </c>
      <c r="B821" s="227"/>
      <c r="C821" s="227"/>
      <c r="D821" s="227"/>
      <c r="E821" s="227"/>
      <c r="F821" s="227"/>
      <c r="G821" s="227"/>
      <c r="H821" s="227"/>
      <c r="I821" s="228"/>
      <c r="J821" s="250" t="s">
        <v>30</v>
      </c>
      <c r="K821" s="252"/>
      <c r="L821" s="252"/>
      <c r="M821" s="252"/>
      <c r="N821" s="253"/>
      <c r="O821" s="250" t="s">
        <v>30</v>
      </c>
      <c r="P821" s="252"/>
      <c r="Q821" s="252"/>
      <c r="R821" s="252"/>
      <c r="S821" s="253"/>
      <c r="T821" s="250" t="s">
        <v>30</v>
      </c>
      <c r="U821" s="252"/>
      <c r="V821" s="252"/>
      <c r="W821" s="252"/>
      <c r="X821" s="253"/>
      <c r="Y821" s="464"/>
      <c r="Z821" s="465"/>
      <c r="AA821" s="465"/>
      <c r="AB821" s="465"/>
      <c r="AC821" s="466"/>
      <c r="AD821" s="464"/>
      <c r="AE821" s="465"/>
      <c r="AF821" s="465"/>
      <c r="AG821" s="465"/>
      <c r="AH821" s="466"/>
    </row>
    <row r="822" spans="1:36" x14ac:dyDescent="0.35">
      <c r="A822" s="203" t="s">
        <v>95</v>
      </c>
      <c r="B822" s="227"/>
      <c r="C822" s="227"/>
      <c r="D822" s="227"/>
      <c r="E822" s="227"/>
      <c r="F822" s="227"/>
      <c r="G822" s="227"/>
      <c r="H822" s="227"/>
      <c r="I822" s="228"/>
      <c r="J822" s="250" t="s">
        <v>30</v>
      </c>
      <c r="K822" s="252"/>
      <c r="L822" s="252"/>
      <c r="M822" s="252"/>
      <c r="N822" s="253"/>
      <c r="O822" s="250" t="s">
        <v>30</v>
      </c>
      <c r="P822" s="252"/>
      <c r="Q822" s="252"/>
      <c r="R822" s="252"/>
      <c r="S822" s="253"/>
      <c r="T822" s="250" t="s">
        <v>30</v>
      </c>
      <c r="U822" s="252"/>
      <c r="V822" s="252"/>
      <c r="W822" s="252"/>
      <c r="X822" s="253"/>
      <c r="Y822" s="464"/>
      <c r="Z822" s="465"/>
      <c r="AA822" s="465"/>
      <c r="AB822" s="465"/>
      <c r="AC822" s="466"/>
      <c r="AD822" s="464"/>
      <c r="AE822" s="465"/>
      <c r="AF822" s="465"/>
      <c r="AG822" s="465"/>
      <c r="AH822" s="466"/>
      <c r="AJ822" t="s">
        <v>678</v>
      </c>
    </row>
    <row r="823" spans="1:36" ht="44.25" customHeight="1" x14ac:dyDescent="0.35">
      <c r="A823" s="232" t="s">
        <v>226</v>
      </c>
      <c r="B823" s="233"/>
      <c r="C823" s="233"/>
      <c r="D823" s="233"/>
      <c r="E823" s="233"/>
      <c r="F823" s="233"/>
      <c r="G823" s="233"/>
      <c r="H823" s="233"/>
      <c r="I823" s="234"/>
      <c r="J823" s="250" t="s">
        <v>30</v>
      </c>
      <c r="K823" s="252"/>
      <c r="L823" s="252"/>
      <c r="M823" s="252"/>
      <c r="N823" s="253"/>
      <c r="O823" s="250" t="s">
        <v>30</v>
      </c>
      <c r="P823" s="252"/>
      <c r="Q823" s="252"/>
      <c r="R823" s="252"/>
      <c r="S823" s="253"/>
      <c r="T823" s="250" t="s">
        <v>30</v>
      </c>
      <c r="U823" s="252"/>
      <c r="V823" s="252"/>
      <c r="W823" s="252"/>
      <c r="X823" s="253"/>
      <c r="Y823" s="470">
        <f>SUM(Y818:AC822)</f>
        <v>29539</v>
      </c>
      <c r="Z823" s="471"/>
      <c r="AA823" s="471"/>
      <c r="AB823" s="471"/>
      <c r="AC823" s="472"/>
      <c r="AD823" s="470">
        <f>SUM(AD818:AH822)</f>
        <v>-7424</v>
      </c>
      <c r="AE823" s="471"/>
      <c r="AF823" s="471"/>
      <c r="AG823" s="471"/>
      <c r="AH823" s="472"/>
      <c r="AJ823" t="s">
        <v>678</v>
      </c>
    </row>
    <row r="824" spans="1:36" x14ac:dyDescent="0.3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row>
    <row r="825" spans="1:36" hidden="1" x14ac:dyDescent="0.3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row>
    <row r="826" spans="1:36" hidden="1" x14ac:dyDescent="0.3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row>
    <row r="827" spans="1:36" hidden="1" x14ac:dyDescent="0.3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row>
    <row r="828" spans="1:36" hidden="1" x14ac:dyDescent="0.3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row>
    <row r="829" spans="1:36" hidden="1" x14ac:dyDescent="0.3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row>
    <row r="830" spans="1:36" hidden="1" x14ac:dyDescent="0.3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row>
    <row r="831" spans="1:36" hidden="1" x14ac:dyDescent="0.3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row>
    <row r="832" spans="1:36" hidden="1" x14ac:dyDescent="0.3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row>
    <row r="833" spans="1:36" hidden="1" x14ac:dyDescent="0.3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row>
    <row r="834" spans="1:36" hidden="1" x14ac:dyDescent="0.3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row>
    <row r="835" spans="1:36" x14ac:dyDescent="0.35">
      <c r="A835" s="12" t="s">
        <v>227</v>
      </c>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c r="AA835" s="12"/>
      <c r="AB835" s="12"/>
      <c r="AC835" s="12"/>
      <c r="AD835" s="12"/>
      <c r="AE835" s="5"/>
      <c r="AF835" s="5"/>
      <c r="AG835" s="5"/>
      <c r="AH835" s="5"/>
    </row>
    <row r="836" spans="1:36" x14ac:dyDescent="0.3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row>
    <row r="837" spans="1:36" x14ac:dyDescent="0.35">
      <c r="A837" s="231" t="s">
        <v>228</v>
      </c>
      <c r="B837" s="231"/>
      <c r="C837" s="231"/>
      <c r="D837" s="231"/>
      <c r="E837" s="231"/>
      <c r="F837" s="231"/>
      <c r="G837" s="231"/>
      <c r="H837" s="231"/>
      <c r="I837" s="231"/>
      <c r="J837" s="231"/>
      <c r="K837" s="231"/>
      <c r="L837" s="231"/>
      <c r="M837" s="231"/>
      <c r="N837" s="231"/>
      <c r="O837" s="231"/>
      <c r="P837" s="231"/>
      <c r="Q837" s="231"/>
      <c r="R837" s="231"/>
      <c r="S837" s="231"/>
      <c r="T837" s="231"/>
      <c r="U837" s="231"/>
      <c r="V837" s="231"/>
      <c r="W837" s="231"/>
      <c r="X837" s="231"/>
      <c r="Y837" s="231"/>
      <c r="Z837" s="231"/>
      <c r="AA837" s="231"/>
      <c r="AB837" s="231"/>
      <c r="AC837" s="231"/>
      <c r="AD837" s="231"/>
      <c r="AE837" s="231"/>
      <c r="AF837" s="231"/>
      <c r="AG837" s="231"/>
      <c r="AH837" s="231"/>
    </row>
    <row r="838" spans="1:36" x14ac:dyDescent="0.35">
      <c r="A838" s="231"/>
      <c r="B838" s="231"/>
      <c r="C838" s="231"/>
      <c r="D838" s="231"/>
      <c r="E838" s="231"/>
      <c r="F838" s="231"/>
      <c r="G838" s="231"/>
      <c r="H838" s="231"/>
      <c r="I838" s="231"/>
      <c r="J838" s="231"/>
      <c r="K838" s="231"/>
      <c r="L838" s="231"/>
      <c r="M838" s="231"/>
      <c r="N838" s="231"/>
      <c r="O838" s="231"/>
      <c r="P838" s="231"/>
      <c r="Q838" s="231"/>
      <c r="R838" s="231"/>
      <c r="S838" s="231"/>
      <c r="T838" s="231"/>
      <c r="U838" s="231"/>
      <c r="V838" s="231"/>
      <c r="W838" s="231"/>
      <c r="X838" s="231"/>
      <c r="Y838" s="231"/>
      <c r="Z838" s="231"/>
      <c r="AA838" s="231"/>
      <c r="AB838" s="231"/>
      <c r="AC838" s="231"/>
      <c r="AD838" s="231"/>
      <c r="AE838" s="231"/>
      <c r="AF838" s="231"/>
      <c r="AG838" s="231"/>
      <c r="AH838" s="231"/>
    </row>
    <row r="839" spans="1:36" x14ac:dyDescent="0.3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row>
    <row r="840" spans="1:36" ht="30.75" customHeight="1" x14ac:dyDescent="0.35">
      <c r="A840" s="232" t="s">
        <v>83</v>
      </c>
      <c r="B840" s="233"/>
      <c r="C840" s="233"/>
      <c r="D840" s="233"/>
      <c r="E840" s="233"/>
      <c r="F840" s="233"/>
      <c r="G840" s="233"/>
      <c r="H840" s="233"/>
      <c r="I840" s="233"/>
      <c r="J840" s="233"/>
      <c r="K840" s="233"/>
      <c r="L840" s="233"/>
      <c r="M840" s="233"/>
      <c r="N840" s="233"/>
      <c r="O840" s="233"/>
      <c r="P840" s="234"/>
      <c r="Q840" s="232" t="s">
        <v>58</v>
      </c>
      <c r="R840" s="233"/>
      <c r="S840" s="233"/>
      <c r="T840" s="233"/>
      <c r="U840" s="233"/>
      <c r="V840" s="233"/>
      <c r="W840" s="233"/>
      <c r="X840" s="233"/>
      <c r="Y840" s="234"/>
      <c r="Z840" s="232" t="s">
        <v>59</v>
      </c>
      <c r="AA840" s="233"/>
      <c r="AB840" s="233"/>
      <c r="AC840" s="233"/>
      <c r="AD840" s="233"/>
      <c r="AE840" s="233"/>
      <c r="AF840" s="233"/>
      <c r="AG840" s="233"/>
      <c r="AH840" s="234"/>
    </row>
    <row r="841" spans="1:36" x14ac:dyDescent="0.35">
      <c r="A841" s="473" t="s">
        <v>843</v>
      </c>
      <c r="B841" s="474"/>
      <c r="C841" s="474"/>
      <c r="D841" s="474"/>
      <c r="E841" s="474"/>
      <c r="F841" s="474"/>
      <c r="G841" s="474"/>
      <c r="H841" s="474"/>
      <c r="I841" s="474"/>
      <c r="J841" s="474"/>
      <c r="K841" s="474"/>
      <c r="L841" s="474"/>
      <c r="M841" s="474"/>
      <c r="N841" s="474"/>
      <c r="O841" s="474"/>
      <c r="P841" s="475"/>
      <c r="Q841" s="261">
        <f>SUM(Q842:Y844)</f>
        <v>0</v>
      </c>
      <c r="R841" s="262"/>
      <c r="S841" s="262"/>
      <c r="T841" s="262"/>
      <c r="U841" s="262"/>
      <c r="V841" s="262"/>
      <c r="W841" s="262"/>
      <c r="X841" s="262"/>
      <c r="Y841" s="263"/>
      <c r="Z841" s="373">
        <f>SUM(Z842:AH844)</f>
        <v>0</v>
      </c>
      <c r="AA841" s="374"/>
      <c r="AB841" s="374"/>
      <c r="AC841" s="374"/>
      <c r="AD841" s="374"/>
      <c r="AE841" s="374"/>
      <c r="AF841" s="374"/>
      <c r="AG841" s="374"/>
      <c r="AH841" s="375"/>
      <c r="AJ841" t="s">
        <v>678</v>
      </c>
    </row>
    <row r="842" spans="1:36" hidden="1" x14ac:dyDescent="0.35">
      <c r="A842" s="250"/>
      <c r="B842" s="252"/>
      <c r="C842" s="252"/>
      <c r="D842" s="252"/>
      <c r="E842" s="252"/>
      <c r="F842" s="252"/>
      <c r="G842" s="252"/>
      <c r="H842" s="252"/>
      <c r="I842" s="252"/>
      <c r="J842" s="252"/>
      <c r="K842" s="252"/>
      <c r="L842" s="252"/>
      <c r="M842" s="252"/>
      <c r="N842" s="252"/>
      <c r="O842" s="252"/>
      <c r="P842" s="253"/>
      <c r="Q842" s="261"/>
      <c r="R842" s="262"/>
      <c r="S842" s="262"/>
      <c r="T842" s="262"/>
      <c r="U842" s="262"/>
      <c r="V842" s="262"/>
      <c r="W842" s="262"/>
      <c r="X842" s="262"/>
      <c r="Y842" s="263"/>
      <c r="Z842" s="261"/>
      <c r="AA842" s="262"/>
      <c r="AB842" s="262"/>
      <c r="AC842" s="262"/>
      <c r="AD842" s="262"/>
      <c r="AE842" s="262"/>
      <c r="AF842" s="262"/>
      <c r="AG842" s="262"/>
      <c r="AH842" s="263"/>
      <c r="AJ842" t="s">
        <v>678</v>
      </c>
    </row>
    <row r="843" spans="1:36" hidden="1" x14ac:dyDescent="0.35">
      <c r="A843" s="250"/>
      <c r="B843" s="252"/>
      <c r="C843" s="252"/>
      <c r="D843" s="252"/>
      <c r="E843" s="252"/>
      <c r="F843" s="252"/>
      <c r="G843" s="252"/>
      <c r="H843" s="252"/>
      <c r="I843" s="252"/>
      <c r="J843" s="252"/>
      <c r="K843" s="252"/>
      <c r="L843" s="252"/>
      <c r="M843" s="252"/>
      <c r="N843" s="252"/>
      <c r="O843" s="252"/>
      <c r="P843" s="253"/>
      <c r="Q843" s="261"/>
      <c r="R843" s="262"/>
      <c r="S843" s="262"/>
      <c r="T843" s="262"/>
      <c r="U843" s="262"/>
      <c r="V843" s="262"/>
      <c r="W843" s="262"/>
      <c r="X843" s="262"/>
      <c r="Y843" s="263"/>
      <c r="Z843" s="261"/>
      <c r="AA843" s="262"/>
      <c r="AB843" s="262"/>
      <c r="AC843" s="262"/>
      <c r="AD843" s="262"/>
      <c r="AE843" s="262"/>
      <c r="AF843" s="262"/>
      <c r="AG843" s="262"/>
      <c r="AH843" s="263"/>
    </row>
    <row r="844" spans="1:36" hidden="1" x14ac:dyDescent="0.35">
      <c r="A844" s="250"/>
      <c r="B844" s="252"/>
      <c r="C844" s="252"/>
      <c r="D844" s="252"/>
      <c r="E844" s="252"/>
      <c r="F844" s="252"/>
      <c r="G844" s="252"/>
      <c r="H844" s="252"/>
      <c r="I844" s="252"/>
      <c r="J844" s="252"/>
      <c r="K844" s="252"/>
      <c r="L844" s="252"/>
      <c r="M844" s="252"/>
      <c r="N844" s="252"/>
      <c r="O844" s="252"/>
      <c r="P844" s="253"/>
      <c r="Q844" s="261"/>
      <c r="R844" s="262"/>
      <c r="S844" s="262"/>
      <c r="T844" s="262"/>
      <c r="U844" s="262"/>
      <c r="V844" s="262"/>
      <c r="W844" s="262"/>
      <c r="X844" s="262"/>
      <c r="Y844" s="263"/>
      <c r="Z844" s="261"/>
      <c r="AA844" s="262"/>
      <c r="AB844" s="262"/>
      <c r="AC844" s="262"/>
      <c r="AD844" s="262"/>
      <c r="AE844" s="262"/>
      <c r="AF844" s="262"/>
      <c r="AG844" s="262"/>
      <c r="AH844" s="263"/>
    </row>
    <row r="845" spans="1:36" ht="28.5" customHeight="1" x14ac:dyDescent="0.35">
      <c r="A845" s="203" t="s">
        <v>229</v>
      </c>
      <c r="B845" s="227"/>
      <c r="C845" s="227"/>
      <c r="D845" s="227"/>
      <c r="E845" s="227"/>
      <c r="F845" s="227"/>
      <c r="G845" s="227"/>
      <c r="H845" s="227"/>
      <c r="I845" s="227"/>
      <c r="J845" s="227"/>
      <c r="K845" s="227"/>
      <c r="L845" s="227"/>
      <c r="M845" s="227"/>
      <c r="N845" s="227"/>
      <c r="O845" s="227"/>
      <c r="P845" s="228"/>
      <c r="Q845" s="261">
        <f>SUM(Q846:Y848)</f>
        <v>260636</v>
      </c>
      <c r="R845" s="262"/>
      <c r="S845" s="262"/>
      <c r="T845" s="262"/>
      <c r="U845" s="262"/>
      <c r="V845" s="262"/>
      <c r="W845" s="262"/>
      <c r="X845" s="262"/>
      <c r="Y845" s="263"/>
      <c r="Z845" s="261">
        <f>SUM(Z846:AH848)</f>
        <v>259234</v>
      </c>
      <c r="AA845" s="262"/>
      <c r="AB845" s="262"/>
      <c r="AC845" s="262"/>
      <c r="AD845" s="262"/>
      <c r="AE845" s="262"/>
      <c r="AF845" s="262"/>
      <c r="AG845" s="262"/>
      <c r="AH845" s="263"/>
      <c r="AJ845" t="s">
        <v>678</v>
      </c>
    </row>
    <row r="846" spans="1:36" x14ac:dyDescent="0.35">
      <c r="A846" s="255" t="s">
        <v>844</v>
      </c>
      <c r="B846" s="365"/>
      <c r="C846" s="365"/>
      <c r="D846" s="365"/>
      <c r="E846" s="365"/>
      <c r="F846" s="365"/>
      <c r="G846" s="365"/>
      <c r="H846" s="365"/>
      <c r="I846" s="365"/>
      <c r="J846" s="365"/>
      <c r="K846" s="365"/>
      <c r="L846" s="365"/>
      <c r="M846" s="365"/>
      <c r="N846" s="365"/>
      <c r="O846" s="365"/>
      <c r="P846" s="366"/>
      <c r="Q846" s="261">
        <v>246050</v>
      </c>
      <c r="R846" s="262"/>
      <c r="S846" s="262"/>
      <c r="T846" s="262"/>
      <c r="U846" s="262"/>
      <c r="V846" s="262"/>
      <c r="W846" s="262"/>
      <c r="X846" s="262"/>
      <c r="Y846" s="263"/>
      <c r="Z846" s="261">
        <v>243450</v>
      </c>
      <c r="AA846" s="262"/>
      <c r="AB846" s="262"/>
      <c r="AC846" s="262"/>
      <c r="AD846" s="262"/>
      <c r="AE846" s="262"/>
      <c r="AF846" s="262"/>
      <c r="AG846" s="262"/>
      <c r="AH846" s="263"/>
      <c r="AJ846" t="s">
        <v>678</v>
      </c>
    </row>
    <row r="847" spans="1:36" x14ac:dyDescent="0.35">
      <c r="A847" s="255" t="s">
        <v>822</v>
      </c>
      <c r="B847" s="365"/>
      <c r="C847" s="365"/>
      <c r="D847" s="365"/>
      <c r="E847" s="365"/>
      <c r="F847" s="365"/>
      <c r="G847" s="365"/>
      <c r="H847" s="365"/>
      <c r="I847" s="365"/>
      <c r="J847" s="365"/>
      <c r="K847" s="365"/>
      <c r="L847" s="365"/>
      <c r="M847" s="365"/>
      <c r="N847" s="365"/>
      <c r="O847" s="365"/>
      <c r="P847" s="366"/>
      <c r="Q847" s="261">
        <v>14586</v>
      </c>
      <c r="R847" s="262"/>
      <c r="S847" s="262"/>
      <c r="T847" s="262"/>
      <c r="U847" s="262"/>
      <c r="V847" s="262"/>
      <c r="W847" s="262"/>
      <c r="X847" s="262"/>
      <c r="Y847" s="263"/>
      <c r="Z847" s="261">
        <v>15784</v>
      </c>
      <c r="AA847" s="262"/>
      <c r="AB847" s="262"/>
      <c r="AC847" s="262"/>
      <c r="AD847" s="262"/>
      <c r="AE847" s="262"/>
      <c r="AF847" s="262"/>
      <c r="AG847" s="262"/>
      <c r="AH847" s="263"/>
    </row>
    <row r="848" spans="1:36" hidden="1" x14ac:dyDescent="0.35">
      <c r="A848" s="250"/>
      <c r="B848" s="252"/>
      <c r="C848" s="252"/>
      <c r="D848" s="252"/>
      <c r="E848" s="252"/>
      <c r="F848" s="252"/>
      <c r="G848" s="252"/>
      <c r="H848" s="252"/>
      <c r="I848" s="252"/>
      <c r="J848" s="252"/>
      <c r="K848" s="252"/>
      <c r="L848" s="252"/>
      <c r="M848" s="252"/>
      <c r="N848" s="252"/>
      <c r="O848" s="252"/>
      <c r="P848" s="253"/>
      <c r="Q848" s="261"/>
      <c r="R848" s="262"/>
      <c r="S848" s="262"/>
      <c r="T848" s="262"/>
      <c r="U848" s="262"/>
      <c r="V848" s="262"/>
      <c r="W848" s="262"/>
      <c r="X848" s="262"/>
      <c r="Y848" s="263"/>
      <c r="Z848" s="261"/>
      <c r="AA848" s="262"/>
      <c r="AB848" s="262"/>
      <c r="AC848" s="262"/>
      <c r="AD848" s="262"/>
      <c r="AE848" s="262"/>
      <c r="AF848" s="262"/>
      <c r="AG848" s="262"/>
      <c r="AH848" s="263"/>
      <c r="AJ848" t="s">
        <v>678</v>
      </c>
    </row>
    <row r="849" spans="1:36" x14ac:dyDescent="0.35">
      <c r="A849" s="203" t="s">
        <v>230</v>
      </c>
      <c r="B849" s="227"/>
      <c r="C849" s="227"/>
      <c r="D849" s="227"/>
      <c r="E849" s="227"/>
      <c r="F849" s="227"/>
      <c r="G849" s="227"/>
      <c r="H849" s="227"/>
      <c r="I849" s="227"/>
      <c r="J849" s="227"/>
      <c r="K849" s="227"/>
      <c r="L849" s="227"/>
      <c r="M849" s="227"/>
      <c r="N849" s="227"/>
      <c r="O849" s="227"/>
      <c r="P849" s="228"/>
      <c r="Q849" s="261"/>
      <c r="R849" s="262"/>
      <c r="S849" s="262"/>
      <c r="T849" s="262"/>
      <c r="U849" s="262"/>
      <c r="V849" s="262"/>
      <c r="W849" s="262"/>
      <c r="X849" s="262"/>
      <c r="Y849" s="263"/>
      <c r="Z849" s="261"/>
      <c r="AA849" s="262"/>
      <c r="AB849" s="262"/>
      <c r="AC849" s="262"/>
      <c r="AD849" s="262"/>
      <c r="AE849" s="262"/>
      <c r="AF849" s="262"/>
      <c r="AG849" s="262"/>
      <c r="AH849" s="263"/>
      <c r="AJ849" t="s">
        <v>678</v>
      </c>
    </row>
    <row r="850" spans="1:36" x14ac:dyDescent="0.35">
      <c r="A850" s="476" t="s">
        <v>231</v>
      </c>
      <c r="B850" s="477"/>
      <c r="C850" s="477"/>
      <c r="D850" s="477"/>
      <c r="E850" s="477"/>
      <c r="F850" s="477"/>
      <c r="G850" s="477"/>
      <c r="H850" s="477"/>
      <c r="I850" s="477"/>
      <c r="J850" s="477"/>
      <c r="K850" s="477"/>
      <c r="L850" s="477"/>
      <c r="M850" s="477"/>
      <c r="N850" s="477"/>
      <c r="O850" s="477"/>
      <c r="P850" s="478"/>
      <c r="Q850" s="261"/>
      <c r="R850" s="262"/>
      <c r="S850" s="262"/>
      <c r="T850" s="262"/>
      <c r="U850" s="262"/>
      <c r="V850" s="262"/>
      <c r="W850" s="262"/>
      <c r="X850" s="262"/>
      <c r="Y850" s="263"/>
      <c r="Z850" s="261"/>
      <c r="AA850" s="262"/>
      <c r="AB850" s="262"/>
      <c r="AC850" s="262"/>
      <c r="AD850" s="262"/>
      <c r="AE850" s="262"/>
      <c r="AF850" s="262"/>
      <c r="AG850" s="262"/>
      <c r="AH850" s="263"/>
    </row>
    <row r="851" spans="1:36" ht="27.75" customHeight="1" x14ac:dyDescent="0.35">
      <c r="A851" s="476" t="s">
        <v>232</v>
      </c>
      <c r="B851" s="477"/>
      <c r="C851" s="477"/>
      <c r="D851" s="477"/>
      <c r="E851" s="477"/>
      <c r="F851" s="477"/>
      <c r="G851" s="477"/>
      <c r="H851" s="477"/>
      <c r="I851" s="477"/>
      <c r="J851" s="477"/>
      <c r="K851" s="477"/>
      <c r="L851" s="477"/>
      <c r="M851" s="477"/>
      <c r="N851" s="477"/>
      <c r="O851" s="477"/>
      <c r="P851" s="478"/>
      <c r="Q851" s="261"/>
      <c r="R851" s="262"/>
      <c r="S851" s="262"/>
      <c r="T851" s="262"/>
      <c r="U851" s="262"/>
      <c r="V851" s="262"/>
      <c r="W851" s="262"/>
      <c r="X851" s="262"/>
      <c r="Y851" s="263"/>
      <c r="Z851" s="261"/>
      <c r="AA851" s="262"/>
      <c r="AB851" s="262"/>
      <c r="AC851" s="262"/>
      <c r="AD851" s="262"/>
      <c r="AE851" s="262"/>
      <c r="AF851" s="262"/>
      <c r="AG851" s="262"/>
      <c r="AH851" s="263"/>
    </row>
    <row r="852" spans="1:36" x14ac:dyDescent="0.35">
      <c r="A852" s="476" t="s">
        <v>233</v>
      </c>
      <c r="B852" s="477"/>
      <c r="C852" s="477"/>
      <c r="D852" s="477"/>
      <c r="E852" s="477"/>
      <c r="F852" s="477"/>
      <c r="G852" s="477"/>
      <c r="H852" s="477"/>
      <c r="I852" s="477"/>
      <c r="J852" s="477"/>
      <c r="K852" s="477"/>
      <c r="L852" s="477"/>
      <c r="M852" s="477"/>
      <c r="N852" s="477"/>
      <c r="O852" s="477"/>
      <c r="P852" s="478"/>
      <c r="Q852" s="261"/>
      <c r="R852" s="262"/>
      <c r="S852" s="262"/>
      <c r="T852" s="262"/>
      <c r="U852" s="262"/>
      <c r="V852" s="262"/>
      <c r="W852" s="262"/>
      <c r="X852" s="262"/>
      <c r="Y852" s="263"/>
      <c r="Z852" s="261"/>
      <c r="AA852" s="262"/>
      <c r="AB852" s="262"/>
      <c r="AC852" s="262"/>
      <c r="AD852" s="262"/>
      <c r="AE852" s="262"/>
      <c r="AF852" s="262"/>
      <c r="AG852" s="262"/>
      <c r="AH852" s="263"/>
    </row>
    <row r="853" spans="1:36" x14ac:dyDescent="0.35">
      <c r="A853" s="255" t="s">
        <v>845</v>
      </c>
      <c r="B853" s="365"/>
      <c r="C853" s="365"/>
      <c r="D853" s="365"/>
      <c r="E853" s="365"/>
      <c r="F853" s="365"/>
      <c r="G853" s="365"/>
      <c r="H853" s="365"/>
      <c r="I853" s="365"/>
      <c r="J853" s="365"/>
      <c r="K853" s="365"/>
      <c r="L853" s="365"/>
      <c r="M853" s="365"/>
      <c r="N853" s="365"/>
      <c r="O853" s="365"/>
      <c r="P853" s="366"/>
      <c r="Q853" s="261">
        <v>41</v>
      </c>
      <c r="R853" s="262"/>
      <c r="S853" s="262"/>
      <c r="T853" s="262"/>
      <c r="U853" s="262"/>
      <c r="V853" s="262"/>
      <c r="W853" s="262"/>
      <c r="X853" s="262"/>
      <c r="Y853" s="263"/>
      <c r="Z853" s="261">
        <v>78</v>
      </c>
      <c r="AA853" s="262"/>
      <c r="AB853" s="262"/>
      <c r="AC853" s="262"/>
      <c r="AD853" s="262"/>
      <c r="AE853" s="262"/>
      <c r="AF853" s="262"/>
      <c r="AG853" s="262"/>
      <c r="AH853" s="263"/>
    </row>
    <row r="854" spans="1:36" hidden="1" x14ac:dyDescent="0.35">
      <c r="A854" s="250"/>
      <c r="B854" s="252"/>
      <c r="C854" s="252"/>
      <c r="D854" s="252"/>
      <c r="E854" s="252"/>
      <c r="F854" s="252"/>
      <c r="G854" s="252"/>
      <c r="H854" s="252"/>
      <c r="I854" s="252"/>
      <c r="J854" s="252"/>
      <c r="K854" s="252"/>
      <c r="L854" s="252"/>
      <c r="M854" s="252"/>
      <c r="N854" s="252"/>
      <c r="O854" s="252"/>
      <c r="P854" s="253"/>
      <c r="Q854" s="261"/>
      <c r="R854" s="262"/>
      <c r="S854" s="262"/>
      <c r="T854" s="262"/>
      <c r="U854" s="262"/>
      <c r="V854" s="262"/>
      <c r="W854" s="262"/>
      <c r="X854" s="262"/>
      <c r="Y854" s="263"/>
      <c r="Z854" s="261"/>
      <c r="AA854" s="262"/>
      <c r="AB854" s="262"/>
      <c r="AC854" s="262"/>
      <c r="AD854" s="262"/>
      <c r="AE854" s="262"/>
      <c r="AF854" s="262"/>
      <c r="AG854" s="262"/>
      <c r="AH854" s="263"/>
    </row>
    <row r="855" spans="1:36" hidden="1" x14ac:dyDescent="0.35">
      <c r="A855" s="250"/>
      <c r="B855" s="252"/>
      <c r="C855" s="252"/>
      <c r="D855" s="252"/>
      <c r="E855" s="252"/>
      <c r="F855" s="252"/>
      <c r="G855" s="252"/>
      <c r="H855" s="252"/>
      <c r="I855" s="252"/>
      <c r="J855" s="252"/>
      <c r="K855" s="252"/>
      <c r="L855" s="252"/>
      <c r="M855" s="252"/>
      <c r="N855" s="252"/>
      <c r="O855" s="252"/>
      <c r="P855" s="253"/>
      <c r="Q855" s="261"/>
      <c r="R855" s="262"/>
      <c r="S855" s="262"/>
      <c r="T855" s="262"/>
      <c r="U855" s="262"/>
      <c r="V855" s="262"/>
      <c r="W855" s="262"/>
      <c r="X855" s="262"/>
      <c r="Y855" s="263"/>
      <c r="Z855" s="261"/>
      <c r="AA855" s="262"/>
      <c r="AB855" s="262"/>
      <c r="AC855" s="262"/>
      <c r="AD855" s="262"/>
      <c r="AE855" s="262"/>
      <c r="AF855" s="262"/>
      <c r="AG855" s="262"/>
      <c r="AH855" s="263"/>
    </row>
    <row r="856" spans="1:36" x14ac:dyDescent="0.35">
      <c r="A856" s="255" t="s">
        <v>846</v>
      </c>
      <c r="B856" s="365"/>
      <c r="C856" s="365"/>
      <c r="D856" s="365"/>
      <c r="E856" s="365"/>
      <c r="F856" s="365"/>
      <c r="G856" s="365"/>
      <c r="H856" s="365"/>
      <c r="I856" s="365"/>
      <c r="J856" s="365"/>
      <c r="K856" s="365"/>
      <c r="L856" s="365"/>
      <c r="M856" s="365"/>
      <c r="N856" s="365"/>
      <c r="O856" s="365"/>
      <c r="P856" s="366"/>
      <c r="Q856" s="261">
        <f>SUM(Q857:Y859)</f>
        <v>0</v>
      </c>
      <c r="R856" s="262"/>
      <c r="S856" s="262"/>
      <c r="T856" s="262"/>
      <c r="U856" s="262"/>
      <c r="V856" s="262"/>
      <c r="W856" s="262"/>
      <c r="X856" s="262"/>
      <c r="Y856" s="263"/>
      <c r="Z856" s="261">
        <f>SUM(Z857:AH859)</f>
        <v>0</v>
      </c>
      <c r="AA856" s="262"/>
      <c r="AB856" s="262"/>
      <c r="AC856" s="262"/>
      <c r="AD856" s="262"/>
      <c r="AE856" s="262"/>
      <c r="AF856" s="262"/>
      <c r="AG856" s="262"/>
      <c r="AH856" s="263"/>
      <c r="AJ856" t="s">
        <v>678</v>
      </c>
    </row>
    <row r="857" spans="1:36" hidden="1" x14ac:dyDescent="0.35">
      <c r="A857" s="250"/>
      <c r="B857" s="252"/>
      <c r="C857" s="252"/>
      <c r="D857" s="252"/>
      <c r="E857" s="252"/>
      <c r="F857" s="252"/>
      <c r="G857" s="252"/>
      <c r="H857" s="252"/>
      <c r="I857" s="252"/>
      <c r="J857" s="252"/>
      <c r="K857" s="252"/>
      <c r="L857" s="252"/>
      <c r="M857" s="252"/>
      <c r="N857" s="252"/>
      <c r="O857" s="252"/>
      <c r="P857" s="253"/>
      <c r="Q857" s="261"/>
      <c r="R857" s="262"/>
      <c r="S857" s="262"/>
      <c r="T857" s="262"/>
      <c r="U857" s="262"/>
      <c r="V857" s="262"/>
      <c r="W857" s="262"/>
      <c r="X857" s="262"/>
      <c r="Y857" s="263"/>
      <c r="Z857" s="261"/>
      <c r="AA857" s="262"/>
      <c r="AB857" s="262"/>
      <c r="AC857" s="262"/>
      <c r="AD857" s="262"/>
      <c r="AE857" s="262"/>
      <c r="AF857" s="262"/>
      <c r="AG857" s="262"/>
      <c r="AH857" s="263"/>
      <c r="AI857" t="e">
        <f>IF(ROUND(Q856-#REF!,0)=0,"","CHYBA")</f>
        <v>#REF!</v>
      </c>
      <c r="AJ857" t="s">
        <v>678</v>
      </c>
    </row>
    <row r="858" spans="1:36" hidden="1" x14ac:dyDescent="0.35">
      <c r="A858" s="250"/>
      <c r="B858" s="252"/>
      <c r="C858" s="252"/>
      <c r="D858" s="252"/>
      <c r="E858" s="252"/>
      <c r="F858" s="252"/>
      <c r="G858" s="252"/>
      <c r="H858" s="252"/>
      <c r="I858" s="252"/>
      <c r="J858" s="252"/>
      <c r="K858" s="252"/>
      <c r="L858" s="252"/>
      <c r="M858" s="252"/>
      <c r="N858" s="252"/>
      <c r="O858" s="252"/>
      <c r="P858" s="253"/>
      <c r="Q858" s="261"/>
      <c r="R858" s="262"/>
      <c r="S858" s="262"/>
      <c r="T858" s="262"/>
      <c r="U858" s="262"/>
      <c r="V858" s="262"/>
      <c r="W858" s="262"/>
      <c r="X858" s="262"/>
      <c r="Y858" s="263"/>
      <c r="Z858" s="261"/>
      <c r="AA858" s="262"/>
      <c r="AB858" s="262"/>
      <c r="AC858" s="262"/>
      <c r="AD858" s="262"/>
      <c r="AE858" s="262"/>
      <c r="AF858" s="262"/>
      <c r="AG858" s="262"/>
      <c r="AH858" s="263"/>
    </row>
    <row r="859" spans="1:36" hidden="1" x14ac:dyDescent="0.35">
      <c r="A859" s="250"/>
      <c r="B859" s="252"/>
      <c r="C859" s="252"/>
      <c r="D859" s="252"/>
      <c r="E859" s="252"/>
      <c r="F859" s="252"/>
      <c r="G859" s="252"/>
      <c r="H859" s="252"/>
      <c r="I859" s="252"/>
      <c r="J859" s="252"/>
      <c r="K859" s="252"/>
      <c r="L859" s="252"/>
      <c r="M859" s="252"/>
      <c r="N859" s="252"/>
      <c r="O859" s="252"/>
      <c r="P859" s="253"/>
      <c r="Q859" s="261"/>
      <c r="R859" s="262"/>
      <c r="S859" s="262"/>
      <c r="T859" s="262"/>
      <c r="U859" s="262"/>
      <c r="V859" s="262"/>
      <c r="W859" s="262"/>
      <c r="X859" s="262"/>
      <c r="Y859" s="263"/>
      <c r="Z859" s="261"/>
      <c r="AA859" s="262"/>
      <c r="AB859" s="262"/>
      <c r="AC859" s="262"/>
      <c r="AD859" s="262"/>
      <c r="AE859" s="262"/>
      <c r="AF859" s="262"/>
      <c r="AG859" s="262"/>
      <c r="AH859" s="263"/>
    </row>
    <row r="860" spans="1:36" x14ac:dyDescent="0.3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row>
    <row r="861" spans="1:36" x14ac:dyDescent="0.35">
      <c r="A861" s="5" t="s">
        <v>234</v>
      </c>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row>
    <row r="862" spans="1:36" x14ac:dyDescent="0.3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row>
    <row r="863" spans="1:36" ht="29.25" customHeight="1" x14ac:dyDescent="0.35">
      <c r="A863" s="250" t="s">
        <v>83</v>
      </c>
      <c r="B863" s="252"/>
      <c r="C863" s="252"/>
      <c r="D863" s="252"/>
      <c r="E863" s="252"/>
      <c r="F863" s="252"/>
      <c r="G863" s="252"/>
      <c r="H863" s="252"/>
      <c r="I863" s="252"/>
      <c r="J863" s="252"/>
      <c r="K863" s="252"/>
      <c r="L863" s="252"/>
      <c r="M863" s="252"/>
      <c r="N863" s="252"/>
      <c r="O863" s="252"/>
      <c r="P863" s="253"/>
      <c r="Q863" s="479" t="s">
        <v>87</v>
      </c>
      <c r="R863" s="480"/>
      <c r="S863" s="480"/>
      <c r="T863" s="480"/>
      <c r="U863" s="480"/>
      <c r="V863" s="480"/>
      <c r="W863" s="480"/>
      <c r="X863" s="480"/>
      <c r="Y863" s="481"/>
      <c r="Z863" s="482" t="s">
        <v>59</v>
      </c>
      <c r="AA863" s="483"/>
      <c r="AB863" s="483"/>
      <c r="AC863" s="483"/>
      <c r="AD863" s="483"/>
      <c r="AE863" s="483"/>
      <c r="AF863" s="483"/>
      <c r="AG863" s="483"/>
      <c r="AH863" s="484"/>
    </row>
    <row r="864" spans="1:36" x14ac:dyDescent="0.35">
      <c r="A864" s="255" t="s">
        <v>235</v>
      </c>
      <c r="B864" s="365"/>
      <c r="C864" s="365"/>
      <c r="D864" s="365"/>
      <c r="E864" s="365"/>
      <c r="F864" s="365"/>
      <c r="G864" s="365"/>
      <c r="H864" s="365"/>
      <c r="I864" s="365"/>
      <c r="J864" s="365"/>
      <c r="K864" s="365"/>
      <c r="L864" s="365"/>
      <c r="M864" s="365"/>
      <c r="N864" s="365"/>
      <c r="O864" s="365"/>
      <c r="P864" s="366"/>
      <c r="Q864" s="261">
        <v>3527288</v>
      </c>
      <c r="R864" s="262"/>
      <c r="S864" s="262"/>
      <c r="T864" s="262"/>
      <c r="U864" s="262"/>
      <c r="V864" s="262"/>
      <c r="W864" s="262"/>
      <c r="X864" s="262"/>
      <c r="Y864" s="263"/>
      <c r="Z864" s="261">
        <v>3421628</v>
      </c>
      <c r="AA864" s="262"/>
      <c r="AB864" s="262"/>
      <c r="AC864" s="262"/>
      <c r="AD864" s="262"/>
      <c r="AE864" s="262"/>
      <c r="AF864" s="262"/>
      <c r="AG864" s="262"/>
      <c r="AH864" s="263"/>
    </row>
    <row r="865" spans="1:38" x14ac:dyDescent="0.35">
      <c r="A865" s="255" t="s">
        <v>236</v>
      </c>
      <c r="B865" s="365"/>
      <c r="C865" s="365"/>
      <c r="D865" s="365"/>
      <c r="E865" s="365"/>
      <c r="F865" s="365"/>
      <c r="G865" s="365"/>
      <c r="H865" s="365"/>
      <c r="I865" s="365"/>
      <c r="J865" s="365"/>
      <c r="K865" s="365"/>
      <c r="L865" s="365"/>
      <c r="M865" s="365"/>
      <c r="N865" s="365"/>
      <c r="O865" s="365"/>
      <c r="P865" s="366"/>
      <c r="Q865" s="261">
        <v>52918</v>
      </c>
      <c r="R865" s="262"/>
      <c r="S865" s="262"/>
      <c r="T865" s="262"/>
      <c r="U865" s="262"/>
      <c r="V865" s="262"/>
      <c r="W865" s="262"/>
      <c r="X865" s="262"/>
      <c r="Y865" s="263"/>
      <c r="Z865" s="261">
        <v>37730</v>
      </c>
      <c r="AA865" s="262"/>
      <c r="AB865" s="262"/>
      <c r="AC865" s="262"/>
      <c r="AD865" s="262"/>
      <c r="AE865" s="262"/>
      <c r="AF865" s="262"/>
      <c r="AG865" s="262"/>
      <c r="AH865" s="263"/>
    </row>
    <row r="866" spans="1:38" x14ac:dyDescent="0.35">
      <c r="A866" s="255" t="s">
        <v>237</v>
      </c>
      <c r="B866" s="365"/>
      <c r="C866" s="365"/>
      <c r="D866" s="365"/>
      <c r="E866" s="365"/>
      <c r="F866" s="365"/>
      <c r="G866" s="365"/>
      <c r="H866" s="365"/>
      <c r="I866" s="365"/>
      <c r="J866" s="365"/>
      <c r="K866" s="365"/>
      <c r="L866" s="365"/>
      <c r="M866" s="365"/>
      <c r="N866" s="365"/>
      <c r="O866" s="365"/>
      <c r="P866" s="366"/>
      <c r="Q866" s="261">
        <v>680</v>
      </c>
      <c r="R866" s="262"/>
      <c r="S866" s="262"/>
      <c r="T866" s="262"/>
      <c r="U866" s="262"/>
      <c r="V866" s="262"/>
      <c r="W866" s="262"/>
      <c r="X866" s="262"/>
      <c r="Y866" s="263"/>
      <c r="Z866" s="261"/>
      <c r="AA866" s="262"/>
      <c r="AB866" s="262"/>
      <c r="AC866" s="262"/>
      <c r="AD866" s="262"/>
      <c r="AE866" s="262"/>
      <c r="AF866" s="262"/>
      <c r="AG866" s="262"/>
      <c r="AH866" s="263"/>
    </row>
    <row r="867" spans="1:38" x14ac:dyDescent="0.35">
      <c r="A867" s="255" t="s">
        <v>238</v>
      </c>
      <c r="B867" s="365"/>
      <c r="C867" s="365"/>
      <c r="D867" s="365"/>
      <c r="E867" s="365"/>
      <c r="F867" s="365"/>
      <c r="G867" s="365"/>
      <c r="H867" s="365"/>
      <c r="I867" s="365"/>
      <c r="J867" s="365"/>
      <c r="K867" s="365"/>
      <c r="L867" s="365"/>
      <c r="M867" s="365"/>
      <c r="N867" s="365"/>
      <c r="O867" s="365"/>
      <c r="P867" s="366"/>
      <c r="Q867" s="261"/>
      <c r="R867" s="262"/>
      <c r="S867" s="262"/>
      <c r="T867" s="262"/>
      <c r="U867" s="262"/>
      <c r="V867" s="262"/>
      <c r="W867" s="262"/>
      <c r="X867" s="262"/>
      <c r="Y867" s="263"/>
      <c r="Z867" s="261"/>
      <c r="AA867" s="262"/>
      <c r="AB867" s="262"/>
      <c r="AC867" s="262"/>
      <c r="AD867" s="262"/>
      <c r="AE867" s="262"/>
      <c r="AF867" s="262"/>
      <c r="AG867" s="262"/>
      <c r="AH867" s="263"/>
    </row>
    <row r="868" spans="1:38" x14ac:dyDescent="0.35">
      <c r="A868" s="255" t="s">
        <v>239</v>
      </c>
      <c r="B868" s="365"/>
      <c r="C868" s="365"/>
      <c r="D868" s="365"/>
      <c r="E868" s="365"/>
      <c r="F868" s="365"/>
      <c r="G868" s="365"/>
      <c r="H868" s="365"/>
      <c r="I868" s="365"/>
      <c r="J868" s="365"/>
      <c r="K868" s="365"/>
      <c r="L868" s="365"/>
      <c r="M868" s="365"/>
      <c r="N868" s="365"/>
      <c r="O868" s="365"/>
      <c r="P868" s="366"/>
      <c r="Q868" s="261"/>
      <c r="R868" s="262"/>
      <c r="S868" s="262"/>
      <c r="T868" s="262"/>
      <c r="U868" s="262"/>
      <c r="V868" s="262"/>
      <c r="W868" s="262"/>
      <c r="X868" s="262"/>
      <c r="Y868" s="263"/>
      <c r="Z868" s="261"/>
      <c r="AA868" s="262"/>
      <c r="AB868" s="262"/>
      <c r="AC868" s="262"/>
      <c r="AD868" s="262"/>
      <c r="AE868" s="262"/>
      <c r="AF868" s="262"/>
      <c r="AG868" s="262"/>
      <c r="AH868" s="263"/>
    </row>
    <row r="869" spans="1:38" x14ac:dyDescent="0.35">
      <c r="A869" s="485" t="s">
        <v>240</v>
      </c>
      <c r="B869" s="486"/>
      <c r="C869" s="486"/>
      <c r="D869" s="486"/>
      <c r="E869" s="486"/>
      <c r="F869" s="486"/>
      <c r="G869" s="486"/>
      <c r="H869" s="486"/>
      <c r="I869" s="486"/>
      <c r="J869" s="486"/>
      <c r="K869" s="486"/>
      <c r="L869" s="486"/>
      <c r="M869" s="486"/>
      <c r="N869" s="486"/>
      <c r="O869" s="486"/>
      <c r="P869" s="487"/>
      <c r="Q869" s="488">
        <v>290217</v>
      </c>
      <c r="R869" s="489"/>
      <c r="S869" s="489"/>
      <c r="T869" s="489"/>
      <c r="U869" s="489"/>
      <c r="V869" s="489"/>
      <c r="W869" s="489"/>
      <c r="X869" s="489"/>
      <c r="Y869" s="490"/>
      <c r="Z869" s="488">
        <v>251888</v>
      </c>
      <c r="AA869" s="489"/>
      <c r="AB869" s="489"/>
      <c r="AC869" s="489"/>
      <c r="AD869" s="489"/>
      <c r="AE869" s="489"/>
      <c r="AF869" s="489"/>
      <c r="AG869" s="489"/>
      <c r="AH869" s="490"/>
      <c r="AI869" s="2"/>
      <c r="AJ869" t="s">
        <v>678</v>
      </c>
      <c r="AL869" s="70"/>
    </row>
    <row r="870" spans="1:38" x14ac:dyDescent="0.35">
      <c r="A870" s="376" t="s">
        <v>241</v>
      </c>
      <c r="B870" s="377"/>
      <c r="C870" s="377"/>
      <c r="D870" s="377"/>
      <c r="E870" s="377"/>
      <c r="F870" s="377"/>
      <c r="G870" s="377"/>
      <c r="H870" s="377"/>
      <c r="I870" s="377"/>
      <c r="J870" s="377"/>
      <c r="K870" s="377"/>
      <c r="L870" s="377"/>
      <c r="M870" s="377"/>
      <c r="N870" s="377"/>
      <c r="O870" s="377"/>
      <c r="P870" s="378"/>
      <c r="Q870" s="261">
        <f>SUM(Q864:Y869)</f>
        <v>3871103</v>
      </c>
      <c r="R870" s="262"/>
      <c r="S870" s="262"/>
      <c r="T870" s="262"/>
      <c r="U870" s="262"/>
      <c r="V870" s="262"/>
      <c r="W870" s="262"/>
      <c r="X870" s="262"/>
      <c r="Y870" s="263"/>
      <c r="Z870" s="261">
        <f>SUM(Z864:AH869)</f>
        <v>3711246</v>
      </c>
      <c r="AA870" s="262"/>
      <c r="AB870" s="262"/>
      <c r="AC870" s="262"/>
      <c r="AD870" s="262"/>
      <c r="AE870" s="262"/>
      <c r="AF870" s="262"/>
      <c r="AG870" s="262"/>
      <c r="AH870" s="263"/>
      <c r="AJ870" t="s">
        <v>678</v>
      </c>
    </row>
    <row r="871" spans="1:38" hidden="1" x14ac:dyDescent="0.35">
      <c r="A871" s="231" t="s">
        <v>242</v>
      </c>
      <c r="B871" s="231"/>
      <c r="C871" s="231"/>
      <c r="D871" s="231"/>
      <c r="E871" s="231"/>
      <c r="F871" s="231"/>
      <c r="G871" s="231"/>
      <c r="H871" s="231"/>
      <c r="I871" s="231"/>
      <c r="J871" s="231"/>
      <c r="K871" s="231"/>
      <c r="L871" s="231"/>
      <c r="M871" s="231"/>
      <c r="N871" s="231"/>
      <c r="O871" s="231"/>
      <c r="P871" s="231"/>
      <c r="Q871" s="231"/>
      <c r="R871" s="231"/>
      <c r="S871" s="231"/>
      <c r="T871" s="231"/>
      <c r="U871" s="231"/>
      <c r="V871" s="231"/>
      <c r="W871" s="231"/>
      <c r="X871" s="231"/>
      <c r="Y871" s="231"/>
      <c r="Z871" s="231"/>
      <c r="AA871" s="231"/>
      <c r="AB871" s="231"/>
      <c r="AC871" s="231"/>
      <c r="AD871" s="231"/>
      <c r="AE871" s="231"/>
      <c r="AF871" s="231"/>
      <c r="AG871" s="231"/>
      <c r="AH871" s="231"/>
    </row>
    <row r="872" spans="1:38" hidden="1" x14ac:dyDescent="0.3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row>
    <row r="873" spans="1:38" x14ac:dyDescent="0.35">
      <c r="A873" s="12" t="s">
        <v>243</v>
      </c>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row>
    <row r="874" spans="1:38" x14ac:dyDescent="0.3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row>
    <row r="875" spans="1:38" x14ac:dyDescent="0.35">
      <c r="A875" s="231" t="s">
        <v>244</v>
      </c>
      <c r="B875" s="231"/>
      <c r="C875" s="231"/>
      <c r="D875" s="231"/>
      <c r="E875" s="231"/>
      <c r="F875" s="231"/>
      <c r="G875" s="231"/>
      <c r="H875" s="231"/>
      <c r="I875" s="231"/>
      <c r="J875" s="231"/>
      <c r="K875" s="231"/>
      <c r="L875" s="231"/>
      <c r="M875" s="231"/>
      <c r="N875" s="231"/>
      <c r="O875" s="231"/>
      <c r="P875" s="231"/>
      <c r="Q875" s="231"/>
      <c r="R875" s="231"/>
      <c r="S875" s="231"/>
      <c r="T875" s="231"/>
      <c r="U875" s="231"/>
      <c r="V875" s="231"/>
      <c r="W875" s="231"/>
      <c r="X875" s="231"/>
      <c r="Y875" s="231"/>
      <c r="Z875" s="231"/>
      <c r="AA875" s="231"/>
      <c r="AB875" s="231"/>
      <c r="AC875" s="231"/>
      <c r="AD875" s="231"/>
      <c r="AE875" s="231"/>
      <c r="AF875" s="231"/>
      <c r="AG875" s="231"/>
      <c r="AH875" s="231"/>
    </row>
    <row r="876" spans="1:38" x14ac:dyDescent="0.35">
      <c r="A876" s="231"/>
      <c r="B876" s="231"/>
      <c r="C876" s="231"/>
      <c r="D876" s="231"/>
      <c r="E876" s="231"/>
      <c r="F876" s="231"/>
      <c r="G876" s="231"/>
      <c r="H876" s="231"/>
      <c r="I876" s="231"/>
      <c r="J876" s="231"/>
      <c r="K876" s="231"/>
      <c r="L876" s="231"/>
      <c r="M876" s="231"/>
      <c r="N876" s="231"/>
      <c r="O876" s="231"/>
      <c r="P876" s="231"/>
      <c r="Q876" s="231"/>
      <c r="R876" s="231"/>
      <c r="S876" s="231"/>
      <c r="T876" s="231"/>
      <c r="U876" s="231"/>
      <c r="V876" s="231"/>
      <c r="W876" s="231"/>
      <c r="X876" s="231"/>
      <c r="Y876" s="231"/>
      <c r="Z876" s="231"/>
      <c r="AA876" s="231"/>
      <c r="AB876" s="231"/>
      <c r="AC876" s="231"/>
      <c r="AD876" s="231"/>
      <c r="AE876" s="231"/>
      <c r="AF876" s="231"/>
      <c r="AG876" s="231"/>
      <c r="AH876" s="231"/>
    </row>
    <row r="877" spans="1:38" x14ac:dyDescent="0.3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row>
    <row r="878" spans="1:38" ht="25.5" customHeight="1" x14ac:dyDescent="0.35">
      <c r="A878" s="232" t="s">
        <v>83</v>
      </c>
      <c r="B878" s="233"/>
      <c r="C878" s="233"/>
      <c r="D878" s="233"/>
      <c r="E878" s="233"/>
      <c r="F878" s="233"/>
      <c r="G878" s="233"/>
      <c r="H878" s="233"/>
      <c r="I878" s="233"/>
      <c r="J878" s="233"/>
      <c r="K878" s="233"/>
      <c r="L878" s="233"/>
      <c r="M878" s="233"/>
      <c r="N878" s="233"/>
      <c r="O878" s="233"/>
      <c r="P878" s="233"/>
      <c r="Q878" s="233"/>
      <c r="R878" s="233"/>
      <c r="S878" s="233"/>
      <c r="T878" s="234"/>
      <c r="U878" s="232" t="s">
        <v>58</v>
      </c>
      <c r="V878" s="233"/>
      <c r="W878" s="233"/>
      <c r="X878" s="233"/>
      <c r="Y878" s="233"/>
      <c r="Z878" s="233"/>
      <c r="AA878" s="234"/>
      <c r="AB878" s="232" t="s">
        <v>59</v>
      </c>
      <c r="AC878" s="233"/>
      <c r="AD878" s="233"/>
      <c r="AE878" s="233"/>
      <c r="AF878" s="233"/>
      <c r="AG878" s="233"/>
      <c r="AH878" s="234"/>
      <c r="AJ878" t="s">
        <v>678</v>
      </c>
    </row>
    <row r="879" spans="1:38" ht="20.25" customHeight="1" x14ac:dyDescent="0.35">
      <c r="A879" s="309" t="s">
        <v>245</v>
      </c>
      <c r="B879" s="310"/>
      <c r="C879" s="310"/>
      <c r="D879" s="310"/>
      <c r="E879" s="310"/>
      <c r="F879" s="310"/>
      <c r="G879" s="310"/>
      <c r="H879" s="310"/>
      <c r="I879" s="310"/>
      <c r="J879" s="310"/>
      <c r="K879" s="310"/>
      <c r="L879" s="310"/>
      <c r="M879" s="310"/>
      <c r="N879" s="310"/>
      <c r="O879" s="310"/>
      <c r="P879" s="310"/>
      <c r="Q879" s="310"/>
      <c r="R879" s="310"/>
      <c r="S879" s="310"/>
      <c r="T879" s="311"/>
      <c r="U879" s="206">
        <f>SUM(U880:AA897)</f>
        <v>250179</v>
      </c>
      <c r="V879" s="229"/>
      <c r="W879" s="229"/>
      <c r="X879" s="229"/>
      <c r="Y879" s="229"/>
      <c r="Z879" s="229"/>
      <c r="AA879" s="230"/>
      <c r="AB879" s="206">
        <f>SUM(AB880:AH897)</f>
        <v>245198</v>
      </c>
      <c r="AC879" s="229"/>
      <c r="AD879" s="229"/>
      <c r="AE879" s="229"/>
      <c r="AF879" s="229"/>
      <c r="AG879" s="229"/>
      <c r="AH879" s="230"/>
      <c r="AJ879" t="s">
        <v>678</v>
      </c>
    </row>
    <row r="880" spans="1:38" x14ac:dyDescent="0.35">
      <c r="A880" s="203" t="s">
        <v>246</v>
      </c>
      <c r="B880" s="227"/>
      <c r="C880" s="227"/>
      <c r="D880" s="227"/>
      <c r="E880" s="227"/>
      <c r="F880" s="227"/>
      <c r="G880" s="227"/>
      <c r="H880" s="227"/>
      <c r="I880" s="227"/>
      <c r="J880" s="227"/>
      <c r="K880" s="227"/>
      <c r="L880" s="227"/>
      <c r="M880" s="227"/>
      <c r="N880" s="227"/>
      <c r="O880" s="227"/>
      <c r="P880" s="227"/>
      <c r="Q880" s="227"/>
      <c r="R880" s="227"/>
      <c r="S880" s="227"/>
      <c r="T880" s="228"/>
      <c r="U880" s="206"/>
      <c r="V880" s="229"/>
      <c r="W880" s="229"/>
      <c r="X880" s="229"/>
      <c r="Y880" s="229"/>
      <c r="Z880" s="229"/>
      <c r="AA880" s="230"/>
      <c r="AB880" s="206"/>
      <c r="AC880" s="229"/>
      <c r="AD880" s="229"/>
      <c r="AE880" s="229"/>
      <c r="AF880" s="229"/>
      <c r="AG880" s="229"/>
      <c r="AH880" s="230"/>
    </row>
    <row r="881" spans="1:37" x14ac:dyDescent="0.35">
      <c r="A881" s="476" t="s">
        <v>247</v>
      </c>
      <c r="B881" s="477"/>
      <c r="C881" s="477"/>
      <c r="D881" s="477"/>
      <c r="E881" s="477"/>
      <c r="F881" s="477"/>
      <c r="G881" s="477"/>
      <c r="H881" s="477"/>
      <c r="I881" s="477"/>
      <c r="J881" s="477"/>
      <c r="K881" s="477"/>
      <c r="L881" s="477"/>
      <c r="M881" s="477"/>
      <c r="N881" s="477"/>
      <c r="O881" s="477"/>
      <c r="P881" s="477"/>
      <c r="Q881" s="477"/>
      <c r="R881" s="477"/>
      <c r="S881" s="477"/>
      <c r="T881" s="478"/>
      <c r="U881" s="206">
        <v>2800</v>
      </c>
      <c r="V881" s="229"/>
      <c r="W881" s="229"/>
      <c r="X881" s="229"/>
      <c r="Y881" s="229"/>
      <c r="Z881" s="229"/>
      <c r="AA881" s="230"/>
      <c r="AB881" s="206">
        <v>2880</v>
      </c>
      <c r="AC881" s="229"/>
      <c r="AD881" s="229"/>
      <c r="AE881" s="229"/>
      <c r="AF881" s="229"/>
      <c r="AG881" s="229"/>
      <c r="AH881" s="230"/>
    </row>
    <row r="882" spans="1:37" x14ac:dyDescent="0.35">
      <c r="A882" s="476" t="s">
        <v>248</v>
      </c>
      <c r="B882" s="477"/>
      <c r="C882" s="477"/>
      <c r="D882" s="477"/>
      <c r="E882" s="477"/>
      <c r="F882" s="477"/>
      <c r="G882" s="477"/>
      <c r="H882" s="477"/>
      <c r="I882" s="477"/>
      <c r="J882" s="477"/>
      <c r="K882" s="477"/>
      <c r="L882" s="477"/>
      <c r="M882" s="477"/>
      <c r="N882" s="477"/>
      <c r="O882" s="477"/>
      <c r="P882" s="477"/>
      <c r="Q882" s="477"/>
      <c r="R882" s="477"/>
      <c r="S882" s="477"/>
      <c r="T882" s="478"/>
      <c r="U882" s="206"/>
      <c r="V882" s="229"/>
      <c r="W882" s="229"/>
      <c r="X882" s="229"/>
      <c r="Y882" s="229"/>
      <c r="Z882" s="229"/>
      <c r="AA882" s="230"/>
      <c r="AB882" s="206"/>
      <c r="AC882" s="229"/>
      <c r="AD882" s="229"/>
      <c r="AE882" s="229"/>
      <c r="AF882" s="229"/>
      <c r="AG882" s="229"/>
      <c r="AH882" s="230"/>
    </row>
    <row r="883" spans="1:37" x14ac:dyDescent="0.35">
      <c r="A883" s="476" t="s">
        <v>249</v>
      </c>
      <c r="B883" s="477"/>
      <c r="C883" s="477"/>
      <c r="D883" s="477"/>
      <c r="E883" s="477"/>
      <c r="F883" s="477"/>
      <c r="G883" s="477"/>
      <c r="H883" s="477"/>
      <c r="I883" s="477"/>
      <c r="J883" s="477"/>
      <c r="K883" s="477"/>
      <c r="L883" s="477"/>
      <c r="M883" s="477"/>
      <c r="N883" s="477"/>
      <c r="O883" s="477"/>
      <c r="P883" s="477"/>
      <c r="Q883" s="477"/>
      <c r="R883" s="477"/>
      <c r="S883" s="477"/>
      <c r="T883" s="478"/>
      <c r="U883" s="206"/>
      <c r="V883" s="229"/>
      <c r="W883" s="229"/>
      <c r="X883" s="229"/>
      <c r="Y883" s="229"/>
      <c r="Z883" s="229"/>
      <c r="AA883" s="230"/>
      <c r="AB883" s="206"/>
      <c r="AC883" s="229"/>
      <c r="AD883" s="229"/>
      <c r="AE883" s="229"/>
      <c r="AF883" s="229"/>
      <c r="AG883" s="229"/>
      <c r="AH883" s="230"/>
    </row>
    <row r="884" spans="1:37" x14ac:dyDescent="0.35">
      <c r="A884" s="476" t="s">
        <v>250</v>
      </c>
      <c r="B884" s="477"/>
      <c r="C884" s="477"/>
      <c r="D884" s="477"/>
      <c r="E884" s="477"/>
      <c r="F884" s="477"/>
      <c r="G884" s="477"/>
      <c r="H884" s="477"/>
      <c r="I884" s="477"/>
      <c r="J884" s="477"/>
      <c r="K884" s="477"/>
      <c r="L884" s="477"/>
      <c r="M884" s="477"/>
      <c r="N884" s="477"/>
      <c r="O884" s="477"/>
      <c r="P884" s="477"/>
      <c r="Q884" s="477"/>
      <c r="R884" s="477"/>
      <c r="S884" s="477"/>
      <c r="T884" s="478"/>
      <c r="U884" s="206"/>
      <c r="V884" s="229"/>
      <c r="W884" s="229"/>
      <c r="X884" s="229"/>
      <c r="Y884" s="229"/>
      <c r="Z884" s="229"/>
      <c r="AA884" s="230"/>
      <c r="AB884" s="206"/>
      <c r="AC884" s="229"/>
      <c r="AD884" s="229"/>
      <c r="AE884" s="229"/>
      <c r="AF884" s="229"/>
      <c r="AG884" s="229"/>
      <c r="AH884" s="230"/>
    </row>
    <row r="885" spans="1:37" x14ac:dyDescent="0.35">
      <c r="A885" s="476" t="s">
        <v>251</v>
      </c>
      <c r="B885" s="477"/>
      <c r="C885" s="477"/>
      <c r="D885" s="477"/>
      <c r="E885" s="477"/>
      <c r="F885" s="477"/>
      <c r="G885" s="477"/>
      <c r="H885" s="477"/>
      <c r="I885" s="477"/>
      <c r="J885" s="477"/>
      <c r="K885" s="477"/>
      <c r="L885" s="477"/>
      <c r="M885" s="477"/>
      <c r="N885" s="477"/>
      <c r="O885" s="477"/>
      <c r="P885" s="477"/>
      <c r="Q885" s="477"/>
      <c r="R885" s="477"/>
      <c r="S885" s="477"/>
      <c r="T885" s="478"/>
      <c r="U885" s="206"/>
      <c r="V885" s="229"/>
      <c r="W885" s="229"/>
      <c r="X885" s="229"/>
      <c r="Y885" s="229"/>
      <c r="Z885" s="229"/>
      <c r="AA885" s="230"/>
      <c r="AB885" s="206"/>
      <c r="AC885" s="229"/>
      <c r="AD885" s="229"/>
      <c r="AE885" s="229"/>
      <c r="AF885" s="229"/>
      <c r="AG885" s="229"/>
      <c r="AH885" s="230"/>
    </row>
    <row r="886" spans="1:37" x14ac:dyDescent="0.35">
      <c r="A886" s="203" t="s">
        <v>252</v>
      </c>
      <c r="B886" s="227"/>
      <c r="C886" s="227"/>
      <c r="D886" s="227"/>
      <c r="E886" s="227"/>
      <c r="F886" s="227"/>
      <c r="G886" s="227"/>
      <c r="H886" s="227"/>
      <c r="I886" s="227"/>
      <c r="J886" s="227"/>
      <c r="K886" s="227"/>
      <c r="L886" s="227"/>
      <c r="M886" s="227"/>
      <c r="N886" s="227"/>
      <c r="O886" s="227"/>
      <c r="P886" s="227"/>
      <c r="Q886" s="227"/>
      <c r="R886" s="227"/>
      <c r="S886" s="227"/>
      <c r="T886" s="228"/>
      <c r="U886" s="206"/>
      <c r="V886" s="229"/>
      <c r="W886" s="229"/>
      <c r="X886" s="229"/>
      <c r="Y886" s="229"/>
      <c r="Z886" s="229"/>
      <c r="AA886" s="230"/>
      <c r="AB886" s="206"/>
      <c r="AC886" s="229"/>
      <c r="AD886" s="229"/>
      <c r="AE886" s="229"/>
      <c r="AF886" s="229"/>
      <c r="AG886" s="229"/>
      <c r="AH886" s="230"/>
    </row>
    <row r="887" spans="1:37" x14ac:dyDescent="0.35">
      <c r="A887" s="203" t="s">
        <v>847</v>
      </c>
      <c r="B887" s="204"/>
      <c r="C887" s="204"/>
      <c r="D887" s="204"/>
      <c r="E887" s="204"/>
      <c r="F887" s="204"/>
      <c r="G887" s="204"/>
      <c r="H887" s="204"/>
      <c r="I887" s="204"/>
      <c r="J887" s="204"/>
      <c r="K887" s="204"/>
      <c r="L887" s="204"/>
      <c r="M887" s="204"/>
      <c r="N887" s="204"/>
      <c r="O887" s="204"/>
      <c r="P887" s="204"/>
      <c r="Q887" s="204"/>
      <c r="R887" s="204"/>
      <c r="S887" s="204"/>
      <c r="T887" s="205"/>
      <c r="U887" s="206">
        <v>75569</v>
      </c>
      <c r="V887" s="207"/>
      <c r="W887" s="207"/>
      <c r="X887" s="207"/>
      <c r="Y887" s="207"/>
      <c r="Z887" s="207"/>
      <c r="AA887" s="208"/>
      <c r="AB887" s="206">
        <v>72696</v>
      </c>
      <c r="AC887" s="207"/>
      <c r="AD887" s="207"/>
      <c r="AE887" s="207"/>
      <c r="AF887" s="207"/>
      <c r="AG887" s="207"/>
      <c r="AH887" s="208"/>
    </row>
    <row r="888" spans="1:37" x14ac:dyDescent="0.35">
      <c r="A888" s="203" t="s">
        <v>848</v>
      </c>
      <c r="B888" s="204"/>
      <c r="C888" s="204"/>
      <c r="D888" s="204"/>
      <c r="E888" s="204"/>
      <c r="F888" s="204"/>
      <c r="G888" s="204"/>
      <c r="H888" s="204"/>
      <c r="I888" s="204"/>
      <c r="J888" s="204"/>
      <c r="K888" s="204"/>
      <c r="L888" s="204"/>
      <c r="M888" s="204"/>
      <c r="N888" s="204"/>
      <c r="O888" s="204"/>
      <c r="P888" s="204"/>
      <c r="Q888" s="204"/>
      <c r="R888" s="204"/>
      <c r="S888" s="204"/>
      <c r="T888" s="205"/>
      <c r="U888" s="206">
        <v>9363</v>
      </c>
      <c r="V888" s="207"/>
      <c r="W888" s="207"/>
      <c r="X888" s="207"/>
      <c r="Y888" s="207"/>
      <c r="Z888" s="207"/>
      <c r="AA888" s="208"/>
      <c r="AB888" s="206">
        <v>6313</v>
      </c>
      <c r="AC888" s="207"/>
      <c r="AD888" s="207"/>
      <c r="AE888" s="207"/>
      <c r="AF888" s="207"/>
      <c r="AG888" s="207"/>
      <c r="AH888" s="208"/>
    </row>
    <row r="889" spans="1:37" x14ac:dyDescent="0.35">
      <c r="A889" s="203" t="s">
        <v>849</v>
      </c>
      <c r="B889" s="204"/>
      <c r="C889" s="204"/>
      <c r="D889" s="204"/>
      <c r="E889" s="204"/>
      <c r="F889" s="204"/>
      <c r="G889" s="204"/>
      <c r="H889" s="204"/>
      <c r="I889" s="204"/>
      <c r="J889" s="204"/>
      <c r="K889" s="204"/>
      <c r="L889" s="204"/>
      <c r="M889" s="204"/>
      <c r="N889" s="204"/>
      <c r="O889" s="204"/>
      <c r="P889" s="204"/>
      <c r="Q889" s="204"/>
      <c r="R889" s="204"/>
      <c r="S889" s="204"/>
      <c r="T889" s="205"/>
      <c r="U889" s="206">
        <v>1290</v>
      </c>
      <c r="V889" s="207"/>
      <c r="W889" s="207"/>
      <c r="X889" s="207"/>
      <c r="Y889" s="207"/>
      <c r="Z889" s="207"/>
      <c r="AA889" s="208"/>
      <c r="AB889" s="206">
        <v>665</v>
      </c>
      <c r="AC889" s="207"/>
      <c r="AD889" s="207"/>
      <c r="AE889" s="207"/>
      <c r="AF889" s="207"/>
      <c r="AG889" s="207"/>
      <c r="AH889" s="208"/>
    </row>
    <row r="890" spans="1:37" x14ac:dyDescent="0.35">
      <c r="A890" s="203" t="s">
        <v>850</v>
      </c>
      <c r="B890" s="204"/>
      <c r="C890" s="204"/>
      <c r="D890" s="204"/>
      <c r="E890" s="204"/>
      <c r="F890" s="204"/>
      <c r="G890" s="204"/>
      <c r="H890" s="204"/>
      <c r="I890" s="204"/>
      <c r="J890" s="204"/>
      <c r="K890" s="204"/>
      <c r="L890" s="204"/>
      <c r="M890" s="204"/>
      <c r="N890" s="204"/>
      <c r="O890" s="204"/>
      <c r="P890" s="204"/>
      <c r="Q890" s="204"/>
      <c r="R890" s="204"/>
      <c r="S890" s="204"/>
      <c r="T890" s="205"/>
      <c r="U890" s="206">
        <v>4571</v>
      </c>
      <c r="V890" s="207"/>
      <c r="W890" s="207"/>
      <c r="X890" s="207"/>
      <c r="Y890" s="207"/>
      <c r="Z890" s="207"/>
      <c r="AA890" s="208"/>
      <c r="AB890" s="206">
        <v>5926</v>
      </c>
      <c r="AC890" s="207"/>
      <c r="AD890" s="207"/>
      <c r="AE890" s="207"/>
      <c r="AF890" s="207"/>
      <c r="AG890" s="207"/>
      <c r="AH890" s="208"/>
    </row>
    <row r="891" spans="1:37" x14ac:dyDescent="0.35">
      <c r="A891" s="203" t="s">
        <v>851</v>
      </c>
      <c r="B891" s="204"/>
      <c r="C891" s="204"/>
      <c r="D891" s="204"/>
      <c r="E891" s="204"/>
      <c r="F891" s="204"/>
      <c r="G891" s="204"/>
      <c r="H891" s="204"/>
      <c r="I891" s="204"/>
      <c r="J891" s="204"/>
      <c r="K891" s="204"/>
      <c r="L891" s="204"/>
      <c r="M891" s="204"/>
      <c r="N891" s="204"/>
      <c r="O891" s="204"/>
      <c r="P891" s="204"/>
      <c r="Q891" s="204"/>
      <c r="R891" s="204"/>
      <c r="S891" s="204"/>
      <c r="T891" s="205"/>
      <c r="U891" s="206">
        <v>3562</v>
      </c>
      <c r="V891" s="207"/>
      <c r="W891" s="207"/>
      <c r="X891" s="207"/>
      <c r="Y891" s="207"/>
      <c r="Z891" s="207"/>
      <c r="AA891" s="208"/>
      <c r="AB891" s="206">
        <v>4106</v>
      </c>
      <c r="AC891" s="207"/>
      <c r="AD891" s="207"/>
      <c r="AE891" s="207"/>
      <c r="AF891" s="207"/>
      <c r="AG891" s="207"/>
      <c r="AH891" s="208"/>
    </row>
    <row r="892" spans="1:37" x14ac:dyDescent="0.35">
      <c r="A892" s="203" t="s">
        <v>852</v>
      </c>
      <c r="B892" s="204"/>
      <c r="C892" s="204"/>
      <c r="D892" s="204"/>
      <c r="E892" s="204"/>
      <c r="F892" s="204"/>
      <c r="G892" s="204"/>
      <c r="H892" s="204"/>
      <c r="I892" s="204"/>
      <c r="J892" s="204"/>
      <c r="K892" s="204"/>
      <c r="L892" s="204"/>
      <c r="M892" s="204"/>
      <c r="N892" s="204"/>
      <c r="O892" s="204"/>
      <c r="P892" s="204"/>
      <c r="Q892" s="204"/>
      <c r="R892" s="204"/>
      <c r="S892" s="204"/>
      <c r="T892" s="205"/>
      <c r="U892" s="206">
        <v>15843</v>
      </c>
      <c r="V892" s="207"/>
      <c r="W892" s="207"/>
      <c r="X892" s="207"/>
      <c r="Y892" s="207"/>
      <c r="Z892" s="207"/>
      <c r="AA892" s="208"/>
      <c r="AB892" s="206">
        <v>15684</v>
      </c>
      <c r="AC892" s="207"/>
      <c r="AD892" s="207"/>
      <c r="AE892" s="207"/>
      <c r="AF892" s="207"/>
      <c r="AG892" s="207"/>
      <c r="AH892" s="208"/>
    </row>
    <row r="893" spans="1:37" x14ac:dyDescent="0.35">
      <c r="A893" s="203" t="s">
        <v>853</v>
      </c>
      <c r="B893" s="204"/>
      <c r="C893" s="204"/>
      <c r="D893" s="204"/>
      <c r="E893" s="204"/>
      <c r="F893" s="204"/>
      <c r="G893" s="204"/>
      <c r="H893" s="204"/>
      <c r="I893" s="204"/>
      <c r="J893" s="204"/>
      <c r="K893" s="204"/>
      <c r="L893" s="204"/>
      <c r="M893" s="204"/>
      <c r="N893" s="204"/>
      <c r="O893" s="204"/>
      <c r="P893" s="204"/>
      <c r="Q893" s="204"/>
      <c r="R893" s="204"/>
      <c r="S893" s="204"/>
      <c r="T893" s="205"/>
      <c r="U893" s="206">
        <v>64988</v>
      </c>
      <c r="V893" s="207"/>
      <c r="W893" s="207"/>
      <c r="X893" s="207"/>
      <c r="Y893" s="207"/>
      <c r="Z893" s="207"/>
      <c r="AA893" s="208"/>
      <c r="AB893" s="206">
        <v>70147</v>
      </c>
      <c r="AC893" s="207"/>
      <c r="AD893" s="207"/>
      <c r="AE893" s="207"/>
      <c r="AF893" s="207"/>
      <c r="AG893" s="207"/>
      <c r="AH893" s="208"/>
    </row>
    <row r="894" spans="1:37" x14ac:dyDescent="0.35">
      <c r="A894" s="203" t="s">
        <v>854</v>
      </c>
      <c r="B894" s="204"/>
      <c r="C894" s="204"/>
      <c r="D894" s="204"/>
      <c r="E894" s="204"/>
      <c r="F894" s="204"/>
      <c r="G894" s="204"/>
      <c r="H894" s="204"/>
      <c r="I894" s="204"/>
      <c r="J894" s="204"/>
      <c r="K894" s="204"/>
      <c r="L894" s="204"/>
      <c r="M894" s="204"/>
      <c r="N894" s="204"/>
      <c r="O894" s="204"/>
      <c r="P894" s="204"/>
      <c r="Q894" s="204"/>
      <c r="R894" s="204"/>
      <c r="S894" s="204"/>
      <c r="T894" s="205"/>
      <c r="U894" s="206">
        <v>14982</v>
      </c>
      <c r="V894" s="207"/>
      <c r="W894" s="207"/>
      <c r="X894" s="207"/>
      <c r="Y894" s="207"/>
      <c r="Z894" s="207"/>
      <c r="AA894" s="208"/>
      <c r="AB894" s="206">
        <v>14684</v>
      </c>
      <c r="AC894" s="207"/>
      <c r="AD894" s="207"/>
      <c r="AE894" s="207"/>
      <c r="AF894" s="207"/>
      <c r="AG894" s="207"/>
      <c r="AH894" s="208"/>
    </row>
    <row r="895" spans="1:37" x14ac:dyDescent="0.35">
      <c r="A895" s="203" t="s">
        <v>855</v>
      </c>
      <c r="B895" s="204"/>
      <c r="C895" s="204"/>
      <c r="D895" s="204"/>
      <c r="E895" s="204"/>
      <c r="F895" s="204"/>
      <c r="G895" s="204"/>
      <c r="H895" s="204"/>
      <c r="I895" s="204"/>
      <c r="J895" s="204"/>
      <c r="K895" s="204"/>
      <c r="L895" s="204"/>
      <c r="M895" s="204"/>
      <c r="N895" s="204"/>
      <c r="O895" s="204"/>
      <c r="P895" s="204"/>
      <c r="Q895" s="204"/>
      <c r="R895" s="204"/>
      <c r="S895" s="204"/>
      <c r="T895" s="205"/>
      <c r="U895" s="206">
        <v>24990</v>
      </c>
      <c r="V895" s="207"/>
      <c r="W895" s="207"/>
      <c r="X895" s="207"/>
      <c r="Y895" s="207"/>
      <c r="Z895" s="207"/>
      <c r="AA895" s="208"/>
      <c r="AB895" s="206">
        <v>21633</v>
      </c>
      <c r="AC895" s="207"/>
      <c r="AD895" s="207"/>
      <c r="AE895" s="207"/>
      <c r="AF895" s="207"/>
      <c r="AG895" s="207"/>
      <c r="AH895" s="208"/>
      <c r="AK895" s="108"/>
    </row>
    <row r="896" spans="1:37" x14ac:dyDescent="0.35">
      <c r="A896" s="203" t="s">
        <v>856</v>
      </c>
      <c r="B896" s="204"/>
      <c r="C896" s="204"/>
      <c r="D896" s="204"/>
      <c r="E896" s="204"/>
      <c r="F896" s="204"/>
      <c r="G896" s="204"/>
      <c r="H896" s="204"/>
      <c r="I896" s="204"/>
      <c r="J896" s="204"/>
      <c r="K896" s="204"/>
      <c r="L896" s="204"/>
      <c r="M896" s="204"/>
      <c r="N896" s="204"/>
      <c r="O896" s="204"/>
      <c r="P896" s="204"/>
      <c r="Q896" s="204"/>
      <c r="R896" s="204"/>
      <c r="S896" s="204"/>
      <c r="T896" s="205"/>
      <c r="U896" s="206">
        <v>4892</v>
      </c>
      <c r="V896" s="207"/>
      <c r="W896" s="207"/>
      <c r="X896" s="207"/>
      <c r="Y896" s="207"/>
      <c r="Z896" s="207"/>
      <c r="AA896" s="208"/>
      <c r="AB896" s="206">
        <v>8784</v>
      </c>
      <c r="AC896" s="207"/>
      <c r="AD896" s="207"/>
      <c r="AE896" s="207"/>
      <c r="AF896" s="207"/>
      <c r="AG896" s="207"/>
      <c r="AH896" s="208"/>
    </row>
    <row r="897" spans="1:38" ht="15" customHeight="1" x14ac:dyDescent="0.35">
      <c r="A897" s="203" t="s">
        <v>857</v>
      </c>
      <c r="B897" s="227"/>
      <c r="C897" s="227"/>
      <c r="D897" s="227"/>
      <c r="E897" s="227"/>
      <c r="F897" s="227"/>
      <c r="G897" s="227"/>
      <c r="H897" s="227"/>
      <c r="I897" s="227"/>
      <c r="J897" s="227"/>
      <c r="K897" s="227"/>
      <c r="L897" s="227"/>
      <c r="M897" s="227"/>
      <c r="N897" s="227"/>
      <c r="O897" s="227"/>
      <c r="P897" s="227"/>
      <c r="Q897" s="227"/>
      <c r="R897" s="227"/>
      <c r="S897" s="227"/>
      <c r="T897" s="228"/>
      <c r="U897" s="206">
        <v>27329</v>
      </c>
      <c r="V897" s="229"/>
      <c r="W897" s="229"/>
      <c r="X897" s="229"/>
      <c r="Y897" s="229"/>
      <c r="Z897" s="229"/>
      <c r="AA897" s="230"/>
      <c r="AB897" s="206">
        <v>21680</v>
      </c>
      <c r="AC897" s="229"/>
      <c r="AD897" s="229"/>
      <c r="AE897" s="229"/>
      <c r="AF897" s="229"/>
      <c r="AG897" s="229"/>
      <c r="AH897" s="230"/>
    </row>
    <row r="898" spans="1:38" ht="28.5" customHeight="1" x14ac:dyDescent="0.35">
      <c r="A898" s="309" t="s">
        <v>253</v>
      </c>
      <c r="B898" s="310"/>
      <c r="C898" s="310"/>
      <c r="D898" s="310"/>
      <c r="E898" s="310"/>
      <c r="F898" s="310"/>
      <c r="G898" s="310"/>
      <c r="H898" s="310"/>
      <c r="I898" s="310"/>
      <c r="J898" s="310"/>
      <c r="K898" s="310"/>
      <c r="L898" s="310"/>
      <c r="M898" s="310"/>
      <c r="N898" s="310"/>
      <c r="O898" s="310"/>
      <c r="P898" s="310"/>
      <c r="Q898" s="310"/>
      <c r="R898" s="310"/>
      <c r="S898" s="310"/>
      <c r="T898" s="311"/>
      <c r="U898" s="206">
        <f>SUM(U899:AA903)</f>
        <v>52530</v>
      </c>
      <c r="V898" s="229"/>
      <c r="W898" s="229"/>
      <c r="X898" s="229"/>
      <c r="Y898" s="229"/>
      <c r="Z898" s="229"/>
      <c r="AA898" s="230"/>
      <c r="AB898" s="206">
        <f>SUM(AB899:AH903)</f>
        <v>55652</v>
      </c>
      <c r="AC898" s="229"/>
      <c r="AD898" s="229"/>
      <c r="AE898" s="229"/>
      <c r="AF898" s="229"/>
      <c r="AG898" s="229"/>
      <c r="AH898" s="230"/>
      <c r="AJ898" t="s">
        <v>678</v>
      </c>
    </row>
    <row r="899" spans="1:38" x14ac:dyDescent="0.35">
      <c r="A899" s="203" t="s">
        <v>858</v>
      </c>
      <c r="B899" s="227"/>
      <c r="C899" s="227"/>
      <c r="D899" s="227"/>
      <c r="E899" s="227"/>
      <c r="F899" s="227"/>
      <c r="G899" s="227"/>
      <c r="H899" s="227"/>
      <c r="I899" s="227"/>
      <c r="J899" s="227"/>
      <c r="K899" s="227"/>
      <c r="L899" s="227"/>
      <c r="M899" s="227"/>
      <c r="N899" s="227"/>
      <c r="O899" s="227"/>
      <c r="P899" s="227"/>
      <c r="Q899" s="227"/>
      <c r="R899" s="227"/>
      <c r="S899" s="227"/>
      <c r="T899" s="228"/>
      <c r="U899" s="206"/>
      <c r="V899" s="229"/>
      <c r="W899" s="229"/>
      <c r="X899" s="229"/>
      <c r="Y899" s="229"/>
      <c r="Z899" s="229"/>
      <c r="AA899" s="230"/>
      <c r="AB899" s="206"/>
      <c r="AC899" s="229"/>
      <c r="AD899" s="229"/>
      <c r="AE899" s="229"/>
      <c r="AF899" s="229"/>
      <c r="AG899" s="229"/>
      <c r="AH899" s="230"/>
      <c r="AJ899" t="s">
        <v>678</v>
      </c>
    </row>
    <row r="900" spans="1:38" x14ac:dyDescent="0.35">
      <c r="A900" s="203" t="s">
        <v>820</v>
      </c>
      <c r="B900" s="227"/>
      <c r="C900" s="227"/>
      <c r="D900" s="227"/>
      <c r="E900" s="227"/>
      <c r="F900" s="227"/>
      <c r="G900" s="227"/>
      <c r="H900" s="227"/>
      <c r="I900" s="227"/>
      <c r="J900" s="227"/>
      <c r="K900" s="227"/>
      <c r="L900" s="227"/>
      <c r="M900" s="227"/>
      <c r="N900" s="227"/>
      <c r="O900" s="227"/>
      <c r="P900" s="227"/>
      <c r="Q900" s="227"/>
      <c r="R900" s="227"/>
      <c r="S900" s="227"/>
      <c r="T900" s="228"/>
      <c r="U900" s="206">
        <v>26946</v>
      </c>
      <c r="V900" s="229"/>
      <c r="W900" s="229"/>
      <c r="X900" s="229"/>
      <c r="Y900" s="229"/>
      <c r="Z900" s="229"/>
      <c r="AA900" s="230"/>
      <c r="AB900" s="206">
        <v>24810</v>
      </c>
      <c r="AC900" s="229"/>
      <c r="AD900" s="229"/>
      <c r="AE900" s="229"/>
      <c r="AF900" s="229"/>
      <c r="AG900" s="229"/>
      <c r="AH900" s="230"/>
    </row>
    <row r="901" spans="1:38" x14ac:dyDescent="0.35">
      <c r="A901" s="203" t="s">
        <v>859</v>
      </c>
      <c r="B901" s="204"/>
      <c r="C901" s="204"/>
      <c r="D901" s="204"/>
      <c r="E901" s="204"/>
      <c r="F901" s="204"/>
      <c r="G901" s="204"/>
      <c r="H901" s="204"/>
      <c r="I901" s="204"/>
      <c r="J901" s="204"/>
      <c r="K901" s="204"/>
      <c r="L901" s="204"/>
      <c r="M901" s="204"/>
      <c r="N901" s="204"/>
      <c r="O901" s="204"/>
      <c r="P901" s="204"/>
      <c r="Q901" s="204"/>
      <c r="R901" s="204"/>
      <c r="S901" s="204"/>
      <c r="T901" s="205"/>
      <c r="U901" s="206">
        <v>3256</v>
      </c>
      <c r="V901" s="207"/>
      <c r="W901" s="207"/>
      <c r="X901" s="207"/>
      <c r="Y901" s="207"/>
      <c r="Z901" s="207"/>
      <c r="AA901" s="208"/>
      <c r="AB901" s="206">
        <v>3136</v>
      </c>
      <c r="AC901" s="207"/>
      <c r="AD901" s="207"/>
      <c r="AE901" s="207"/>
      <c r="AF901" s="207"/>
      <c r="AG901" s="207"/>
      <c r="AH901" s="208"/>
    </row>
    <row r="902" spans="1:38" x14ac:dyDescent="0.35">
      <c r="A902" s="203" t="s">
        <v>223</v>
      </c>
      <c r="B902" s="204"/>
      <c r="C902" s="204"/>
      <c r="D902" s="204"/>
      <c r="E902" s="204"/>
      <c r="F902" s="204"/>
      <c r="G902" s="204"/>
      <c r="H902" s="204"/>
      <c r="I902" s="204"/>
      <c r="J902" s="204"/>
      <c r="K902" s="204"/>
      <c r="L902" s="204"/>
      <c r="M902" s="204"/>
      <c r="N902" s="204"/>
      <c r="O902" s="204"/>
      <c r="P902" s="204"/>
      <c r="Q902" s="204"/>
      <c r="R902" s="204"/>
      <c r="S902" s="204"/>
      <c r="T902" s="205"/>
      <c r="U902" s="206">
        <v>20829</v>
      </c>
      <c r="V902" s="207"/>
      <c r="W902" s="207"/>
      <c r="X902" s="207"/>
      <c r="Y902" s="207"/>
      <c r="Z902" s="207"/>
      <c r="AA902" s="208"/>
      <c r="AB902" s="206">
        <v>27311</v>
      </c>
      <c r="AC902" s="207"/>
      <c r="AD902" s="207"/>
      <c r="AE902" s="207"/>
      <c r="AF902" s="207"/>
      <c r="AG902" s="207"/>
      <c r="AH902" s="208"/>
    </row>
    <row r="903" spans="1:38" x14ac:dyDescent="0.35">
      <c r="A903" s="203" t="s">
        <v>822</v>
      </c>
      <c r="B903" s="204"/>
      <c r="C903" s="204"/>
      <c r="D903" s="204"/>
      <c r="E903" s="204"/>
      <c r="F903" s="204"/>
      <c r="G903" s="204"/>
      <c r="H903" s="204"/>
      <c r="I903" s="204"/>
      <c r="J903" s="204"/>
      <c r="K903" s="204"/>
      <c r="L903" s="204"/>
      <c r="M903" s="204"/>
      <c r="N903" s="204"/>
      <c r="O903" s="204"/>
      <c r="P903" s="204"/>
      <c r="Q903" s="204"/>
      <c r="R903" s="204"/>
      <c r="S903" s="204"/>
      <c r="T903" s="205"/>
      <c r="U903" s="206">
        <v>1499</v>
      </c>
      <c r="V903" s="207"/>
      <c r="W903" s="207"/>
      <c r="X903" s="207"/>
      <c r="Y903" s="207"/>
      <c r="Z903" s="207"/>
      <c r="AA903" s="208"/>
      <c r="AB903" s="206">
        <v>395</v>
      </c>
      <c r="AC903" s="207"/>
      <c r="AD903" s="207"/>
      <c r="AE903" s="207"/>
      <c r="AF903" s="207"/>
      <c r="AG903" s="207"/>
      <c r="AH903" s="208"/>
    </row>
    <row r="904" spans="1:38" x14ac:dyDescent="0.35">
      <c r="A904" s="309" t="s">
        <v>254</v>
      </c>
      <c r="B904" s="310"/>
      <c r="C904" s="310"/>
      <c r="D904" s="310"/>
      <c r="E904" s="310"/>
      <c r="F904" s="310"/>
      <c r="G904" s="310"/>
      <c r="H904" s="310"/>
      <c r="I904" s="310"/>
      <c r="J904" s="310"/>
      <c r="K904" s="310"/>
      <c r="L904" s="310"/>
      <c r="M904" s="310"/>
      <c r="N904" s="310"/>
      <c r="O904" s="310"/>
      <c r="P904" s="310"/>
      <c r="Q904" s="310"/>
      <c r="R904" s="310"/>
      <c r="S904" s="310"/>
      <c r="T904" s="311"/>
      <c r="U904" s="206">
        <f>U905+U908+U909</f>
        <v>2325</v>
      </c>
      <c r="V904" s="229"/>
      <c r="W904" s="229"/>
      <c r="X904" s="229"/>
      <c r="Y904" s="229"/>
      <c r="Z904" s="229"/>
      <c r="AA904" s="230"/>
      <c r="AB904" s="206">
        <f>AB905+AB908+AB909</f>
        <v>3544</v>
      </c>
      <c r="AC904" s="229"/>
      <c r="AD904" s="229"/>
      <c r="AE904" s="229"/>
      <c r="AF904" s="229"/>
      <c r="AG904" s="229"/>
      <c r="AH904" s="230"/>
      <c r="AJ904" t="s">
        <v>678</v>
      </c>
    </row>
    <row r="905" spans="1:38" x14ac:dyDescent="0.35">
      <c r="A905" s="203" t="s">
        <v>255</v>
      </c>
      <c r="B905" s="227"/>
      <c r="C905" s="227"/>
      <c r="D905" s="227"/>
      <c r="E905" s="227"/>
      <c r="F905" s="227"/>
      <c r="G905" s="227"/>
      <c r="H905" s="227"/>
      <c r="I905" s="227"/>
      <c r="J905" s="227"/>
      <c r="K905" s="227"/>
      <c r="L905" s="227"/>
      <c r="M905" s="227"/>
      <c r="N905" s="227"/>
      <c r="O905" s="227"/>
      <c r="P905" s="227"/>
      <c r="Q905" s="227"/>
      <c r="R905" s="227"/>
      <c r="S905" s="227"/>
      <c r="T905" s="228"/>
      <c r="U905" s="206">
        <v>25</v>
      </c>
      <c r="V905" s="229"/>
      <c r="W905" s="229"/>
      <c r="X905" s="229"/>
      <c r="Y905" s="229"/>
      <c r="Z905" s="229"/>
      <c r="AA905" s="230"/>
      <c r="AB905" s="206">
        <v>12</v>
      </c>
      <c r="AC905" s="229"/>
      <c r="AD905" s="229"/>
      <c r="AE905" s="229"/>
      <c r="AF905" s="229"/>
      <c r="AG905" s="229"/>
      <c r="AH905" s="230"/>
      <c r="AJ905" t="s">
        <v>678</v>
      </c>
      <c r="AL905" s="108"/>
    </row>
    <row r="906" spans="1:38" x14ac:dyDescent="0.35">
      <c r="A906" s="476" t="s">
        <v>256</v>
      </c>
      <c r="B906" s="477"/>
      <c r="C906" s="477"/>
      <c r="D906" s="477"/>
      <c r="E906" s="477"/>
      <c r="F906" s="477"/>
      <c r="G906" s="477"/>
      <c r="H906" s="477"/>
      <c r="I906" s="477"/>
      <c r="J906" s="477"/>
      <c r="K906" s="477"/>
      <c r="L906" s="477"/>
      <c r="M906" s="477"/>
      <c r="N906" s="477"/>
      <c r="O906" s="477"/>
      <c r="P906" s="477"/>
      <c r="Q906" s="477"/>
      <c r="R906" s="477"/>
      <c r="S906" s="477"/>
      <c r="T906" s="478"/>
      <c r="U906" s="206">
        <v>1</v>
      </c>
      <c r="V906" s="229"/>
      <c r="W906" s="229"/>
      <c r="X906" s="229"/>
      <c r="Y906" s="229"/>
      <c r="Z906" s="229"/>
      <c r="AA906" s="230"/>
      <c r="AB906" s="206"/>
      <c r="AC906" s="229"/>
      <c r="AD906" s="229"/>
      <c r="AE906" s="229"/>
      <c r="AF906" s="229"/>
      <c r="AG906" s="229"/>
      <c r="AH906" s="230"/>
    </row>
    <row r="907" spans="1:38" x14ac:dyDescent="0.35">
      <c r="A907" s="203" t="s">
        <v>257</v>
      </c>
      <c r="B907" s="227"/>
      <c r="C907" s="227"/>
      <c r="D907" s="227"/>
      <c r="E907" s="227"/>
      <c r="F907" s="227"/>
      <c r="G907" s="227"/>
      <c r="H907" s="227"/>
      <c r="I907" s="227"/>
      <c r="J907" s="227"/>
      <c r="K907" s="227"/>
      <c r="L907" s="227"/>
      <c r="M907" s="227"/>
      <c r="N907" s="227"/>
      <c r="O907" s="227"/>
      <c r="P907" s="227"/>
      <c r="Q907" s="227"/>
      <c r="R907" s="227"/>
      <c r="S907" s="227"/>
      <c r="T907" s="228"/>
      <c r="U907" s="206"/>
      <c r="V907" s="229"/>
      <c r="W907" s="229"/>
      <c r="X907" s="229"/>
      <c r="Y907" s="229"/>
      <c r="Z907" s="229"/>
      <c r="AA907" s="230"/>
      <c r="AB907" s="206"/>
      <c r="AC907" s="229"/>
      <c r="AD907" s="229"/>
      <c r="AE907" s="229"/>
      <c r="AF907" s="229"/>
      <c r="AG907" s="229"/>
      <c r="AH907" s="230"/>
    </row>
    <row r="908" spans="1:38" x14ac:dyDescent="0.35">
      <c r="A908" s="203" t="s">
        <v>860</v>
      </c>
      <c r="B908" s="227"/>
      <c r="C908" s="227"/>
      <c r="D908" s="227"/>
      <c r="E908" s="227"/>
      <c r="F908" s="227"/>
      <c r="G908" s="227"/>
      <c r="H908" s="227"/>
      <c r="I908" s="227"/>
      <c r="J908" s="227"/>
      <c r="K908" s="227"/>
      <c r="L908" s="227"/>
      <c r="M908" s="227"/>
      <c r="N908" s="227"/>
      <c r="O908" s="227"/>
      <c r="P908" s="227"/>
      <c r="Q908" s="227"/>
      <c r="R908" s="227"/>
      <c r="S908" s="227"/>
      <c r="T908" s="228"/>
      <c r="U908" s="206">
        <v>95</v>
      </c>
      <c r="V908" s="229"/>
      <c r="W908" s="229"/>
      <c r="X908" s="229"/>
      <c r="Y908" s="229"/>
      <c r="Z908" s="229"/>
      <c r="AA908" s="230"/>
      <c r="AB908" s="206">
        <v>239</v>
      </c>
      <c r="AC908" s="229"/>
      <c r="AD908" s="229"/>
      <c r="AE908" s="229"/>
      <c r="AF908" s="229"/>
      <c r="AG908" s="229"/>
      <c r="AH908" s="230"/>
    </row>
    <row r="909" spans="1:38" x14ac:dyDescent="0.35">
      <c r="A909" s="203" t="s">
        <v>861</v>
      </c>
      <c r="B909" s="227"/>
      <c r="C909" s="227"/>
      <c r="D909" s="227"/>
      <c r="E909" s="227"/>
      <c r="F909" s="227"/>
      <c r="G909" s="227"/>
      <c r="H909" s="227"/>
      <c r="I909" s="227"/>
      <c r="J909" s="227"/>
      <c r="K909" s="227"/>
      <c r="L909" s="227"/>
      <c r="M909" s="227"/>
      <c r="N909" s="227"/>
      <c r="O909" s="227"/>
      <c r="P909" s="227"/>
      <c r="Q909" s="227"/>
      <c r="R909" s="227"/>
      <c r="S909" s="227"/>
      <c r="T909" s="228"/>
      <c r="U909" s="206">
        <v>2205</v>
      </c>
      <c r="V909" s="229"/>
      <c r="W909" s="229"/>
      <c r="X909" s="229"/>
      <c r="Y909" s="229"/>
      <c r="Z909" s="229"/>
      <c r="AA909" s="230"/>
      <c r="AB909" s="206">
        <v>3293</v>
      </c>
      <c r="AC909" s="229"/>
      <c r="AD909" s="229"/>
      <c r="AE909" s="229"/>
      <c r="AF909" s="229"/>
      <c r="AG909" s="229"/>
      <c r="AH909" s="230"/>
    </row>
    <row r="910" spans="1:38" x14ac:dyDescent="0.35">
      <c r="A910" s="309" t="s">
        <v>862</v>
      </c>
      <c r="B910" s="310"/>
      <c r="C910" s="310"/>
      <c r="D910" s="310"/>
      <c r="E910" s="310"/>
      <c r="F910" s="310"/>
      <c r="G910" s="310"/>
      <c r="H910" s="310"/>
      <c r="I910" s="310"/>
      <c r="J910" s="310"/>
      <c r="K910" s="310"/>
      <c r="L910" s="310"/>
      <c r="M910" s="310"/>
      <c r="N910" s="310"/>
      <c r="O910" s="310"/>
      <c r="P910" s="310"/>
      <c r="Q910" s="310"/>
      <c r="R910" s="310"/>
      <c r="S910" s="310"/>
      <c r="T910" s="311"/>
      <c r="U910" s="206"/>
      <c r="V910" s="229"/>
      <c r="W910" s="229"/>
      <c r="X910" s="229"/>
      <c r="Y910" s="229"/>
      <c r="Z910" s="229"/>
      <c r="AA910" s="230"/>
      <c r="AB910" s="206"/>
      <c r="AC910" s="229"/>
      <c r="AD910" s="229"/>
      <c r="AE910" s="229"/>
      <c r="AF910" s="229"/>
      <c r="AG910" s="229"/>
      <c r="AH910" s="230"/>
      <c r="AJ910" t="s">
        <v>678</v>
      </c>
    </row>
    <row r="911" spans="1:38" hidden="1" x14ac:dyDescent="0.35">
      <c r="A911" s="203"/>
      <c r="B911" s="227"/>
      <c r="C911" s="227"/>
      <c r="D911" s="227"/>
      <c r="E911" s="227"/>
      <c r="F911" s="227"/>
      <c r="G911" s="227"/>
      <c r="H911" s="227"/>
      <c r="I911" s="227"/>
      <c r="J911" s="227"/>
      <c r="K911" s="227"/>
      <c r="L911" s="227"/>
      <c r="M911" s="227"/>
      <c r="N911" s="227"/>
      <c r="O911" s="227"/>
      <c r="P911" s="227"/>
      <c r="Q911" s="227"/>
      <c r="R911" s="227"/>
      <c r="S911" s="227"/>
      <c r="T911" s="228"/>
      <c r="U911" s="206"/>
      <c r="V911" s="229"/>
      <c r="W911" s="229"/>
      <c r="X911" s="229"/>
      <c r="Y911" s="229"/>
      <c r="Z911" s="229"/>
      <c r="AA911" s="230"/>
      <c r="AB911" s="206"/>
      <c r="AC911" s="229"/>
      <c r="AD911" s="229"/>
      <c r="AE911" s="229"/>
      <c r="AF911" s="229"/>
      <c r="AG911" s="229"/>
      <c r="AH911" s="230"/>
      <c r="AI911" t="e">
        <f>IF(ROUND(U910-#REF!,0)=0,"","CHYBA")</f>
        <v>#REF!</v>
      </c>
      <c r="AJ911" t="s">
        <v>678</v>
      </c>
    </row>
    <row r="912" spans="1:38" hidden="1" x14ac:dyDescent="0.35">
      <c r="A912" s="203"/>
      <c r="B912" s="227"/>
      <c r="C912" s="227"/>
      <c r="D912" s="227"/>
      <c r="E912" s="227"/>
      <c r="F912" s="227"/>
      <c r="G912" s="227"/>
      <c r="H912" s="227"/>
      <c r="I912" s="227"/>
      <c r="J912" s="227"/>
      <c r="K912" s="227"/>
      <c r="L912" s="227"/>
      <c r="M912" s="227"/>
      <c r="N912" s="227"/>
      <c r="O912" s="227"/>
      <c r="P912" s="227"/>
      <c r="Q912" s="227"/>
      <c r="R912" s="227"/>
      <c r="S912" s="227"/>
      <c r="T912" s="228"/>
      <c r="U912" s="206"/>
      <c r="V912" s="229"/>
      <c r="W912" s="229"/>
      <c r="X912" s="229"/>
      <c r="Y912" s="229"/>
      <c r="Z912" s="229"/>
      <c r="AA912" s="230"/>
      <c r="AB912" s="206"/>
      <c r="AC912" s="229"/>
      <c r="AD912" s="229"/>
      <c r="AE912" s="229"/>
      <c r="AF912" s="229"/>
      <c r="AG912" s="229"/>
      <c r="AH912" s="230"/>
    </row>
    <row r="913" spans="1:34" x14ac:dyDescent="0.3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row>
    <row r="914" spans="1:34" ht="15.75" hidden="1" customHeight="1" x14ac:dyDescent="0.35">
      <c r="A914" s="231" t="s">
        <v>258</v>
      </c>
      <c r="B914" s="231"/>
      <c r="C914" s="231"/>
      <c r="D914" s="231"/>
      <c r="E914" s="231"/>
      <c r="F914" s="231"/>
      <c r="G914" s="231"/>
      <c r="H914" s="231"/>
      <c r="I914" s="231"/>
      <c r="J914" s="231"/>
      <c r="K914" s="231"/>
      <c r="L914" s="231"/>
      <c r="M914" s="231"/>
      <c r="N914" s="231"/>
      <c r="O914" s="231"/>
      <c r="P914" s="231"/>
      <c r="Q914" s="231"/>
      <c r="R914" s="231"/>
      <c r="S914" s="231"/>
      <c r="T914" s="231"/>
      <c r="U914" s="231"/>
      <c r="V914" s="231"/>
      <c r="W914" s="231"/>
      <c r="X914" s="231"/>
      <c r="Y914" s="231"/>
      <c r="Z914" s="231"/>
      <c r="AA914" s="231"/>
      <c r="AB914" s="231"/>
      <c r="AC914" s="231"/>
      <c r="AD914" s="231"/>
      <c r="AE914" s="231"/>
      <c r="AF914" s="231"/>
      <c r="AG914" s="231"/>
      <c r="AH914" s="231"/>
    </row>
    <row r="915" spans="1:34" hidden="1" x14ac:dyDescent="0.3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row>
    <row r="916" spans="1:34" hidden="1" x14ac:dyDescent="0.3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row>
    <row r="917" spans="1:34" hidden="1" x14ac:dyDescent="0.3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row>
    <row r="918" spans="1:34" x14ac:dyDescent="0.35">
      <c r="A918" s="12" t="s">
        <v>259</v>
      </c>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row>
    <row r="919" spans="1:34" x14ac:dyDescent="0.3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row>
    <row r="920" spans="1:34" ht="33" customHeight="1" x14ac:dyDescent="0.35">
      <c r="A920" s="232" t="s">
        <v>83</v>
      </c>
      <c r="B920" s="233"/>
      <c r="C920" s="233"/>
      <c r="D920" s="233"/>
      <c r="E920" s="233"/>
      <c r="F920" s="233"/>
      <c r="G920" s="233"/>
      <c r="H920" s="233"/>
      <c r="I920" s="233"/>
      <c r="J920" s="233"/>
      <c r="K920" s="233"/>
      <c r="L920" s="233"/>
      <c r="M920" s="233"/>
      <c r="N920" s="233"/>
      <c r="O920" s="233"/>
      <c r="P920" s="233"/>
      <c r="Q920" s="233"/>
      <c r="R920" s="234"/>
      <c r="S920" s="232" t="s">
        <v>58</v>
      </c>
      <c r="T920" s="233"/>
      <c r="U920" s="233"/>
      <c r="V920" s="233"/>
      <c r="W920" s="233"/>
      <c r="X920" s="233"/>
      <c r="Y920" s="233"/>
      <c r="Z920" s="234"/>
      <c r="AA920" s="232" t="s">
        <v>59</v>
      </c>
      <c r="AB920" s="233"/>
      <c r="AC920" s="233"/>
      <c r="AD920" s="233"/>
      <c r="AE920" s="233"/>
      <c r="AF920" s="233"/>
      <c r="AG920" s="233"/>
      <c r="AH920" s="234"/>
    </row>
    <row r="921" spans="1:34" ht="30.75" customHeight="1" x14ac:dyDescent="0.35">
      <c r="A921" s="203" t="s">
        <v>260</v>
      </c>
      <c r="B921" s="227"/>
      <c r="C921" s="227"/>
      <c r="D921" s="227"/>
      <c r="E921" s="227"/>
      <c r="F921" s="227"/>
      <c r="G921" s="227"/>
      <c r="H921" s="227"/>
      <c r="I921" s="227"/>
      <c r="J921" s="227"/>
      <c r="K921" s="227"/>
      <c r="L921" s="227"/>
      <c r="M921" s="227"/>
      <c r="N921" s="227"/>
      <c r="O921" s="227"/>
      <c r="P921" s="227"/>
      <c r="Q921" s="227"/>
      <c r="R921" s="228"/>
      <c r="S921" s="235">
        <v>307</v>
      </c>
      <c r="T921" s="236"/>
      <c r="U921" s="236"/>
      <c r="V921" s="236"/>
      <c r="W921" s="236"/>
      <c r="X921" s="236"/>
      <c r="Y921" s="236"/>
      <c r="Z921" s="237"/>
      <c r="AA921" s="235">
        <v>864</v>
      </c>
      <c r="AB921" s="236"/>
      <c r="AC921" s="236"/>
      <c r="AD921" s="236"/>
      <c r="AE921" s="236"/>
      <c r="AF921" s="236"/>
      <c r="AG921" s="236"/>
      <c r="AH921" s="237"/>
    </row>
    <row r="922" spans="1:34" ht="27" customHeight="1" x14ac:dyDescent="0.35">
      <c r="A922" s="203" t="s">
        <v>261</v>
      </c>
      <c r="B922" s="227"/>
      <c r="C922" s="227"/>
      <c r="D922" s="227"/>
      <c r="E922" s="227"/>
      <c r="F922" s="227"/>
      <c r="G922" s="227"/>
      <c r="H922" s="227"/>
      <c r="I922" s="227"/>
      <c r="J922" s="227"/>
      <c r="K922" s="227"/>
      <c r="L922" s="227"/>
      <c r="M922" s="227"/>
      <c r="N922" s="227"/>
      <c r="O922" s="227"/>
      <c r="P922" s="227"/>
      <c r="Q922" s="227"/>
      <c r="R922" s="228"/>
      <c r="S922" s="235">
        <v>1013</v>
      </c>
      <c r="T922" s="236"/>
      <c r="U922" s="236"/>
      <c r="V922" s="236"/>
      <c r="W922" s="236"/>
      <c r="X922" s="236"/>
      <c r="Y922" s="236"/>
      <c r="Z922" s="237"/>
      <c r="AA922" s="235">
        <v>4016</v>
      </c>
      <c r="AB922" s="236"/>
      <c r="AC922" s="236"/>
      <c r="AD922" s="236"/>
      <c r="AE922" s="236"/>
      <c r="AF922" s="236"/>
      <c r="AG922" s="236"/>
      <c r="AH922" s="237"/>
    </row>
    <row r="923" spans="1:34" ht="56.25" customHeight="1" x14ac:dyDescent="0.35">
      <c r="A923" s="203" t="s">
        <v>863</v>
      </c>
      <c r="B923" s="227"/>
      <c r="C923" s="227"/>
      <c r="D923" s="227"/>
      <c r="E923" s="227"/>
      <c r="F923" s="227"/>
      <c r="G923" s="227"/>
      <c r="H923" s="227"/>
      <c r="I923" s="227"/>
      <c r="J923" s="227"/>
      <c r="K923" s="227"/>
      <c r="L923" s="227"/>
      <c r="M923" s="227"/>
      <c r="N923" s="227"/>
      <c r="O923" s="227"/>
      <c r="P923" s="227"/>
      <c r="Q923" s="227"/>
      <c r="R923" s="228"/>
      <c r="S923" s="235"/>
      <c r="T923" s="236"/>
      <c r="U923" s="236"/>
      <c r="V923" s="236"/>
      <c r="W923" s="236"/>
      <c r="X923" s="236"/>
      <c r="Y923" s="236"/>
      <c r="Z923" s="237"/>
      <c r="AA923" s="235"/>
      <c r="AB923" s="236"/>
      <c r="AC923" s="236"/>
      <c r="AD923" s="236"/>
      <c r="AE923" s="236"/>
      <c r="AF923" s="236"/>
      <c r="AG923" s="236"/>
      <c r="AH923" s="237"/>
    </row>
    <row r="924" spans="1:34" ht="48.75" customHeight="1" x14ac:dyDescent="0.35">
      <c r="A924" s="203" t="s">
        <v>262</v>
      </c>
      <c r="B924" s="227"/>
      <c r="C924" s="227"/>
      <c r="D924" s="227"/>
      <c r="E924" s="227"/>
      <c r="F924" s="227"/>
      <c r="G924" s="227"/>
      <c r="H924" s="227"/>
      <c r="I924" s="227"/>
      <c r="J924" s="227"/>
      <c r="K924" s="227"/>
      <c r="L924" s="227"/>
      <c r="M924" s="227"/>
      <c r="N924" s="227"/>
      <c r="O924" s="227"/>
      <c r="P924" s="227"/>
      <c r="Q924" s="227"/>
      <c r="R924" s="228"/>
      <c r="S924" s="235"/>
      <c r="T924" s="236"/>
      <c r="U924" s="236"/>
      <c r="V924" s="236"/>
      <c r="W924" s="236"/>
      <c r="X924" s="236"/>
      <c r="Y924" s="236"/>
      <c r="Z924" s="237"/>
      <c r="AA924" s="235"/>
      <c r="AB924" s="236"/>
      <c r="AC924" s="236"/>
      <c r="AD924" s="236"/>
      <c r="AE924" s="236"/>
      <c r="AF924" s="236"/>
      <c r="AG924" s="236"/>
      <c r="AH924" s="237"/>
    </row>
    <row r="925" spans="1:34" ht="40.5" customHeight="1" x14ac:dyDescent="0.35">
      <c r="A925" s="203" t="s">
        <v>263</v>
      </c>
      <c r="B925" s="227"/>
      <c r="C925" s="227"/>
      <c r="D925" s="227"/>
      <c r="E925" s="227"/>
      <c r="F925" s="227"/>
      <c r="G925" s="227"/>
      <c r="H925" s="227"/>
      <c r="I925" s="227"/>
      <c r="J925" s="227"/>
      <c r="K925" s="227"/>
      <c r="L925" s="227"/>
      <c r="M925" s="227"/>
      <c r="N925" s="227"/>
      <c r="O925" s="227"/>
      <c r="P925" s="227"/>
      <c r="Q925" s="227"/>
      <c r="R925" s="228"/>
      <c r="S925" s="235"/>
      <c r="T925" s="236"/>
      <c r="U925" s="236"/>
      <c r="V925" s="236"/>
      <c r="W925" s="236"/>
      <c r="X925" s="236"/>
      <c r="Y925" s="236"/>
      <c r="Z925" s="237"/>
      <c r="AA925" s="235"/>
      <c r="AB925" s="236"/>
      <c r="AC925" s="236"/>
      <c r="AD925" s="236"/>
      <c r="AE925" s="236"/>
      <c r="AF925" s="236"/>
      <c r="AG925" s="236"/>
      <c r="AH925" s="237"/>
    </row>
    <row r="926" spans="1:34" ht="33" customHeight="1" x14ac:dyDescent="0.35">
      <c r="A926" s="203" t="s">
        <v>264</v>
      </c>
      <c r="B926" s="227"/>
      <c r="C926" s="227"/>
      <c r="D926" s="227"/>
      <c r="E926" s="227"/>
      <c r="F926" s="227"/>
      <c r="G926" s="227"/>
      <c r="H926" s="227"/>
      <c r="I926" s="227"/>
      <c r="J926" s="227"/>
      <c r="K926" s="227"/>
      <c r="L926" s="227"/>
      <c r="M926" s="227"/>
      <c r="N926" s="227"/>
      <c r="O926" s="227"/>
      <c r="P926" s="227"/>
      <c r="Q926" s="227"/>
      <c r="R926" s="228"/>
      <c r="S926" s="235"/>
      <c r="T926" s="236"/>
      <c r="U926" s="236"/>
      <c r="V926" s="236"/>
      <c r="W926" s="236"/>
      <c r="X926" s="236"/>
      <c r="Y926" s="236"/>
      <c r="Z926" s="237"/>
      <c r="AA926" s="235"/>
      <c r="AB926" s="236"/>
      <c r="AC926" s="236"/>
      <c r="AD926" s="236"/>
      <c r="AE926" s="236"/>
      <c r="AF926" s="236"/>
      <c r="AG926" s="236"/>
      <c r="AH926" s="237"/>
    </row>
    <row r="927" spans="1:34" ht="13.5" customHeight="1" x14ac:dyDescent="0.3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row>
    <row r="928" spans="1:34" ht="13.5" hidden="1" customHeight="1" x14ac:dyDescent="0.35">
      <c r="A928" s="5" t="s">
        <v>700</v>
      </c>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row>
    <row r="929" spans="1:36" ht="13.5" hidden="1" customHeight="1" x14ac:dyDescent="0.3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row>
    <row r="930" spans="1:36" x14ac:dyDescent="0.35">
      <c r="A930" s="12" t="s">
        <v>265</v>
      </c>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row>
    <row r="931" spans="1:36" x14ac:dyDescent="0.3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row>
    <row r="932" spans="1:36" x14ac:dyDescent="0.35">
      <c r="A932" s="5" t="s">
        <v>266</v>
      </c>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row>
    <row r="933" spans="1:36" x14ac:dyDescent="0.3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row>
    <row r="934" spans="1:36" ht="28.5" customHeight="1" x14ac:dyDescent="0.35">
      <c r="A934" s="271" t="s">
        <v>267</v>
      </c>
      <c r="B934" s="271"/>
      <c r="C934" s="271"/>
      <c r="D934" s="271"/>
      <c r="E934" s="271"/>
      <c r="F934" s="271"/>
      <c r="G934" s="271"/>
      <c r="H934" s="271"/>
      <c r="I934" s="271"/>
      <c r="J934" s="271"/>
      <c r="K934" s="271"/>
      <c r="L934" s="271"/>
      <c r="M934" s="271"/>
      <c r="N934" s="272"/>
      <c r="O934" s="232" t="s">
        <v>58</v>
      </c>
      <c r="P934" s="233"/>
      <c r="Q934" s="233"/>
      <c r="R934" s="233"/>
      <c r="S934" s="233"/>
      <c r="T934" s="233"/>
      <c r="U934" s="233"/>
      <c r="V934" s="233"/>
      <c r="W934" s="233"/>
      <c r="X934" s="234"/>
      <c r="Y934" s="232" t="s">
        <v>59</v>
      </c>
      <c r="Z934" s="233"/>
      <c r="AA934" s="233"/>
      <c r="AB934" s="233"/>
      <c r="AC934" s="233"/>
      <c r="AD934" s="233"/>
      <c r="AE934" s="233"/>
      <c r="AF934" s="233"/>
      <c r="AG934" s="233"/>
      <c r="AH934" s="234"/>
    </row>
    <row r="935" spans="1:36" x14ac:dyDescent="0.35">
      <c r="A935" s="274"/>
      <c r="B935" s="274"/>
      <c r="C935" s="274"/>
      <c r="D935" s="274"/>
      <c r="E935" s="274"/>
      <c r="F935" s="274"/>
      <c r="G935" s="274"/>
      <c r="H935" s="274"/>
      <c r="I935" s="274"/>
      <c r="J935" s="274"/>
      <c r="K935" s="274"/>
      <c r="L935" s="274"/>
      <c r="M935" s="274"/>
      <c r="N935" s="275"/>
      <c r="O935" s="250" t="s">
        <v>268</v>
      </c>
      <c r="P935" s="252"/>
      <c r="Q935" s="252"/>
      <c r="R935" s="253"/>
      <c r="S935" s="250" t="s">
        <v>269</v>
      </c>
      <c r="T935" s="252"/>
      <c r="U935" s="253"/>
      <c r="V935" s="300" t="s">
        <v>270</v>
      </c>
      <c r="W935" s="301"/>
      <c r="X935" s="302"/>
      <c r="Y935" s="250" t="s">
        <v>268</v>
      </c>
      <c r="Z935" s="252"/>
      <c r="AA935" s="252"/>
      <c r="AB935" s="253"/>
      <c r="AC935" s="300" t="s">
        <v>269</v>
      </c>
      <c r="AD935" s="301"/>
      <c r="AE935" s="302"/>
      <c r="AF935" s="300" t="s">
        <v>270</v>
      </c>
      <c r="AG935" s="301"/>
      <c r="AH935" s="302"/>
    </row>
    <row r="936" spans="1:36" x14ac:dyDescent="0.35">
      <c r="A936" s="250" t="s">
        <v>40</v>
      </c>
      <c r="B936" s="252"/>
      <c r="C936" s="252"/>
      <c r="D936" s="252"/>
      <c r="E936" s="252"/>
      <c r="F936" s="252"/>
      <c r="G936" s="252"/>
      <c r="H936" s="252"/>
      <c r="I936" s="252"/>
      <c r="J936" s="252"/>
      <c r="K936" s="252"/>
      <c r="L936" s="252"/>
      <c r="M936" s="252"/>
      <c r="N936" s="253"/>
      <c r="O936" s="300" t="s">
        <v>41</v>
      </c>
      <c r="P936" s="301"/>
      <c r="Q936" s="301"/>
      <c r="R936" s="302"/>
      <c r="S936" s="250" t="s">
        <v>42</v>
      </c>
      <c r="T936" s="252"/>
      <c r="U936" s="253"/>
      <c r="V936" s="250" t="s">
        <v>172</v>
      </c>
      <c r="W936" s="252"/>
      <c r="X936" s="253"/>
      <c r="Y936" s="250" t="s">
        <v>44</v>
      </c>
      <c r="Z936" s="252"/>
      <c r="AA936" s="252"/>
      <c r="AB936" s="253"/>
      <c r="AC936" s="250" t="s">
        <v>45</v>
      </c>
      <c r="AD936" s="252"/>
      <c r="AE936" s="253"/>
      <c r="AF936" s="250" t="s">
        <v>46</v>
      </c>
      <c r="AG936" s="252"/>
      <c r="AH936" s="253"/>
    </row>
    <row r="937" spans="1:36" x14ac:dyDescent="0.35">
      <c r="A937" s="255" t="s">
        <v>271</v>
      </c>
      <c r="B937" s="365"/>
      <c r="C937" s="365"/>
      <c r="D937" s="365"/>
      <c r="E937" s="365"/>
      <c r="F937" s="365"/>
      <c r="G937" s="365"/>
      <c r="H937" s="365"/>
      <c r="I937" s="365"/>
      <c r="J937" s="365"/>
      <c r="K937" s="365"/>
      <c r="L937" s="365"/>
      <c r="M937" s="365"/>
      <c r="N937" s="366"/>
      <c r="O937" s="235">
        <v>227823</v>
      </c>
      <c r="P937" s="236"/>
      <c r="Q937" s="236"/>
      <c r="R937" s="237"/>
      <c r="S937" s="491" t="s">
        <v>71</v>
      </c>
      <c r="T937" s="492"/>
      <c r="U937" s="493"/>
      <c r="V937" s="491" t="s">
        <v>71</v>
      </c>
      <c r="W937" s="492"/>
      <c r="X937" s="493"/>
      <c r="Y937" s="235">
        <v>426323</v>
      </c>
      <c r="Z937" s="236"/>
      <c r="AA937" s="236"/>
      <c r="AB937" s="237"/>
      <c r="AC937" s="491" t="s">
        <v>71</v>
      </c>
      <c r="AD937" s="492"/>
      <c r="AE937" s="493"/>
      <c r="AF937" s="491" t="s">
        <v>71</v>
      </c>
      <c r="AG937" s="492"/>
      <c r="AH937" s="493"/>
    </row>
    <row r="938" spans="1:36" x14ac:dyDescent="0.35">
      <c r="A938" s="255" t="s">
        <v>272</v>
      </c>
      <c r="B938" s="365"/>
      <c r="C938" s="365"/>
      <c r="D938" s="365"/>
      <c r="E938" s="365"/>
      <c r="F938" s="365"/>
      <c r="G938" s="365"/>
      <c r="H938" s="365"/>
      <c r="I938" s="365"/>
      <c r="J938" s="365"/>
      <c r="K938" s="365"/>
      <c r="L938" s="365"/>
      <c r="M938" s="365"/>
      <c r="N938" s="366"/>
      <c r="O938" s="491" t="s">
        <v>71</v>
      </c>
      <c r="P938" s="492"/>
      <c r="Q938" s="492"/>
      <c r="R938" s="493"/>
      <c r="S938" s="235">
        <f>(ROUND(O937*V938,0))</f>
        <v>52399</v>
      </c>
      <c r="T938" s="236"/>
      <c r="U938" s="237"/>
      <c r="V938" s="494">
        <v>0.23</v>
      </c>
      <c r="W938" s="495"/>
      <c r="X938" s="496"/>
      <c r="Y938" s="491" t="s">
        <v>71</v>
      </c>
      <c r="Z938" s="492"/>
      <c r="AA938" s="492"/>
      <c r="AB938" s="493"/>
      <c r="AC938" s="235">
        <f>ROUND(Y937*AF938,0)</f>
        <v>81001</v>
      </c>
      <c r="AD938" s="236"/>
      <c r="AE938" s="237"/>
      <c r="AF938" s="494">
        <v>0.19</v>
      </c>
      <c r="AG938" s="495"/>
      <c r="AH938" s="496"/>
    </row>
    <row r="939" spans="1:36" x14ac:dyDescent="0.35">
      <c r="A939" s="255" t="s">
        <v>273</v>
      </c>
      <c r="B939" s="365"/>
      <c r="C939" s="365"/>
      <c r="D939" s="365"/>
      <c r="E939" s="365"/>
      <c r="F939" s="365"/>
      <c r="G939" s="365"/>
      <c r="H939" s="365"/>
      <c r="I939" s="365"/>
      <c r="J939" s="365"/>
      <c r="K939" s="365"/>
      <c r="L939" s="365"/>
      <c r="M939" s="365"/>
      <c r="N939" s="366"/>
      <c r="O939" s="235">
        <v>63475</v>
      </c>
      <c r="P939" s="236"/>
      <c r="Q939" s="236"/>
      <c r="R939" s="237"/>
      <c r="S939" s="235">
        <f>ROUND(O939*V938,0)</f>
        <v>14599</v>
      </c>
      <c r="T939" s="236"/>
      <c r="U939" s="237"/>
      <c r="V939" s="497">
        <f>IF(S939=0,0,S939/$O$937)</f>
        <v>6.4080448418289637E-2</v>
      </c>
      <c r="W939" s="498"/>
      <c r="X939" s="499"/>
      <c r="Y939" s="235">
        <v>57613</v>
      </c>
      <c r="Z939" s="236"/>
      <c r="AA939" s="236"/>
      <c r="AB939" s="237"/>
      <c r="AC939" s="235">
        <f>ROUND(Y939*AF938,0)</f>
        <v>10946</v>
      </c>
      <c r="AD939" s="236"/>
      <c r="AE939" s="237"/>
      <c r="AF939" s="497">
        <f>IF(AC939=0,0,AC939/$Y$937)</f>
        <v>2.5675368206735268E-2</v>
      </c>
      <c r="AG939" s="498"/>
      <c r="AH939" s="499"/>
    </row>
    <row r="940" spans="1:36" x14ac:dyDescent="0.35">
      <c r="A940" s="255" t="s">
        <v>274</v>
      </c>
      <c r="B940" s="365"/>
      <c r="C940" s="365"/>
      <c r="D940" s="365"/>
      <c r="E940" s="365"/>
      <c r="F940" s="365"/>
      <c r="G940" s="365"/>
      <c r="H940" s="365"/>
      <c r="I940" s="365"/>
      <c r="J940" s="365"/>
      <c r="K940" s="365"/>
      <c r="L940" s="365"/>
      <c r="M940" s="365"/>
      <c r="N940" s="366"/>
      <c r="O940" s="235">
        <v>-28426</v>
      </c>
      <c r="P940" s="236"/>
      <c r="Q940" s="236"/>
      <c r="R940" s="237"/>
      <c r="S940" s="235">
        <f>ROUND(O940*V938,0)</f>
        <v>-6538</v>
      </c>
      <c r="T940" s="236"/>
      <c r="U940" s="237"/>
      <c r="V940" s="497">
        <f t="shared" ref="V940:V941" si="161">IF(S940=0,0,S940/$O$937)</f>
        <v>-2.8697717087388015E-2</v>
      </c>
      <c r="W940" s="498"/>
      <c r="X940" s="499"/>
      <c r="Y940" s="235">
        <v>-26271</v>
      </c>
      <c r="Z940" s="236"/>
      <c r="AA940" s="236"/>
      <c r="AB940" s="237"/>
      <c r="AC940" s="235">
        <f>ROUND(Y940*AF938,0)</f>
        <v>-4991</v>
      </c>
      <c r="AD940" s="236"/>
      <c r="AE940" s="237"/>
      <c r="AF940" s="497">
        <f t="shared" ref="AF940:AF941" si="162">IF(AC940=0,0,AC940/$Y$937)</f>
        <v>-1.1707085941879749E-2</v>
      </c>
      <c r="AG940" s="498"/>
      <c r="AH940" s="499"/>
    </row>
    <row r="941" spans="1:36" x14ac:dyDescent="0.35">
      <c r="A941" s="255" t="s">
        <v>275</v>
      </c>
      <c r="B941" s="365"/>
      <c r="C941" s="365"/>
      <c r="D941" s="365"/>
      <c r="E941" s="365"/>
      <c r="F941" s="365"/>
      <c r="G941" s="365"/>
      <c r="H941" s="365"/>
      <c r="I941" s="365"/>
      <c r="J941" s="365"/>
      <c r="K941" s="365"/>
      <c r="L941" s="365"/>
      <c r="M941" s="365"/>
      <c r="N941" s="366"/>
      <c r="O941" s="235"/>
      <c r="P941" s="236"/>
      <c r="Q941" s="236"/>
      <c r="R941" s="237"/>
      <c r="S941" s="235">
        <f>ROUND(O941*V938,0)</f>
        <v>0</v>
      </c>
      <c r="T941" s="236"/>
      <c r="U941" s="237"/>
      <c r="V941" s="497">
        <f t="shared" si="161"/>
        <v>0</v>
      </c>
      <c r="W941" s="498"/>
      <c r="X941" s="499"/>
      <c r="Y941" s="235"/>
      <c r="Z941" s="236"/>
      <c r="AA941" s="236"/>
      <c r="AB941" s="237"/>
      <c r="AC941" s="235">
        <f>ROUND(Y941*AF938,0)</f>
        <v>0</v>
      </c>
      <c r="AD941" s="236"/>
      <c r="AE941" s="237"/>
      <c r="AF941" s="497">
        <f t="shared" si="162"/>
        <v>0</v>
      </c>
      <c r="AG941" s="498"/>
      <c r="AH941" s="499"/>
    </row>
    <row r="942" spans="1:36" x14ac:dyDescent="0.35">
      <c r="A942" s="376" t="s">
        <v>39</v>
      </c>
      <c r="B942" s="377"/>
      <c r="C942" s="377"/>
      <c r="D942" s="377"/>
      <c r="E942" s="377"/>
      <c r="F942" s="377"/>
      <c r="G942" s="377"/>
      <c r="H942" s="377"/>
      <c r="I942" s="377"/>
      <c r="J942" s="377"/>
      <c r="K942" s="377"/>
      <c r="L942" s="377"/>
      <c r="M942" s="377"/>
      <c r="N942" s="378"/>
      <c r="O942" s="235">
        <f>O937+O939+O940+O941</f>
        <v>262872</v>
      </c>
      <c r="P942" s="236"/>
      <c r="Q942" s="236"/>
      <c r="R942" s="237"/>
      <c r="S942" s="235">
        <f>SUM(S938:U941)</f>
        <v>60460</v>
      </c>
      <c r="T942" s="236"/>
      <c r="U942" s="237"/>
      <c r="V942" s="494">
        <f>SUM(V938:X941)</f>
        <v>0.26538273133090162</v>
      </c>
      <c r="W942" s="495"/>
      <c r="X942" s="496"/>
      <c r="Y942" s="235">
        <f>Y937+Y939+Y940+Y941</f>
        <v>457665</v>
      </c>
      <c r="Z942" s="236"/>
      <c r="AA942" s="236"/>
      <c r="AB942" s="237"/>
      <c r="AC942" s="235">
        <f>SUM(AC938:AE941)</f>
        <v>86956</v>
      </c>
      <c r="AD942" s="236"/>
      <c r="AE942" s="237"/>
      <c r="AF942" s="494">
        <f>SUM(AF938:AH941)</f>
        <v>0.20396828226485553</v>
      </c>
      <c r="AG942" s="495"/>
      <c r="AH942" s="496"/>
    </row>
    <row r="943" spans="1:36" x14ac:dyDescent="0.35">
      <c r="A943" s="255" t="s">
        <v>276</v>
      </c>
      <c r="B943" s="365"/>
      <c r="C943" s="365"/>
      <c r="D943" s="365"/>
      <c r="E943" s="365"/>
      <c r="F943" s="365"/>
      <c r="G943" s="365"/>
      <c r="H943" s="365"/>
      <c r="I943" s="365"/>
      <c r="J943" s="365"/>
      <c r="K943" s="365"/>
      <c r="L943" s="365"/>
      <c r="M943" s="365"/>
      <c r="N943" s="366"/>
      <c r="O943" s="491" t="s">
        <v>71</v>
      </c>
      <c r="P943" s="492"/>
      <c r="Q943" s="492"/>
      <c r="R943" s="493"/>
      <c r="S943" s="235">
        <f>S942</f>
        <v>60460</v>
      </c>
      <c r="T943" s="236"/>
      <c r="U943" s="237"/>
      <c r="V943" s="494">
        <f>V942</f>
        <v>0.26538273133090162</v>
      </c>
      <c r="W943" s="495"/>
      <c r="X943" s="496"/>
      <c r="Y943" s="491" t="s">
        <v>71</v>
      </c>
      <c r="Z943" s="492"/>
      <c r="AA943" s="492"/>
      <c r="AB943" s="493"/>
      <c r="AC943" s="235">
        <f>AC942</f>
        <v>86956</v>
      </c>
      <c r="AD943" s="236"/>
      <c r="AE943" s="237"/>
      <c r="AF943" s="494">
        <f>AF942</f>
        <v>0.20396828226485553</v>
      </c>
      <c r="AG943" s="495"/>
      <c r="AH943" s="496"/>
    </row>
    <row r="944" spans="1:36" x14ac:dyDescent="0.35">
      <c r="A944" s="255" t="s">
        <v>277</v>
      </c>
      <c r="B944" s="365"/>
      <c r="C944" s="365"/>
      <c r="D944" s="365"/>
      <c r="E944" s="365"/>
      <c r="F944" s="365"/>
      <c r="G944" s="365"/>
      <c r="H944" s="365"/>
      <c r="I944" s="365"/>
      <c r="J944" s="365"/>
      <c r="K944" s="365"/>
      <c r="L944" s="365"/>
      <c r="M944" s="365"/>
      <c r="N944" s="366"/>
      <c r="O944" s="491" t="s">
        <v>71</v>
      </c>
      <c r="P944" s="492"/>
      <c r="Q944" s="492"/>
      <c r="R944" s="493"/>
      <c r="S944" s="235">
        <v>-2704</v>
      </c>
      <c r="T944" s="236"/>
      <c r="U944" s="237"/>
      <c r="V944" s="497">
        <f t="shared" ref="V944" si="163">IF(S944=0,0,S944/$O$937)</f>
        <v>-1.1868863108641358E-2</v>
      </c>
      <c r="W944" s="498"/>
      <c r="X944" s="499"/>
      <c r="Y944" s="491" t="s">
        <v>71</v>
      </c>
      <c r="Z944" s="492"/>
      <c r="AA944" s="492"/>
      <c r="AB944" s="493"/>
      <c r="AC944" s="235">
        <v>3269</v>
      </c>
      <c r="AD944" s="236"/>
      <c r="AE944" s="237"/>
      <c r="AF944" s="497">
        <f>IF(AC944=0,0,AC944/$Y$937)</f>
        <v>7.6678949998006205E-3</v>
      </c>
      <c r="AG944" s="498"/>
      <c r="AH944" s="499"/>
      <c r="AJ944" t="s">
        <v>678</v>
      </c>
    </row>
    <row r="945" spans="1:36" x14ac:dyDescent="0.35">
      <c r="A945" s="255" t="s">
        <v>278</v>
      </c>
      <c r="B945" s="365"/>
      <c r="C945" s="365"/>
      <c r="D945" s="365"/>
      <c r="E945" s="365"/>
      <c r="F945" s="365"/>
      <c r="G945" s="365"/>
      <c r="H945" s="365"/>
      <c r="I945" s="365"/>
      <c r="J945" s="365"/>
      <c r="K945" s="365"/>
      <c r="L945" s="365"/>
      <c r="M945" s="365"/>
      <c r="N945" s="366"/>
      <c r="O945" s="491" t="s">
        <v>71</v>
      </c>
      <c r="P945" s="492"/>
      <c r="Q945" s="492"/>
      <c r="R945" s="493"/>
      <c r="S945" s="235">
        <f>S943+S944</f>
        <v>57756</v>
      </c>
      <c r="T945" s="236"/>
      <c r="U945" s="237"/>
      <c r="V945" s="494">
        <f>V943+V944</f>
        <v>0.25351386822226024</v>
      </c>
      <c r="W945" s="495"/>
      <c r="X945" s="496"/>
      <c r="Y945" s="491" t="s">
        <v>71</v>
      </c>
      <c r="Z945" s="492"/>
      <c r="AA945" s="492"/>
      <c r="AB945" s="493"/>
      <c r="AC945" s="235">
        <f>AC943+AC944</f>
        <v>90225</v>
      </c>
      <c r="AD945" s="236"/>
      <c r="AE945" s="237"/>
      <c r="AF945" s="494">
        <f>AF943+AF944</f>
        <v>0.21163617726465614</v>
      </c>
      <c r="AG945" s="495"/>
      <c r="AH945" s="496"/>
      <c r="AJ945" t="s">
        <v>678</v>
      </c>
    </row>
    <row r="946" spans="1:36" x14ac:dyDescent="0.3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row>
    <row r="947" spans="1:36" x14ac:dyDescent="0.35">
      <c r="A947" s="231" t="s">
        <v>864</v>
      </c>
      <c r="B947" s="231"/>
      <c r="C947" s="231"/>
      <c r="D947" s="231"/>
      <c r="E947" s="231"/>
      <c r="F947" s="231"/>
      <c r="G947" s="231"/>
      <c r="H947" s="231"/>
      <c r="I947" s="231"/>
      <c r="J947" s="231"/>
      <c r="K947" s="231"/>
      <c r="L947" s="231"/>
      <c r="M947" s="231"/>
      <c r="N947" s="231"/>
      <c r="O947" s="231"/>
      <c r="P947" s="231"/>
      <c r="Q947" s="231"/>
      <c r="R947" s="231"/>
      <c r="S947" s="231"/>
      <c r="T947" s="231"/>
      <c r="U947" s="231"/>
      <c r="V947" s="231"/>
      <c r="W947" s="231"/>
      <c r="X947" s="231"/>
      <c r="Y947" s="231"/>
      <c r="Z947" s="231"/>
      <c r="AA947" s="231"/>
      <c r="AB947" s="231"/>
      <c r="AC947" s="231"/>
      <c r="AD947" s="231"/>
      <c r="AE947" s="231"/>
      <c r="AF947" s="231"/>
      <c r="AG947" s="231"/>
      <c r="AH947" s="231"/>
    </row>
    <row r="948" spans="1:36" hidden="1" x14ac:dyDescent="0.3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row>
    <row r="949" spans="1:36" hidden="1" x14ac:dyDescent="0.3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row>
    <row r="950" spans="1:36" hidden="1" x14ac:dyDescent="0.3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row>
    <row r="952" spans="1:36" hidden="1" x14ac:dyDescent="0.35">
      <c r="A952" s="500" t="s">
        <v>279</v>
      </c>
      <c r="B952" s="500"/>
      <c r="C952" s="500"/>
      <c r="D952" s="500"/>
      <c r="E952" s="500"/>
      <c r="F952" s="500"/>
      <c r="G952" s="500"/>
      <c r="H952" s="500"/>
      <c r="I952" s="500"/>
      <c r="J952" s="500"/>
      <c r="K952" s="500"/>
      <c r="L952" s="500"/>
      <c r="M952" s="500"/>
      <c r="N952" s="500"/>
      <c r="O952" s="500"/>
      <c r="P952" s="500"/>
      <c r="Q952" s="500"/>
      <c r="R952" s="500"/>
      <c r="S952" s="500"/>
      <c r="T952" s="500"/>
      <c r="U952" s="500"/>
      <c r="V952" s="500"/>
      <c r="W952" s="500"/>
      <c r="X952" s="500"/>
      <c r="Y952" s="500"/>
      <c r="Z952" s="500"/>
      <c r="AA952" s="500"/>
      <c r="AB952" s="500"/>
      <c r="AC952" s="500"/>
      <c r="AD952" s="500"/>
      <c r="AE952" s="500"/>
      <c r="AF952" s="500"/>
      <c r="AG952" s="500"/>
      <c r="AH952" s="500"/>
    </row>
    <row r="953" spans="1:36" hidden="1" x14ac:dyDescent="0.35">
      <c r="A953" s="500"/>
      <c r="B953" s="500"/>
      <c r="C953" s="500"/>
      <c r="D953" s="500"/>
      <c r="E953" s="500"/>
      <c r="F953" s="500"/>
      <c r="G953" s="500"/>
      <c r="H953" s="500"/>
      <c r="I953" s="500"/>
      <c r="J953" s="500"/>
      <c r="K953" s="500"/>
      <c r="L953" s="500"/>
      <c r="M953" s="500"/>
      <c r="N953" s="500"/>
      <c r="O953" s="500"/>
      <c r="P953" s="500"/>
      <c r="Q953" s="500"/>
      <c r="R953" s="500"/>
      <c r="S953" s="500"/>
      <c r="T953" s="500"/>
      <c r="U953" s="500"/>
      <c r="V953" s="500"/>
      <c r="W953" s="500"/>
      <c r="X953" s="500"/>
      <c r="Y953" s="500"/>
      <c r="Z953" s="500"/>
      <c r="AA953" s="500"/>
      <c r="AB953" s="500"/>
      <c r="AC953" s="500"/>
      <c r="AD953" s="500"/>
      <c r="AE953" s="500"/>
      <c r="AF953" s="500"/>
      <c r="AG953" s="500"/>
      <c r="AH953" s="500"/>
    </row>
    <row r="954" spans="1:36" hidden="1" x14ac:dyDescent="0.3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row>
    <row r="955" spans="1:36" hidden="1" x14ac:dyDescent="0.35">
      <c r="A955" s="231" t="s">
        <v>280</v>
      </c>
      <c r="B955" s="231"/>
      <c r="C955" s="231"/>
      <c r="D955" s="231"/>
      <c r="E955" s="231"/>
      <c r="F955" s="231"/>
      <c r="G955" s="231"/>
      <c r="H955" s="231"/>
      <c r="I955" s="231"/>
      <c r="J955" s="231"/>
      <c r="K955" s="231"/>
      <c r="L955" s="231"/>
      <c r="M955" s="231"/>
      <c r="N955" s="231"/>
      <c r="O955" s="231"/>
      <c r="P955" s="231"/>
      <c r="Q955" s="231"/>
      <c r="R955" s="231"/>
      <c r="S955" s="231"/>
      <c r="T955" s="231"/>
      <c r="U955" s="231"/>
      <c r="V955" s="231"/>
      <c r="W955" s="231"/>
      <c r="X955" s="231"/>
      <c r="Y955" s="231"/>
      <c r="Z955" s="231"/>
      <c r="AA955" s="231"/>
      <c r="AB955" s="231"/>
      <c r="AC955" s="231"/>
      <c r="AD955" s="231"/>
      <c r="AE955" s="231"/>
      <c r="AF955" s="231"/>
      <c r="AG955" s="231"/>
      <c r="AH955" s="231"/>
    </row>
    <row r="956" spans="1:36" hidden="1" x14ac:dyDescent="0.35">
      <c r="A956" s="231"/>
      <c r="B956" s="231"/>
      <c r="C956" s="231"/>
      <c r="D956" s="231"/>
      <c r="E956" s="231"/>
      <c r="F956" s="231"/>
      <c r="G956" s="231"/>
      <c r="H956" s="231"/>
      <c r="I956" s="231"/>
      <c r="J956" s="231"/>
      <c r="K956" s="231"/>
      <c r="L956" s="231"/>
      <c r="M956" s="231"/>
      <c r="N956" s="231"/>
      <c r="O956" s="231"/>
      <c r="P956" s="231"/>
      <c r="Q956" s="231"/>
      <c r="R956" s="231"/>
      <c r="S956" s="231"/>
      <c r="T956" s="231"/>
      <c r="U956" s="231"/>
      <c r="V956" s="231"/>
      <c r="W956" s="231"/>
      <c r="X956" s="231"/>
      <c r="Y956" s="231"/>
      <c r="Z956" s="231"/>
      <c r="AA956" s="231"/>
      <c r="AB956" s="231"/>
      <c r="AC956" s="231"/>
      <c r="AD956" s="231"/>
      <c r="AE956" s="231"/>
      <c r="AF956" s="231"/>
      <c r="AG956" s="231"/>
      <c r="AH956" s="231"/>
    </row>
    <row r="957" spans="1:36" hidden="1" x14ac:dyDescent="0.3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row>
    <row r="958" spans="1:36" ht="29.25" hidden="1" customHeight="1" x14ac:dyDescent="0.35">
      <c r="A958" s="240" t="s">
        <v>281</v>
      </c>
      <c r="B958" s="271"/>
      <c r="C958" s="271"/>
      <c r="D958" s="271"/>
      <c r="E958" s="271"/>
      <c r="F958" s="271"/>
      <c r="G958" s="271"/>
      <c r="H958" s="271"/>
      <c r="I958" s="271"/>
      <c r="J958" s="272"/>
      <c r="K958" s="232" t="s">
        <v>282</v>
      </c>
      <c r="L958" s="233"/>
      <c r="M958" s="233"/>
      <c r="N958" s="233"/>
      <c r="O958" s="233"/>
      <c r="P958" s="233"/>
      <c r="Q958" s="233"/>
      <c r="R958" s="233"/>
      <c r="S958" s="233"/>
      <c r="T958" s="233"/>
      <c r="U958" s="233"/>
      <c r="V958" s="234"/>
      <c r="W958" s="232" t="s">
        <v>283</v>
      </c>
      <c r="X958" s="233"/>
      <c r="Y958" s="233"/>
      <c r="Z958" s="233"/>
      <c r="AA958" s="233"/>
      <c r="AB958" s="233"/>
      <c r="AC958" s="233"/>
      <c r="AD958" s="233"/>
      <c r="AE958" s="233"/>
      <c r="AF958" s="233"/>
      <c r="AG958" s="233"/>
      <c r="AH958" s="234"/>
    </row>
    <row r="959" spans="1:36" hidden="1" x14ac:dyDescent="0.35">
      <c r="A959" s="315"/>
      <c r="B959" s="316"/>
      <c r="C959" s="316"/>
      <c r="D959" s="316"/>
      <c r="E959" s="316"/>
      <c r="F959" s="316"/>
      <c r="G959" s="316"/>
      <c r="H959" s="316"/>
      <c r="I959" s="316"/>
      <c r="J959" s="317"/>
      <c r="K959" s="300" t="s">
        <v>41</v>
      </c>
      <c r="L959" s="301"/>
      <c r="M959" s="301"/>
      <c r="N959" s="301"/>
      <c r="O959" s="301"/>
      <c r="P959" s="301"/>
      <c r="Q959" s="301"/>
      <c r="R959" s="301"/>
      <c r="S959" s="301"/>
      <c r="T959" s="301"/>
      <c r="U959" s="301"/>
      <c r="V959" s="302"/>
      <c r="W959" s="300" t="s">
        <v>42</v>
      </c>
      <c r="X959" s="301"/>
      <c r="Y959" s="301"/>
      <c r="Z959" s="301"/>
      <c r="AA959" s="301"/>
      <c r="AB959" s="301"/>
      <c r="AC959" s="301"/>
      <c r="AD959" s="301"/>
      <c r="AE959" s="301"/>
      <c r="AF959" s="301"/>
      <c r="AG959" s="301"/>
      <c r="AH959" s="302"/>
    </row>
    <row r="960" spans="1:36" hidden="1" x14ac:dyDescent="0.35">
      <c r="A960" s="315"/>
      <c r="B960" s="316"/>
      <c r="C960" s="316"/>
      <c r="D960" s="316"/>
      <c r="E960" s="316"/>
      <c r="F960" s="316"/>
      <c r="G960" s="316"/>
      <c r="H960" s="316"/>
      <c r="I960" s="316"/>
      <c r="J960" s="317"/>
      <c r="K960" s="501" t="s">
        <v>284</v>
      </c>
      <c r="L960" s="502"/>
      <c r="M960" s="502"/>
      <c r="N960" s="503"/>
      <c r="O960" s="501" t="s">
        <v>285</v>
      </c>
      <c r="P960" s="502"/>
      <c r="Q960" s="502"/>
      <c r="R960" s="503"/>
      <c r="S960" s="501" t="s">
        <v>286</v>
      </c>
      <c r="T960" s="502"/>
      <c r="U960" s="502"/>
      <c r="V960" s="503"/>
      <c r="W960" s="501" t="s">
        <v>284</v>
      </c>
      <c r="X960" s="502"/>
      <c r="Y960" s="502"/>
      <c r="Z960" s="503"/>
      <c r="AA960" s="501" t="s">
        <v>285</v>
      </c>
      <c r="AB960" s="502"/>
      <c r="AC960" s="502"/>
      <c r="AD960" s="503"/>
      <c r="AE960" s="501" t="s">
        <v>286</v>
      </c>
      <c r="AF960" s="502"/>
      <c r="AG960" s="502"/>
      <c r="AH960" s="503"/>
    </row>
    <row r="961" spans="1:34" hidden="1" x14ac:dyDescent="0.35">
      <c r="A961" s="273"/>
      <c r="B961" s="274"/>
      <c r="C961" s="274"/>
      <c r="D961" s="274"/>
      <c r="E961" s="274"/>
      <c r="F961" s="274"/>
      <c r="G961" s="274"/>
      <c r="H961" s="274"/>
      <c r="I961" s="274"/>
      <c r="J961" s="275"/>
      <c r="K961" s="300" t="s">
        <v>287</v>
      </c>
      <c r="L961" s="301"/>
      <c r="M961" s="301"/>
      <c r="N961" s="301"/>
      <c r="O961" s="301"/>
      <c r="P961" s="301"/>
      <c r="Q961" s="301"/>
      <c r="R961" s="301"/>
      <c r="S961" s="301"/>
      <c r="T961" s="301"/>
      <c r="U961" s="301"/>
      <c r="V961" s="302"/>
      <c r="W961" s="300" t="s">
        <v>287</v>
      </c>
      <c r="X961" s="301"/>
      <c r="Y961" s="301"/>
      <c r="Z961" s="301"/>
      <c r="AA961" s="301"/>
      <c r="AB961" s="301"/>
      <c r="AC961" s="301"/>
      <c r="AD961" s="301"/>
      <c r="AE961" s="301"/>
      <c r="AF961" s="301"/>
      <c r="AG961" s="301"/>
      <c r="AH961" s="302"/>
    </row>
    <row r="962" spans="1:34" ht="24.75" hidden="1" customHeight="1" x14ac:dyDescent="0.35">
      <c r="A962" s="300" t="s">
        <v>40</v>
      </c>
      <c r="B962" s="301"/>
      <c r="C962" s="301"/>
      <c r="D962" s="301"/>
      <c r="E962" s="301"/>
      <c r="F962" s="301"/>
      <c r="G962" s="301"/>
      <c r="H962" s="301"/>
      <c r="I962" s="301"/>
      <c r="J962" s="302"/>
      <c r="K962" s="300" t="s">
        <v>288</v>
      </c>
      <c r="L962" s="301"/>
      <c r="M962" s="301"/>
      <c r="N962" s="301"/>
      <c r="O962" s="301"/>
      <c r="P962" s="301"/>
      <c r="Q962" s="301"/>
      <c r="R962" s="301"/>
      <c r="S962" s="301"/>
      <c r="T962" s="301"/>
      <c r="U962" s="301"/>
      <c r="V962" s="302"/>
      <c r="W962" s="300" t="s">
        <v>288</v>
      </c>
      <c r="X962" s="301"/>
      <c r="Y962" s="301"/>
      <c r="Z962" s="301"/>
      <c r="AA962" s="301"/>
      <c r="AB962" s="301"/>
      <c r="AC962" s="301"/>
      <c r="AD962" s="301"/>
      <c r="AE962" s="301"/>
      <c r="AF962" s="301"/>
      <c r="AG962" s="301"/>
      <c r="AH962" s="302"/>
    </row>
    <row r="963" spans="1:34" hidden="1" x14ac:dyDescent="0.35">
      <c r="A963" s="209" t="s">
        <v>289</v>
      </c>
      <c r="B963" s="210"/>
      <c r="C963" s="210"/>
      <c r="D963" s="210"/>
      <c r="E963" s="210"/>
      <c r="F963" s="210"/>
      <c r="G963" s="210"/>
      <c r="H963" s="210"/>
      <c r="I963" s="512">
        <v>2013</v>
      </c>
      <c r="J963" s="513"/>
      <c r="K963" s="504"/>
      <c r="L963" s="505"/>
      <c r="M963" s="505"/>
      <c r="N963" s="506"/>
      <c r="O963" s="504"/>
      <c r="P963" s="505"/>
      <c r="Q963" s="505"/>
      <c r="R963" s="506"/>
      <c r="S963" s="504"/>
      <c r="T963" s="505"/>
      <c r="U963" s="505"/>
      <c r="V963" s="506"/>
      <c r="W963" s="504"/>
      <c r="X963" s="505"/>
      <c r="Y963" s="505"/>
      <c r="Z963" s="506"/>
      <c r="AA963" s="504"/>
      <c r="AB963" s="505"/>
      <c r="AC963" s="505"/>
      <c r="AD963" s="506"/>
      <c r="AE963" s="504"/>
      <c r="AF963" s="505"/>
      <c r="AG963" s="505"/>
      <c r="AH963" s="506"/>
    </row>
    <row r="964" spans="1:34" hidden="1" x14ac:dyDescent="0.35">
      <c r="A964" s="318"/>
      <c r="B964" s="319"/>
      <c r="C964" s="319"/>
      <c r="D964" s="319"/>
      <c r="E964" s="319"/>
      <c r="F964" s="319"/>
      <c r="G964" s="319"/>
      <c r="H964" s="319"/>
      <c r="I964" s="507">
        <v>2012</v>
      </c>
      <c r="J964" s="508"/>
      <c r="K964" s="509"/>
      <c r="L964" s="510"/>
      <c r="M964" s="510"/>
      <c r="N964" s="511"/>
      <c r="O964" s="509"/>
      <c r="P964" s="510"/>
      <c r="Q964" s="510"/>
      <c r="R964" s="511"/>
      <c r="S964" s="509"/>
      <c r="T964" s="510"/>
      <c r="U964" s="510"/>
      <c r="V964" s="511"/>
      <c r="W964" s="509"/>
      <c r="X964" s="510"/>
      <c r="Y964" s="510"/>
      <c r="Z964" s="511"/>
      <c r="AA964" s="509"/>
      <c r="AB964" s="510"/>
      <c r="AC964" s="510"/>
      <c r="AD964" s="511"/>
      <c r="AE964" s="509"/>
      <c r="AF964" s="510"/>
      <c r="AG964" s="510"/>
      <c r="AH964" s="511"/>
    </row>
    <row r="965" spans="1:34" hidden="1" x14ac:dyDescent="0.35">
      <c r="A965" s="209" t="s">
        <v>290</v>
      </c>
      <c r="B965" s="210"/>
      <c r="C965" s="210"/>
      <c r="D965" s="210"/>
      <c r="E965" s="210"/>
      <c r="F965" s="210"/>
      <c r="G965" s="210"/>
      <c r="H965" s="210"/>
      <c r="I965" s="512">
        <v>2013</v>
      </c>
      <c r="J965" s="513"/>
      <c r="K965" s="504"/>
      <c r="L965" s="505"/>
      <c r="M965" s="505"/>
      <c r="N965" s="506"/>
      <c r="O965" s="504"/>
      <c r="P965" s="505"/>
      <c r="Q965" s="505"/>
      <c r="R965" s="506"/>
      <c r="S965" s="504"/>
      <c r="T965" s="505"/>
      <c r="U965" s="505"/>
      <c r="V965" s="506"/>
      <c r="W965" s="504"/>
      <c r="X965" s="505"/>
      <c r="Y965" s="505"/>
      <c r="Z965" s="506"/>
      <c r="AA965" s="504"/>
      <c r="AB965" s="505"/>
      <c r="AC965" s="505"/>
      <c r="AD965" s="506"/>
      <c r="AE965" s="504"/>
      <c r="AF965" s="505"/>
      <c r="AG965" s="505"/>
      <c r="AH965" s="506"/>
    </row>
    <row r="966" spans="1:34" hidden="1" x14ac:dyDescent="0.35">
      <c r="A966" s="318"/>
      <c r="B966" s="319"/>
      <c r="C966" s="319"/>
      <c r="D966" s="319"/>
      <c r="E966" s="319"/>
      <c r="F966" s="319"/>
      <c r="G966" s="319"/>
      <c r="H966" s="319"/>
      <c r="I966" s="507">
        <v>2012</v>
      </c>
      <c r="J966" s="508"/>
      <c r="K966" s="509"/>
      <c r="L966" s="510"/>
      <c r="M966" s="510"/>
      <c r="N966" s="511"/>
      <c r="O966" s="509"/>
      <c r="P966" s="510"/>
      <c r="Q966" s="510"/>
      <c r="R966" s="511"/>
      <c r="S966" s="509"/>
      <c r="T966" s="510"/>
      <c r="U966" s="510"/>
      <c r="V966" s="511"/>
      <c r="W966" s="509"/>
      <c r="X966" s="510"/>
      <c r="Y966" s="510"/>
      <c r="Z966" s="511"/>
      <c r="AA966" s="509"/>
      <c r="AB966" s="510"/>
      <c r="AC966" s="510"/>
      <c r="AD966" s="511"/>
      <c r="AE966" s="509"/>
      <c r="AF966" s="510"/>
      <c r="AG966" s="510"/>
      <c r="AH966" s="511"/>
    </row>
    <row r="967" spans="1:34" hidden="1" x14ac:dyDescent="0.35">
      <c r="A967" s="209" t="s">
        <v>291</v>
      </c>
      <c r="B967" s="210"/>
      <c r="C967" s="210"/>
      <c r="D967" s="210"/>
      <c r="E967" s="210"/>
      <c r="F967" s="210"/>
      <c r="G967" s="210"/>
      <c r="H967" s="210"/>
      <c r="I967" s="512">
        <v>2013</v>
      </c>
      <c r="J967" s="513"/>
      <c r="K967" s="504"/>
      <c r="L967" s="505"/>
      <c r="M967" s="505"/>
      <c r="N967" s="506"/>
      <c r="O967" s="504"/>
      <c r="P967" s="505"/>
      <c r="Q967" s="505"/>
      <c r="R967" s="506"/>
      <c r="S967" s="504"/>
      <c r="T967" s="505"/>
      <c r="U967" s="505"/>
      <c r="V967" s="506"/>
      <c r="W967" s="504"/>
      <c r="X967" s="505"/>
      <c r="Y967" s="505"/>
      <c r="Z967" s="506"/>
      <c r="AA967" s="504"/>
      <c r="AB967" s="505"/>
      <c r="AC967" s="505"/>
      <c r="AD967" s="506"/>
      <c r="AE967" s="504"/>
      <c r="AF967" s="505"/>
      <c r="AG967" s="505"/>
      <c r="AH967" s="506"/>
    </row>
    <row r="968" spans="1:34" hidden="1" x14ac:dyDescent="0.35">
      <c r="A968" s="318"/>
      <c r="B968" s="319"/>
      <c r="C968" s="319"/>
      <c r="D968" s="319"/>
      <c r="E968" s="319"/>
      <c r="F968" s="319"/>
      <c r="G968" s="319"/>
      <c r="H968" s="319"/>
      <c r="I968" s="507">
        <v>2012</v>
      </c>
      <c r="J968" s="508"/>
      <c r="K968" s="509"/>
      <c r="L968" s="510"/>
      <c r="M968" s="510"/>
      <c r="N968" s="511"/>
      <c r="O968" s="509"/>
      <c r="P968" s="510"/>
      <c r="Q968" s="510"/>
      <c r="R968" s="511"/>
      <c r="S968" s="509"/>
      <c r="T968" s="510"/>
      <c r="U968" s="510"/>
      <c r="V968" s="511"/>
      <c r="W968" s="509"/>
      <c r="X968" s="510"/>
      <c r="Y968" s="510"/>
      <c r="Z968" s="511"/>
      <c r="AA968" s="509"/>
      <c r="AB968" s="510"/>
      <c r="AC968" s="510"/>
      <c r="AD968" s="511"/>
      <c r="AE968" s="509"/>
      <c r="AF968" s="510"/>
      <c r="AG968" s="510"/>
      <c r="AH968" s="511"/>
    </row>
    <row r="969" spans="1:34" hidden="1" x14ac:dyDescent="0.35">
      <c r="A969" s="209" t="s">
        <v>292</v>
      </c>
      <c r="B969" s="210"/>
      <c r="C969" s="210"/>
      <c r="D969" s="210"/>
      <c r="E969" s="210"/>
      <c r="F969" s="210"/>
      <c r="G969" s="210"/>
      <c r="H969" s="210"/>
      <c r="I969" s="512">
        <v>2013</v>
      </c>
      <c r="J969" s="513"/>
      <c r="K969" s="504"/>
      <c r="L969" s="505"/>
      <c r="M969" s="505"/>
      <c r="N969" s="506"/>
      <c r="O969" s="504"/>
      <c r="P969" s="505"/>
      <c r="Q969" s="505"/>
      <c r="R969" s="506"/>
      <c r="S969" s="504"/>
      <c r="T969" s="505"/>
      <c r="U969" s="505"/>
      <c r="V969" s="506"/>
      <c r="W969" s="504"/>
      <c r="X969" s="505"/>
      <c r="Y969" s="505"/>
      <c r="Z969" s="506"/>
      <c r="AA969" s="504"/>
      <c r="AB969" s="505"/>
      <c r="AC969" s="505"/>
      <c r="AD969" s="506"/>
      <c r="AE969" s="504"/>
      <c r="AF969" s="505"/>
      <c r="AG969" s="505"/>
      <c r="AH969" s="506"/>
    </row>
    <row r="970" spans="1:34" hidden="1" x14ac:dyDescent="0.35">
      <c r="A970" s="318"/>
      <c r="B970" s="319"/>
      <c r="C970" s="319"/>
      <c r="D970" s="319"/>
      <c r="E970" s="319"/>
      <c r="F970" s="319"/>
      <c r="G970" s="319"/>
      <c r="H970" s="319"/>
      <c r="I970" s="507">
        <v>2012</v>
      </c>
      <c r="J970" s="508"/>
      <c r="K970" s="509"/>
      <c r="L970" s="510"/>
      <c r="M970" s="510"/>
      <c r="N970" s="511"/>
      <c r="O970" s="509"/>
      <c r="P970" s="510"/>
      <c r="Q970" s="510"/>
      <c r="R970" s="511"/>
      <c r="S970" s="509"/>
      <c r="T970" s="510"/>
      <c r="U970" s="510"/>
      <c r="V970" s="511"/>
      <c r="W970" s="509"/>
      <c r="X970" s="510"/>
      <c r="Y970" s="510"/>
      <c r="Z970" s="511"/>
      <c r="AA970" s="509"/>
      <c r="AB970" s="510"/>
      <c r="AC970" s="510"/>
      <c r="AD970" s="511"/>
      <c r="AE970" s="509"/>
      <c r="AF970" s="510"/>
      <c r="AG970" s="510"/>
      <c r="AH970" s="511"/>
    </row>
    <row r="971" spans="1:34" hidden="1" x14ac:dyDescent="0.35">
      <c r="A971" s="209" t="s">
        <v>293</v>
      </c>
      <c r="B971" s="210"/>
      <c r="C971" s="210"/>
      <c r="D971" s="210"/>
      <c r="E971" s="210"/>
      <c r="F971" s="210"/>
      <c r="G971" s="210"/>
      <c r="H971" s="210"/>
      <c r="I971" s="512">
        <v>2013</v>
      </c>
      <c r="J971" s="513"/>
      <c r="K971" s="504"/>
      <c r="L971" s="505"/>
      <c r="M971" s="505"/>
      <c r="N971" s="506"/>
      <c r="O971" s="504"/>
      <c r="P971" s="505"/>
      <c r="Q971" s="505"/>
      <c r="R971" s="506"/>
      <c r="S971" s="504"/>
      <c r="T971" s="505"/>
      <c r="U971" s="505"/>
      <c r="V971" s="506"/>
      <c r="W971" s="504"/>
      <c r="X971" s="505"/>
      <c r="Y971" s="505"/>
      <c r="Z971" s="506"/>
      <c r="AA971" s="504"/>
      <c r="AB971" s="505"/>
      <c r="AC971" s="505"/>
      <c r="AD971" s="506"/>
      <c r="AE971" s="504"/>
      <c r="AF971" s="505"/>
      <c r="AG971" s="505"/>
      <c r="AH971" s="506"/>
    </row>
    <row r="972" spans="1:34" hidden="1" x14ac:dyDescent="0.35">
      <c r="A972" s="318"/>
      <c r="B972" s="319"/>
      <c r="C972" s="319"/>
      <c r="D972" s="319"/>
      <c r="E972" s="319"/>
      <c r="F972" s="319"/>
      <c r="G972" s="319"/>
      <c r="H972" s="319"/>
      <c r="I972" s="507">
        <v>2012</v>
      </c>
      <c r="J972" s="508"/>
      <c r="K972" s="509"/>
      <c r="L972" s="510"/>
      <c r="M972" s="510"/>
      <c r="N972" s="511"/>
      <c r="O972" s="509"/>
      <c r="P972" s="510"/>
      <c r="Q972" s="510"/>
      <c r="R972" s="511"/>
      <c r="S972" s="509"/>
      <c r="T972" s="510"/>
      <c r="U972" s="510"/>
      <c r="V972" s="511"/>
      <c r="W972" s="509"/>
      <c r="X972" s="510"/>
      <c r="Y972" s="510"/>
      <c r="Z972" s="511"/>
      <c r="AA972" s="509"/>
      <c r="AB972" s="510"/>
      <c r="AC972" s="510"/>
      <c r="AD972" s="511"/>
      <c r="AE972" s="509"/>
      <c r="AF972" s="510"/>
      <c r="AG972" s="510"/>
      <c r="AH972" s="511"/>
    </row>
    <row r="973" spans="1:34" hidden="1" x14ac:dyDescent="0.35">
      <c r="A973" s="209" t="s">
        <v>95</v>
      </c>
      <c r="B973" s="210"/>
      <c r="C973" s="210"/>
      <c r="D973" s="210"/>
      <c r="E973" s="210"/>
      <c r="F973" s="210"/>
      <c r="G973" s="210"/>
      <c r="H973" s="210"/>
      <c r="I973" s="512">
        <v>2013</v>
      </c>
      <c r="J973" s="513"/>
      <c r="K973" s="504"/>
      <c r="L973" s="505"/>
      <c r="M973" s="505"/>
      <c r="N973" s="506"/>
      <c r="O973" s="504"/>
      <c r="P973" s="505"/>
      <c r="Q973" s="505"/>
      <c r="R973" s="506"/>
      <c r="S973" s="504"/>
      <c r="T973" s="505"/>
      <c r="U973" s="505"/>
      <c r="V973" s="506"/>
      <c r="W973" s="504"/>
      <c r="X973" s="505"/>
      <c r="Y973" s="505"/>
      <c r="Z973" s="506"/>
      <c r="AA973" s="504"/>
      <c r="AB973" s="505"/>
      <c r="AC973" s="505"/>
      <c r="AD973" s="506"/>
      <c r="AE973" s="504"/>
      <c r="AF973" s="505"/>
      <c r="AG973" s="505"/>
      <c r="AH973" s="506"/>
    </row>
    <row r="974" spans="1:34" hidden="1" x14ac:dyDescent="0.35">
      <c r="A974" s="318"/>
      <c r="B974" s="319"/>
      <c r="C974" s="319"/>
      <c r="D974" s="319"/>
      <c r="E974" s="319"/>
      <c r="F974" s="319"/>
      <c r="G974" s="319"/>
      <c r="H974" s="319"/>
      <c r="I974" s="507">
        <v>2012</v>
      </c>
      <c r="J974" s="508"/>
      <c r="K974" s="509"/>
      <c r="L974" s="510"/>
      <c r="M974" s="510"/>
      <c r="N974" s="511"/>
      <c r="O974" s="509"/>
      <c r="P974" s="510"/>
      <c r="Q974" s="510"/>
      <c r="R974" s="511"/>
      <c r="S974" s="509"/>
      <c r="T974" s="510"/>
      <c r="U974" s="510"/>
      <c r="V974" s="511"/>
      <c r="W974" s="509"/>
      <c r="X974" s="510"/>
      <c r="Y974" s="510"/>
      <c r="Z974" s="511"/>
      <c r="AA974" s="509"/>
      <c r="AB974" s="510"/>
      <c r="AC974" s="510"/>
      <c r="AD974" s="511"/>
      <c r="AE974" s="509"/>
      <c r="AF974" s="510"/>
      <c r="AG974" s="510"/>
      <c r="AH974" s="511"/>
    </row>
    <row r="975" spans="1:34" hidden="1" x14ac:dyDescent="0.3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row>
    <row r="976" spans="1:34" s="2" customFormat="1" hidden="1" x14ac:dyDescent="0.35">
      <c r="A976" s="84"/>
      <c r="B976" s="84"/>
      <c r="C976" s="84"/>
      <c r="D976" s="84"/>
      <c r="E976" s="84"/>
      <c r="F976" s="84"/>
      <c r="G976" s="84"/>
      <c r="H976" s="84"/>
      <c r="I976" s="84"/>
      <c r="J976" s="84"/>
      <c r="K976" s="84"/>
      <c r="L976" s="84"/>
      <c r="M976" s="84"/>
      <c r="N976" s="84"/>
      <c r="O976" s="84"/>
      <c r="P976" s="84"/>
      <c r="Q976" s="84"/>
      <c r="R976" s="84"/>
      <c r="S976" s="84"/>
      <c r="T976" s="84"/>
      <c r="U976" s="84"/>
      <c r="V976" s="84"/>
      <c r="W976" s="84"/>
      <c r="X976" s="84"/>
      <c r="Y976" s="84"/>
      <c r="Z976" s="84"/>
      <c r="AA976" s="84"/>
      <c r="AB976" s="84"/>
      <c r="AC976" s="84"/>
      <c r="AD976" s="84"/>
      <c r="AE976" s="84"/>
      <c r="AF976" s="84"/>
      <c r="AG976" s="84"/>
      <c r="AH976" s="84"/>
    </row>
    <row r="977" spans="1:34" s="2" customFormat="1" hidden="1" x14ac:dyDescent="0.35">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row>
    <row r="978" spans="1:34" hidden="1" x14ac:dyDescent="0.3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row>
    <row r="979" spans="1:34" hidden="1" x14ac:dyDescent="0.3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row>
    <row r="980" spans="1:34" hidden="1" x14ac:dyDescent="0.3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row>
    <row r="981" spans="1:34" ht="15" customHeight="1" x14ac:dyDescent="0.35">
      <c r="A981" s="103">
        <v>15</v>
      </c>
      <c r="B981" s="10"/>
      <c r="C981" s="10"/>
      <c r="D981" s="514" t="s">
        <v>294</v>
      </c>
      <c r="E981" s="514"/>
      <c r="F981" s="514"/>
      <c r="G981" s="514"/>
      <c r="H981" s="514"/>
      <c r="I981" s="514"/>
      <c r="J981" s="514"/>
      <c r="K981" s="514"/>
      <c r="L981" s="514"/>
      <c r="M981" s="514"/>
      <c r="N981" s="514"/>
      <c r="O981" s="514"/>
      <c r="P981" s="514"/>
      <c r="Q981" s="514"/>
      <c r="R981" s="514"/>
      <c r="S981" s="514"/>
      <c r="T981" s="514"/>
      <c r="U981" s="514"/>
      <c r="V981" s="514"/>
      <c r="W981" s="514"/>
      <c r="X981" s="514"/>
      <c r="Y981" s="514"/>
      <c r="Z981" s="514"/>
      <c r="AA981" s="514"/>
      <c r="AB981" s="514"/>
      <c r="AC981" s="514"/>
      <c r="AD981" s="514"/>
      <c r="AE981" s="514"/>
      <c r="AF981" s="514"/>
      <c r="AG981" s="514"/>
      <c r="AH981" s="514"/>
    </row>
    <row r="982" spans="1:34" ht="18" customHeight="1" x14ac:dyDescent="0.3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row>
    <row r="983" spans="1:34" x14ac:dyDescent="0.35">
      <c r="A983" s="5" t="s">
        <v>295</v>
      </c>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row>
    <row r="984" spans="1:34" x14ac:dyDescent="0.3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row>
    <row r="985" spans="1:34" x14ac:dyDescent="0.35">
      <c r="A985" s="240" t="s">
        <v>296</v>
      </c>
      <c r="B985" s="271"/>
      <c r="C985" s="271"/>
      <c r="D985" s="271"/>
      <c r="E985" s="271"/>
      <c r="F985" s="271"/>
      <c r="G985" s="271"/>
      <c r="H985" s="271"/>
      <c r="I985" s="271"/>
      <c r="J985" s="271"/>
      <c r="K985" s="271"/>
      <c r="L985" s="271"/>
      <c r="M985" s="271"/>
      <c r="N985" s="272"/>
      <c r="O985" s="240" t="s">
        <v>297</v>
      </c>
      <c r="P985" s="271"/>
      <c r="Q985" s="271"/>
      <c r="R985" s="272"/>
      <c r="S985" s="232" t="s">
        <v>298</v>
      </c>
      <c r="T985" s="233"/>
      <c r="U985" s="233"/>
      <c r="V985" s="233"/>
      <c r="W985" s="233"/>
      <c r="X985" s="233"/>
      <c r="Y985" s="233"/>
      <c r="Z985" s="233"/>
      <c r="AA985" s="233"/>
      <c r="AB985" s="233"/>
      <c r="AC985" s="233"/>
      <c r="AD985" s="233"/>
      <c r="AE985" s="233"/>
      <c r="AF985" s="233"/>
      <c r="AG985" s="233"/>
      <c r="AH985" s="234"/>
    </row>
    <row r="986" spans="1:34" ht="35.25" customHeight="1" x14ac:dyDescent="0.35">
      <c r="A986" s="273"/>
      <c r="B986" s="274"/>
      <c r="C986" s="274"/>
      <c r="D986" s="274"/>
      <c r="E986" s="274"/>
      <c r="F986" s="274"/>
      <c r="G986" s="274"/>
      <c r="H986" s="274"/>
      <c r="I986" s="274"/>
      <c r="J986" s="274"/>
      <c r="K986" s="274"/>
      <c r="L986" s="274"/>
      <c r="M986" s="274"/>
      <c r="N986" s="275"/>
      <c r="O986" s="273"/>
      <c r="P986" s="274"/>
      <c r="Q986" s="274"/>
      <c r="R986" s="275"/>
      <c r="S986" s="232" t="s">
        <v>58</v>
      </c>
      <c r="T986" s="233"/>
      <c r="U986" s="233"/>
      <c r="V986" s="233"/>
      <c r="W986" s="233"/>
      <c r="X986" s="233"/>
      <c r="Y986" s="233"/>
      <c r="Z986" s="234"/>
      <c r="AA986" s="232" t="s">
        <v>59</v>
      </c>
      <c r="AB986" s="233"/>
      <c r="AC986" s="233"/>
      <c r="AD986" s="233"/>
      <c r="AE986" s="233"/>
      <c r="AF986" s="233"/>
      <c r="AG986" s="233"/>
      <c r="AH986" s="234"/>
    </row>
    <row r="987" spans="1:34" x14ac:dyDescent="0.35">
      <c r="A987" s="367" t="s">
        <v>40</v>
      </c>
      <c r="B987" s="368"/>
      <c r="C987" s="368"/>
      <c r="D987" s="368"/>
      <c r="E987" s="368"/>
      <c r="F987" s="368"/>
      <c r="G987" s="368"/>
      <c r="H987" s="368"/>
      <c r="I987" s="368"/>
      <c r="J987" s="368"/>
      <c r="K987" s="368"/>
      <c r="L987" s="368"/>
      <c r="M987" s="368"/>
      <c r="N987" s="369"/>
      <c r="O987" s="367" t="s">
        <v>41</v>
      </c>
      <c r="P987" s="368"/>
      <c r="Q987" s="368"/>
      <c r="R987" s="369"/>
      <c r="S987" s="367" t="s">
        <v>42</v>
      </c>
      <c r="T987" s="368"/>
      <c r="U987" s="368"/>
      <c r="V987" s="368"/>
      <c r="W987" s="368"/>
      <c r="X987" s="368"/>
      <c r="Y987" s="368"/>
      <c r="Z987" s="369"/>
      <c r="AA987" s="367" t="s">
        <v>43</v>
      </c>
      <c r="AB987" s="368"/>
      <c r="AC987" s="368"/>
      <c r="AD987" s="368"/>
      <c r="AE987" s="368"/>
      <c r="AF987" s="368"/>
      <c r="AG987" s="368"/>
      <c r="AH987" s="369"/>
    </row>
    <row r="988" spans="1:34" x14ac:dyDescent="0.35">
      <c r="A988" s="209" t="s">
        <v>888</v>
      </c>
      <c r="B988" s="210"/>
      <c r="C988" s="210"/>
      <c r="D988" s="210"/>
      <c r="E988" s="210"/>
      <c r="F988" s="210"/>
      <c r="G988" s="210"/>
      <c r="H988" s="210"/>
      <c r="I988" s="210"/>
      <c r="J988" s="210"/>
      <c r="K988" s="210"/>
      <c r="L988" s="210"/>
      <c r="M988" s="210"/>
      <c r="N988" s="211"/>
      <c r="O988" s="215" t="s">
        <v>653</v>
      </c>
      <c r="P988" s="216"/>
      <c r="Q988" s="216"/>
      <c r="R988" s="217"/>
      <c r="S988" s="221">
        <v>496287</v>
      </c>
      <c r="T988" s="222"/>
      <c r="U988" s="222"/>
      <c r="V988" s="222"/>
      <c r="W988" s="222"/>
      <c r="X988" s="222"/>
      <c r="Y988" s="222"/>
      <c r="Z988" s="223"/>
      <c r="AA988" s="221">
        <v>366880</v>
      </c>
      <c r="AB988" s="222"/>
      <c r="AC988" s="222"/>
      <c r="AD988" s="222"/>
      <c r="AE988" s="222"/>
      <c r="AF988" s="222"/>
      <c r="AG988" s="222"/>
      <c r="AH988" s="223"/>
    </row>
    <row r="989" spans="1:34" x14ac:dyDescent="0.35">
      <c r="A989" s="212"/>
      <c r="B989" s="213"/>
      <c r="C989" s="213"/>
      <c r="D989" s="213"/>
      <c r="E989" s="213"/>
      <c r="F989" s="213"/>
      <c r="G989" s="213"/>
      <c r="H989" s="213"/>
      <c r="I989" s="213"/>
      <c r="J989" s="213"/>
      <c r="K989" s="213"/>
      <c r="L989" s="213"/>
      <c r="M989" s="213"/>
      <c r="N989" s="214"/>
      <c r="O989" s="218"/>
      <c r="P989" s="219"/>
      <c r="Q989" s="219"/>
      <c r="R989" s="220"/>
      <c r="S989" s="224"/>
      <c r="T989" s="225"/>
      <c r="U989" s="225"/>
      <c r="V989" s="225"/>
      <c r="W989" s="225"/>
      <c r="X989" s="225"/>
      <c r="Y989" s="225"/>
      <c r="Z989" s="226"/>
      <c r="AA989" s="224"/>
      <c r="AB989" s="225"/>
      <c r="AC989" s="225"/>
      <c r="AD989" s="225"/>
      <c r="AE989" s="225"/>
      <c r="AF989" s="225"/>
      <c r="AG989" s="225"/>
      <c r="AH989" s="226"/>
    </row>
    <row r="990" spans="1:34" x14ac:dyDescent="0.35">
      <c r="A990" s="209" t="s">
        <v>889</v>
      </c>
      <c r="B990" s="210"/>
      <c r="C990" s="210"/>
      <c r="D990" s="210"/>
      <c r="E990" s="210"/>
      <c r="F990" s="210"/>
      <c r="G990" s="210"/>
      <c r="H990" s="210"/>
      <c r="I990" s="210"/>
      <c r="J990" s="210"/>
      <c r="K990" s="210"/>
      <c r="L990" s="210"/>
      <c r="M990" s="210"/>
      <c r="N990" s="211"/>
      <c r="O990" s="215" t="s">
        <v>654</v>
      </c>
      <c r="P990" s="216"/>
      <c r="Q990" s="216"/>
      <c r="R990" s="217"/>
      <c r="S990" s="221">
        <v>102487</v>
      </c>
      <c r="T990" s="222"/>
      <c r="U990" s="222"/>
      <c r="V990" s="222"/>
      <c r="W990" s="222"/>
      <c r="X990" s="222"/>
      <c r="Y990" s="222"/>
      <c r="Z990" s="223"/>
      <c r="AA990" s="221">
        <v>175823</v>
      </c>
      <c r="AB990" s="222"/>
      <c r="AC990" s="222"/>
      <c r="AD990" s="222"/>
      <c r="AE990" s="222"/>
      <c r="AF990" s="222"/>
      <c r="AG990" s="222"/>
      <c r="AH990" s="223"/>
    </row>
    <row r="991" spans="1:34" x14ac:dyDescent="0.35">
      <c r="A991" s="212"/>
      <c r="B991" s="213"/>
      <c r="C991" s="213"/>
      <c r="D991" s="213"/>
      <c r="E991" s="213"/>
      <c r="F991" s="213"/>
      <c r="G991" s="213"/>
      <c r="H991" s="213"/>
      <c r="I991" s="213"/>
      <c r="J991" s="213"/>
      <c r="K991" s="213"/>
      <c r="L991" s="213"/>
      <c r="M991" s="213"/>
      <c r="N991" s="214"/>
      <c r="O991" s="218"/>
      <c r="P991" s="219"/>
      <c r="Q991" s="219"/>
      <c r="R991" s="220"/>
      <c r="S991" s="224"/>
      <c r="T991" s="225"/>
      <c r="U991" s="225"/>
      <c r="V991" s="225"/>
      <c r="W991" s="225"/>
      <c r="X991" s="225"/>
      <c r="Y991" s="225"/>
      <c r="Z991" s="226"/>
      <c r="AA991" s="224"/>
      <c r="AB991" s="225"/>
      <c r="AC991" s="225"/>
      <c r="AD991" s="225"/>
      <c r="AE991" s="225"/>
      <c r="AF991" s="225"/>
      <c r="AG991" s="225"/>
      <c r="AH991" s="226"/>
    </row>
    <row r="992" spans="1:34" hidden="1" x14ac:dyDescent="0.35">
      <c r="A992" s="203"/>
      <c r="B992" s="227"/>
      <c r="C992" s="227"/>
      <c r="D992" s="227"/>
      <c r="E992" s="227"/>
      <c r="F992" s="227"/>
      <c r="G992" s="227"/>
      <c r="H992" s="227"/>
      <c r="I992" s="227"/>
      <c r="J992" s="227"/>
      <c r="K992" s="227"/>
      <c r="L992" s="227"/>
      <c r="M992" s="227"/>
      <c r="N992" s="228"/>
      <c r="O992" s="250"/>
      <c r="P992" s="252"/>
      <c r="Q992" s="252"/>
      <c r="R992" s="253"/>
      <c r="S992" s="261"/>
      <c r="T992" s="262"/>
      <c r="U992" s="262"/>
      <c r="V992" s="262"/>
      <c r="W992" s="262"/>
      <c r="X992" s="262"/>
      <c r="Y992" s="262"/>
      <c r="Z992" s="263"/>
      <c r="AA992" s="261"/>
      <c r="AB992" s="262"/>
      <c r="AC992" s="262"/>
      <c r="AD992" s="262"/>
      <c r="AE992" s="262"/>
      <c r="AF992" s="262"/>
      <c r="AG992" s="262"/>
      <c r="AH992" s="263"/>
    </row>
    <row r="993" spans="1:34" hidden="1" x14ac:dyDescent="0.35">
      <c r="A993" s="203"/>
      <c r="B993" s="227"/>
      <c r="C993" s="227"/>
      <c r="D993" s="227"/>
      <c r="E993" s="227"/>
      <c r="F993" s="227"/>
      <c r="G993" s="227"/>
      <c r="H993" s="227"/>
      <c r="I993" s="227"/>
      <c r="J993" s="227"/>
      <c r="K993" s="227"/>
      <c r="L993" s="227"/>
      <c r="M993" s="227"/>
      <c r="N993" s="228"/>
      <c r="O993" s="250"/>
      <c r="P993" s="252"/>
      <c r="Q993" s="252"/>
      <c r="R993" s="253"/>
      <c r="S993" s="261"/>
      <c r="T993" s="262"/>
      <c r="U993" s="262"/>
      <c r="V993" s="262"/>
      <c r="W993" s="262"/>
      <c r="X993" s="262"/>
      <c r="Y993" s="262"/>
      <c r="Z993" s="263"/>
      <c r="AA993" s="261"/>
      <c r="AB993" s="262"/>
      <c r="AC993" s="262"/>
      <c r="AD993" s="262"/>
      <c r="AE993" s="262"/>
      <c r="AF993" s="262"/>
      <c r="AG993" s="262"/>
      <c r="AH993" s="263"/>
    </row>
    <row r="994" spans="1:34" hidden="1" x14ac:dyDescent="0.35">
      <c r="A994" s="203"/>
      <c r="B994" s="227"/>
      <c r="C994" s="227"/>
      <c r="D994" s="227"/>
      <c r="E994" s="227"/>
      <c r="F994" s="227"/>
      <c r="G994" s="227"/>
      <c r="H994" s="227"/>
      <c r="I994" s="227"/>
      <c r="J994" s="227"/>
      <c r="K994" s="227"/>
      <c r="L994" s="227"/>
      <c r="M994" s="227"/>
      <c r="N994" s="228"/>
      <c r="O994" s="250"/>
      <c r="P994" s="252"/>
      <c r="Q994" s="252"/>
      <c r="R994" s="253"/>
      <c r="S994" s="261"/>
      <c r="T994" s="262"/>
      <c r="U994" s="262"/>
      <c r="V994" s="262"/>
      <c r="W994" s="262"/>
      <c r="X994" s="262"/>
      <c r="Y994" s="262"/>
      <c r="Z994" s="263"/>
      <c r="AA994" s="261"/>
      <c r="AB994" s="262"/>
      <c r="AC994" s="262"/>
      <c r="AD994" s="262"/>
      <c r="AE994" s="262"/>
      <c r="AF994" s="262"/>
      <c r="AG994" s="262"/>
      <c r="AH994" s="263"/>
    </row>
    <row r="995" spans="1:34" x14ac:dyDescent="0.35">
      <c r="A995" s="97"/>
      <c r="B995" s="97"/>
      <c r="C995" s="97"/>
      <c r="D995" s="97"/>
      <c r="E995" s="97"/>
      <c r="F995" s="97"/>
      <c r="G995" s="97"/>
      <c r="H995" s="97"/>
      <c r="I995" s="97"/>
      <c r="J995" s="97"/>
      <c r="K995" s="97"/>
      <c r="L995" s="97"/>
      <c r="M995" s="97"/>
      <c r="N995" s="97"/>
      <c r="O995" s="100"/>
      <c r="P995" s="100"/>
      <c r="Q995" s="100"/>
      <c r="R995" s="100"/>
      <c r="S995" s="9"/>
      <c r="T995" s="9"/>
      <c r="U995" s="9"/>
      <c r="V995" s="9"/>
      <c r="W995" s="9"/>
      <c r="X995" s="9"/>
      <c r="Y995" s="9"/>
      <c r="Z995" s="9"/>
      <c r="AA995" s="9"/>
      <c r="AB995" s="9"/>
      <c r="AC995" s="9"/>
      <c r="AD995" s="9"/>
      <c r="AE995" s="9"/>
      <c r="AF995" s="9"/>
      <c r="AG995" s="9"/>
      <c r="AH995" s="9"/>
    </row>
    <row r="996" spans="1:34" x14ac:dyDescent="0.35">
      <c r="A996" s="515" t="s">
        <v>865</v>
      </c>
      <c r="B996" s="516"/>
      <c r="C996" s="516"/>
      <c r="D996" s="516"/>
      <c r="E996" s="516"/>
      <c r="F996" s="516"/>
      <c r="G996" s="516"/>
      <c r="H996" s="516"/>
      <c r="I996" s="516"/>
      <c r="J996" s="516"/>
      <c r="K996" s="516"/>
      <c r="L996" s="516"/>
      <c r="M996" s="516"/>
      <c r="N996" s="516"/>
      <c r="O996" s="516"/>
      <c r="P996" s="516"/>
      <c r="Q996" s="516"/>
      <c r="R996" s="516"/>
      <c r="S996" s="516"/>
      <c r="T996" s="516"/>
      <c r="U996" s="516"/>
      <c r="V996" s="516"/>
      <c r="W996" s="516"/>
      <c r="X996" s="516"/>
      <c r="Y996" s="516"/>
      <c r="Z996" s="516"/>
      <c r="AA996" s="516"/>
      <c r="AB996" s="516"/>
      <c r="AC996" s="516"/>
      <c r="AD996" s="516"/>
      <c r="AE996" s="516"/>
      <c r="AF996" s="516"/>
      <c r="AG996" s="516"/>
      <c r="AH996" s="516"/>
    </row>
    <row r="997" spans="1:34" x14ac:dyDescent="0.35">
      <c r="A997" s="515" t="s">
        <v>866</v>
      </c>
      <c r="B997" s="517"/>
      <c r="C997" s="517"/>
      <c r="D997" s="517"/>
      <c r="E997" s="517"/>
      <c r="F997" s="517"/>
      <c r="G997" s="517"/>
      <c r="H997" s="517"/>
      <c r="I997" s="517"/>
      <c r="J997" s="517"/>
      <c r="K997" s="517"/>
      <c r="L997" s="517"/>
      <c r="M997" s="517"/>
      <c r="N997" s="517"/>
      <c r="O997" s="517"/>
      <c r="P997" s="517"/>
      <c r="Q997" s="517"/>
      <c r="R997" s="517"/>
      <c r="S997" s="517"/>
      <c r="T997" s="517"/>
      <c r="U997" s="517"/>
      <c r="V997" s="517"/>
      <c r="W997" s="517"/>
      <c r="X997" s="517"/>
      <c r="Y997" s="517"/>
      <c r="Z997" s="517"/>
      <c r="AA997" s="517"/>
      <c r="AB997" s="517"/>
      <c r="AC997" s="517"/>
      <c r="AD997" s="517"/>
      <c r="AE997" s="517"/>
      <c r="AF997" s="517"/>
      <c r="AG997" s="517"/>
      <c r="AH997" s="517"/>
    </row>
    <row r="998" spans="1:34" x14ac:dyDescent="0.35">
      <c r="A998" s="518" t="s">
        <v>867</v>
      </c>
      <c r="B998" s="518"/>
      <c r="C998" s="518"/>
      <c r="D998" s="518"/>
      <c r="E998" s="518"/>
      <c r="F998" s="518"/>
      <c r="G998" s="518"/>
      <c r="H998" s="518"/>
      <c r="I998" s="518"/>
      <c r="J998" s="518"/>
      <c r="K998" s="518"/>
      <c r="L998" s="518"/>
      <c r="M998" s="518"/>
      <c r="N998" s="518"/>
      <c r="O998" s="518"/>
      <c r="P998" s="518"/>
      <c r="Q998" s="518"/>
      <c r="R998" s="518"/>
      <c r="S998" s="518"/>
      <c r="T998" s="518"/>
      <c r="U998" s="518"/>
      <c r="V998" s="518"/>
      <c r="W998" s="518"/>
      <c r="X998" s="518"/>
      <c r="Y998" s="518"/>
      <c r="Z998" s="518"/>
      <c r="AA998" s="518"/>
      <c r="AB998" s="518"/>
      <c r="AC998" s="518"/>
      <c r="AD998" s="518"/>
      <c r="AE998" s="518"/>
      <c r="AF998" s="518"/>
      <c r="AG998" s="518"/>
      <c r="AH998" s="518"/>
    </row>
    <row r="999" spans="1:34" x14ac:dyDescent="0.35">
      <c r="A999" s="109"/>
      <c r="B999" s="109"/>
      <c r="C999" s="109"/>
      <c r="D999" s="109"/>
      <c r="E999" s="109"/>
      <c r="F999" s="109"/>
      <c r="G999" s="109"/>
      <c r="H999" s="109"/>
      <c r="I999" s="109"/>
      <c r="J999" s="109"/>
      <c r="K999" s="109"/>
      <c r="L999" s="109"/>
      <c r="M999" s="109"/>
      <c r="N999" s="109"/>
      <c r="O999" s="109"/>
      <c r="P999" s="109"/>
      <c r="Q999" s="109"/>
      <c r="R999" s="109"/>
      <c r="S999" s="109"/>
      <c r="T999" s="109"/>
      <c r="U999" s="109"/>
      <c r="V999" s="109"/>
      <c r="W999" s="109"/>
      <c r="X999" s="109"/>
      <c r="Y999" s="109"/>
      <c r="Z999" s="109"/>
      <c r="AA999" s="109"/>
      <c r="AB999" s="109"/>
      <c r="AC999" s="109"/>
      <c r="AD999" s="109"/>
      <c r="AE999" s="109"/>
      <c r="AF999" s="109"/>
      <c r="AG999" s="109"/>
      <c r="AH999" s="109"/>
    </row>
    <row r="1000" spans="1:34" hidden="1" x14ac:dyDescent="0.35">
      <c r="A1000" s="109"/>
      <c r="B1000" s="109"/>
      <c r="C1000" s="109"/>
      <c r="D1000" s="109"/>
      <c r="E1000" s="109"/>
      <c r="F1000" s="109"/>
      <c r="G1000" s="109"/>
      <c r="H1000" s="109"/>
      <c r="I1000" s="109"/>
      <c r="J1000" s="109"/>
      <c r="K1000" s="109"/>
      <c r="L1000" s="109"/>
      <c r="M1000" s="109"/>
      <c r="N1000" s="109"/>
      <c r="O1000" s="109"/>
      <c r="P1000" s="109"/>
      <c r="Q1000" s="109"/>
      <c r="R1000" s="109"/>
      <c r="S1000" s="109"/>
      <c r="T1000" s="109"/>
      <c r="U1000" s="109"/>
      <c r="V1000" s="109"/>
      <c r="W1000" s="109"/>
      <c r="X1000" s="109"/>
      <c r="Y1000" s="109"/>
      <c r="Z1000" s="109"/>
      <c r="AA1000" s="109"/>
      <c r="AB1000" s="109"/>
      <c r="AC1000" s="109"/>
      <c r="AD1000" s="109"/>
      <c r="AE1000" s="109"/>
      <c r="AF1000" s="109"/>
      <c r="AG1000" s="109"/>
      <c r="AH1000" s="109"/>
    </row>
    <row r="1001" spans="1:34" x14ac:dyDescent="0.35">
      <c r="A1001" s="238" t="s">
        <v>868</v>
      </c>
      <c r="B1001" s="238"/>
      <c r="C1001" s="238"/>
      <c r="D1001" s="238"/>
      <c r="E1001" s="238"/>
      <c r="F1001" s="238"/>
      <c r="G1001" s="238"/>
      <c r="H1001" s="238"/>
      <c r="I1001" s="238"/>
      <c r="J1001" s="238"/>
      <c r="K1001" s="238"/>
      <c r="L1001" s="238"/>
      <c r="M1001" s="238"/>
      <c r="N1001" s="238"/>
      <c r="O1001" s="238"/>
      <c r="P1001" s="238"/>
      <c r="Q1001" s="238"/>
      <c r="R1001" s="238"/>
      <c r="S1001" s="238"/>
      <c r="T1001" s="238"/>
      <c r="U1001" s="238"/>
      <c r="V1001" s="238"/>
      <c r="W1001" s="238"/>
      <c r="X1001" s="238"/>
      <c r="Y1001" s="238"/>
      <c r="Z1001" s="238"/>
      <c r="AA1001" s="238"/>
      <c r="AB1001" s="238"/>
      <c r="AC1001" s="238"/>
      <c r="AD1001" s="238"/>
      <c r="AE1001" s="238"/>
      <c r="AF1001" s="238"/>
      <c r="AG1001" s="238"/>
      <c r="AH1001" s="238"/>
    </row>
    <row r="1002" spans="1:34" x14ac:dyDescent="0.35">
      <c r="A1002" s="238"/>
      <c r="B1002" s="238"/>
      <c r="C1002" s="238"/>
      <c r="D1002" s="238"/>
      <c r="E1002" s="238"/>
      <c r="F1002" s="238"/>
      <c r="G1002" s="238"/>
      <c r="H1002" s="238"/>
      <c r="I1002" s="238"/>
      <c r="J1002" s="238"/>
      <c r="K1002" s="238"/>
      <c r="L1002" s="238"/>
      <c r="M1002" s="238"/>
      <c r="N1002" s="238"/>
      <c r="O1002" s="238"/>
      <c r="P1002" s="238"/>
      <c r="Q1002" s="238"/>
      <c r="R1002" s="238"/>
      <c r="S1002" s="238"/>
      <c r="T1002" s="238"/>
      <c r="U1002" s="238"/>
      <c r="V1002" s="238"/>
      <c r="W1002" s="238"/>
      <c r="X1002" s="238"/>
      <c r="Y1002" s="238"/>
      <c r="Z1002" s="238"/>
      <c r="AA1002" s="238"/>
      <c r="AB1002" s="238"/>
      <c r="AC1002" s="238"/>
      <c r="AD1002" s="238"/>
      <c r="AE1002" s="238"/>
      <c r="AF1002" s="238"/>
      <c r="AG1002" s="238"/>
      <c r="AH1002" s="238"/>
    </row>
    <row r="1003" spans="1:34" hidden="1" x14ac:dyDescent="0.35">
      <c r="A1003" s="5"/>
      <c r="B1003" s="5"/>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row>
    <row r="1004" spans="1:34" hidden="1" x14ac:dyDescent="0.35">
      <c r="A1004" s="240" t="s">
        <v>299</v>
      </c>
      <c r="B1004" s="271"/>
      <c r="C1004" s="271"/>
      <c r="D1004" s="271"/>
      <c r="E1004" s="271"/>
      <c r="F1004" s="271"/>
      <c r="G1004" s="271"/>
      <c r="H1004" s="271"/>
      <c r="I1004" s="271"/>
      <c r="J1004" s="271"/>
      <c r="K1004" s="271"/>
      <c r="L1004" s="271"/>
      <c r="M1004" s="271"/>
      <c r="N1004" s="272"/>
      <c r="O1004" s="240" t="s">
        <v>297</v>
      </c>
      <c r="P1004" s="271"/>
      <c r="Q1004" s="271"/>
      <c r="R1004" s="272"/>
      <c r="S1004" s="232" t="s">
        <v>298</v>
      </c>
      <c r="T1004" s="233"/>
      <c r="U1004" s="233"/>
      <c r="V1004" s="233"/>
      <c r="W1004" s="233"/>
      <c r="X1004" s="233"/>
      <c r="Y1004" s="233"/>
      <c r="Z1004" s="233"/>
      <c r="AA1004" s="233"/>
      <c r="AB1004" s="233"/>
      <c r="AC1004" s="233"/>
      <c r="AD1004" s="233"/>
      <c r="AE1004" s="233"/>
      <c r="AF1004" s="233"/>
      <c r="AG1004" s="233"/>
      <c r="AH1004" s="234"/>
    </row>
    <row r="1005" spans="1:34" ht="44.25" hidden="1" customHeight="1" x14ac:dyDescent="0.35">
      <c r="A1005" s="273"/>
      <c r="B1005" s="274"/>
      <c r="C1005" s="274"/>
      <c r="D1005" s="274"/>
      <c r="E1005" s="274"/>
      <c r="F1005" s="274"/>
      <c r="G1005" s="274"/>
      <c r="H1005" s="274"/>
      <c r="I1005" s="274"/>
      <c r="J1005" s="274"/>
      <c r="K1005" s="274"/>
      <c r="L1005" s="274"/>
      <c r="M1005" s="274"/>
      <c r="N1005" s="275"/>
      <c r="O1005" s="273"/>
      <c r="P1005" s="274"/>
      <c r="Q1005" s="274"/>
      <c r="R1005" s="275"/>
      <c r="S1005" s="232" t="s">
        <v>58</v>
      </c>
      <c r="T1005" s="233"/>
      <c r="U1005" s="233"/>
      <c r="V1005" s="233"/>
      <c r="W1005" s="233"/>
      <c r="X1005" s="233"/>
      <c r="Y1005" s="233"/>
      <c r="Z1005" s="234"/>
      <c r="AA1005" s="232" t="s">
        <v>59</v>
      </c>
      <c r="AB1005" s="233"/>
      <c r="AC1005" s="233"/>
      <c r="AD1005" s="233"/>
      <c r="AE1005" s="233"/>
      <c r="AF1005" s="233"/>
      <c r="AG1005" s="233"/>
      <c r="AH1005" s="234"/>
    </row>
    <row r="1006" spans="1:34" hidden="1" x14ac:dyDescent="0.35">
      <c r="A1006" s="367" t="s">
        <v>40</v>
      </c>
      <c r="B1006" s="368"/>
      <c r="C1006" s="368"/>
      <c r="D1006" s="368"/>
      <c r="E1006" s="368"/>
      <c r="F1006" s="368"/>
      <c r="G1006" s="368"/>
      <c r="H1006" s="368"/>
      <c r="I1006" s="368"/>
      <c r="J1006" s="368"/>
      <c r="K1006" s="368"/>
      <c r="L1006" s="368"/>
      <c r="M1006" s="368"/>
      <c r="N1006" s="369"/>
      <c r="O1006" s="367" t="s">
        <v>41</v>
      </c>
      <c r="P1006" s="368"/>
      <c r="Q1006" s="368"/>
      <c r="R1006" s="369"/>
      <c r="S1006" s="367" t="s">
        <v>42</v>
      </c>
      <c r="T1006" s="368"/>
      <c r="U1006" s="368"/>
      <c r="V1006" s="368"/>
      <c r="W1006" s="368"/>
      <c r="X1006" s="368"/>
      <c r="Y1006" s="368"/>
      <c r="Z1006" s="369"/>
      <c r="AA1006" s="367" t="s">
        <v>43</v>
      </c>
      <c r="AB1006" s="368"/>
      <c r="AC1006" s="368"/>
      <c r="AD1006" s="368"/>
      <c r="AE1006" s="368"/>
      <c r="AF1006" s="368"/>
      <c r="AG1006" s="368"/>
      <c r="AH1006" s="369"/>
    </row>
    <row r="1007" spans="1:34" hidden="1" x14ac:dyDescent="0.35">
      <c r="A1007" s="203"/>
      <c r="B1007" s="227"/>
      <c r="C1007" s="227"/>
      <c r="D1007" s="227"/>
      <c r="E1007" s="227"/>
      <c r="F1007" s="227"/>
      <c r="G1007" s="227"/>
      <c r="H1007" s="227"/>
      <c r="I1007" s="227"/>
      <c r="J1007" s="227"/>
      <c r="K1007" s="227"/>
      <c r="L1007" s="227"/>
      <c r="M1007" s="227"/>
      <c r="N1007" s="228"/>
      <c r="O1007" s="250"/>
      <c r="P1007" s="252"/>
      <c r="Q1007" s="252"/>
      <c r="R1007" s="253"/>
      <c r="S1007" s="261"/>
      <c r="T1007" s="262"/>
      <c r="U1007" s="262"/>
      <c r="V1007" s="262"/>
      <c r="W1007" s="262"/>
      <c r="X1007" s="262"/>
      <c r="Y1007" s="262"/>
      <c r="Z1007" s="263"/>
      <c r="AA1007" s="261"/>
      <c r="AB1007" s="262"/>
      <c r="AC1007" s="262"/>
      <c r="AD1007" s="262"/>
      <c r="AE1007" s="262"/>
      <c r="AF1007" s="262"/>
      <c r="AG1007" s="262"/>
      <c r="AH1007" s="263"/>
    </row>
    <row r="1008" spans="1:34" hidden="1" x14ac:dyDescent="0.35">
      <c r="A1008" s="203"/>
      <c r="B1008" s="227"/>
      <c r="C1008" s="227"/>
      <c r="D1008" s="227"/>
      <c r="E1008" s="227"/>
      <c r="F1008" s="227"/>
      <c r="G1008" s="227"/>
      <c r="H1008" s="227"/>
      <c r="I1008" s="227"/>
      <c r="J1008" s="227"/>
      <c r="K1008" s="227"/>
      <c r="L1008" s="227"/>
      <c r="M1008" s="227"/>
      <c r="N1008" s="228"/>
      <c r="O1008" s="250"/>
      <c r="P1008" s="252"/>
      <c r="Q1008" s="252"/>
      <c r="R1008" s="253"/>
      <c r="S1008" s="261"/>
      <c r="T1008" s="262"/>
      <c r="U1008" s="262"/>
      <c r="V1008" s="262"/>
      <c r="W1008" s="262"/>
      <c r="X1008" s="262"/>
      <c r="Y1008" s="262"/>
      <c r="Z1008" s="263"/>
      <c r="AA1008" s="261"/>
      <c r="AB1008" s="262"/>
      <c r="AC1008" s="262"/>
      <c r="AD1008" s="262"/>
      <c r="AE1008" s="262"/>
      <c r="AF1008" s="262"/>
      <c r="AG1008" s="262"/>
      <c r="AH1008" s="263"/>
    </row>
    <row r="1009" spans="1:35" hidden="1" x14ac:dyDescent="0.35">
      <c r="A1009" s="203"/>
      <c r="B1009" s="227"/>
      <c r="C1009" s="227"/>
      <c r="D1009" s="227"/>
      <c r="E1009" s="227"/>
      <c r="F1009" s="227"/>
      <c r="G1009" s="227"/>
      <c r="H1009" s="227"/>
      <c r="I1009" s="227"/>
      <c r="J1009" s="227"/>
      <c r="K1009" s="227"/>
      <c r="L1009" s="227"/>
      <c r="M1009" s="227"/>
      <c r="N1009" s="228"/>
      <c r="O1009" s="250"/>
      <c r="P1009" s="252"/>
      <c r="Q1009" s="252"/>
      <c r="R1009" s="253"/>
      <c r="S1009" s="261"/>
      <c r="T1009" s="262"/>
      <c r="U1009" s="262"/>
      <c r="V1009" s="262"/>
      <c r="W1009" s="262"/>
      <c r="X1009" s="262"/>
      <c r="Y1009" s="262"/>
      <c r="Z1009" s="263"/>
      <c r="AA1009" s="261"/>
      <c r="AB1009" s="262"/>
      <c r="AC1009" s="262"/>
      <c r="AD1009" s="262"/>
      <c r="AE1009" s="262"/>
      <c r="AF1009" s="262"/>
      <c r="AG1009" s="262"/>
      <c r="AH1009" s="263"/>
    </row>
    <row r="1010" spans="1:35" hidden="1" x14ac:dyDescent="0.35">
      <c r="A1010" s="203"/>
      <c r="B1010" s="227"/>
      <c r="C1010" s="227"/>
      <c r="D1010" s="227"/>
      <c r="E1010" s="227"/>
      <c r="F1010" s="227"/>
      <c r="G1010" s="227"/>
      <c r="H1010" s="227"/>
      <c r="I1010" s="227"/>
      <c r="J1010" s="227"/>
      <c r="K1010" s="227"/>
      <c r="L1010" s="227"/>
      <c r="M1010" s="227"/>
      <c r="N1010" s="228"/>
      <c r="O1010" s="250"/>
      <c r="P1010" s="252"/>
      <c r="Q1010" s="252"/>
      <c r="R1010" s="253"/>
      <c r="S1010" s="261"/>
      <c r="T1010" s="262"/>
      <c r="U1010" s="262"/>
      <c r="V1010" s="262"/>
      <c r="W1010" s="262"/>
      <c r="X1010" s="262"/>
      <c r="Y1010" s="262"/>
      <c r="Z1010" s="263"/>
      <c r="AA1010" s="261"/>
      <c r="AB1010" s="262"/>
      <c r="AC1010" s="262"/>
      <c r="AD1010" s="262"/>
      <c r="AE1010" s="262"/>
      <c r="AF1010" s="262"/>
      <c r="AG1010" s="262"/>
      <c r="AH1010" s="263"/>
    </row>
    <row r="1011" spans="1:35" hidden="1" x14ac:dyDescent="0.35">
      <c r="A1011" s="203"/>
      <c r="B1011" s="227"/>
      <c r="C1011" s="227"/>
      <c r="D1011" s="227"/>
      <c r="E1011" s="227"/>
      <c r="F1011" s="227"/>
      <c r="G1011" s="227"/>
      <c r="H1011" s="227"/>
      <c r="I1011" s="227"/>
      <c r="J1011" s="227"/>
      <c r="K1011" s="227"/>
      <c r="L1011" s="227"/>
      <c r="M1011" s="227"/>
      <c r="N1011" s="228"/>
      <c r="O1011" s="250"/>
      <c r="P1011" s="252"/>
      <c r="Q1011" s="252"/>
      <c r="R1011" s="253"/>
      <c r="S1011" s="261"/>
      <c r="T1011" s="262"/>
      <c r="U1011" s="262"/>
      <c r="V1011" s="262"/>
      <c r="W1011" s="262"/>
      <c r="X1011" s="262"/>
      <c r="Y1011" s="262"/>
      <c r="Z1011" s="263"/>
      <c r="AA1011" s="261"/>
      <c r="AB1011" s="262"/>
      <c r="AC1011" s="262"/>
      <c r="AD1011" s="262"/>
      <c r="AE1011" s="262"/>
      <c r="AF1011" s="262"/>
      <c r="AG1011" s="262"/>
      <c r="AH1011" s="263"/>
    </row>
    <row r="1012" spans="1:35" hidden="1" x14ac:dyDescent="0.35">
      <c r="A1012" s="203"/>
      <c r="B1012" s="227"/>
      <c r="C1012" s="227"/>
      <c r="D1012" s="227"/>
      <c r="E1012" s="227"/>
      <c r="F1012" s="227"/>
      <c r="G1012" s="227"/>
      <c r="H1012" s="227"/>
      <c r="I1012" s="227"/>
      <c r="J1012" s="227"/>
      <c r="K1012" s="227"/>
      <c r="L1012" s="227"/>
      <c r="M1012" s="227"/>
      <c r="N1012" s="228"/>
      <c r="O1012" s="250"/>
      <c r="P1012" s="252"/>
      <c r="Q1012" s="252"/>
      <c r="R1012" s="253"/>
      <c r="S1012" s="261"/>
      <c r="T1012" s="262"/>
      <c r="U1012" s="262"/>
      <c r="V1012" s="262"/>
      <c r="W1012" s="262"/>
      <c r="X1012" s="262"/>
      <c r="Y1012" s="262"/>
      <c r="Z1012" s="263"/>
      <c r="AA1012" s="261"/>
      <c r="AB1012" s="262"/>
      <c r="AC1012" s="262"/>
      <c r="AD1012" s="262"/>
      <c r="AE1012" s="262"/>
      <c r="AF1012" s="262"/>
      <c r="AG1012" s="262"/>
      <c r="AH1012" s="263"/>
    </row>
    <row r="1013" spans="1:35" hidden="1" x14ac:dyDescent="0.35">
      <c r="A1013" s="203"/>
      <c r="B1013" s="227"/>
      <c r="C1013" s="227"/>
      <c r="D1013" s="227"/>
      <c r="E1013" s="227"/>
      <c r="F1013" s="227"/>
      <c r="G1013" s="227"/>
      <c r="H1013" s="227"/>
      <c r="I1013" s="227"/>
      <c r="J1013" s="227"/>
      <c r="K1013" s="227"/>
      <c r="L1013" s="227"/>
      <c r="M1013" s="227"/>
      <c r="N1013" s="228"/>
      <c r="O1013" s="250"/>
      <c r="P1013" s="252"/>
      <c r="Q1013" s="252"/>
      <c r="R1013" s="253"/>
      <c r="S1013" s="261"/>
      <c r="T1013" s="262"/>
      <c r="U1013" s="262"/>
      <c r="V1013" s="262"/>
      <c r="W1013" s="262"/>
      <c r="X1013" s="262"/>
      <c r="Y1013" s="262"/>
      <c r="Z1013" s="263"/>
      <c r="AA1013" s="261"/>
      <c r="AB1013" s="262"/>
      <c r="AC1013" s="262"/>
      <c r="AD1013" s="262"/>
      <c r="AE1013" s="262"/>
      <c r="AF1013" s="262"/>
      <c r="AG1013" s="262"/>
      <c r="AH1013" s="263"/>
    </row>
    <row r="1014" spans="1:35" hidden="1" x14ac:dyDescent="0.35">
      <c r="A1014" s="66"/>
      <c r="B1014" s="66"/>
      <c r="C1014" s="66"/>
      <c r="D1014" s="66"/>
      <c r="E1014" s="66"/>
      <c r="F1014" s="66"/>
      <c r="G1014" s="66"/>
      <c r="H1014" s="66"/>
      <c r="I1014" s="66"/>
      <c r="J1014" s="66"/>
      <c r="K1014" s="66"/>
      <c r="L1014" s="66"/>
      <c r="M1014" s="66"/>
      <c r="N1014" s="66"/>
      <c r="O1014" s="69"/>
      <c r="P1014" s="69"/>
      <c r="Q1014" s="69"/>
      <c r="R1014" s="69"/>
      <c r="S1014" s="9"/>
      <c r="T1014" s="9"/>
      <c r="U1014" s="9"/>
      <c r="V1014" s="9"/>
      <c r="W1014" s="9"/>
      <c r="X1014" s="9"/>
      <c r="Y1014" s="9"/>
      <c r="Z1014" s="9"/>
      <c r="AA1014" s="9"/>
      <c r="AB1014" s="9"/>
      <c r="AC1014" s="9"/>
      <c r="AD1014" s="9"/>
      <c r="AE1014" s="9"/>
      <c r="AF1014" s="9"/>
      <c r="AG1014" s="9"/>
      <c r="AH1014" s="9"/>
    </row>
    <row r="1015" spans="1:35" ht="38.25" hidden="1" customHeight="1" x14ac:dyDescent="0.35">
      <c r="A1015" s="231" t="s">
        <v>701</v>
      </c>
      <c r="B1015" s="231"/>
      <c r="C1015" s="231"/>
      <c r="D1015" s="231"/>
      <c r="E1015" s="231"/>
      <c r="F1015" s="231"/>
      <c r="G1015" s="231"/>
      <c r="H1015" s="231"/>
      <c r="I1015" s="231"/>
      <c r="J1015" s="231"/>
      <c r="K1015" s="231"/>
      <c r="L1015" s="231"/>
      <c r="M1015" s="231"/>
      <c r="N1015" s="231"/>
      <c r="O1015" s="231"/>
      <c r="P1015" s="231"/>
      <c r="Q1015" s="231"/>
      <c r="R1015" s="231"/>
      <c r="S1015" s="231"/>
      <c r="T1015" s="231"/>
      <c r="U1015" s="231"/>
      <c r="V1015" s="231"/>
      <c r="W1015" s="231"/>
      <c r="X1015" s="231"/>
      <c r="Y1015" s="231"/>
      <c r="Z1015" s="231"/>
      <c r="AA1015" s="231"/>
      <c r="AB1015" s="231"/>
      <c r="AC1015" s="231"/>
      <c r="AD1015" s="231"/>
      <c r="AE1015" s="231"/>
      <c r="AF1015" s="231"/>
      <c r="AG1015" s="231"/>
      <c r="AH1015" s="231"/>
    </row>
    <row r="1016" spans="1:35" hidden="1" x14ac:dyDescent="0.35">
      <c r="A1016" s="66"/>
      <c r="B1016" s="66"/>
      <c r="C1016" s="66"/>
      <c r="D1016" s="66"/>
      <c r="E1016" s="66"/>
      <c r="F1016" s="66"/>
      <c r="G1016" s="66"/>
      <c r="H1016" s="66"/>
      <c r="I1016" s="66"/>
      <c r="J1016" s="66"/>
      <c r="K1016" s="66"/>
      <c r="L1016" s="66"/>
      <c r="M1016" s="66"/>
      <c r="N1016" s="66"/>
      <c r="O1016" s="69"/>
      <c r="P1016" s="69"/>
      <c r="Q1016" s="69"/>
      <c r="R1016" s="69"/>
      <c r="S1016" s="9"/>
      <c r="T1016" s="9"/>
      <c r="U1016" s="9"/>
      <c r="V1016" s="9"/>
      <c r="W1016" s="9"/>
      <c r="X1016" s="9"/>
      <c r="Y1016" s="9"/>
      <c r="Z1016" s="9"/>
      <c r="AA1016" s="9"/>
      <c r="AB1016" s="9"/>
      <c r="AC1016" s="9"/>
      <c r="AD1016" s="9"/>
      <c r="AE1016" s="9"/>
      <c r="AF1016" s="9"/>
      <c r="AG1016" s="9"/>
      <c r="AH1016" s="9"/>
    </row>
    <row r="1017" spans="1:35" hidden="1" x14ac:dyDescent="0.35">
      <c r="A1017" s="515" t="s">
        <v>652</v>
      </c>
      <c r="B1017" s="515"/>
      <c r="C1017" s="515"/>
      <c r="D1017" s="515"/>
      <c r="E1017" s="515"/>
      <c r="F1017" s="515"/>
      <c r="G1017" s="66"/>
      <c r="H1017" s="520" t="s">
        <v>690</v>
      </c>
      <c r="I1017" s="520"/>
      <c r="J1017" s="520"/>
      <c r="K1017" s="520"/>
      <c r="L1017" s="520"/>
      <c r="M1017" s="520"/>
      <c r="N1017" s="520"/>
      <c r="O1017" s="520"/>
      <c r="P1017" s="520"/>
      <c r="Q1017" s="520"/>
      <c r="R1017" s="520"/>
      <c r="S1017" s="520"/>
      <c r="T1017" s="520"/>
      <c r="U1017" s="520"/>
      <c r="V1017" s="520"/>
      <c r="W1017" s="520"/>
      <c r="X1017" s="520"/>
      <c r="Y1017" s="520"/>
      <c r="Z1017" s="520"/>
      <c r="AA1017" s="520"/>
      <c r="AB1017" s="520"/>
      <c r="AC1017" s="520"/>
      <c r="AD1017" s="520"/>
      <c r="AE1017" s="520"/>
      <c r="AF1017" s="520"/>
      <c r="AG1017" s="520"/>
      <c r="AH1017" s="520"/>
    </row>
    <row r="1018" spans="1:35" ht="54" hidden="1" customHeight="1" x14ac:dyDescent="0.35">
      <c r="B1018" s="543" t="s">
        <v>683</v>
      </c>
      <c r="C1018" s="543"/>
      <c r="D1018" s="543"/>
      <c r="E1018" s="543" t="s">
        <v>682</v>
      </c>
      <c r="F1018" s="543"/>
      <c r="G1018" s="543"/>
      <c r="H1018" s="543"/>
      <c r="I1018" s="543"/>
      <c r="J1018" s="65"/>
      <c r="K1018" s="65"/>
      <c r="L1018" s="65"/>
      <c r="N1018" s="65"/>
      <c r="O1018" s="65"/>
      <c r="P1018" s="65"/>
      <c r="Q1018" s="65"/>
      <c r="R1018" s="65"/>
      <c r="S1018" s="65"/>
      <c r="T1018" s="65"/>
      <c r="U1018" s="65"/>
      <c r="V1018" s="65"/>
      <c r="W1018" s="65"/>
      <c r="X1018" s="65"/>
      <c r="Y1018" s="65"/>
      <c r="Z1018" s="65"/>
      <c r="AA1018" s="65"/>
      <c r="AB1018" s="65"/>
      <c r="AC1018" s="65"/>
      <c r="AD1018" s="65"/>
      <c r="AE1018" s="65"/>
      <c r="AF1018" s="65"/>
      <c r="AG1018" s="65"/>
      <c r="AH1018" s="65"/>
      <c r="AI1018" s="65"/>
    </row>
    <row r="1019" spans="1:35" ht="15" hidden="1" customHeight="1" x14ac:dyDescent="0.35">
      <c r="B1019" s="544">
        <v>1</v>
      </c>
      <c r="C1019" s="544"/>
      <c r="D1019" s="544"/>
      <c r="E1019" s="546" t="s">
        <v>655</v>
      </c>
      <c r="F1019" s="546"/>
      <c r="G1019" s="546"/>
      <c r="H1019" s="546"/>
      <c r="I1019" s="546"/>
      <c r="J1019" s="74"/>
      <c r="K1019" s="74"/>
      <c r="L1019" s="74"/>
      <c r="M1019" s="74"/>
      <c r="N1019" s="74"/>
      <c r="O1019" s="74"/>
      <c r="P1019" s="74"/>
      <c r="Q1019" s="74"/>
      <c r="R1019" s="74"/>
      <c r="S1019" s="74"/>
      <c r="T1019" s="74"/>
      <c r="U1019" s="65"/>
      <c r="V1019" s="65"/>
      <c r="W1019" s="65"/>
      <c r="X1019" s="65"/>
      <c r="Y1019" s="65"/>
      <c r="Z1019" s="65"/>
      <c r="AA1019" s="65"/>
      <c r="AB1019" s="65"/>
      <c r="AC1019" s="65"/>
      <c r="AD1019" s="65"/>
      <c r="AE1019" s="65"/>
      <c r="AF1019" s="65"/>
      <c r="AG1019" s="65"/>
      <c r="AH1019" s="65"/>
      <c r="AI1019" s="65"/>
    </row>
    <row r="1020" spans="1:35" ht="15" hidden="1" customHeight="1" x14ac:dyDescent="0.35">
      <c r="B1020" s="544">
        <v>2</v>
      </c>
      <c r="C1020" s="544"/>
      <c r="D1020" s="544"/>
      <c r="E1020" s="546" t="s">
        <v>656</v>
      </c>
      <c r="F1020" s="546"/>
      <c r="G1020" s="546"/>
      <c r="H1020" s="546"/>
      <c r="I1020" s="546"/>
      <c r="J1020" s="74"/>
      <c r="K1020" s="74"/>
      <c r="L1020" s="74"/>
      <c r="M1020" s="74"/>
      <c r="N1020" s="74"/>
      <c r="O1020" s="74"/>
      <c r="P1020" s="74"/>
      <c r="Q1020" s="74"/>
      <c r="R1020" s="74"/>
      <c r="S1020" s="74"/>
      <c r="T1020" s="74"/>
      <c r="U1020" s="65"/>
      <c r="V1020" s="65"/>
      <c r="W1020" s="65"/>
      <c r="X1020" s="65"/>
      <c r="Y1020" s="65"/>
      <c r="Z1020" s="65"/>
      <c r="AA1020" s="65"/>
      <c r="AB1020" s="65"/>
      <c r="AC1020" s="65"/>
      <c r="AD1020" s="65"/>
      <c r="AE1020" s="65"/>
      <c r="AF1020" s="65"/>
      <c r="AG1020" s="65"/>
      <c r="AH1020" s="65"/>
      <c r="AI1020" s="65"/>
    </row>
    <row r="1021" spans="1:35" ht="15" hidden="1" customHeight="1" x14ac:dyDescent="0.35">
      <c r="B1021" s="544">
        <v>3</v>
      </c>
      <c r="C1021" s="544"/>
      <c r="D1021" s="544"/>
      <c r="E1021" s="546" t="s">
        <v>684</v>
      </c>
      <c r="F1021" s="546"/>
      <c r="G1021" s="546"/>
      <c r="H1021" s="546"/>
      <c r="I1021" s="546"/>
      <c r="J1021" s="74"/>
      <c r="K1021" s="74"/>
      <c r="L1021" s="74"/>
      <c r="M1021" s="74"/>
      <c r="N1021" s="74"/>
      <c r="O1021" s="74"/>
      <c r="P1021" s="74"/>
      <c r="Q1021" s="74"/>
      <c r="R1021" s="74"/>
      <c r="S1021" s="74"/>
      <c r="T1021" s="74"/>
      <c r="U1021" s="65"/>
      <c r="V1021" s="65"/>
      <c r="W1021" s="65"/>
      <c r="X1021" s="65"/>
      <c r="Y1021" s="65"/>
      <c r="Z1021" s="65"/>
      <c r="AA1021" s="65"/>
      <c r="AB1021" s="65"/>
      <c r="AC1021" s="65"/>
      <c r="AD1021" s="65"/>
      <c r="AE1021" s="65"/>
      <c r="AF1021" s="65"/>
      <c r="AG1021" s="65"/>
      <c r="AH1021" s="65"/>
      <c r="AI1021" s="65"/>
    </row>
    <row r="1022" spans="1:35" ht="15" hidden="1" customHeight="1" x14ac:dyDescent="0.35">
      <c r="B1022" s="544">
        <v>4</v>
      </c>
      <c r="C1022" s="544"/>
      <c r="D1022" s="544"/>
      <c r="E1022" s="546" t="s">
        <v>685</v>
      </c>
      <c r="F1022" s="546"/>
      <c r="G1022" s="546"/>
      <c r="H1022" s="546"/>
      <c r="I1022" s="546"/>
      <c r="J1022" s="74"/>
      <c r="K1022" s="74"/>
      <c r="L1022" s="74"/>
      <c r="M1022" s="74"/>
      <c r="N1022" s="74"/>
      <c r="O1022" s="74"/>
      <c r="P1022" s="74"/>
      <c r="Q1022" s="74"/>
      <c r="R1022" s="74"/>
      <c r="S1022" s="74"/>
      <c r="T1022" s="74"/>
      <c r="U1022" s="65"/>
      <c r="V1022" s="65"/>
      <c r="W1022" s="65"/>
      <c r="X1022" s="65"/>
      <c r="Y1022" s="65"/>
      <c r="Z1022" s="65"/>
      <c r="AA1022" s="65"/>
      <c r="AB1022" s="65"/>
      <c r="AC1022" s="65"/>
      <c r="AD1022" s="65"/>
      <c r="AE1022" s="65"/>
      <c r="AF1022" s="65"/>
      <c r="AG1022" s="65"/>
      <c r="AH1022" s="65"/>
      <c r="AI1022" s="65"/>
    </row>
    <row r="1023" spans="1:35" ht="15" hidden="1" customHeight="1" x14ac:dyDescent="0.35">
      <c r="B1023" s="544">
        <v>5</v>
      </c>
      <c r="C1023" s="544"/>
      <c r="D1023" s="544"/>
      <c r="E1023" s="546" t="s">
        <v>657</v>
      </c>
      <c r="F1023" s="546"/>
      <c r="G1023" s="546"/>
      <c r="H1023" s="546"/>
      <c r="I1023" s="546"/>
      <c r="J1023" s="74"/>
      <c r="K1023" s="74"/>
      <c r="L1023" s="74"/>
      <c r="M1023" s="74"/>
      <c r="N1023" s="74"/>
      <c r="O1023" s="74"/>
      <c r="P1023" s="74"/>
      <c r="Q1023" s="74"/>
      <c r="R1023" s="74"/>
      <c r="S1023" s="74"/>
      <c r="T1023" s="74"/>
      <c r="U1023" s="65"/>
      <c r="V1023" s="65"/>
      <c r="W1023" s="65"/>
      <c r="X1023" s="65"/>
      <c r="Y1023" s="65"/>
      <c r="Z1023" s="65"/>
      <c r="AA1023" s="65"/>
      <c r="AB1023" s="65"/>
      <c r="AC1023" s="65"/>
      <c r="AD1023" s="65"/>
      <c r="AE1023" s="65"/>
      <c r="AF1023" s="65"/>
      <c r="AG1023" s="65"/>
      <c r="AH1023" s="65"/>
      <c r="AI1023" s="65"/>
    </row>
    <row r="1024" spans="1:35" hidden="1" x14ac:dyDescent="0.35">
      <c r="B1024" s="544">
        <v>6</v>
      </c>
      <c r="C1024" s="544"/>
      <c r="D1024" s="544"/>
      <c r="E1024" s="546" t="s">
        <v>658</v>
      </c>
      <c r="F1024" s="546"/>
      <c r="G1024" s="546"/>
      <c r="H1024" s="546"/>
      <c r="I1024" s="546"/>
      <c r="J1024" s="65"/>
      <c r="K1024" s="65"/>
      <c r="L1024" s="65"/>
      <c r="M1024" s="65"/>
      <c r="N1024" s="65"/>
      <c r="O1024" s="65"/>
      <c r="P1024" s="65"/>
      <c r="Q1024" s="65"/>
      <c r="R1024" s="65"/>
      <c r="S1024" s="65"/>
      <c r="T1024" s="65"/>
      <c r="U1024" s="65"/>
      <c r="V1024" s="65"/>
      <c r="W1024" s="65"/>
      <c r="X1024" s="65"/>
      <c r="Y1024" s="65"/>
      <c r="Z1024" s="65"/>
      <c r="AA1024" s="65"/>
      <c r="AB1024" s="65"/>
      <c r="AC1024" s="65"/>
      <c r="AD1024" s="65"/>
      <c r="AE1024" s="65"/>
      <c r="AF1024" s="65"/>
      <c r="AG1024" s="65"/>
      <c r="AH1024" s="65"/>
      <c r="AI1024" s="65"/>
    </row>
    <row r="1025" spans="1:35" hidden="1" x14ac:dyDescent="0.35">
      <c r="B1025" s="544">
        <v>7</v>
      </c>
      <c r="C1025" s="544"/>
      <c r="D1025" s="544"/>
      <c r="E1025" s="546" t="s">
        <v>686</v>
      </c>
      <c r="F1025" s="546"/>
      <c r="G1025" s="546"/>
      <c r="H1025" s="546"/>
      <c r="I1025" s="546"/>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row>
    <row r="1026" spans="1:35" hidden="1" x14ac:dyDescent="0.35">
      <c r="B1026" s="544">
        <v>8</v>
      </c>
      <c r="C1026" s="544"/>
      <c r="D1026" s="544"/>
      <c r="E1026" s="546" t="s">
        <v>659</v>
      </c>
      <c r="F1026" s="546"/>
      <c r="G1026" s="546"/>
      <c r="H1026" s="546"/>
      <c r="I1026" s="546"/>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row>
    <row r="1027" spans="1:35" hidden="1" x14ac:dyDescent="0.35">
      <c r="B1027" s="544">
        <v>9</v>
      </c>
      <c r="C1027" s="544"/>
      <c r="D1027" s="544"/>
      <c r="E1027" s="546" t="s">
        <v>660</v>
      </c>
      <c r="F1027" s="546"/>
      <c r="G1027" s="546"/>
      <c r="H1027" s="546"/>
      <c r="I1027" s="546"/>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row>
    <row r="1028" spans="1:35" hidden="1" x14ac:dyDescent="0.35">
      <c r="B1028" s="544">
        <v>10</v>
      </c>
      <c r="C1028" s="544"/>
      <c r="D1028" s="544"/>
      <c r="E1028" s="546" t="s">
        <v>661</v>
      </c>
      <c r="F1028" s="546"/>
      <c r="G1028" s="546"/>
      <c r="H1028" s="546"/>
      <c r="I1028" s="546"/>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row>
    <row r="1029" spans="1:35" hidden="1" x14ac:dyDescent="0.35">
      <c r="B1029" s="545">
        <v>11</v>
      </c>
      <c r="C1029" s="545"/>
      <c r="D1029" s="545"/>
      <c r="E1029" s="547" t="s">
        <v>687</v>
      </c>
      <c r="F1029" s="547"/>
      <c r="G1029" s="547"/>
      <c r="H1029" s="547"/>
      <c r="I1029" s="547"/>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row>
    <row r="1030" spans="1:35" hidden="1" x14ac:dyDescent="0.35">
      <c r="A1030" s="74"/>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row>
    <row r="1031" spans="1:35" hidden="1" x14ac:dyDescent="0.35">
      <c r="A1031" s="5"/>
      <c r="B1031" s="5"/>
      <c r="C1031" s="5"/>
      <c r="D1031" s="5"/>
      <c r="E1031" s="5"/>
      <c r="F1031" s="5"/>
      <c r="G1031" s="5"/>
      <c r="H1031" s="5"/>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row>
    <row r="1032" spans="1:35" x14ac:dyDescent="0.35">
      <c r="A1032" s="103">
        <v>16</v>
      </c>
      <c r="B1032" s="10"/>
      <c r="C1032" s="10"/>
      <c r="D1032" s="519" t="s">
        <v>300</v>
      </c>
      <c r="E1032" s="519"/>
      <c r="F1032" s="519"/>
      <c r="G1032" s="519"/>
      <c r="H1032" s="519"/>
      <c r="I1032" s="519"/>
      <c r="J1032" s="519"/>
      <c r="K1032" s="519"/>
      <c r="L1032" s="519"/>
      <c r="M1032" s="519"/>
      <c r="N1032" s="519"/>
      <c r="O1032" s="519"/>
      <c r="P1032" s="519"/>
      <c r="Q1032" s="519"/>
      <c r="R1032" s="519"/>
      <c r="S1032" s="519"/>
      <c r="T1032" s="519"/>
      <c r="U1032" s="519"/>
      <c r="V1032" s="519"/>
      <c r="W1032" s="519"/>
      <c r="X1032" s="519"/>
      <c r="Y1032" s="519"/>
      <c r="Z1032" s="519"/>
      <c r="AA1032" s="519"/>
      <c r="AB1032" s="519"/>
      <c r="AC1032" s="519"/>
      <c r="AD1032" s="519"/>
      <c r="AE1032" s="519"/>
      <c r="AF1032" s="519"/>
      <c r="AG1032" s="519"/>
      <c r="AH1032" s="519"/>
    </row>
    <row r="1033" spans="1:35" x14ac:dyDescent="0.35">
      <c r="A1033" s="10"/>
      <c r="B1033" s="10"/>
      <c r="C1033" s="10"/>
      <c r="D1033" s="519"/>
      <c r="E1033" s="519"/>
      <c r="F1033" s="519"/>
      <c r="G1033" s="519"/>
      <c r="H1033" s="519"/>
      <c r="I1033" s="519"/>
      <c r="J1033" s="519"/>
      <c r="K1033" s="519"/>
      <c r="L1033" s="519"/>
      <c r="M1033" s="519"/>
      <c r="N1033" s="519"/>
      <c r="O1033" s="519"/>
      <c r="P1033" s="519"/>
      <c r="Q1033" s="519"/>
      <c r="R1033" s="519"/>
      <c r="S1033" s="519"/>
      <c r="T1033" s="519"/>
      <c r="U1033" s="519"/>
      <c r="V1033" s="519"/>
      <c r="W1033" s="519"/>
      <c r="X1033" s="519"/>
      <c r="Y1033" s="519"/>
      <c r="Z1033" s="519"/>
      <c r="AA1033" s="519"/>
      <c r="AB1033" s="519"/>
      <c r="AC1033" s="519"/>
      <c r="AD1033" s="519"/>
      <c r="AE1033" s="519"/>
      <c r="AF1033" s="519"/>
      <c r="AG1033" s="519"/>
      <c r="AH1033" s="519"/>
    </row>
    <row r="1034" spans="1:35" x14ac:dyDescent="0.35">
      <c r="A1034" s="5"/>
      <c r="B1034" s="5"/>
      <c r="C1034" s="5"/>
      <c r="D1034" s="5"/>
      <c r="E1034" s="5"/>
      <c r="F1034" s="5"/>
      <c r="G1034" s="5"/>
      <c r="H1034" s="5"/>
      <c r="I1034" s="5"/>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row>
    <row r="1035" spans="1:35" x14ac:dyDescent="0.35">
      <c r="A1035" s="238" t="s">
        <v>869</v>
      </c>
      <c r="B1035" s="238"/>
      <c r="C1035" s="238"/>
      <c r="D1035" s="238"/>
      <c r="E1035" s="238"/>
      <c r="F1035" s="238"/>
      <c r="G1035" s="238"/>
      <c r="H1035" s="238"/>
      <c r="I1035" s="238"/>
      <c r="J1035" s="238"/>
      <c r="K1035" s="238"/>
      <c r="L1035" s="238"/>
      <c r="M1035" s="238"/>
      <c r="N1035" s="238"/>
      <c r="O1035" s="238"/>
      <c r="P1035" s="238"/>
      <c r="Q1035" s="238"/>
      <c r="R1035" s="238"/>
      <c r="S1035" s="238"/>
      <c r="T1035" s="238"/>
      <c r="U1035" s="238"/>
      <c r="V1035" s="238"/>
      <c r="W1035" s="238"/>
      <c r="X1035" s="238"/>
      <c r="Y1035" s="238"/>
      <c r="Z1035" s="238"/>
      <c r="AA1035" s="238"/>
      <c r="AB1035" s="238"/>
      <c r="AC1035" s="238"/>
      <c r="AD1035" s="238"/>
      <c r="AE1035" s="238"/>
      <c r="AF1035" s="238"/>
      <c r="AG1035" s="238"/>
      <c r="AH1035" s="238"/>
    </row>
    <row r="1036" spans="1:35" x14ac:dyDescent="0.35">
      <c r="A1036" s="238"/>
      <c r="B1036" s="238"/>
      <c r="C1036" s="238"/>
      <c r="D1036" s="238"/>
      <c r="E1036" s="238"/>
      <c r="F1036" s="238"/>
      <c r="G1036" s="238"/>
      <c r="H1036" s="238"/>
      <c r="I1036" s="238"/>
      <c r="J1036" s="238"/>
      <c r="K1036" s="238"/>
      <c r="L1036" s="238"/>
      <c r="M1036" s="238"/>
      <c r="N1036" s="238"/>
      <c r="O1036" s="238"/>
      <c r="P1036" s="238"/>
      <c r="Q1036" s="238"/>
      <c r="R1036" s="238"/>
      <c r="S1036" s="238"/>
      <c r="T1036" s="238"/>
      <c r="U1036" s="238"/>
      <c r="V1036" s="238"/>
      <c r="W1036" s="238"/>
      <c r="X1036" s="238"/>
      <c r="Y1036" s="238"/>
      <c r="Z1036" s="238"/>
      <c r="AA1036" s="238"/>
      <c r="AB1036" s="238"/>
      <c r="AC1036" s="238"/>
      <c r="AD1036" s="238"/>
      <c r="AE1036" s="238"/>
      <c r="AF1036" s="238"/>
      <c r="AG1036" s="238"/>
      <c r="AH1036" s="238"/>
    </row>
    <row r="1037" spans="1:35" x14ac:dyDescent="0.35">
      <c r="A1037" s="5"/>
      <c r="B1037" s="5"/>
      <c r="C1037" s="5"/>
      <c r="D1037" s="5"/>
      <c r="E1037" s="5"/>
      <c r="F1037" s="5"/>
      <c r="G1037" s="5"/>
      <c r="H1037" s="5"/>
      <c r="I1037" s="5"/>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row>
    <row r="1038" spans="1:35" x14ac:dyDescent="0.35">
      <c r="A1038" s="103">
        <v>17</v>
      </c>
      <c r="B1038" s="10"/>
      <c r="C1038" s="10"/>
      <c r="D1038" s="10" t="s">
        <v>739</v>
      </c>
      <c r="E1038" s="10"/>
      <c r="F1038" s="10"/>
      <c r="G1038" s="10"/>
      <c r="H1038" s="10"/>
      <c r="I1038" s="10"/>
      <c r="J1038" s="10"/>
      <c r="K1038" s="10"/>
      <c r="L1038" s="10"/>
      <c r="M1038" s="10"/>
      <c r="N1038" s="10"/>
      <c r="O1038" s="10"/>
      <c r="P1038" s="10"/>
      <c r="Q1038" s="5"/>
      <c r="R1038" s="5"/>
      <c r="S1038" s="5"/>
      <c r="T1038" s="5"/>
      <c r="U1038" s="5"/>
      <c r="V1038" s="5"/>
      <c r="W1038" s="5"/>
      <c r="X1038" s="5"/>
      <c r="Y1038" s="5"/>
      <c r="Z1038" s="5"/>
      <c r="AA1038" s="5"/>
      <c r="AB1038" s="5"/>
      <c r="AC1038" s="5"/>
      <c r="AD1038" s="5"/>
      <c r="AE1038" s="5"/>
      <c r="AF1038" s="5"/>
      <c r="AG1038" s="5"/>
      <c r="AH1038" s="5"/>
    </row>
    <row r="1039" spans="1:35" x14ac:dyDescent="0.35">
      <c r="A1039" s="5"/>
      <c r="B1039" s="5"/>
      <c r="C1039" s="5"/>
      <c r="D1039" s="5"/>
      <c r="E1039" s="5"/>
      <c r="F1039" s="5"/>
      <c r="G1039" s="5"/>
      <c r="H1039" s="5"/>
      <c r="I1039" s="5"/>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row>
    <row r="1040" spans="1:35" x14ac:dyDescent="0.35">
      <c r="A1040" s="104" t="s">
        <v>870</v>
      </c>
      <c r="B1040" s="5"/>
      <c r="C1040" s="5"/>
      <c r="D1040" s="5"/>
      <c r="E1040" s="5"/>
      <c r="F1040" s="5"/>
      <c r="G1040" s="5"/>
      <c r="H1040" s="5"/>
      <c r="I1040" s="5"/>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row>
    <row r="1041" spans="1:34" x14ac:dyDescent="0.35">
      <c r="A1041" s="5"/>
      <c r="B1041" s="5"/>
      <c r="C1041" s="5"/>
      <c r="D1041" s="5"/>
      <c r="E1041" s="5"/>
      <c r="F1041" s="5"/>
      <c r="G1041" s="5"/>
      <c r="H1041" s="5"/>
      <c r="I1041" s="5"/>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row>
    <row r="1042" spans="1:34" x14ac:dyDescent="0.35">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row>
    <row r="1043" spans="1:34" x14ac:dyDescent="0.35">
      <c r="A1043" s="5"/>
      <c r="B1043" s="5"/>
      <c r="C1043" s="5"/>
      <c r="D1043" s="5"/>
      <c r="E1043" s="5"/>
      <c r="F1043" s="5"/>
      <c r="G1043" s="5"/>
      <c r="H1043" s="5"/>
      <c r="I1043" s="5"/>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row>
    <row r="1044" spans="1:34" x14ac:dyDescent="0.35">
      <c r="A1044" s="5"/>
      <c r="B1044" s="5"/>
      <c r="C1044" s="5"/>
      <c r="D1044" s="5"/>
      <c r="E1044" s="5"/>
      <c r="F1044" s="5"/>
      <c r="G1044" s="5"/>
      <c r="H1044" s="5"/>
      <c r="I1044" s="5"/>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row>
    <row r="1045" spans="1:34" x14ac:dyDescent="0.35">
      <c r="A1045" s="5"/>
      <c r="B1045" s="5"/>
      <c r="C1045" s="5"/>
      <c r="D1045" s="5"/>
      <c r="E1045" s="5"/>
      <c r="F1045" s="5"/>
      <c r="G1045" s="5"/>
      <c r="H1045" s="5"/>
      <c r="I1045" s="5"/>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row>
    <row r="1046" spans="1:34" x14ac:dyDescent="0.35">
      <c r="A1046" s="5"/>
      <c r="B1046" s="5"/>
      <c r="C1046" s="5"/>
      <c r="D1046" s="5"/>
      <c r="E1046" s="5"/>
      <c r="F1046" s="5"/>
      <c r="G1046" s="5"/>
      <c r="H1046" s="5"/>
      <c r="I1046" s="5"/>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row>
    <row r="1047" spans="1:34" x14ac:dyDescent="0.35">
      <c r="A1047" s="5"/>
      <c r="B1047" s="5"/>
      <c r="C1047" s="5"/>
      <c r="D1047" s="5"/>
      <c r="E1047" s="5"/>
      <c r="F1047" s="5"/>
      <c r="G1047" s="5"/>
      <c r="H1047" s="5"/>
      <c r="I1047" s="5"/>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row>
    <row r="1048" spans="1:34" x14ac:dyDescent="0.35">
      <c r="A1048" s="5"/>
      <c r="B1048" s="5"/>
      <c r="C1048" s="5"/>
      <c r="D1048" s="5"/>
      <c r="E1048" s="5"/>
      <c r="F1048" s="5"/>
      <c r="G1048" s="5"/>
      <c r="H1048" s="5"/>
      <c r="I1048" s="5"/>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row>
    <row r="1049" spans="1:34" x14ac:dyDescent="0.35">
      <c r="A1049" s="5"/>
      <c r="B1049" s="5"/>
      <c r="C1049" s="5"/>
      <c r="D1049" s="5"/>
      <c r="E1049" s="5"/>
      <c r="F1049" s="5"/>
      <c r="G1049" s="5"/>
      <c r="H1049" s="5"/>
      <c r="I1049" s="5"/>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row>
    <row r="1050" spans="1:34" x14ac:dyDescent="0.35">
      <c r="A1050" s="5"/>
      <c r="B1050" s="5"/>
      <c r="C1050" s="5"/>
      <c r="D1050" s="5"/>
      <c r="E1050" s="5"/>
      <c r="F1050" s="5"/>
      <c r="G1050" s="5"/>
      <c r="H1050" s="5"/>
      <c r="I1050" s="5"/>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row>
  </sheetData>
  <mergeCells count="2557">
    <mergeCell ref="A1017:F1017"/>
    <mergeCell ref="A539:I539"/>
    <mergeCell ref="J539:N539"/>
    <mergeCell ref="O539:S539"/>
    <mergeCell ref="B1025:D1025"/>
    <mergeCell ref="B1026:D1026"/>
    <mergeCell ref="B1027:D1027"/>
    <mergeCell ref="B1028:D1028"/>
    <mergeCell ref="B1029:D1029"/>
    <mergeCell ref="E1019:I1019"/>
    <mergeCell ref="E1020:I1020"/>
    <mergeCell ref="E1021:I1021"/>
    <mergeCell ref="E1022:I1022"/>
    <mergeCell ref="E1023:I1023"/>
    <mergeCell ref="E1024:I1024"/>
    <mergeCell ref="E1025:I1025"/>
    <mergeCell ref="E1026:I1026"/>
    <mergeCell ref="E1027:I1027"/>
    <mergeCell ref="E1028:I1028"/>
    <mergeCell ref="E1029:I1029"/>
    <mergeCell ref="E1018:I1018"/>
    <mergeCell ref="T539:X539"/>
    <mergeCell ref="Y539:AC539"/>
    <mergeCell ref="AD539:AH539"/>
    <mergeCell ref="A540:I540"/>
    <mergeCell ref="J540:N540"/>
    <mergeCell ref="O540:S540"/>
    <mergeCell ref="T540:X540"/>
    <mergeCell ref="Y540:AC540"/>
    <mergeCell ref="AD540:AH540"/>
    <mergeCell ref="A541:I541"/>
    <mergeCell ref="J541:N541"/>
    <mergeCell ref="O541:S541"/>
    <mergeCell ref="T541:X541"/>
    <mergeCell ref="Y541:AC541"/>
    <mergeCell ref="AD541:AH541"/>
    <mergeCell ref="A536:I536"/>
    <mergeCell ref="J536:N536"/>
    <mergeCell ref="O536:S536"/>
    <mergeCell ref="T536:X536"/>
    <mergeCell ref="Y536:AC536"/>
    <mergeCell ref="AD536:AH536"/>
    <mergeCell ref="A537:I537"/>
    <mergeCell ref="J537:N537"/>
    <mergeCell ref="O537:S537"/>
    <mergeCell ref="T537:X537"/>
    <mergeCell ref="Y537:AC537"/>
    <mergeCell ref="AD537:AH537"/>
    <mergeCell ref="A538:I538"/>
    <mergeCell ref="J538:N538"/>
    <mergeCell ref="O538:S538"/>
    <mergeCell ref="T538:X538"/>
    <mergeCell ref="Y538:AC538"/>
    <mergeCell ref="AD538:AH538"/>
    <mergeCell ref="A533:I533"/>
    <mergeCell ref="J533:N533"/>
    <mergeCell ref="O533:S533"/>
    <mergeCell ref="T533:X533"/>
    <mergeCell ref="Y533:AC533"/>
    <mergeCell ref="AD533:AH533"/>
    <mergeCell ref="A534:I534"/>
    <mergeCell ref="J534:N534"/>
    <mergeCell ref="O534:S534"/>
    <mergeCell ref="T534:X534"/>
    <mergeCell ref="Y534:AC534"/>
    <mergeCell ref="AD534:AH534"/>
    <mergeCell ref="A535:I535"/>
    <mergeCell ref="J535:N535"/>
    <mergeCell ref="O535:S535"/>
    <mergeCell ref="T535:X535"/>
    <mergeCell ref="Y535:AC535"/>
    <mergeCell ref="AD535:AH535"/>
    <mergeCell ref="A530:I530"/>
    <mergeCell ref="J530:N530"/>
    <mergeCell ref="O530:S530"/>
    <mergeCell ref="T530:X530"/>
    <mergeCell ref="Y530:AC530"/>
    <mergeCell ref="AD530:AH530"/>
    <mergeCell ref="A531:I531"/>
    <mergeCell ref="J531:N531"/>
    <mergeCell ref="O531:S531"/>
    <mergeCell ref="T531:X531"/>
    <mergeCell ref="Y531:AC531"/>
    <mergeCell ref="AD531:AH531"/>
    <mergeCell ref="A532:I532"/>
    <mergeCell ref="J532:N532"/>
    <mergeCell ref="O532:S532"/>
    <mergeCell ref="T532:X532"/>
    <mergeCell ref="Y532:AC532"/>
    <mergeCell ref="AD532:AH532"/>
    <mergeCell ref="A515:I515"/>
    <mergeCell ref="J515:N515"/>
    <mergeCell ref="O515:S515"/>
    <mergeCell ref="T515:X515"/>
    <mergeCell ref="Y515:AC515"/>
    <mergeCell ref="AD515:AH515"/>
    <mergeCell ref="A517:AH518"/>
    <mergeCell ref="A520:AH521"/>
    <mergeCell ref="A523:AH524"/>
    <mergeCell ref="A526:I528"/>
    <mergeCell ref="J526:AH526"/>
    <mergeCell ref="J527:N528"/>
    <mergeCell ref="O527:S528"/>
    <mergeCell ref="T527:X528"/>
    <mergeCell ref="Y527:AC528"/>
    <mergeCell ref="AD527:AH528"/>
    <mergeCell ref="A529:I529"/>
    <mergeCell ref="J529:N529"/>
    <mergeCell ref="O529:S529"/>
    <mergeCell ref="T529:X529"/>
    <mergeCell ref="Y529:AC529"/>
    <mergeCell ref="AD529:AH529"/>
    <mergeCell ref="A512:I512"/>
    <mergeCell ref="J512:N512"/>
    <mergeCell ref="O512:S512"/>
    <mergeCell ref="T512:X512"/>
    <mergeCell ref="Y512:AC512"/>
    <mergeCell ref="AD512:AH512"/>
    <mergeCell ref="A513:I513"/>
    <mergeCell ref="J513:N513"/>
    <mergeCell ref="O513:S513"/>
    <mergeCell ref="T513:X513"/>
    <mergeCell ref="Y513:AC513"/>
    <mergeCell ref="AD513:AH513"/>
    <mergeCell ref="A514:I514"/>
    <mergeCell ref="J514:N514"/>
    <mergeCell ref="O514:S514"/>
    <mergeCell ref="T514:X514"/>
    <mergeCell ref="Y514:AC514"/>
    <mergeCell ref="AD514:AH514"/>
    <mergeCell ref="A509:I509"/>
    <mergeCell ref="J509:N509"/>
    <mergeCell ref="O509:S509"/>
    <mergeCell ref="T509:X509"/>
    <mergeCell ref="Y509:AC509"/>
    <mergeCell ref="AD509:AH509"/>
    <mergeCell ref="A510:I510"/>
    <mergeCell ref="J510:N510"/>
    <mergeCell ref="O510:S510"/>
    <mergeCell ref="T510:X510"/>
    <mergeCell ref="Y510:AC510"/>
    <mergeCell ref="AD510:AH510"/>
    <mergeCell ref="A511:I511"/>
    <mergeCell ref="J511:N511"/>
    <mergeCell ref="O511:S511"/>
    <mergeCell ref="T511:X511"/>
    <mergeCell ref="Y511:AC511"/>
    <mergeCell ref="AD511:AH511"/>
    <mergeCell ref="O505:S505"/>
    <mergeCell ref="T505:X505"/>
    <mergeCell ref="Y505:AC505"/>
    <mergeCell ref="AD505:AH505"/>
    <mergeCell ref="A506:I506"/>
    <mergeCell ref="J506:N506"/>
    <mergeCell ref="O506:S506"/>
    <mergeCell ref="T506:X506"/>
    <mergeCell ref="Y506:AC506"/>
    <mergeCell ref="AD506:AH506"/>
    <mergeCell ref="A507:I507"/>
    <mergeCell ref="J507:N507"/>
    <mergeCell ref="O507:S507"/>
    <mergeCell ref="T507:X507"/>
    <mergeCell ref="Y507:AC507"/>
    <mergeCell ref="AD507:AH507"/>
    <mergeCell ref="A508:I508"/>
    <mergeCell ref="J508:N508"/>
    <mergeCell ref="O508:S508"/>
    <mergeCell ref="T508:X508"/>
    <mergeCell ref="Y508:AC508"/>
    <mergeCell ref="AD508:AH508"/>
    <mergeCell ref="A115:H115"/>
    <mergeCell ref="A116:H116"/>
    <mergeCell ref="A90:H90"/>
    <mergeCell ref="A91:H91"/>
    <mergeCell ref="A94:H96"/>
    <mergeCell ref="A97:H97"/>
    <mergeCell ref="A98:AH98"/>
    <mergeCell ref="A104:AH104"/>
    <mergeCell ref="A109:AH109"/>
    <mergeCell ref="A114:AH114"/>
    <mergeCell ref="A99:H99"/>
    <mergeCell ref="A100:H100"/>
    <mergeCell ref="A101:H101"/>
    <mergeCell ref="A102:H102"/>
    <mergeCell ref="A103:H103"/>
    <mergeCell ref="A105:H105"/>
    <mergeCell ref="A106:H106"/>
    <mergeCell ref="A107:H107"/>
    <mergeCell ref="A108:H108"/>
    <mergeCell ref="A110:H110"/>
    <mergeCell ref="A111:H111"/>
    <mergeCell ref="A112:H112"/>
    <mergeCell ref="A113:H113"/>
    <mergeCell ref="W112:Y112"/>
    <mergeCell ref="Z112:AB112"/>
    <mergeCell ref="AC112:AE112"/>
    <mergeCell ref="AF112:AH112"/>
    <mergeCell ref="T116:V116"/>
    <mergeCell ref="W116:Y116"/>
    <mergeCell ref="Z116:AB116"/>
    <mergeCell ref="AC116:AE116"/>
    <mergeCell ref="AF116:AH116"/>
    <mergeCell ref="A65:AH66"/>
    <mergeCell ref="A67:AH67"/>
    <mergeCell ref="A69:H71"/>
    <mergeCell ref="A73:AH73"/>
    <mergeCell ref="A79:AH79"/>
    <mergeCell ref="A89:AH89"/>
    <mergeCell ref="A84:AH84"/>
    <mergeCell ref="A72:H72"/>
    <mergeCell ref="A74:H74"/>
    <mergeCell ref="A75:H75"/>
    <mergeCell ref="A76:H76"/>
    <mergeCell ref="A77:H77"/>
    <mergeCell ref="A78:H78"/>
    <mergeCell ref="A80:H80"/>
    <mergeCell ref="A81:H81"/>
    <mergeCell ref="A82:H82"/>
    <mergeCell ref="A83:H83"/>
    <mergeCell ref="A85:H85"/>
    <mergeCell ref="A86:H86"/>
    <mergeCell ref="A87:H87"/>
    <mergeCell ref="A88:H88"/>
    <mergeCell ref="Z83:AB83"/>
    <mergeCell ref="AC83:AE83"/>
    <mergeCell ref="AF83:AH83"/>
    <mergeCell ref="K85:M85"/>
    <mergeCell ref="N85:P85"/>
    <mergeCell ref="Q85:S85"/>
    <mergeCell ref="T85:V85"/>
    <mergeCell ref="W85:Y85"/>
    <mergeCell ref="I81:J81"/>
    <mergeCell ref="I82:J82"/>
    <mergeCell ref="I83:J83"/>
    <mergeCell ref="A9:AH11"/>
    <mergeCell ref="A39:J41"/>
    <mergeCell ref="A42:J42"/>
    <mergeCell ref="A43:AH43"/>
    <mergeCell ref="A44:J44"/>
    <mergeCell ref="A45:J45"/>
    <mergeCell ref="A46:J46"/>
    <mergeCell ref="A47:J47"/>
    <mergeCell ref="A48:J48"/>
    <mergeCell ref="A50:J50"/>
    <mergeCell ref="A51:J51"/>
    <mergeCell ref="A52:J52"/>
    <mergeCell ref="A53:J53"/>
    <mergeCell ref="A49:AH49"/>
    <mergeCell ref="A55:J55"/>
    <mergeCell ref="A56:J56"/>
    <mergeCell ref="A57:J57"/>
    <mergeCell ref="A54:AH54"/>
    <mergeCell ref="AC56:AE56"/>
    <mergeCell ref="AF56:AH56"/>
    <mergeCell ref="Z55:AB55"/>
    <mergeCell ref="AC55:AE55"/>
    <mergeCell ref="AF55:AH55"/>
    <mergeCell ref="K56:M56"/>
    <mergeCell ref="N56:P56"/>
    <mergeCell ref="Q56:S56"/>
    <mergeCell ref="T56:V56"/>
    <mergeCell ref="W56:Y56"/>
    <mergeCell ref="Z56:AB56"/>
    <mergeCell ref="Z53:AB53"/>
    <mergeCell ref="AC53:AE53"/>
    <mergeCell ref="AF53:AH53"/>
    <mergeCell ref="A1035:AH1036"/>
    <mergeCell ref="A1015:AH1015"/>
    <mergeCell ref="A13:J15"/>
    <mergeCell ref="A16:J16"/>
    <mergeCell ref="A18:J18"/>
    <mergeCell ref="A19:J19"/>
    <mergeCell ref="A20:J20"/>
    <mergeCell ref="A21:J21"/>
    <mergeCell ref="A22:J22"/>
    <mergeCell ref="A17:AH17"/>
    <mergeCell ref="A23:AH23"/>
    <mergeCell ref="A24:J24"/>
    <mergeCell ref="A25:J25"/>
    <mergeCell ref="A26:J26"/>
    <mergeCell ref="A27:J27"/>
    <mergeCell ref="A29:J29"/>
    <mergeCell ref="A30:J30"/>
    <mergeCell ref="A31:J31"/>
    <mergeCell ref="A32:J32"/>
    <mergeCell ref="A34:J34"/>
    <mergeCell ref="A35:J35"/>
    <mergeCell ref="A33:AH33"/>
    <mergeCell ref="A28:AH28"/>
    <mergeCell ref="A58:J58"/>
    <mergeCell ref="A59:AH59"/>
    <mergeCell ref="A60:J60"/>
    <mergeCell ref="A61:J61"/>
    <mergeCell ref="A1010:N1010"/>
    <mergeCell ref="O1010:R1010"/>
    <mergeCell ref="S1010:Z1010"/>
    <mergeCell ref="AA1010:AH1010"/>
    <mergeCell ref="A1011:N1011"/>
    <mergeCell ref="O1011:R1011"/>
    <mergeCell ref="S1011:Z1011"/>
    <mergeCell ref="AA1011:AH1011"/>
    <mergeCell ref="A1012:N1012"/>
    <mergeCell ref="O1012:R1012"/>
    <mergeCell ref="S1012:Z1012"/>
    <mergeCell ref="AA1012:AH1012"/>
    <mergeCell ref="A1013:N1013"/>
    <mergeCell ref="O1013:R1013"/>
    <mergeCell ref="S1013:Z1013"/>
    <mergeCell ref="AA1013:AH1013"/>
    <mergeCell ref="D1032:AH1033"/>
    <mergeCell ref="A1007:N1007"/>
    <mergeCell ref="O1007:R1007"/>
    <mergeCell ref="S1007:Z1007"/>
    <mergeCell ref="AA1007:AH1007"/>
    <mergeCell ref="A1008:N1008"/>
    <mergeCell ref="O1008:R1008"/>
    <mergeCell ref="S1008:Z1008"/>
    <mergeCell ref="AA1008:AH1008"/>
    <mergeCell ref="A1009:N1009"/>
    <mergeCell ref="O1009:R1009"/>
    <mergeCell ref="S1009:Z1009"/>
    <mergeCell ref="AA1009:AH1009"/>
    <mergeCell ref="H1017:AH1017"/>
    <mergeCell ref="B1018:D1018"/>
    <mergeCell ref="B1019:D1019"/>
    <mergeCell ref="B1020:D1020"/>
    <mergeCell ref="B1021:D1021"/>
    <mergeCell ref="B1022:D1022"/>
    <mergeCell ref="B1023:D1023"/>
    <mergeCell ref="B1024:D1024"/>
    <mergeCell ref="A994:N994"/>
    <mergeCell ref="O994:R994"/>
    <mergeCell ref="S994:Z994"/>
    <mergeCell ref="AA994:AH994"/>
    <mergeCell ref="A1001:AH1002"/>
    <mergeCell ref="A1004:N1005"/>
    <mergeCell ref="O1004:R1005"/>
    <mergeCell ref="S1004:AH1004"/>
    <mergeCell ref="S1005:Z1005"/>
    <mergeCell ref="AA1005:AH1005"/>
    <mergeCell ref="A1006:N1006"/>
    <mergeCell ref="O1006:R1006"/>
    <mergeCell ref="S1006:Z1006"/>
    <mergeCell ref="AA1006:AH1006"/>
    <mergeCell ref="A996:AH996"/>
    <mergeCell ref="A997:AH997"/>
    <mergeCell ref="A998:AH998"/>
    <mergeCell ref="A992:N992"/>
    <mergeCell ref="O992:R992"/>
    <mergeCell ref="S992:Z992"/>
    <mergeCell ref="AA992:AH992"/>
    <mergeCell ref="A985:N986"/>
    <mergeCell ref="O985:R986"/>
    <mergeCell ref="S985:AH985"/>
    <mergeCell ref="S986:Z986"/>
    <mergeCell ref="AA986:AH986"/>
    <mergeCell ref="A987:N987"/>
    <mergeCell ref="O987:R987"/>
    <mergeCell ref="S987:Z987"/>
    <mergeCell ref="AA987:AH987"/>
    <mergeCell ref="A993:N993"/>
    <mergeCell ref="O993:R993"/>
    <mergeCell ref="S993:Z993"/>
    <mergeCell ref="AA993:AH993"/>
    <mergeCell ref="A973:H974"/>
    <mergeCell ref="I973:J973"/>
    <mergeCell ref="K973:N973"/>
    <mergeCell ref="O973:R973"/>
    <mergeCell ref="S973:V973"/>
    <mergeCell ref="W973:Z973"/>
    <mergeCell ref="AA973:AD973"/>
    <mergeCell ref="AE973:AH973"/>
    <mergeCell ref="I974:J974"/>
    <mergeCell ref="K974:N974"/>
    <mergeCell ref="O974:R974"/>
    <mergeCell ref="S974:V974"/>
    <mergeCell ref="W974:Z974"/>
    <mergeCell ref="AA974:AD974"/>
    <mergeCell ref="AE974:AH974"/>
    <mergeCell ref="D981:AH981"/>
    <mergeCell ref="A969:H970"/>
    <mergeCell ref="I969:J969"/>
    <mergeCell ref="K969:N969"/>
    <mergeCell ref="O969:R969"/>
    <mergeCell ref="S969:V969"/>
    <mergeCell ref="W969:Z969"/>
    <mergeCell ref="AA969:AD969"/>
    <mergeCell ref="AE969:AH969"/>
    <mergeCell ref="I970:J970"/>
    <mergeCell ref="K970:N970"/>
    <mergeCell ref="O970:R970"/>
    <mergeCell ref="S970:V970"/>
    <mergeCell ref="W970:Z970"/>
    <mergeCell ref="AA970:AD970"/>
    <mergeCell ref="AE970:AH970"/>
    <mergeCell ref="A971:H972"/>
    <mergeCell ref="I971:J971"/>
    <mergeCell ref="K971:N971"/>
    <mergeCell ref="O971:R971"/>
    <mergeCell ref="S971:V971"/>
    <mergeCell ref="W971:Z971"/>
    <mergeCell ref="AA971:AD971"/>
    <mergeCell ref="AE971:AH971"/>
    <mergeCell ref="I972:J972"/>
    <mergeCell ref="K972:N972"/>
    <mergeCell ref="O972:R972"/>
    <mergeCell ref="S972:V972"/>
    <mergeCell ref="W972:Z972"/>
    <mergeCell ref="AA972:AD972"/>
    <mergeCell ref="AE972:AH972"/>
    <mergeCell ref="A965:H966"/>
    <mergeCell ref="I965:J965"/>
    <mergeCell ref="K965:N965"/>
    <mergeCell ref="O965:R965"/>
    <mergeCell ref="S965:V965"/>
    <mergeCell ref="W965:Z965"/>
    <mergeCell ref="AA965:AD965"/>
    <mergeCell ref="AE965:AH965"/>
    <mergeCell ref="I966:J966"/>
    <mergeCell ref="K966:N966"/>
    <mergeCell ref="O966:R966"/>
    <mergeCell ref="S966:V966"/>
    <mergeCell ref="W966:Z966"/>
    <mergeCell ref="AA966:AD966"/>
    <mergeCell ref="AE966:AH966"/>
    <mergeCell ref="A967:H968"/>
    <mergeCell ref="I967:J967"/>
    <mergeCell ref="K967:N967"/>
    <mergeCell ref="O967:R967"/>
    <mergeCell ref="S967:V967"/>
    <mergeCell ref="W967:Z967"/>
    <mergeCell ref="AA967:AD967"/>
    <mergeCell ref="AE967:AH967"/>
    <mergeCell ref="I968:J968"/>
    <mergeCell ref="K968:N968"/>
    <mergeCell ref="O968:R968"/>
    <mergeCell ref="S968:V968"/>
    <mergeCell ref="W968:Z968"/>
    <mergeCell ref="AA968:AD968"/>
    <mergeCell ref="AE968:AH968"/>
    <mergeCell ref="A962:J962"/>
    <mergeCell ref="K962:V962"/>
    <mergeCell ref="W962:AH962"/>
    <mergeCell ref="A963:H964"/>
    <mergeCell ref="I963:J963"/>
    <mergeCell ref="K963:N963"/>
    <mergeCell ref="O963:R963"/>
    <mergeCell ref="S963:V963"/>
    <mergeCell ref="W963:Z963"/>
    <mergeCell ref="AA963:AD963"/>
    <mergeCell ref="AE963:AH963"/>
    <mergeCell ref="I964:J964"/>
    <mergeCell ref="K964:N964"/>
    <mergeCell ref="O964:R964"/>
    <mergeCell ref="S964:V964"/>
    <mergeCell ref="W964:Z964"/>
    <mergeCell ref="AA964:AD964"/>
    <mergeCell ref="AE964:AH964"/>
    <mergeCell ref="A945:N945"/>
    <mergeCell ref="O945:R945"/>
    <mergeCell ref="S945:U945"/>
    <mergeCell ref="V945:X945"/>
    <mergeCell ref="Y945:AB945"/>
    <mergeCell ref="AC945:AE945"/>
    <mergeCell ref="AF945:AH945"/>
    <mergeCell ref="A947:AH947"/>
    <mergeCell ref="A952:AH953"/>
    <mergeCell ref="A955:AH956"/>
    <mergeCell ref="A958:J961"/>
    <mergeCell ref="K958:V958"/>
    <mergeCell ref="W958:AH958"/>
    <mergeCell ref="K959:V959"/>
    <mergeCell ref="W959:AH959"/>
    <mergeCell ref="K960:N960"/>
    <mergeCell ref="O960:R960"/>
    <mergeCell ref="S960:V960"/>
    <mergeCell ref="W960:Z960"/>
    <mergeCell ref="AA960:AD960"/>
    <mergeCell ref="AE960:AH960"/>
    <mergeCell ref="K961:V961"/>
    <mergeCell ref="W961:AH961"/>
    <mergeCell ref="A942:N942"/>
    <mergeCell ref="O942:R942"/>
    <mergeCell ref="S942:U942"/>
    <mergeCell ref="V942:X942"/>
    <mergeCell ref="Y942:AB942"/>
    <mergeCell ref="AC942:AE942"/>
    <mergeCell ref="AF942:AH942"/>
    <mergeCell ref="A943:N943"/>
    <mergeCell ref="O943:R943"/>
    <mergeCell ref="S943:U943"/>
    <mergeCell ref="V943:X943"/>
    <mergeCell ref="Y943:AB943"/>
    <mergeCell ref="AC943:AE943"/>
    <mergeCell ref="AF943:AH943"/>
    <mergeCell ref="A944:N944"/>
    <mergeCell ref="O944:R944"/>
    <mergeCell ref="S944:U944"/>
    <mergeCell ref="V944:X944"/>
    <mergeCell ref="Y944:AB944"/>
    <mergeCell ref="AC944:AE944"/>
    <mergeCell ref="AF944:AH944"/>
    <mergeCell ref="A939:N939"/>
    <mergeCell ref="O939:R939"/>
    <mergeCell ref="S939:U939"/>
    <mergeCell ref="V939:X939"/>
    <mergeCell ref="Y939:AB939"/>
    <mergeCell ref="AC939:AE939"/>
    <mergeCell ref="AF939:AH939"/>
    <mergeCell ref="A940:N940"/>
    <mergeCell ref="O940:R940"/>
    <mergeCell ref="S940:U940"/>
    <mergeCell ref="V940:X940"/>
    <mergeCell ref="Y940:AB940"/>
    <mergeCell ref="AC940:AE940"/>
    <mergeCell ref="AF940:AH940"/>
    <mergeCell ref="A941:N941"/>
    <mergeCell ref="O941:R941"/>
    <mergeCell ref="S941:U941"/>
    <mergeCell ref="V941:X941"/>
    <mergeCell ref="Y941:AB941"/>
    <mergeCell ref="AC941:AE941"/>
    <mergeCell ref="AF941:AH941"/>
    <mergeCell ref="A936:N936"/>
    <mergeCell ref="O936:R936"/>
    <mergeCell ref="S936:U936"/>
    <mergeCell ref="V936:X936"/>
    <mergeCell ref="Y936:AB936"/>
    <mergeCell ref="AC936:AE936"/>
    <mergeCell ref="AF936:AH936"/>
    <mergeCell ref="A937:N937"/>
    <mergeCell ref="O937:R937"/>
    <mergeCell ref="S937:U937"/>
    <mergeCell ref="V937:X937"/>
    <mergeCell ref="Y937:AB937"/>
    <mergeCell ref="AC937:AE937"/>
    <mergeCell ref="AF937:AH937"/>
    <mergeCell ref="A938:N938"/>
    <mergeCell ref="O938:R938"/>
    <mergeCell ref="S938:U938"/>
    <mergeCell ref="V938:X938"/>
    <mergeCell ref="Y938:AB938"/>
    <mergeCell ref="AC938:AE938"/>
    <mergeCell ref="AF938:AH938"/>
    <mergeCell ref="A923:R923"/>
    <mergeCell ref="S923:Z923"/>
    <mergeCell ref="AA923:AH923"/>
    <mergeCell ref="A924:R924"/>
    <mergeCell ref="S924:Z924"/>
    <mergeCell ref="AA924:AH924"/>
    <mergeCell ref="A925:R925"/>
    <mergeCell ref="S925:Z925"/>
    <mergeCell ref="AA925:AH925"/>
    <mergeCell ref="A926:R926"/>
    <mergeCell ref="S926:Z926"/>
    <mergeCell ref="AA926:AH926"/>
    <mergeCell ref="A934:N935"/>
    <mergeCell ref="O934:X934"/>
    <mergeCell ref="Y934:AH934"/>
    <mergeCell ref="O935:R935"/>
    <mergeCell ref="S935:U935"/>
    <mergeCell ref="V935:X935"/>
    <mergeCell ref="Y935:AB935"/>
    <mergeCell ref="AC935:AE935"/>
    <mergeCell ref="AF935:AH935"/>
    <mergeCell ref="AA922:AH922"/>
    <mergeCell ref="A905:T905"/>
    <mergeCell ref="U905:AA905"/>
    <mergeCell ref="AB905:AH905"/>
    <mergeCell ref="A906:T906"/>
    <mergeCell ref="U906:AA906"/>
    <mergeCell ref="AB906:AH906"/>
    <mergeCell ref="A907:T907"/>
    <mergeCell ref="U907:AA907"/>
    <mergeCell ref="AB907:AH907"/>
    <mergeCell ref="A908:T908"/>
    <mergeCell ref="U908:AA908"/>
    <mergeCell ref="AB908:AH908"/>
    <mergeCell ref="A909:T909"/>
    <mergeCell ref="U909:AA909"/>
    <mergeCell ref="AB909:AH909"/>
    <mergeCell ref="A910:T910"/>
    <mergeCell ref="A883:T883"/>
    <mergeCell ref="U883:AA883"/>
    <mergeCell ref="AB883:AH883"/>
    <mergeCell ref="A884:T884"/>
    <mergeCell ref="U884:AA884"/>
    <mergeCell ref="AB884:AH884"/>
    <mergeCell ref="A885:T885"/>
    <mergeCell ref="U885:AA885"/>
    <mergeCell ref="AB885:AH885"/>
    <mergeCell ref="A886:T886"/>
    <mergeCell ref="U886:AA886"/>
    <mergeCell ref="AB886:AH886"/>
    <mergeCell ref="U910:AA910"/>
    <mergeCell ref="AB910:AH910"/>
    <mergeCell ref="A899:T899"/>
    <mergeCell ref="U899:AA899"/>
    <mergeCell ref="AB899:AH899"/>
    <mergeCell ref="A900:T900"/>
    <mergeCell ref="U900:AA900"/>
    <mergeCell ref="AB900:AH900"/>
    <mergeCell ref="A904:T904"/>
    <mergeCell ref="U904:AA904"/>
    <mergeCell ref="AB904:AH904"/>
    <mergeCell ref="A897:T897"/>
    <mergeCell ref="U897:AA897"/>
    <mergeCell ref="AB897:AH897"/>
    <mergeCell ref="A898:T898"/>
    <mergeCell ref="U898:AA898"/>
    <mergeCell ref="AB898:AH898"/>
    <mergeCell ref="A887:T887"/>
    <mergeCell ref="A888:T888"/>
    <mergeCell ref="A889:T889"/>
    <mergeCell ref="A871:AH871"/>
    <mergeCell ref="A875:AH876"/>
    <mergeCell ref="A878:T878"/>
    <mergeCell ref="U878:AA878"/>
    <mergeCell ref="AB878:AH878"/>
    <mergeCell ref="A879:T879"/>
    <mergeCell ref="U879:AA879"/>
    <mergeCell ref="AB879:AH879"/>
    <mergeCell ref="A880:T880"/>
    <mergeCell ref="U880:AA880"/>
    <mergeCell ref="AB880:AH880"/>
    <mergeCell ref="A881:T881"/>
    <mergeCell ref="U881:AA881"/>
    <mergeCell ref="AB881:AH881"/>
    <mergeCell ref="A882:T882"/>
    <mergeCell ref="U882:AA882"/>
    <mergeCell ref="AB882:AH882"/>
    <mergeCell ref="A865:P865"/>
    <mergeCell ref="Q865:Y865"/>
    <mergeCell ref="Z865:AH865"/>
    <mergeCell ref="A866:P866"/>
    <mergeCell ref="Q866:Y866"/>
    <mergeCell ref="Z866:AH866"/>
    <mergeCell ref="A867:P867"/>
    <mergeCell ref="Q867:Y867"/>
    <mergeCell ref="Z867:AH867"/>
    <mergeCell ref="A868:P868"/>
    <mergeCell ref="Q868:Y868"/>
    <mergeCell ref="Z868:AH868"/>
    <mergeCell ref="A869:P869"/>
    <mergeCell ref="Q869:Y869"/>
    <mergeCell ref="Z869:AH869"/>
    <mergeCell ref="A870:P870"/>
    <mergeCell ref="Q870:Y870"/>
    <mergeCell ref="Z870:AH870"/>
    <mergeCell ref="A856:P856"/>
    <mergeCell ref="Q856:Y856"/>
    <mergeCell ref="Z856:AH856"/>
    <mergeCell ref="A857:P857"/>
    <mergeCell ref="Q857:Y857"/>
    <mergeCell ref="Z857:AH857"/>
    <mergeCell ref="A858:P858"/>
    <mergeCell ref="Q858:Y858"/>
    <mergeCell ref="Z858:AH858"/>
    <mergeCell ref="A859:P859"/>
    <mergeCell ref="Q859:Y859"/>
    <mergeCell ref="Z859:AH859"/>
    <mergeCell ref="A863:P863"/>
    <mergeCell ref="Q863:Y863"/>
    <mergeCell ref="Z863:AH863"/>
    <mergeCell ref="A864:P864"/>
    <mergeCell ref="Q864:Y864"/>
    <mergeCell ref="Z864:AH864"/>
    <mergeCell ref="A850:P850"/>
    <mergeCell ref="Q850:Y850"/>
    <mergeCell ref="Z850:AH850"/>
    <mergeCell ref="A851:P851"/>
    <mergeCell ref="Q851:Y851"/>
    <mergeCell ref="Z851:AH851"/>
    <mergeCell ref="A852:P852"/>
    <mergeCell ref="Q852:Y852"/>
    <mergeCell ref="Z852:AH852"/>
    <mergeCell ref="A853:P853"/>
    <mergeCell ref="Q853:Y853"/>
    <mergeCell ref="Z853:AH853"/>
    <mergeCell ref="A854:P854"/>
    <mergeCell ref="Q854:Y854"/>
    <mergeCell ref="Z854:AH854"/>
    <mergeCell ref="A855:P855"/>
    <mergeCell ref="Q855:Y855"/>
    <mergeCell ref="Z855:AH855"/>
    <mergeCell ref="A844:P844"/>
    <mergeCell ref="Q844:Y844"/>
    <mergeCell ref="Z844:AH844"/>
    <mergeCell ref="A845:P845"/>
    <mergeCell ref="Q845:Y845"/>
    <mergeCell ref="Z845:AH845"/>
    <mergeCell ref="A846:P846"/>
    <mergeCell ref="Q846:Y846"/>
    <mergeCell ref="Z846:AH846"/>
    <mergeCell ref="A847:P847"/>
    <mergeCell ref="Q847:Y847"/>
    <mergeCell ref="Z847:AH847"/>
    <mergeCell ref="A848:P848"/>
    <mergeCell ref="Q848:Y848"/>
    <mergeCell ref="Z848:AH848"/>
    <mergeCell ref="A849:P849"/>
    <mergeCell ref="Q849:Y849"/>
    <mergeCell ref="Z849:AH849"/>
    <mergeCell ref="A823:I823"/>
    <mergeCell ref="J823:N823"/>
    <mergeCell ref="O823:S823"/>
    <mergeCell ref="T823:X823"/>
    <mergeCell ref="Y823:AC823"/>
    <mergeCell ref="AD823:AH823"/>
    <mergeCell ref="A837:AH838"/>
    <mergeCell ref="A840:P840"/>
    <mergeCell ref="Q840:Y840"/>
    <mergeCell ref="Z840:AH840"/>
    <mergeCell ref="A841:P841"/>
    <mergeCell ref="Q841:Y841"/>
    <mergeCell ref="Z841:AH841"/>
    <mergeCell ref="A842:P842"/>
    <mergeCell ref="Q842:Y842"/>
    <mergeCell ref="Z842:AH842"/>
    <mergeCell ref="A843:P843"/>
    <mergeCell ref="Q843:Y843"/>
    <mergeCell ref="Z843:AH843"/>
    <mergeCell ref="A820:I820"/>
    <mergeCell ref="J820:N820"/>
    <mergeCell ref="O820:S820"/>
    <mergeCell ref="T820:X820"/>
    <mergeCell ref="Y820:AC820"/>
    <mergeCell ref="AD820:AH820"/>
    <mergeCell ref="A821:I821"/>
    <mergeCell ref="J821:N821"/>
    <mergeCell ref="O821:S821"/>
    <mergeCell ref="T821:X821"/>
    <mergeCell ref="Y821:AC821"/>
    <mergeCell ref="AD821:AH821"/>
    <mergeCell ref="A822:I822"/>
    <mergeCell ref="J822:N822"/>
    <mergeCell ref="O822:S822"/>
    <mergeCell ref="T822:X822"/>
    <mergeCell ref="Y822:AC822"/>
    <mergeCell ref="AD822:AH822"/>
    <mergeCell ref="A817:I817"/>
    <mergeCell ref="J817:N817"/>
    <mergeCell ref="O817:S817"/>
    <mergeCell ref="T817:X817"/>
    <mergeCell ref="Y817:AC817"/>
    <mergeCell ref="AD817:AH817"/>
    <mergeCell ref="A818:I818"/>
    <mergeCell ref="J818:N818"/>
    <mergeCell ref="O818:S818"/>
    <mergeCell ref="T818:X818"/>
    <mergeCell ref="Y818:AC818"/>
    <mergeCell ref="AD818:AH818"/>
    <mergeCell ref="A819:I819"/>
    <mergeCell ref="J819:N819"/>
    <mergeCell ref="O819:S819"/>
    <mergeCell ref="T819:X819"/>
    <mergeCell ref="Y819:AC819"/>
    <mergeCell ref="AD819:AH819"/>
    <mergeCell ref="A814:I814"/>
    <mergeCell ref="J814:N814"/>
    <mergeCell ref="O814:S814"/>
    <mergeCell ref="T814:X814"/>
    <mergeCell ref="Y814:AC814"/>
    <mergeCell ref="AD814:AH814"/>
    <mergeCell ref="A815:I815"/>
    <mergeCell ref="J815:N815"/>
    <mergeCell ref="O815:S815"/>
    <mergeCell ref="T815:X815"/>
    <mergeCell ref="Y815:AC815"/>
    <mergeCell ref="AD815:AH815"/>
    <mergeCell ref="A816:I816"/>
    <mergeCell ref="J816:N816"/>
    <mergeCell ref="O816:S816"/>
    <mergeCell ref="T816:X816"/>
    <mergeCell ref="Y816:AC816"/>
    <mergeCell ref="AD816:AH816"/>
    <mergeCell ref="K802:N802"/>
    <mergeCell ref="O802:R802"/>
    <mergeCell ref="S802:V802"/>
    <mergeCell ref="W802:Z802"/>
    <mergeCell ref="AA802:AD802"/>
    <mergeCell ref="AE802:AH802"/>
    <mergeCell ref="A804:AH806"/>
    <mergeCell ref="A812:I813"/>
    <mergeCell ref="J812:N812"/>
    <mergeCell ref="O812:X812"/>
    <mergeCell ref="Y812:AH812"/>
    <mergeCell ref="J813:N813"/>
    <mergeCell ref="O813:S813"/>
    <mergeCell ref="T813:X813"/>
    <mergeCell ref="Y813:AC813"/>
    <mergeCell ref="AD813:AH813"/>
    <mergeCell ref="A802:C802"/>
    <mergeCell ref="D802:G802"/>
    <mergeCell ref="H802:J802"/>
    <mergeCell ref="K799:N799"/>
    <mergeCell ref="O799:R799"/>
    <mergeCell ref="S799:V799"/>
    <mergeCell ref="W799:Z799"/>
    <mergeCell ref="AA799:AD799"/>
    <mergeCell ref="AE799:AH799"/>
    <mergeCell ref="K800:N800"/>
    <mergeCell ref="O800:R800"/>
    <mergeCell ref="S800:V800"/>
    <mergeCell ref="W800:Z800"/>
    <mergeCell ref="AA800:AD800"/>
    <mergeCell ref="AE800:AH800"/>
    <mergeCell ref="K801:N801"/>
    <mergeCell ref="O801:R801"/>
    <mergeCell ref="S801:V801"/>
    <mergeCell ref="W801:Z801"/>
    <mergeCell ref="AA801:AD801"/>
    <mergeCell ref="AE801:AH801"/>
    <mergeCell ref="A792:AH793"/>
    <mergeCell ref="K795:R795"/>
    <mergeCell ref="S795:Z795"/>
    <mergeCell ref="AA795:AH795"/>
    <mergeCell ref="K796:N796"/>
    <mergeCell ref="O796:R796"/>
    <mergeCell ref="S796:V796"/>
    <mergeCell ref="W796:Z796"/>
    <mergeCell ref="AA796:AD796"/>
    <mergeCell ref="AE796:AH796"/>
    <mergeCell ref="K797:N797"/>
    <mergeCell ref="O797:R797"/>
    <mergeCell ref="S797:V797"/>
    <mergeCell ref="W797:Z797"/>
    <mergeCell ref="AA797:AD797"/>
    <mergeCell ref="AE797:AH797"/>
    <mergeCell ref="K798:N798"/>
    <mergeCell ref="O798:R798"/>
    <mergeCell ref="S798:V798"/>
    <mergeCell ref="W798:Z798"/>
    <mergeCell ref="AA798:AD798"/>
    <mergeCell ref="AE798:AH798"/>
    <mergeCell ref="A774:N774"/>
    <mergeCell ref="O774:X774"/>
    <mergeCell ref="Y774:AH774"/>
    <mergeCell ref="A775:N775"/>
    <mergeCell ref="O775:X775"/>
    <mergeCell ref="Y775:AH775"/>
    <mergeCell ref="A776:N776"/>
    <mergeCell ref="O776:X776"/>
    <mergeCell ref="Y776:AH776"/>
    <mergeCell ref="A777:N777"/>
    <mergeCell ref="O777:X777"/>
    <mergeCell ref="Y777:AH777"/>
    <mergeCell ref="A778:N778"/>
    <mergeCell ref="O778:X778"/>
    <mergeCell ref="Y778:AH778"/>
    <mergeCell ref="A780:AH780"/>
    <mergeCell ref="A783:AH784"/>
    <mergeCell ref="A759:N759"/>
    <mergeCell ref="O759:X759"/>
    <mergeCell ref="Y759:AH759"/>
    <mergeCell ref="A760:N760"/>
    <mergeCell ref="O760:X760"/>
    <mergeCell ref="Y760:AH760"/>
    <mergeCell ref="A761:N761"/>
    <mergeCell ref="O761:X761"/>
    <mergeCell ref="Y761:AH761"/>
    <mergeCell ref="A763:AH763"/>
    <mergeCell ref="A770:N771"/>
    <mergeCell ref="O770:X771"/>
    <mergeCell ref="Y770:AH771"/>
    <mergeCell ref="A772:N772"/>
    <mergeCell ref="O772:X772"/>
    <mergeCell ref="Y772:AH772"/>
    <mergeCell ref="A773:N773"/>
    <mergeCell ref="O773:X773"/>
    <mergeCell ref="Y773:AH773"/>
    <mergeCell ref="A765:AH765"/>
    <mergeCell ref="A751:N751"/>
    <mergeCell ref="O751:X751"/>
    <mergeCell ref="Y751:AH751"/>
    <mergeCell ref="A752:N752"/>
    <mergeCell ref="O752:X752"/>
    <mergeCell ref="Y752:AH752"/>
    <mergeCell ref="A754:N755"/>
    <mergeCell ref="O754:AH754"/>
    <mergeCell ref="O755:X755"/>
    <mergeCell ref="Y755:AH755"/>
    <mergeCell ref="A756:N756"/>
    <mergeCell ref="O756:X756"/>
    <mergeCell ref="Y756:AH756"/>
    <mergeCell ref="A757:N757"/>
    <mergeCell ref="O757:X757"/>
    <mergeCell ref="Y757:AH757"/>
    <mergeCell ref="A758:N758"/>
    <mergeCell ref="O758:X758"/>
    <mergeCell ref="Y758:AH758"/>
    <mergeCell ref="A741:R741"/>
    <mergeCell ref="S741:Z741"/>
    <mergeCell ref="AA741:AH741"/>
    <mergeCell ref="A745:N746"/>
    <mergeCell ref="O745:AH745"/>
    <mergeCell ref="O746:X746"/>
    <mergeCell ref="Y746:AH746"/>
    <mergeCell ref="A747:N747"/>
    <mergeCell ref="O747:X747"/>
    <mergeCell ref="Y747:AH747"/>
    <mergeCell ref="A748:N748"/>
    <mergeCell ref="O748:X748"/>
    <mergeCell ref="Y748:AH748"/>
    <mergeCell ref="A749:N749"/>
    <mergeCell ref="O749:X749"/>
    <mergeCell ref="Y749:AH749"/>
    <mergeCell ref="A750:N750"/>
    <mergeCell ref="O750:X750"/>
    <mergeCell ref="Y750:AH750"/>
    <mergeCell ref="S735:Z735"/>
    <mergeCell ref="AA735:AH735"/>
    <mergeCell ref="A736:R736"/>
    <mergeCell ref="S736:Z736"/>
    <mergeCell ref="AA736:AH736"/>
    <mergeCell ref="A737:R737"/>
    <mergeCell ref="S737:Z737"/>
    <mergeCell ref="AA737:AH737"/>
    <mergeCell ref="A738:R738"/>
    <mergeCell ref="S738:Z738"/>
    <mergeCell ref="AA738:AH738"/>
    <mergeCell ref="A739:R739"/>
    <mergeCell ref="S739:Z739"/>
    <mergeCell ref="AA739:AH739"/>
    <mergeCell ref="A740:R740"/>
    <mergeCell ref="S740:Z740"/>
    <mergeCell ref="AA740:AH740"/>
    <mergeCell ref="A121:AH121"/>
    <mergeCell ref="K369:N372"/>
    <mergeCell ref="O369:R372"/>
    <mergeCell ref="S369:V372"/>
    <mergeCell ref="W369:Z372"/>
    <mergeCell ref="AA369:AD372"/>
    <mergeCell ref="AE369:AH372"/>
    <mergeCell ref="A365:J372"/>
    <mergeCell ref="A500:I502"/>
    <mergeCell ref="J500:AH500"/>
    <mergeCell ref="J501:N502"/>
    <mergeCell ref="O501:S502"/>
    <mergeCell ref="T501:X502"/>
    <mergeCell ref="Y501:AC502"/>
    <mergeCell ref="A133:I134"/>
    <mergeCell ref="J133:N134"/>
    <mergeCell ref="O133:S134"/>
    <mergeCell ref="AD501:AH502"/>
    <mergeCell ref="A492:AH492"/>
    <mergeCell ref="A491:AH491"/>
    <mergeCell ref="A493:AH493"/>
    <mergeCell ref="T115:V115"/>
    <mergeCell ref="W115:Y115"/>
    <mergeCell ref="Z115:AB115"/>
    <mergeCell ref="AC115:AE115"/>
    <mergeCell ref="AF115:AH115"/>
    <mergeCell ref="I116:J116"/>
    <mergeCell ref="K116:M116"/>
    <mergeCell ref="N116:P116"/>
    <mergeCell ref="Q116:S116"/>
    <mergeCell ref="W113:Y113"/>
    <mergeCell ref="Z113:AB113"/>
    <mergeCell ref="AC113:AE113"/>
    <mergeCell ref="AF113:AH113"/>
    <mergeCell ref="I115:J115"/>
    <mergeCell ref="K115:M115"/>
    <mergeCell ref="N115:P115"/>
    <mergeCell ref="Q115:S115"/>
    <mergeCell ref="I113:J113"/>
    <mergeCell ref="K113:M113"/>
    <mergeCell ref="N113:P113"/>
    <mergeCell ref="Q113:S113"/>
    <mergeCell ref="T113:V113"/>
    <mergeCell ref="W111:Y111"/>
    <mergeCell ref="Z111:AB111"/>
    <mergeCell ref="AC111:AE111"/>
    <mergeCell ref="AF111:AH111"/>
    <mergeCell ref="I112:J112"/>
    <mergeCell ref="K112:M112"/>
    <mergeCell ref="N112:P112"/>
    <mergeCell ref="Q112:S112"/>
    <mergeCell ref="T112:V112"/>
    <mergeCell ref="W110:Y110"/>
    <mergeCell ref="Z110:AB110"/>
    <mergeCell ref="AC110:AE110"/>
    <mergeCell ref="AF110:AH110"/>
    <mergeCell ref="I111:J111"/>
    <mergeCell ref="K111:M111"/>
    <mergeCell ref="N111:P111"/>
    <mergeCell ref="Q111:S111"/>
    <mergeCell ref="T111:V111"/>
    <mergeCell ref="Z108:AB108"/>
    <mergeCell ref="AC108:AE108"/>
    <mergeCell ref="AF108:AH108"/>
    <mergeCell ref="I110:J110"/>
    <mergeCell ref="K110:M110"/>
    <mergeCell ref="N110:P110"/>
    <mergeCell ref="Q110:S110"/>
    <mergeCell ref="T110:V110"/>
    <mergeCell ref="Z107:AB107"/>
    <mergeCell ref="AC107:AE107"/>
    <mergeCell ref="AF107:AH107"/>
    <mergeCell ref="I108:J108"/>
    <mergeCell ref="K108:M108"/>
    <mergeCell ref="N108:P108"/>
    <mergeCell ref="Q108:S108"/>
    <mergeCell ref="T108:V108"/>
    <mergeCell ref="W108:Y108"/>
    <mergeCell ref="Z106:AB106"/>
    <mergeCell ref="AC106:AE106"/>
    <mergeCell ref="AF106:AH106"/>
    <mergeCell ref="I107:J107"/>
    <mergeCell ref="K107:M107"/>
    <mergeCell ref="N107:P107"/>
    <mergeCell ref="Q107:S107"/>
    <mergeCell ref="T107:V107"/>
    <mergeCell ref="W107:Y107"/>
    <mergeCell ref="Z105:AB105"/>
    <mergeCell ref="AC105:AE105"/>
    <mergeCell ref="AF105:AH105"/>
    <mergeCell ref="I106:J106"/>
    <mergeCell ref="K106:M106"/>
    <mergeCell ref="N106:P106"/>
    <mergeCell ref="Q106:S106"/>
    <mergeCell ref="T106:V106"/>
    <mergeCell ref="W106:Y106"/>
    <mergeCell ref="AC103:AE103"/>
    <mergeCell ref="AF103:AH103"/>
    <mergeCell ref="I105:J105"/>
    <mergeCell ref="K105:M105"/>
    <mergeCell ref="N105:P105"/>
    <mergeCell ref="Q105:S105"/>
    <mergeCell ref="T105:V105"/>
    <mergeCell ref="W105:Y105"/>
    <mergeCell ref="AC102:AE102"/>
    <mergeCell ref="AF102:AH102"/>
    <mergeCell ref="I103:J103"/>
    <mergeCell ref="K103:M103"/>
    <mergeCell ref="N103:P103"/>
    <mergeCell ref="Q103:S103"/>
    <mergeCell ref="T103:V103"/>
    <mergeCell ref="W103:Y103"/>
    <mergeCell ref="Z103:AB103"/>
    <mergeCell ref="AC101:AE101"/>
    <mergeCell ref="AF101:AH101"/>
    <mergeCell ref="I102:J102"/>
    <mergeCell ref="K102:M102"/>
    <mergeCell ref="N102:P102"/>
    <mergeCell ref="Q102:S102"/>
    <mergeCell ref="T102:V102"/>
    <mergeCell ref="W102:Y102"/>
    <mergeCell ref="Z102:AB102"/>
    <mergeCell ref="AC100:AE100"/>
    <mergeCell ref="AF100:AH100"/>
    <mergeCell ref="I101:J101"/>
    <mergeCell ref="K101:M101"/>
    <mergeCell ref="N101:P101"/>
    <mergeCell ref="Q101:S101"/>
    <mergeCell ref="T101:V101"/>
    <mergeCell ref="W101:Y101"/>
    <mergeCell ref="Z101:AB101"/>
    <mergeCell ref="AC99:AE99"/>
    <mergeCell ref="AF99:AH99"/>
    <mergeCell ref="I100:J100"/>
    <mergeCell ref="K100:M100"/>
    <mergeCell ref="N100:P100"/>
    <mergeCell ref="Q100:S100"/>
    <mergeCell ref="T100:V100"/>
    <mergeCell ref="W100:Y100"/>
    <mergeCell ref="Z100:AB100"/>
    <mergeCell ref="AF97:AH97"/>
    <mergeCell ref="I99:J99"/>
    <mergeCell ref="K99:M99"/>
    <mergeCell ref="N99:P99"/>
    <mergeCell ref="Q99:S99"/>
    <mergeCell ref="T99:V99"/>
    <mergeCell ref="W99:Y99"/>
    <mergeCell ref="Z99:AB99"/>
    <mergeCell ref="AF95:AH96"/>
    <mergeCell ref="I97:J97"/>
    <mergeCell ref="K97:M97"/>
    <mergeCell ref="N97:P97"/>
    <mergeCell ref="Q97:S97"/>
    <mergeCell ref="T97:V97"/>
    <mergeCell ref="W97:Y97"/>
    <mergeCell ref="Z97:AB97"/>
    <mergeCell ref="AC97:AE97"/>
    <mergeCell ref="I94:AH94"/>
    <mergeCell ref="I95:J96"/>
    <mergeCell ref="K95:M96"/>
    <mergeCell ref="N95:P96"/>
    <mergeCell ref="Q95:S96"/>
    <mergeCell ref="T95:V96"/>
    <mergeCell ref="W95:Y96"/>
    <mergeCell ref="Z95:AB96"/>
    <mergeCell ref="AC95:AE96"/>
    <mergeCell ref="I90:J90"/>
    <mergeCell ref="I91:J91"/>
    <mergeCell ref="K90:M90"/>
    <mergeCell ref="N90:P90"/>
    <mergeCell ref="I85:J85"/>
    <mergeCell ref="I86:J86"/>
    <mergeCell ref="I87:J87"/>
    <mergeCell ref="I88:J88"/>
    <mergeCell ref="AF86:AH86"/>
    <mergeCell ref="K87:M87"/>
    <mergeCell ref="N87:P87"/>
    <mergeCell ref="Q87:S87"/>
    <mergeCell ref="T87:V87"/>
    <mergeCell ref="W87:Y87"/>
    <mergeCell ref="Z87:AB87"/>
    <mergeCell ref="AC87:AE87"/>
    <mergeCell ref="Z85:AB85"/>
    <mergeCell ref="AC85:AE85"/>
    <mergeCell ref="AF85:AH85"/>
    <mergeCell ref="K86:M86"/>
    <mergeCell ref="AC91:AE91"/>
    <mergeCell ref="AF91:AH91"/>
    <mergeCell ref="K91:M91"/>
    <mergeCell ref="N91:P91"/>
    <mergeCell ref="Q91:S91"/>
    <mergeCell ref="T91:V91"/>
    <mergeCell ref="W91:Y91"/>
    <mergeCell ref="AF87:AH87"/>
    <mergeCell ref="K88:M88"/>
    <mergeCell ref="N88:P88"/>
    <mergeCell ref="Q88:S88"/>
    <mergeCell ref="T88:V88"/>
    <mergeCell ref="Z74:AB74"/>
    <mergeCell ref="I78:J78"/>
    <mergeCell ref="K74:M74"/>
    <mergeCell ref="N74:P74"/>
    <mergeCell ref="Q74:S74"/>
    <mergeCell ref="T74:V74"/>
    <mergeCell ref="W74:Y74"/>
    <mergeCell ref="I74:J74"/>
    <mergeCell ref="I75:J75"/>
    <mergeCell ref="I76:J76"/>
    <mergeCell ref="K83:M83"/>
    <mergeCell ref="N83:P83"/>
    <mergeCell ref="Q83:S83"/>
    <mergeCell ref="T83:V83"/>
    <mergeCell ref="W83:Y83"/>
    <mergeCell ref="I77:J77"/>
    <mergeCell ref="I80:J80"/>
    <mergeCell ref="K82:M82"/>
    <mergeCell ref="N82:P82"/>
    <mergeCell ref="Q82:S82"/>
    <mergeCell ref="W88:Y88"/>
    <mergeCell ref="Z88:AB88"/>
    <mergeCell ref="AC88:AE88"/>
    <mergeCell ref="AF88:AH88"/>
    <mergeCell ref="AC86:AE86"/>
    <mergeCell ref="N86:P86"/>
    <mergeCell ref="Q86:S86"/>
    <mergeCell ref="T86:V86"/>
    <mergeCell ref="W86:Y86"/>
    <mergeCell ref="Z86:AB86"/>
    <mergeCell ref="Z91:AB91"/>
    <mergeCell ref="Q90:S90"/>
    <mergeCell ref="T90:V90"/>
    <mergeCell ref="W90:Y90"/>
    <mergeCell ref="Z90:AB90"/>
    <mergeCell ref="AC90:AE90"/>
    <mergeCell ref="AF90:AH90"/>
    <mergeCell ref="T82:V82"/>
    <mergeCell ref="W82:Y82"/>
    <mergeCell ref="Z82:AB82"/>
    <mergeCell ref="AC82:AE82"/>
    <mergeCell ref="AF82:AH82"/>
    <mergeCell ref="AC80:AE80"/>
    <mergeCell ref="AF80:AH80"/>
    <mergeCell ref="K81:M81"/>
    <mergeCell ref="N81:P81"/>
    <mergeCell ref="Q81:S81"/>
    <mergeCell ref="T81:V81"/>
    <mergeCell ref="W81:Y81"/>
    <mergeCell ref="Z81:AB81"/>
    <mergeCell ref="AC81:AE81"/>
    <mergeCell ref="AC78:AE78"/>
    <mergeCell ref="AF78:AH78"/>
    <mergeCell ref="K80:M80"/>
    <mergeCell ref="N80:P80"/>
    <mergeCell ref="Q80:S80"/>
    <mergeCell ref="T80:V80"/>
    <mergeCell ref="W80:Y80"/>
    <mergeCell ref="Z80:AB80"/>
    <mergeCell ref="AF81:AH81"/>
    <mergeCell ref="I72:J72"/>
    <mergeCell ref="Z77:AB77"/>
    <mergeCell ref="AC77:AE77"/>
    <mergeCell ref="AF77:AH77"/>
    <mergeCell ref="K78:M78"/>
    <mergeCell ref="N78:P78"/>
    <mergeCell ref="Q78:S78"/>
    <mergeCell ref="T78:V78"/>
    <mergeCell ref="W78:Y78"/>
    <mergeCell ref="Z78:AB78"/>
    <mergeCell ref="K77:M77"/>
    <mergeCell ref="N77:P77"/>
    <mergeCell ref="Q77:S77"/>
    <mergeCell ref="T77:V77"/>
    <mergeCell ref="W77:Y77"/>
    <mergeCell ref="AF75:AH75"/>
    <mergeCell ref="K76:M76"/>
    <mergeCell ref="N76:P76"/>
    <mergeCell ref="Q76:S76"/>
    <mergeCell ref="T76:V76"/>
    <mergeCell ref="W76:Y76"/>
    <mergeCell ref="Z76:AB76"/>
    <mergeCell ref="AC76:AE76"/>
    <mergeCell ref="AF76:AH76"/>
    <mergeCell ref="AC74:AE74"/>
    <mergeCell ref="AF74:AH74"/>
    <mergeCell ref="K75:M75"/>
    <mergeCell ref="N75:P75"/>
    <mergeCell ref="Q75:S75"/>
    <mergeCell ref="T75:V75"/>
    <mergeCell ref="W75:Y75"/>
    <mergeCell ref="Z75:AB75"/>
    <mergeCell ref="AC75:AE75"/>
    <mergeCell ref="AC72:AE72"/>
    <mergeCell ref="AF72:AH72"/>
    <mergeCell ref="Z70:AB71"/>
    <mergeCell ref="AC70:AE71"/>
    <mergeCell ref="AF70:AH71"/>
    <mergeCell ref="K72:M72"/>
    <mergeCell ref="N72:P72"/>
    <mergeCell ref="Q72:S72"/>
    <mergeCell ref="T72:V72"/>
    <mergeCell ref="W72:Y72"/>
    <mergeCell ref="Z72:AB72"/>
    <mergeCell ref="AC58:AE58"/>
    <mergeCell ref="AF58:AH58"/>
    <mergeCell ref="K57:M57"/>
    <mergeCell ref="N57:P57"/>
    <mergeCell ref="Q57:S57"/>
    <mergeCell ref="T57:V57"/>
    <mergeCell ref="W57:Y57"/>
    <mergeCell ref="Z57:AB57"/>
    <mergeCell ref="AC57:AE57"/>
    <mergeCell ref="N61:P61"/>
    <mergeCell ref="Q61:S61"/>
    <mergeCell ref="T61:V61"/>
    <mergeCell ref="W61:Y61"/>
    <mergeCell ref="I69:AH69"/>
    <mergeCell ref="I70:J71"/>
    <mergeCell ref="K70:M71"/>
    <mergeCell ref="N70:P71"/>
    <mergeCell ref="Q70:S71"/>
    <mergeCell ref="T70:V71"/>
    <mergeCell ref="W70:Y71"/>
    <mergeCell ref="Z61:AB61"/>
    <mergeCell ref="AC61:AE61"/>
    <mergeCell ref="AF61:AH61"/>
    <mergeCell ref="K61:M61"/>
    <mergeCell ref="K55:M55"/>
    <mergeCell ref="N55:P55"/>
    <mergeCell ref="Q55:S55"/>
    <mergeCell ref="T55:V55"/>
    <mergeCell ref="W55:Y55"/>
    <mergeCell ref="K53:M53"/>
    <mergeCell ref="N53:P53"/>
    <mergeCell ref="Q53:S53"/>
    <mergeCell ref="T53:V53"/>
    <mergeCell ref="W53:Y53"/>
    <mergeCell ref="K60:M60"/>
    <mergeCell ref="N60:P60"/>
    <mergeCell ref="Q60:S60"/>
    <mergeCell ref="T60:V60"/>
    <mergeCell ref="W60:Y60"/>
    <mergeCell ref="Z60:AB60"/>
    <mergeCell ref="AC60:AE60"/>
    <mergeCell ref="AF60:AH60"/>
    <mergeCell ref="AF57:AH57"/>
    <mergeCell ref="K58:M58"/>
    <mergeCell ref="N58:P58"/>
    <mergeCell ref="Q58:S58"/>
    <mergeCell ref="T58:V58"/>
    <mergeCell ref="W58:Y58"/>
    <mergeCell ref="Z58:AB58"/>
    <mergeCell ref="AF51:AH51"/>
    <mergeCell ref="K52:M52"/>
    <mergeCell ref="N52:P52"/>
    <mergeCell ref="Q52:S52"/>
    <mergeCell ref="T52:V52"/>
    <mergeCell ref="W52:Y52"/>
    <mergeCell ref="Z52:AB52"/>
    <mergeCell ref="AC52:AE52"/>
    <mergeCell ref="AF52:AH52"/>
    <mergeCell ref="AC50:AE50"/>
    <mergeCell ref="AF50:AH50"/>
    <mergeCell ref="K51:M51"/>
    <mergeCell ref="N51:P51"/>
    <mergeCell ref="Q51:S51"/>
    <mergeCell ref="T51:V51"/>
    <mergeCell ref="W51:Y51"/>
    <mergeCell ref="Z51:AB51"/>
    <mergeCell ref="AC51:AE51"/>
    <mergeCell ref="AC48:AE48"/>
    <mergeCell ref="AF48:AH48"/>
    <mergeCell ref="K50:M50"/>
    <mergeCell ref="N50:P50"/>
    <mergeCell ref="Q50:S50"/>
    <mergeCell ref="T50:V50"/>
    <mergeCell ref="W50:Y50"/>
    <mergeCell ref="Z50:AB50"/>
    <mergeCell ref="Z47:AB47"/>
    <mergeCell ref="AC47:AE47"/>
    <mergeCell ref="AF47:AH47"/>
    <mergeCell ref="K48:M48"/>
    <mergeCell ref="N48:P48"/>
    <mergeCell ref="Q48:S48"/>
    <mergeCell ref="T48:V48"/>
    <mergeCell ref="W48:Y48"/>
    <mergeCell ref="Z48:AB48"/>
    <mergeCell ref="K47:M47"/>
    <mergeCell ref="N47:P47"/>
    <mergeCell ref="Q47:S47"/>
    <mergeCell ref="T47:V47"/>
    <mergeCell ref="W47:Y47"/>
    <mergeCell ref="AF45:AH45"/>
    <mergeCell ref="K46:M46"/>
    <mergeCell ref="N46:P46"/>
    <mergeCell ref="Q46:S46"/>
    <mergeCell ref="T46:V46"/>
    <mergeCell ref="W46:Y46"/>
    <mergeCell ref="Z46:AB46"/>
    <mergeCell ref="AC46:AE46"/>
    <mergeCell ref="AF46:AH46"/>
    <mergeCell ref="AC44:AE44"/>
    <mergeCell ref="AF44:AH44"/>
    <mergeCell ref="K45:M45"/>
    <mergeCell ref="N45:P45"/>
    <mergeCell ref="Q45:S45"/>
    <mergeCell ref="T45:V45"/>
    <mergeCell ref="W45:Y45"/>
    <mergeCell ref="Z45:AB45"/>
    <mergeCell ref="AC45:AE45"/>
    <mergeCell ref="AC42:AE42"/>
    <mergeCell ref="AF42:AH42"/>
    <mergeCell ref="K44:M44"/>
    <mergeCell ref="N44:P44"/>
    <mergeCell ref="Q44:S44"/>
    <mergeCell ref="T44:V44"/>
    <mergeCell ref="W44:Y44"/>
    <mergeCell ref="Z44:AB44"/>
    <mergeCell ref="AC14:AE15"/>
    <mergeCell ref="AF14:AH15"/>
    <mergeCell ref="K39:AH39"/>
    <mergeCell ref="K40:M41"/>
    <mergeCell ref="N40:P41"/>
    <mergeCell ref="Q40:S41"/>
    <mergeCell ref="T40:V41"/>
    <mergeCell ref="W40:Y41"/>
    <mergeCell ref="K14:M15"/>
    <mergeCell ref="N14:P15"/>
    <mergeCell ref="Q14:S15"/>
    <mergeCell ref="T14:V15"/>
    <mergeCell ref="W14:Y15"/>
    <mergeCell ref="Z14:AB15"/>
    <mergeCell ref="AC34:AE34"/>
    <mergeCell ref="AF34:AH34"/>
    <mergeCell ref="K35:M35"/>
    <mergeCell ref="N35:P35"/>
    <mergeCell ref="Q30:S30"/>
    <mergeCell ref="T30:V30"/>
    <mergeCell ref="W35:Y35"/>
    <mergeCell ref="Z35:AB35"/>
    <mergeCell ref="AC35:AE35"/>
    <mergeCell ref="AF35:AH35"/>
    <mergeCell ref="AF32:AH32"/>
    <mergeCell ref="K34:M34"/>
    <mergeCell ref="N34:P34"/>
    <mergeCell ref="Q34:S34"/>
    <mergeCell ref="T34:V34"/>
    <mergeCell ref="W34:Y34"/>
    <mergeCell ref="Z34:AB34"/>
    <mergeCell ref="N32:P32"/>
    <mergeCell ref="Z30:AB30"/>
    <mergeCell ref="AC30:AE30"/>
    <mergeCell ref="Q29:S29"/>
    <mergeCell ref="K29:M29"/>
    <mergeCell ref="K30:M30"/>
    <mergeCell ref="K31:M31"/>
    <mergeCell ref="K32:M32"/>
    <mergeCell ref="N29:P29"/>
    <mergeCell ref="Z40:AB41"/>
    <mergeCell ref="AC40:AE41"/>
    <mergeCell ref="AF40:AH41"/>
    <mergeCell ref="Q31:S31"/>
    <mergeCell ref="T31:V31"/>
    <mergeCell ref="W31:Y31"/>
    <mergeCell ref="Z31:AB31"/>
    <mergeCell ref="AC31:AE31"/>
    <mergeCell ref="AF31:AH31"/>
    <mergeCell ref="W30:Y30"/>
    <mergeCell ref="K42:M42"/>
    <mergeCell ref="N42:P42"/>
    <mergeCell ref="Q42:S42"/>
    <mergeCell ref="T42:V42"/>
    <mergeCell ref="W42:Y42"/>
    <mergeCell ref="Z42:AB42"/>
    <mergeCell ref="Q32:S32"/>
    <mergeCell ref="K26:M26"/>
    <mergeCell ref="K27:M27"/>
    <mergeCell ref="AF19:AH19"/>
    <mergeCell ref="T32:V32"/>
    <mergeCell ref="W32:Y32"/>
    <mergeCell ref="Z32:AB32"/>
    <mergeCell ref="AC32:AE32"/>
    <mergeCell ref="Q35:S35"/>
    <mergeCell ref="T35:V35"/>
    <mergeCell ref="AF26:AH26"/>
    <mergeCell ref="N27:P27"/>
    <mergeCell ref="Q27:S27"/>
    <mergeCell ref="T27:V27"/>
    <mergeCell ref="W27:Y27"/>
    <mergeCell ref="Z27:AB27"/>
    <mergeCell ref="AC27:AE27"/>
    <mergeCell ref="AF27:AH27"/>
    <mergeCell ref="N26:P26"/>
    <mergeCell ref="Q26:S26"/>
    <mergeCell ref="T26:V26"/>
    <mergeCell ref="W26:Y26"/>
    <mergeCell ref="Z26:AB26"/>
    <mergeCell ref="AC26:AE26"/>
    <mergeCell ref="AF30:AH30"/>
    <mergeCell ref="N31:P31"/>
    <mergeCell ref="AC22:AE22"/>
    <mergeCell ref="AF22:AH22"/>
    <mergeCell ref="Q22:S22"/>
    <mergeCell ref="T18:V18"/>
    <mergeCell ref="Z24:AB24"/>
    <mergeCell ref="AC24:AE24"/>
    <mergeCell ref="K18:M18"/>
    <mergeCell ref="K19:M19"/>
    <mergeCell ref="K20:M20"/>
    <mergeCell ref="K21:M21"/>
    <mergeCell ref="K22:M22"/>
    <mergeCell ref="W22:Y22"/>
    <mergeCell ref="AF24:AH24"/>
    <mergeCell ref="Q20:S20"/>
    <mergeCell ref="Q21:S21"/>
    <mergeCell ref="Z25:AB25"/>
    <mergeCell ref="AC25:AE25"/>
    <mergeCell ref="AF25:AH25"/>
    <mergeCell ref="K24:M24"/>
    <mergeCell ref="K25:M25"/>
    <mergeCell ref="A123:AD123"/>
    <mergeCell ref="A125:I130"/>
    <mergeCell ref="J125:AH125"/>
    <mergeCell ref="J126:N130"/>
    <mergeCell ref="O126:S130"/>
    <mergeCell ref="T126:X130"/>
    <mergeCell ref="Y126:AC130"/>
    <mergeCell ref="AD126:AH130"/>
    <mergeCell ref="A131:I132"/>
    <mergeCell ref="J131:N132"/>
    <mergeCell ref="O131:S132"/>
    <mergeCell ref="T131:X132"/>
    <mergeCell ref="Y131:AC132"/>
    <mergeCell ref="AD131:AH132"/>
    <mergeCell ref="Z20:AB20"/>
    <mergeCell ref="AC20:AE20"/>
    <mergeCell ref="AF20:AH20"/>
    <mergeCell ref="W20:Y20"/>
    <mergeCell ref="W21:Y21"/>
    <mergeCell ref="Z21:AB21"/>
    <mergeCell ref="T20:V20"/>
    <mergeCell ref="T21:V21"/>
    <mergeCell ref="T22:V22"/>
    <mergeCell ref="N20:P20"/>
    <mergeCell ref="N21:P21"/>
    <mergeCell ref="N22:P22"/>
    <mergeCell ref="T29:V29"/>
    <mergeCell ref="W29:Y29"/>
    <mergeCell ref="Z29:AB29"/>
    <mergeCell ref="AC29:AE29"/>
    <mergeCell ref="AF29:AH29"/>
    <mergeCell ref="N30:P30"/>
    <mergeCell ref="K13:AH13"/>
    <mergeCell ref="K16:M16"/>
    <mergeCell ref="N16:P16"/>
    <mergeCell ref="Q16:S16"/>
    <mergeCell ref="T16:V16"/>
    <mergeCell ref="W16:Y16"/>
    <mergeCell ref="Z16:AB16"/>
    <mergeCell ref="AC16:AE16"/>
    <mergeCell ref="AF16:AH16"/>
    <mergeCell ref="AC18:AE18"/>
    <mergeCell ref="AF18:AH18"/>
    <mergeCell ref="Z19:AB19"/>
    <mergeCell ref="AC19:AE19"/>
    <mergeCell ref="N25:P25"/>
    <mergeCell ref="Q25:S25"/>
    <mergeCell ref="T25:V25"/>
    <mergeCell ref="W25:Y25"/>
    <mergeCell ref="N24:P24"/>
    <mergeCell ref="Q24:S24"/>
    <mergeCell ref="T24:V24"/>
    <mergeCell ref="W24:Y24"/>
    <mergeCell ref="W18:Y18"/>
    <mergeCell ref="W19:Y19"/>
    <mergeCell ref="Z18:AB18"/>
    <mergeCell ref="T19:V19"/>
    <mergeCell ref="N18:P18"/>
    <mergeCell ref="N19:P19"/>
    <mergeCell ref="Q18:S18"/>
    <mergeCell ref="Q19:S19"/>
    <mergeCell ref="AC21:AE21"/>
    <mergeCell ref="AF21:AH21"/>
    <mergeCell ref="Z22:AB22"/>
    <mergeCell ref="T133:X134"/>
    <mergeCell ref="Y133:AC134"/>
    <mergeCell ref="AD133:AH134"/>
    <mergeCell ref="A135:I136"/>
    <mergeCell ref="J135:N136"/>
    <mergeCell ref="O135:S136"/>
    <mergeCell ref="T135:X136"/>
    <mergeCell ref="Y135:AC136"/>
    <mergeCell ref="AD135:AH136"/>
    <mergeCell ref="A137:I138"/>
    <mergeCell ref="J137:N138"/>
    <mergeCell ref="O137:S138"/>
    <mergeCell ref="T137:X138"/>
    <mergeCell ref="Y137:AC138"/>
    <mergeCell ref="AD137:AH138"/>
    <mergeCell ref="A139:I140"/>
    <mergeCell ref="J139:N140"/>
    <mergeCell ref="O139:S140"/>
    <mergeCell ref="T139:X140"/>
    <mergeCell ref="Y139:AC140"/>
    <mergeCell ref="AD139:AH140"/>
    <mergeCell ref="A141:I142"/>
    <mergeCell ref="J141:N142"/>
    <mergeCell ref="O141:S142"/>
    <mergeCell ref="T141:X142"/>
    <mergeCell ref="Y141:AC142"/>
    <mergeCell ref="AD141:AH142"/>
    <mergeCell ref="A143:I144"/>
    <mergeCell ref="J143:N144"/>
    <mergeCell ref="O143:S144"/>
    <mergeCell ref="T143:X144"/>
    <mergeCell ref="Y143:AC144"/>
    <mergeCell ref="AD143:AH144"/>
    <mergeCell ref="A145:I146"/>
    <mergeCell ref="J145:N146"/>
    <mergeCell ref="O145:S146"/>
    <mergeCell ref="T145:X146"/>
    <mergeCell ref="Y145:AC146"/>
    <mergeCell ref="AD145:AH146"/>
    <mergeCell ref="A148:AH148"/>
    <mergeCell ref="A150:Q151"/>
    <mergeCell ref="R150:AH151"/>
    <mergeCell ref="A152:Q153"/>
    <mergeCell ref="R152:AH153"/>
    <mergeCell ref="A154:Q155"/>
    <mergeCell ref="R154:AH155"/>
    <mergeCell ref="A157:AH157"/>
    <mergeCell ref="A159:Q160"/>
    <mergeCell ref="R159:AH160"/>
    <mergeCell ref="A161:Q162"/>
    <mergeCell ref="R161:AH162"/>
    <mergeCell ref="A163:Q164"/>
    <mergeCell ref="R163:AH164"/>
    <mergeCell ref="A172:AH172"/>
    <mergeCell ref="A174:J177"/>
    <mergeCell ref="K174:R177"/>
    <mergeCell ref="S174:Z177"/>
    <mergeCell ref="AA174:AH177"/>
    <mergeCell ref="A178:J179"/>
    <mergeCell ref="K178:R179"/>
    <mergeCell ref="S178:Z179"/>
    <mergeCell ref="AA178:AH179"/>
    <mergeCell ref="A180:J181"/>
    <mergeCell ref="K180:R181"/>
    <mergeCell ref="S180:Z181"/>
    <mergeCell ref="AA180:AH181"/>
    <mergeCell ref="A182:J183"/>
    <mergeCell ref="K182:R183"/>
    <mergeCell ref="S182:Z183"/>
    <mergeCell ref="AA182:AH183"/>
    <mergeCell ref="A185:L188"/>
    <mergeCell ref="M185:W188"/>
    <mergeCell ref="X185:AH188"/>
    <mergeCell ref="A189:L190"/>
    <mergeCell ref="M189:W190"/>
    <mergeCell ref="X189:AH190"/>
    <mergeCell ref="A191:L192"/>
    <mergeCell ref="M191:W192"/>
    <mergeCell ref="X191:AH192"/>
    <mergeCell ref="A193:L194"/>
    <mergeCell ref="M193:W194"/>
    <mergeCell ref="X193:AH194"/>
    <mergeCell ref="A195:L196"/>
    <mergeCell ref="M195:W196"/>
    <mergeCell ref="X195:AH196"/>
    <mergeCell ref="A198:J202"/>
    <mergeCell ref="K198:R202"/>
    <mergeCell ref="S198:Z202"/>
    <mergeCell ref="AA198:AH202"/>
    <mergeCell ref="A203:J204"/>
    <mergeCell ref="K203:R204"/>
    <mergeCell ref="S203:Z204"/>
    <mergeCell ref="AA203:AH204"/>
    <mergeCell ref="A205:J206"/>
    <mergeCell ref="K205:R206"/>
    <mergeCell ref="S205:Z206"/>
    <mergeCell ref="AA205:AH206"/>
    <mergeCell ref="A207:J208"/>
    <mergeCell ref="K207:R208"/>
    <mergeCell ref="S207:Z208"/>
    <mergeCell ref="AA207:AH208"/>
    <mergeCell ref="A210:L213"/>
    <mergeCell ref="M210:W213"/>
    <mergeCell ref="X210:AH213"/>
    <mergeCell ref="A214:L216"/>
    <mergeCell ref="M214:W216"/>
    <mergeCell ref="X214:AH216"/>
    <mergeCell ref="A217:L219"/>
    <mergeCell ref="M217:W219"/>
    <mergeCell ref="X217:AH219"/>
    <mergeCell ref="A220:L221"/>
    <mergeCell ref="M220:W221"/>
    <mergeCell ref="X220:AH221"/>
    <mergeCell ref="A222:L223"/>
    <mergeCell ref="M222:W223"/>
    <mergeCell ref="X222:AH223"/>
    <mergeCell ref="A228:AH228"/>
    <mergeCell ref="A230:I235"/>
    <mergeCell ref="J230:AH230"/>
    <mergeCell ref="J231:N235"/>
    <mergeCell ref="O231:S235"/>
    <mergeCell ref="T231:X235"/>
    <mergeCell ref="Y231:AC235"/>
    <mergeCell ref="AD231:AH235"/>
    <mergeCell ref="A236:I237"/>
    <mergeCell ref="J236:N237"/>
    <mergeCell ref="O236:S237"/>
    <mergeCell ref="T236:X237"/>
    <mergeCell ref="Y236:AC237"/>
    <mergeCell ref="AD236:AH237"/>
    <mergeCell ref="A238:I239"/>
    <mergeCell ref="J238:N239"/>
    <mergeCell ref="O238:S239"/>
    <mergeCell ref="T238:X239"/>
    <mergeCell ref="Y238:AC239"/>
    <mergeCell ref="AD238:AH239"/>
    <mergeCell ref="A240:I241"/>
    <mergeCell ref="J240:N241"/>
    <mergeCell ref="O240:S241"/>
    <mergeCell ref="T240:X241"/>
    <mergeCell ref="Y240:AC241"/>
    <mergeCell ref="AD240:AH241"/>
    <mergeCell ref="A242:I243"/>
    <mergeCell ref="J242:N243"/>
    <mergeCell ref="O242:S243"/>
    <mergeCell ref="T242:X243"/>
    <mergeCell ref="Y242:AC243"/>
    <mergeCell ref="AD242:AH243"/>
    <mergeCell ref="A244:I245"/>
    <mergeCell ref="J244:N245"/>
    <mergeCell ref="O244:S245"/>
    <mergeCell ref="T244:X245"/>
    <mergeCell ref="Y244:AC245"/>
    <mergeCell ref="AD244:AH245"/>
    <mergeCell ref="A246:I247"/>
    <mergeCell ref="J246:N247"/>
    <mergeCell ref="O246:S247"/>
    <mergeCell ref="T246:X247"/>
    <mergeCell ref="Y246:AC247"/>
    <mergeCell ref="AD246:AH247"/>
    <mergeCell ref="A248:I248"/>
    <mergeCell ref="J248:N248"/>
    <mergeCell ref="O248:S248"/>
    <mergeCell ref="T248:X248"/>
    <mergeCell ref="Y248:AC248"/>
    <mergeCell ref="AD248:AH248"/>
    <mergeCell ref="A249:AH249"/>
    <mergeCell ref="A251:AH251"/>
    <mergeCell ref="A253:AH253"/>
    <mergeCell ref="A255:AH255"/>
    <mergeCell ref="A258:AH258"/>
    <mergeCell ref="A260:J260"/>
    <mergeCell ref="K260:R260"/>
    <mergeCell ref="S260:Z260"/>
    <mergeCell ref="AA260:AH260"/>
    <mergeCell ref="A261:AH261"/>
    <mergeCell ref="A262:J263"/>
    <mergeCell ref="K262:R263"/>
    <mergeCell ref="S262:Z263"/>
    <mergeCell ref="AA262:AH263"/>
    <mergeCell ref="A264:J265"/>
    <mergeCell ref="K264:R265"/>
    <mergeCell ref="S264:Z265"/>
    <mergeCell ref="AA264:AH265"/>
    <mergeCell ref="A266:J267"/>
    <mergeCell ref="K266:R267"/>
    <mergeCell ref="S266:Z267"/>
    <mergeCell ref="AA266:AH267"/>
    <mergeCell ref="A268:J269"/>
    <mergeCell ref="K268:R269"/>
    <mergeCell ref="S268:Z269"/>
    <mergeCell ref="AA268:AH269"/>
    <mergeCell ref="A270:J271"/>
    <mergeCell ref="K270:R271"/>
    <mergeCell ref="S270:Z271"/>
    <mergeCell ref="AA270:AH271"/>
    <mergeCell ref="A272:J273"/>
    <mergeCell ref="K272:R273"/>
    <mergeCell ref="S272:Z273"/>
    <mergeCell ref="AA272:AH273"/>
    <mergeCell ref="A274:AH274"/>
    <mergeCell ref="A275:J276"/>
    <mergeCell ref="K275:R276"/>
    <mergeCell ref="S275:Z276"/>
    <mergeCell ref="AA275:AH276"/>
    <mergeCell ref="A277:J278"/>
    <mergeCell ref="K277:R278"/>
    <mergeCell ref="S277:Z278"/>
    <mergeCell ref="AA277:AH278"/>
    <mergeCell ref="A279:J280"/>
    <mergeCell ref="K279:R280"/>
    <mergeCell ref="S279:Z280"/>
    <mergeCell ref="AA279:AH280"/>
    <mergeCell ref="A281:J282"/>
    <mergeCell ref="K281:R282"/>
    <mergeCell ref="S281:Z282"/>
    <mergeCell ref="AA281:AH282"/>
    <mergeCell ref="A283:J284"/>
    <mergeCell ref="K283:R284"/>
    <mergeCell ref="S283:Z284"/>
    <mergeCell ref="AA283:AH284"/>
    <mergeCell ref="A285:J286"/>
    <mergeCell ref="K285:R286"/>
    <mergeCell ref="S285:Z286"/>
    <mergeCell ref="AA285:AH286"/>
    <mergeCell ref="A287:J288"/>
    <mergeCell ref="K287:R288"/>
    <mergeCell ref="S287:Z288"/>
    <mergeCell ref="AA287:AH288"/>
    <mergeCell ref="A289:J290"/>
    <mergeCell ref="K289:R290"/>
    <mergeCell ref="S289:Z290"/>
    <mergeCell ref="AA289:AH290"/>
    <mergeCell ref="A294:N295"/>
    <mergeCell ref="O294:X295"/>
    <mergeCell ref="Y294:AH295"/>
    <mergeCell ref="A296:N297"/>
    <mergeCell ref="O296:X297"/>
    <mergeCell ref="Y296:AH297"/>
    <mergeCell ref="A298:N299"/>
    <mergeCell ref="O298:X299"/>
    <mergeCell ref="Y298:AH299"/>
    <mergeCell ref="A300:N301"/>
    <mergeCell ref="O300:X301"/>
    <mergeCell ref="Y300:AH301"/>
    <mergeCell ref="A302:N303"/>
    <mergeCell ref="O302:X303"/>
    <mergeCell ref="Y302:AH303"/>
    <mergeCell ref="A304:N305"/>
    <mergeCell ref="O304:X305"/>
    <mergeCell ref="Y304:AH305"/>
    <mergeCell ref="A306:N307"/>
    <mergeCell ref="O306:X307"/>
    <mergeCell ref="Y306:AH307"/>
    <mergeCell ref="A310:AH310"/>
    <mergeCell ref="A312:N313"/>
    <mergeCell ref="O312:X313"/>
    <mergeCell ref="Y312:AH313"/>
    <mergeCell ref="A314:N315"/>
    <mergeCell ref="O314:X315"/>
    <mergeCell ref="Y314:AH315"/>
    <mergeCell ref="A316:N317"/>
    <mergeCell ref="O316:X317"/>
    <mergeCell ref="Y316:AH317"/>
    <mergeCell ref="A318:N319"/>
    <mergeCell ref="O318:X319"/>
    <mergeCell ref="Y318:AH319"/>
    <mergeCell ref="A320:N321"/>
    <mergeCell ref="O320:X321"/>
    <mergeCell ref="Y320:AH321"/>
    <mergeCell ref="A322:N323"/>
    <mergeCell ref="O322:X323"/>
    <mergeCell ref="Y322:AH323"/>
    <mergeCell ref="A326:AH326"/>
    <mergeCell ref="A328:N329"/>
    <mergeCell ref="O328:X329"/>
    <mergeCell ref="Y328:AH329"/>
    <mergeCell ref="A330:N331"/>
    <mergeCell ref="O330:X331"/>
    <mergeCell ref="Y330:AH331"/>
    <mergeCell ref="D324:U324"/>
    <mergeCell ref="A332:N333"/>
    <mergeCell ref="O332:X333"/>
    <mergeCell ref="Y332:AH333"/>
    <mergeCell ref="A334:N335"/>
    <mergeCell ref="O334:X335"/>
    <mergeCell ref="Y334:AH335"/>
    <mergeCell ref="A336:N337"/>
    <mergeCell ref="O336:X337"/>
    <mergeCell ref="Y336:AH337"/>
    <mergeCell ref="A338:N339"/>
    <mergeCell ref="O338:X339"/>
    <mergeCell ref="Y338:AH339"/>
    <mergeCell ref="A340:N341"/>
    <mergeCell ref="O340:X341"/>
    <mergeCell ref="Y340:AH341"/>
    <mergeCell ref="A344:N345"/>
    <mergeCell ref="O344:X345"/>
    <mergeCell ref="Y344:AH345"/>
    <mergeCell ref="A342:N343"/>
    <mergeCell ref="O342:X343"/>
    <mergeCell ref="Y342:AH343"/>
    <mergeCell ref="A346:N347"/>
    <mergeCell ref="O346:X347"/>
    <mergeCell ref="Y346:AH347"/>
    <mergeCell ref="A348:N349"/>
    <mergeCell ref="O348:X349"/>
    <mergeCell ref="Y348:AH349"/>
    <mergeCell ref="A350:N351"/>
    <mergeCell ref="O350:X351"/>
    <mergeCell ref="Y350:AH351"/>
    <mergeCell ref="A352:N353"/>
    <mergeCell ref="O352:X353"/>
    <mergeCell ref="Y352:AH353"/>
    <mergeCell ref="A354:N355"/>
    <mergeCell ref="O354:X355"/>
    <mergeCell ref="Y354:AH355"/>
    <mergeCell ref="D360:AH361"/>
    <mergeCell ref="A363:AH363"/>
    <mergeCell ref="K365:V366"/>
    <mergeCell ref="W365:AH366"/>
    <mergeCell ref="K367:V368"/>
    <mergeCell ref="W367:AH368"/>
    <mergeCell ref="A373:J374"/>
    <mergeCell ref="K373:N374"/>
    <mergeCell ref="O373:R374"/>
    <mergeCell ref="S373:V374"/>
    <mergeCell ref="W373:Z374"/>
    <mergeCell ref="AA373:AD374"/>
    <mergeCell ref="AE373:AH374"/>
    <mergeCell ref="A375:J376"/>
    <mergeCell ref="K375:N376"/>
    <mergeCell ref="O375:R376"/>
    <mergeCell ref="S375:V376"/>
    <mergeCell ref="W375:Z376"/>
    <mergeCell ref="AA375:AD376"/>
    <mergeCell ref="AE375:AH376"/>
    <mergeCell ref="A377:J378"/>
    <mergeCell ref="K377:N378"/>
    <mergeCell ref="O377:R378"/>
    <mergeCell ref="S377:V378"/>
    <mergeCell ref="W377:Z378"/>
    <mergeCell ref="AA377:AD378"/>
    <mergeCell ref="AE377:AH378"/>
    <mergeCell ref="A385:AH386"/>
    <mergeCell ref="A388:AH390"/>
    <mergeCell ref="A394:Q394"/>
    <mergeCell ref="R394:AH394"/>
    <mergeCell ref="A395:Q395"/>
    <mergeCell ref="R395:AH395"/>
    <mergeCell ref="A396:Q396"/>
    <mergeCell ref="R396:AH396"/>
    <mergeCell ref="A397:Q397"/>
    <mergeCell ref="R397:AH397"/>
    <mergeCell ref="A398:Q398"/>
    <mergeCell ref="R398:AH398"/>
    <mergeCell ref="A399:Q399"/>
    <mergeCell ref="R399:AH399"/>
    <mergeCell ref="A400:Q400"/>
    <mergeCell ref="R400:AH400"/>
    <mergeCell ref="A401:Q401"/>
    <mergeCell ref="R401:AH401"/>
    <mergeCell ref="A402:Q402"/>
    <mergeCell ref="R402:AH402"/>
    <mergeCell ref="A403:Q403"/>
    <mergeCell ref="R403:AH403"/>
    <mergeCell ref="A404:Q404"/>
    <mergeCell ref="R404:AH404"/>
    <mergeCell ref="A405:Q405"/>
    <mergeCell ref="R405:AH405"/>
    <mergeCell ref="A410:I412"/>
    <mergeCell ref="J410:AH410"/>
    <mergeCell ref="J411:N412"/>
    <mergeCell ref="O411:S412"/>
    <mergeCell ref="T411:X412"/>
    <mergeCell ref="Y411:AC412"/>
    <mergeCell ref="AD411:AH412"/>
    <mergeCell ref="A413:I413"/>
    <mergeCell ref="J413:N413"/>
    <mergeCell ref="O413:S413"/>
    <mergeCell ref="T413:X413"/>
    <mergeCell ref="Y413:AC413"/>
    <mergeCell ref="AD413:AH413"/>
    <mergeCell ref="A414:I414"/>
    <mergeCell ref="J414:N414"/>
    <mergeCell ref="O414:S414"/>
    <mergeCell ref="T414:X414"/>
    <mergeCell ref="Y414:AC414"/>
    <mergeCell ref="AD414:AH414"/>
    <mergeCell ref="A415:I415"/>
    <mergeCell ref="J415:N415"/>
    <mergeCell ref="O415:S415"/>
    <mergeCell ref="T415:X415"/>
    <mergeCell ref="Y415:AC415"/>
    <mergeCell ref="AD415:AH415"/>
    <mergeCell ref="A416:I416"/>
    <mergeCell ref="J416:N416"/>
    <mergeCell ref="O416:S416"/>
    <mergeCell ref="T416:X416"/>
    <mergeCell ref="Y416:AC416"/>
    <mergeCell ref="AD416:AH416"/>
    <mergeCell ref="A417:I417"/>
    <mergeCell ref="J417:N417"/>
    <mergeCell ref="O417:S417"/>
    <mergeCell ref="T417:X417"/>
    <mergeCell ref="Y417:AC417"/>
    <mergeCell ref="AD417:AH417"/>
    <mergeCell ref="A418:I418"/>
    <mergeCell ref="J418:N418"/>
    <mergeCell ref="O418:S418"/>
    <mergeCell ref="T418:X418"/>
    <mergeCell ref="Y418:AC418"/>
    <mergeCell ref="AD418:AH418"/>
    <mergeCell ref="A419:I419"/>
    <mergeCell ref="J419:N419"/>
    <mergeCell ref="O419:S419"/>
    <mergeCell ref="T419:X419"/>
    <mergeCell ref="Y419:AC419"/>
    <mergeCell ref="AD419:AH419"/>
    <mergeCell ref="A420:I420"/>
    <mergeCell ref="J420:N420"/>
    <mergeCell ref="O420:S420"/>
    <mergeCell ref="T420:X420"/>
    <mergeCell ref="Y420:AC420"/>
    <mergeCell ref="AD420:AH420"/>
    <mergeCell ref="A421:I421"/>
    <mergeCell ref="J421:N421"/>
    <mergeCell ref="O421:S421"/>
    <mergeCell ref="T421:X421"/>
    <mergeCell ref="Y421:AC421"/>
    <mergeCell ref="AD421:AH421"/>
    <mergeCell ref="A422:I422"/>
    <mergeCell ref="J422:N422"/>
    <mergeCell ref="O422:S422"/>
    <mergeCell ref="T422:X422"/>
    <mergeCell ref="Y422:AC422"/>
    <mergeCell ref="AD422:AH422"/>
    <mergeCell ref="A423:I423"/>
    <mergeCell ref="J423:N423"/>
    <mergeCell ref="O423:S423"/>
    <mergeCell ref="T423:X423"/>
    <mergeCell ref="Y423:AC423"/>
    <mergeCell ref="AD423:AH423"/>
    <mergeCell ref="A424:I424"/>
    <mergeCell ref="J424:N424"/>
    <mergeCell ref="O424:S424"/>
    <mergeCell ref="T424:X424"/>
    <mergeCell ref="Y424:AC424"/>
    <mergeCell ref="AD424:AH424"/>
    <mergeCell ref="A425:I425"/>
    <mergeCell ref="J425:N425"/>
    <mergeCell ref="O425:S425"/>
    <mergeCell ref="T425:X425"/>
    <mergeCell ref="Y425:AC425"/>
    <mergeCell ref="AD425:AH425"/>
    <mergeCell ref="A426:I426"/>
    <mergeCell ref="J426:N426"/>
    <mergeCell ref="O426:S426"/>
    <mergeCell ref="T426:X426"/>
    <mergeCell ref="Y426:AC426"/>
    <mergeCell ref="AD426:AH426"/>
    <mergeCell ref="A427:I427"/>
    <mergeCell ref="J427:N427"/>
    <mergeCell ref="O427:S427"/>
    <mergeCell ref="T427:X427"/>
    <mergeCell ref="Y427:AC427"/>
    <mergeCell ref="AD427:AH427"/>
    <mergeCell ref="A428:I428"/>
    <mergeCell ref="J428:N428"/>
    <mergeCell ref="O428:S428"/>
    <mergeCell ref="T428:X428"/>
    <mergeCell ref="Y428:AC428"/>
    <mergeCell ref="AD428:AH428"/>
    <mergeCell ref="A429:I429"/>
    <mergeCell ref="J429:N429"/>
    <mergeCell ref="O429:S429"/>
    <mergeCell ref="T429:X429"/>
    <mergeCell ref="Y429:AC429"/>
    <mergeCell ref="AD429:AH429"/>
    <mergeCell ref="A430:I430"/>
    <mergeCell ref="J430:N430"/>
    <mergeCell ref="O430:S430"/>
    <mergeCell ref="T430:X430"/>
    <mergeCell ref="Y430:AC430"/>
    <mergeCell ref="AD430:AH430"/>
    <mergeCell ref="A431:I431"/>
    <mergeCell ref="J431:N431"/>
    <mergeCell ref="O431:S431"/>
    <mergeCell ref="T431:X431"/>
    <mergeCell ref="Y431:AC431"/>
    <mergeCell ref="AD431:AH431"/>
    <mergeCell ref="A432:I432"/>
    <mergeCell ref="J432:N432"/>
    <mergeCell ref="O432:S432"/>
    <mergeCell ref="T432:X432"/>
    <mergeCell ref="Y432:AC432"/>
    <mergeCell ref="AD432:AH432"/>
    <mergeCell ref="A433:I433"/>
    <mergeCell ref="J433:N433"/>
    <mergeCell ref="O433:S433"/>
    <mergeCell ref="T433:X433"/>
    <mergeCell ref="Y433:AC433"/>
    <mergeCell ref="AD433:AH433"/>
    <mergeCell ref="A439:AH440"/>
    <mergeCell ref="A442:I444"/>
    <mergeCell ref="J442:AH442"/>
    <mergeCell ref="J443:N444"/>
    <mergeCell ref="O443:S444"/>
    <mergeCell ref="T443:X444"/>
    <mergeCell ref="Y443:AC444"/>
    <mergeCell ref="AD443:AH444"/>
    <mergeCell ref="A445:I445"/>
    <mergeCell ref="J445:N445"/>
    <mergeCell ref="O445:S445"/>
    <mergeCell ref="T445:X445"/>
    <mergeCell ref="Y445:AC445"/>
    <mergeCell ref="AD445:AH445"/>
    <mergeCell ref="A446:I446"/>
    <mergeCell ref="J446:N446"/>
    <mergeCell ref="O446:S446"/>
    <mergeCell ref="T446:X446"/>
    <mergeCell ref="Y446:AC446"/>
    <mergeCell ref="AD446:AH446"/>
    <mergeCell ref="A447:I447"/>
    <mergeCell ref="J447:N447"/>
    <mergeCell ref="O447:S447"/>
    <mergeCell ref="T447:X447"/>
    <mergeCell ref="Y447:AC447"/>
    <mergeCell ref="AD447:AH447"/>
    <mergeCell ref="A448:I448"/>
    <mergeCell ref="J448:N448"/>
    <mergeCell ref="O448:S448"/>
    <mergeCell ref="T448:X448"/>
    <mergeCell ref="Y448:AC448"/>
    <mergeCell ref="AD448:AH448"/>
    <mergeCell ref="A449:I449"/>
    <mergeCell ref="J449:N449"/>
    <mergeCell ref="O449:S449"/>
    <mergeCell ref="T449:X449"/>
    <mergeCell ref="Y449:AC449"/>
    <mergeCell ref="AD449:AH449"/>
    <mergeCell ref="A450:I450"/>
    <mergeCell ref="J450:N450"/>
    <mergeCell ref="O450:S450"/>
    <mergeCell ref="T450:X450"/>
    <mergeCell ref="Y450:AC450"/>
    <mergeCell ref="AD450:AH450"/>
    <mergeCell ref="A451:I451"/>
    <mergeCell ref="J451:N451"/>
    <mergeCell ref="O451:S451"/>
    <mergeCell ref="T451:X451"/>
    <mergeCell ref="Y451:AC451"/>
    <mergeCell ref="AD451:AH451"/>
    <mergeCell ref="A452:I452"/>
    <mergeCell ref="J452:N452"/>
    <mergeCell ref="O452:S452"/>
    <mergeCell ref="T452:X452"/>
    <mergeCell ref="Y452:AC452"/>
    <mergeCell ref="AD452:AH452"/>
    <mergeCell ref="A453:I453"/>
    <mergeCell ref="J453:N453"/>
    <mergeCell ref="O453:S453"/>
    <mergeCell ref="T453:X453"/>
    <mergeCell ref="Y453:AC453"/>
    <mergeCell ref="AD453:AH453"/>
    <mergeCell ref="A454:I454"/>
    <mergeCell ref="J454:N454"/>
    <mergeCell ref="O454:S454"/>
    <mergeCell ref="T454:X454"/>
    <mergeCell ref="Y454:AC454"/>
    <mergeCell ref="AD454:AH454"/>
    <mergeCell ref="A455:I455"/>
    <mergeCell ref="J455:N455"/>
    <mergeCell ref="O455:S455"/>
    <mergeCell ref="T455:X455"/>
    <mergeCell ref="Y455:AC455"/>
    <mergeCell ref="AD455:AH455"/>
    <mergeCell ref="A456:I456"/>
    <mergeCell ref="J456:N456"/>
    <mergeCell ref="O456:S456"/>
    <mergeCell ref="T456:X456"/>
    <mergeCell ref="Y456:AC456"/>
    <mergeCell ref="AD456:AH456"/>
    <mergeCell ref="A457:I457"/>
    <mergeCell ref="J457:N457"/>
    <mergeCell ref="O457:S457"/>
    <mergeCell ref="T457:X457"/>
    <mergeCell ref="Y457:AC457"/>
    <mergeCell ref="AD457:AH457"/>
    <mergeCell ref="A458:I458"/>
    <mergeCell ref="J458:N458"/>
    <mergeCell ref="O458:S458"/>
    <mergeCell ref="T458:X458"/>
    <mergeCell ref="Y458:AC458"/>
    <mergeCell ref="AD458:AH458"/>
    <mergeCell ref="A459:I459"/>
    <mergeCell ref="J459:N459"/>
    <mergeCell ref="O459:S459"/>
    <mergeCell ref="T459:X459"/>
    <mergeCell ref="Y459:AC459"/>
    <mergeCell ref="AD459:AH459"/>
    <mergeCell ref="A460:I460"/>
    <mergeCell ref="J460:N460"/>
    <mergeCell ref="O460:S460"/>
    <mergeCell ref="T460:X460"/>
    <mergeCell ref="Y460:AC460"/>
    <mergeCell ref="AD460:AH460"/>
    <mergeCell ref="A461:I461"/>
    <mergeCell ref="J461:N461"/>
    <mergeCell ref="O461:S461"/>
    <mergeCell ref="T461:X461"/>
    <mergeCell ref="Y461:AC461"/>
    <mergeCell ref="AD461:AH461"/>
    <mergeCell ref="A462:I462"/>
    <mergeCell ref="J462:N462"/>
    <mergeCell ref="O462:S462"/>
    <mergeCell ref="T462:X462"/>
    <mergeCell ref="Y462:AC462"/>
    <mergeCell ref="AD462:AH462"/>
    <mergeCell ref="A463:I463"/>
    <mergeCell ref="J463:N463"/>
    <mergeCell ref="O463:S463"/>
    <mergeCell ref="T463:X463"/>
    <mergeCell ref="Y463:AC463"/>
    <mergeCell ref="AD463:AH463"/>
    <mergeCell ref="A464:I464"/>
    <mergeCell ref="J464:N464"/>
    <mergeCell ref="O464:S464"/>
    <mergeCell ref="T464:X464"/>
    <mergeCell ref="Y464:AC464"/>
    <mergeCell ref="AD464:AH464"/>
    <mergeCell ref="A465:I465"/>
    <mergeCell ref="J465:N465"/>
    <mergeCell ref="O465:S465"/>
    <mergeCell ref="T465:X465"/>
    <mergeCell ref="Y465:AC465"/>
    <mergeCell ref="AD465:AH465"/>
    <mergeCell ref="A466:AH468"/>
    <mergeCell ref="A474:AH475"/>
    <mergeCell ref="A479:AH480"/>
    <mergeCell ref="A482:AH483"/>
    <mergeCell ref="A489:AH490"/>
    <mergeCell ref="A553:AH553"/>
    <mergeCell ref="A555:N556"/>
    <mergeCell ref="O555:X556"/>
    <mergeCell ref="Y555:AH556"/>
    <mergeCell ref="A557:N558"/>
    <mergeCell ref="O557:X558"/>
    <mergeCell ref="Y557:AH558"/>
    <mergeCell ref="A503:I503"/>
    <mergeCell ref="J503:N503"/>
    <mergeCell ref="O503:S503"/>
    <mergeCell ref="T503:X503"/>
    <mergeCell ref="Y503:AC503"/>
    <mergeCell ref="AD503:AH503"/>
    <mergeCell ref="A504:I504"/>
    <mergeCell ref="J504:N504"/>
    <mergeCell ref="O504:S504"/>
    <mergeCell ref="T504:X504"/>
    <mergeCell ref="Y504:AC504"/>
    <mergeCell ref="AD504:AH504"/>
    <mergeCell ref="A505:I505"/>
    <mergeCell ref="J505:N505"/>
    <mergeCell ref="A559:N560"/>
    <mergeCell ref="O559:X560"/>
    <mergeCell ref="Y559:AH560"/>
    <mergeCell ref="A561:N562"/>
    <mergeCell ref="O561:X562"/>
    <mergeCell ref="Y561:AH562"/>
    <mergeCell ref="A563:N564"/>
    <mergeCell ref="O563:X564"/>
    <mergeCell ref="Y563:AH564"/>
    <mergeCell ref="A565:N566"/>
    <mergeCell ref="O565:X566"/>
    <mergeCell ref="Y565:AH566"/>
    <mergeCell ref="A567:N568"/>
    <mergeCell ref="O567:X568"/>
    <mergeCell ref="Y567:AH568"/>
    <mergeCell ref="A569:AH569"/>
    <mergeCell ref="A571:N572"/>
    <mergeCell ref="O571:X572"/>
    <mergeCell ref="Y571:AH572"/>
    <mergeCell ref="A573:N574"/>
    <mergeCell ref="O573:X574"/>
    <mergeCell ref="Y573:AH574"/>
    <mergeCell ref="A576:AH576"/>
    <mergeCell ref="A578:AH578"/>
    <mergeCell ref="A580:N581"/>
    <mergeCell ref="O580:X581"/>
    <mergeCell ref="Y580:AH581"/>
    <mergeCell ref="A582:N583"/>
    <mergeCell ref="O582:X583"/>
    <mergeCell ref="Y582:AH583"/>
    <mergeCell ref="A584:N585"/>
    <mergeCell ref="O584:X585"/>
    <mergeCell ref="Y584:AH585"/>
    <mergeCell ref="A586:N587"/>
    <mergeCell ref="O586:X587"/>
    <mergeCell ref="Y586:AH587"/>
    <mergeCell ref="A588:N589"/>
    <mergeCell ref="O588:X589"/>
    <mergeCell ref="Y588:AH589"/>
    <mergeCell ref="A590:N591"/>
    <mergeCell ref="O590:X591"/>
    <mergeCell ref="Y590:AH591"/>
    <mergeCell ref="A592:N593"/>
    <mergeCell ref="O592:X593"/>
    <mergeCell ref="Y592:AH593"/>
    <mergeCell ref="A594:N595"/>
    <mergeCell ref="O594:X595"/>
    <mergeCell ref="Y594:AH595"/>
    <mergeCell ref="A604:F605"/>
    <mergeCell ref="G604:L605"/>
    <mergeCell ref="M604:R605"/>
    <mergeCell ref="S604:X605"/>
    <mergeCell ref="Y604:AD605"/>
    <mergeCell ref="AE604:AH605"/>
    <mergeCell ref="A598:AH598"/>
    <mergeCell ref="A606:F607"/>
    <mergeCell ref="G606:L607"/>
    <mergeCell ref="M606:R607"/>
    <mergeCell ref="S606:X607"/>
    <mergeCell ref="Y606:AD607"/>
    <mergeCell ref="AE606:AH607"/>
    <mergeCell ref="A608:F609"/>
    <mergeCell ref="G608:L609"/>
    <mergeCell ref="M608:R609"/>
    <mergeCell ref="S608:X609"/>
    <mergeCell ref="Y608:AD609"/>
    <mergeCell ref="AE608:AH609"/>
    <mergeCell ref="A610:F611"/>
    <mergeCell ref="G610:L611"/>
    <mergeCell ref="M610:R611"/>
    <mergeCell ref="S610:X611"/>
    <mergeCell ref="Y610:AD611"/>
    <mergeCell ref="AE610:AH611"/>
    <mergeCell ref="A612:F613"/>
    <mergeCell ref="G612:L613"/>
    <mergeCell ref="M612:R613"/>
    <mergeCell ref="S612:X613"/>
    <mergeCell ref="Y612:AD613"/>
    <mergeCell ref="AE612:AH613"/>
    <mergeCell ref="A614:F615"/>
    <mergeCell ref="G614:L615"/>
    <mergeCell ref="M614:R615"/>
    <mergeCell ref="S614:X615"/>
    <mergeCell ref="Y614:AD615"/>
    <mergeCell ref="AE614:AH615"/>
    <mergeCell ref="A619:I622"/>
    <mergeCell ref="J619:N622"/>
    <mergeCell ref="O619:S622"/>
    <mergeCell ref="T619:X622"/>
    <mergeCell ref="Y619:AC622"/>
    <mergeCell ref="AD619:AH622"/>
    <mergeCell ref="A623:AH623"/>
    <mergeCell ref="A624:I624"/>
    <mergeCell ref="J624:N624"/>
    <mergeCell ref="O624:S624"/>
    <mergeCell ref="T624:X624"/>
    <mergeCell ref="Y624:AC624"/>
    <mergeCell ref="AD624:AH624"/>
    <mergeCell ref="A625:I625"/>
    <mergeCell ref="J625:N625"/>
    <mergeCell ref="O625:S625"/>
    <mergeCell ref="T625:X625"/>
    <mergeCell ref="Y625:AC625"/>
    <mergeCell ref="AD625:AH625"/>
    <mergeCell ref="A626:I626"/>
    <mergeCell ref="J626:N626"/>
    <mergeCell ref="O626:S626"/>
    <mergeCell ref="T626:X626"/>
    <mergeCell ref="Y626:AC626"/>
    <mergeCell ref="AD626:AH626"/>
    <mergeCell ref="A627:I627"/>
    <mergeCell ref="J627:N627"/>
    <mergeCell ref="O627:S627"/>
    <mergeCell ref="T627:X627"/>
    <mergeCell ref="Y627:AC627"/>
    <mergeCell ref="AD627:AH627"/>
    <mergeCell ref="A628:AH628"/>
    <mergeCell ref="A629:I629"/>
    <mergeCell ref="J629:N629"/>
    <mergeCell ref="O629:S629"/>
    <mergeCell ref="T629:X629"/>
    <mergeCell ref="Y629:AC629"/>
    <mergeCell ref="AD629:AH629"/>
    <mergeCell ref="A630:I630"/>
    <mergeCell ref="J630:N630"/>
    <mergeCell ref="O630:S630"/>
    <mergeCell ref="T630:X630"/>
    <mergeCell ref="Y630:AC630"/>
    <mergeCell ref="AD630:AH630"/>
    <mergeCell ref="A631:I631"/>
    <mergeCell ref="J631:N631"/>
    <mergeCell ref="O631:S631"/>
    <mergeCell ref="T631:X631"/>
    <mergeCell ref="Y631:AC631"/>
    <mergeCell ref="AD631:AH631"/>
    <mergeCell ref="A632:I632"/>
    <mergeCell ref="J632:N632"/>
    <mergeCell ref="O632:S632"/>
    <mergeCell ref="T632:X632"/>
    <mergeCell ref="Y632:AC632"/>
    <mergeCell ref="AD632:AH632"/>
    <mergeCell ref="A635:I638"/>
    <mergeCell ref="J635:N638"/>
    <mergeCell ref="O635:S638"/>
    <mergeCell ref="T635:X638"/>
    <mergeCell ref="Y635:AC638"/>
    <mergeCell ref="AD635:AH638"/>
    <mergeCell ref="A639:AH639"/>
    <mergeCell ref="A640:I640"/>
    <mergeCell ref="J640:N640"/>
    <mergeCell ref="O640:S640"/>
    <mergeCell ref="T640:X640"/>
    <mergeCell ref="Y640:AC640"/>
    <mergeCell ref="AD640:AH640"/>
    <mergeCell ref="A641:I641"/>
    <mergeCell ref="J641:N641"/>
    <mergeCell ref="O641:S641"/>
    <mergeCell ref="T641:X641"/>
    <mergeCell ref="Y641:AC641"/>
    <mergeCell ref="AD641:AH641"/>
    <mergeCell ref="A642:I642"/>
    <mergeCell ref="J642:N642"/>
    <mergeCell ref="O642:S642"/>
    <mergeCell ref="T642:X642"/>
    <mergeCell ref="Y642:AC642"/>
    <mergeCell ref="AD642:AH642"/>
    <mergeCell ref="A643:I643"/>
    <mergeCell ref="J643:N643"/>
    <mergeCell ref="O643:S643"/>
    <mergeCell ref="T643:X643"/>
    <mergeCell ref="Y643:AC643"/>
    <mergeCell ref="AD643:AH643"/>
    <mergeCell ref="A644:AH644"/>
    <mergeCell ref="A645:I645"/>
    <mergeCell ref="J645:N645"/>
    <mergeCell ref="O645:S645"/>
    <mergeCell ref="T645:X645"/>
    <mergeCell ref="Y645:AC645"/>
    <mergeCell ref="AD645:AH645"/>
    <mergeCell ref="A646:I646"/>
    <mergeCell ref="J646:N646"/>
    <mergeCell ref="O646:S646"/>
    <mergeCell ref="T646:X646"/>
    <mergeCell ref="Y646:AC646"/>
    <mergeCell ref="AD646:AH646"/>
    <mergeCell ref="A647:I647"/>
    <mergeCell ref="J647:N647"/>
    <mergeCell ref="O647:S647"/>
    <mergeCell ref="T647:X647"/>
    <mergeCell ref="Y647:AC647"/>
    <mergeCell ref="AD647:AH647"/>
    <mergeCell ref="A648:I648"/>
    <mergeCell ref="J648:N648"/>
    <mergeCell ref="O648:S648"/>
    <mergeCell ref="T648:X648"/>
    <mergeCell ref="Y648:AC648"/>
    <mergeCell ref="AD648:AH648"/>
    <mergeCell ref="A649:AH649"/>
    <mergeCell ref="A650:I650"/>
    <mergeCell ref="J650:N650"/>
    <mergeCell ref="O650:S650"/>
    <mergeCell ref="T650:X650"/>
    <mergeCell ref="Y650:AC650"/>
    <mergeCell ref="AD650:AH650"/>
    <mergeCell ref="A651:I651"/>
    <mergeCell ref="J651:N651"/>
    <mergeCell ref="O651:S651"/>
    <mergeCell ref="T651:X651"/>
    <mergeCell ref="Y651:AC651"/>
    <mergeCell ref="AD651:AH651"/>
    <mergeCell ref="A652:I652"/>
    <mergeCell ref="J652:N652"/>
    <mergeCell ref="O652:S652"/>
    <mergeCell ref="T652:X652"/>
    <mergeCell ref="Y652:AC652"/>
    <mergeCell ref="AD652:AH652"/>
    <mergeCell ref="A653:I653"/>
    <mergeCell ref="J653:N653"/>
    <mergeCell ref="O653:S653"/>
    <mergeCell ref="T653:X653"/>
    <mergeCell ref="Y653:AC653"/>
    <mergeCell ref="AD653:AH653"/>
    <mergeCell ref="A658:AH659"/>
    <mergeCell ref="A665:AH665"/>
    <mergeCell ref="A669:H669"/>
    <mergeCell ref="I669:P669"/>
    <mergeCell ref="Q669:X669"/>
    <mergeCell ref="Y669:AG669"/>
    <mergeCell ref="A670:H670"/>
    <mergeCell ref="I670:P670"/>
    <mergeCell ref="Q670:X670"/>
    <mergeCell ref="Y670:AG670"/>
    <mergeCell ref="A671:H671"/>
    <mergeCell ref="I671:P671"/>
    <mergeCell ref="Q671:X671"/>
    <mergeCell ref="Y671:AG671"/>
    <mergeCell ref="A672:H672"/>
    <mergeCell ref="I672:P672"/>
    <mergeCell ref="Q672:X672"/>
    <mergeCell ref="Y672:AG672"/>
    <mergeCell ref="A678:AH681"/>
    <mergeCell ref="A685:L686"/>
    <mergeCell ref="M685:W686"/>
    <mergeCell ref="X685:AH686"/>
    <mergeCell ref="A687:L688"/>
    <mergeCell ref="M687:W688"/>
    <mergeCell ref="X687:AH688"/>
    <mergeCell ref="A689:L689"/>
    <mergeCell ref="M689:W689"/>
    <mergeCell ref="X689:AH689"/>
    <mergeCell ref="A690:L690"/>
    <mergeCell ref="M690:W690"/>
    <mergeCell ref="X690:AH690"/>
    <mergeCell ref="A691:L692"/>
    <mergeCell ref="M691:W692"/>
    <mergeCell ref="X691:AH692"/>
    <mergeCell ref="A693:L693"/>
    <mergeCell ref="M693:W693"/>
    <mergeCell ref="X693:AH693"/>
    <mergeCell ref="A694:L694"/>
    <mergeCell ref="M694:W694"/>
    <mergeCell ref="X694:AH694"/>
    <mergeCell ref="A695:L695"/>
    <mergeCell ref="M695:W695"/>
    <mergeCell ref="X695:AH695"/>
    <mergeCell ref="A696:L696"/>
    <mergeCell ref="M696:W696"/>
    <mergeCell ref="X696:AH696"/>
    <mergeCell ref="A697:L697"/>
    <mergeCell ref="M697:W697"/>
    <mergeCell ref="X697:AH697"/>
    <mergeCell ref="A698:L698"/>
    <mergeCell ref="M698:W698"/>
    <mergeCell ref="X698:AH698"/>
    <mergeCell ref="A699:L699"/>
    <mergeCell ref="M699:W699"/>
    <mergeCell ref="X699:AH699"/>
    <mergeCell ref="A700:L700"/>
    <mergeCell ref="M700:W700"/>
    <mergeCell ref="X700:AH700"/>
    <mergeCell ref="A701:L701"/>
    <mergeCell ref="M701:W701"/>
    <mergeCell ref="X701:AH701"/>
    <mergeCell ref="A702:L702"/>
    <mergeCell ref="M702:W702"/>
    <mergeCell ref="X702:AH702"/>
    <mergeCell ref="A703:L703"/>
    <mergeCell ref="M703:W703"/>
    <mergeCell ref="X703:AH703"/>
    <mergeCell ref="A704:L704"/>
    <mergeCell ref="M704:W704"/>
    <mergeCell ref="X704:AH704"/>
    <mergeCell ref="A705:L705"/>
    <mergeCell ref="M705:W705"/>
    <mergeCell ref="X705:AH705"/>
    <mergeCell ref="A707:AH709"/>
    <mergeCell ref="A725:AH727"/>
    <mergeCell ref="A795:C796"/>
    <mergeCell ref="D796:G796"/>
    <mergeCell ref="D795:J795"/>
    <mergeCell ref="H796:J796"/>
    <mergeCell ref="A797:C797"/>
    <mergeCell ref="D797:G797"/>
    <mergeCell ref="H797:J797"/>
    <mergeCell ref="A798:C798"/>
    <mergeCell ref="A799:C799"/>
    <mergeCell ref="D798:G798"/>
    <mergeCell ref="D799:G799"/>
    <mergeCell ref="H798:J798"/>
    <mergeCell ref="H799:J799"/>
    <mergeCell ref="A890:T890"/>
    <mergeCell ref="A891:T891"/>
    <mergeCell ref="A712:AH712"/>
    <mergeCell ref="A714:AH714"/>
    <mergeCell ref="A716:AH717"/>
    <mergeCell ref="A719:AH720"/>
    <mergeCell ref="A722:AH723"/>
    <mergeCell ref="A731:R732"/>
    <mergeCell ref="S731:Z732"/>
    <mergeCell ref="AA731:AH732"/>
    <mergeCell ref="A733:R733"/>
    <mergeCell ref="S733:Z733"/>
    <mergeCell ref="AA733:AH733"/>
    <mergeCell ref="A734:R734"/>
    <mergeCell ref="S734:Z734"/>
    <mergeCell ref="AA734:AH734"/>
    <mergeCell ref="A735:R735"/>
    <mergeCell ref="A892:T892"/>
    <mergeCell ref="A893:T893"/>
    <mergeCell ref="A894:T894"/>
    <mergeCell ref="A895:T895"/>
    <mergeCell ref="A896:T896"/>
    <mergeCell ref="U887:AA887"/>
    <mergeCell ref="AB887:AH887"/>
    <mergeCell ref="U888:AA888"/>
    <mergeCell ref="AB888:AH888"/>
    <mergeCell ref="U889:AA889"/>
    <mergeCell ref="AB889:AH889"/>
    <mergeCell ref="U890:AA890"/>
    <mergeCell ref="AB890:AH890"/>
    <mergeCell ref="U891:AA891"/>
    <mergeCell ref="AB891:AH891"/>
    <mergeCell ref="U892:AA892"/>
    <mergeCell ref="AB892:AH892"/>
    <mergeCell ref="U893:AA893"/>
    <mergeCell ref="AB893:AH893"/>
    <mergeCell ref="U894:AA894"/>
    <mergeCell ref="AB894:AH894"/>
    <mergeCell ref="U895:AA895"/>
    <mergeCell ref="AB895:AH895"/>
    <mergeCell ref="U896:AA896"/>
    <mergeCell ref="AB896:AH896"/>
    <mergeCell ref="A901:T901"/>
    <mergeCell ref="A902:T902"/>
    <mergeCell ref="A903:T903"/>
    <mergeCell ref="U901:AA901"/>
    <mergeCell ref="U902:AA902"/>
    <mergeCell ref="U903:AA903"/>
    <mergeCell ref="AB901:AH901"/>
    <mergeCell ref="AB902:AH902"/>
    <mergeCell ref="AB903:AH903"/>
    <mergeCell ref="A988:N989"/>
    <mergeCell ref="O988:R989"/>
    <mergeCell ref="S988:Z989"/>
    <mergeCell ref="AA988:AH989"/>
    <mergeCell ref="A990:N991"/>
    <mergeCell ref="O990:R991"/>
    <mergeCell ref="S990:Z991"/>
    <mergeCell ref="AA990:AH991"/>
    <mergeCell ref="A911:T911"/>
    <mergeCell ref="U911:AA911"/>
    <mergeCell ref="AB911:AH911"/>
    <mergeCell ref="A912:T912"/>
    <mergeCell ref="U912:AA912"/>
    <mergeCell ref="AB912:AH912"/>
    <mergeCell ref="A914:AH914"/>
    <mergeCell ref="A920:R920"/>
    <mergeCell ref="S920:Z920"/>
    <mergeCell ref="AA920:AH920"/>
    <mergeCell ref="A921:R921"/>
    <mergeCell ref="S921:Z921"/>
    <mergeCell ref="AA921:AH921"/>
    <mergeCell ref="A922:R922"/>
    <mergeCell ref="S922:Z922"/>
  </mergeCells>
  <printOptions horizontalCentered="1"/>
  <pageMargins left="0.70866141732283472" right="0.70866141732283472" top="0.74803149606299213" bottom="0.74803149606299213" header="0.31496062992125984" footer="0.31496062992125984"/>
  <pageSetup paperSize="9" scale="65" firstPageNumber="5" orientation="portrait" useFirstPageNumber="1" r:id="rId1"/>
  <headerFooter>
    <oddHeader xml:space="preserve">&amp;L          Poznámky Úč POD 3-04&amp;C                                                      DIČ 2020418521
&amp;R
</oddHeader>
    <oddFooter>&amp;R Strana &amp;P</oddFooter>
  </headerFooter>
  <rowBreaks count="9" manualBreakCount="9">
    <brk id="62" max="16383" man="1"/>
    <brk id="118" max="16383" man="1"/>
    <brk id="307" max="16383" man="1"/>
    <brk id="405" max="16383" man="1"/>
    <brk id="465" max="16383" man="1"/>
    <brk id="568" max="16383" man="1"/>
    <brk id="728" max="16383" man="1"/>
    <brk id="860" max="16383" man="1"/>
    <brk id="927" max="16383"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I170"/>
  <sheetViews>
    <sheetView zoomScaleNormal="100" workbookViewId="0"/>
  </sheetViews>
  <sheetFormatPr defaultRowHeight="14.5" x14ac:dyDescent="0.35"/>
  <cols>
    <col min="1" max="3" width="1.54296875" style="21" customWidth="1"/>
    <col min="4" max="4" width="2.26953125" style="21" customWidth="1"/>
    <col min="5" max="17" width="3.1796875" style="17" customWidth="1"/>
    <col min="18" max="18" width="5.453125" style="17" customWidth="1"/>
    <col min="19" max="19" width="4.453125" style="17" customWidth="1"/>
    <col min="20" max="20" width="1" style="17" customWidth="1"/>
    <col min="21" max="21" width="3.7265625" style="17" customWidth="1"/>
    <col min="22" max="22" width="2" style="25" customWidth="1"/>
    <col min="23" max="23" width="1.453125" style="25" customWidth="1"/>
    <col min="24" max="28" width="2" customWidth="1"/>
    <col min="29" max="29" width="1" customWidth="1"/>
    <col min="30" max="33" width="2" customWidth="1"/>
    <col min="34" max="34" width="2.453125" customWidth="1"/>
    <col min="282" max="282" width="8.54296875" customWidth="1"/>
    <col min="283" max="283" width="49.54296875" customWidth="1"/>
    <col min="284" max="284" width="3.453125" customWidth="1"/>
    <col min="285" max="285" width="17" customWidth="1"/>
    <col min="286" max="286" width="18" customWidth="1"/>
    <col min="287" max="287" width="6.54296875" customWidth="1"/>
    <col min="288" max="288" width="5.453125" customWidth="1"/>
    <col min="538" max="538" width="8.54296875" customWidth="1"/>
    <col min="539" max="539" width="49.54296875" customWidth="1"/>
    <col min="540" max="540" width="3.453125" customWidth="1"/>
    <col min="541" max="541" width="17" customWidth="1"/>
    <col min="542" max="542" width="18" customWidth="1"/>
    <col min="543" max="543" width="6.54296875" customWidth="1"/>
    <col min="544" max="544" width="5.453125" customWidth="1"/>
    <col min="794" max="794" width="8.54296875" customWidth="1"/>
    <col min="795" max="795" width="49.54296875" customWidth="1"/>
    <col min="796" max="796" width="3.453125" customWidth="1"/>
    <col min="797" max="797" width="17" customWidth="1"/>
    <col min="798" max="798" width="18" customWidth="1"/>
    <col min="799" max="799" width="6.54296875" customWidth="1"/>
    <col min="800" max="800" width="5.453125" customWidth="1"/>
    <col min="1050" max="1050" width="8.54296875" customWidth="1"/>
    <col min="1051" max="1051" width="49.54296875" customWidth="1"/>
    <col min="1052" max="1052" width="3.453125" customWidth="1"/>
    <col min="1053" max="1053" width="17" customWidth="1"/>
    <col min="1054" max="1054" width="18" customWidth="1"/>
    <col min="1055" max="1055" width="6.54296875" customWidth="1"/>
    <col min="1056" max="1056" width="5.453125" customWidth="1"/>
    <col min="1306" max="1306" width="8.54296875" customWidth="1"/>
    <col min="1307" max="1307" width="49.54296875" customWidth="1"/>
    <col min="1308" max="1308" width="3.453125" customWidth="1"/>
    <col min="1309" max="1309" width="17" customWidth="1"/>
    <col min="1310" max="1310" width="18" customWidth="1"/>
    <col min="1311" max="1311" width="6.54296875" customWidth="1"/>
    <col min="1312" max="1312" width="5.453125" customWidth="1"/>
    <col min="1562" max="1562" width="8.54296875" customWidth="1"/>
    <col min="1563" max="1563" width="49.54296875" customWidth="1"/>
    <col min="1564" max="1564" width="3.453125" customWidth="1"/>
    <col min="1565" max="1565" width="17" customWidth="1"/>
    <col min="1566" max="1566" width="18" customWidth="1"/>
    <col min="1567" max="1567" width="6.54296875" customWidth="1"/>
    <col min="1568" max="1568" width="5.453125" customWidth="1"/>
    <col min="1818" max="1818" width="8.54296875" customWidth="1"/>
    <col min="1819" max="1819" width="49.54296875" customWidth="1"/>
    <col min="1820" max="1820" width="3.453125" customWidth="1"/>
    <col min="1821" max="1821" width="17" customWidth="1"/>
    <col min="1822" max="1822" width="18" customWidth="1"/>
    <col min="1823" max="1823" width="6.54296875" customWidth="1"/>
    <col min="1824" max="1824" width="5.453125" customWidth="1"/>
    <col min="2074" max="2074" width="8.54296875" customWidth="1"/>
    <col min="2075" max="2075" width="49.54296875" customWidth="1"/>
    <col min="2076" max="2076" width="3.453125" customWidth="1"/>
    <col min="2077" max="2077" width="17" customWidth="1"/>
    <col min="2078" max="2078" width="18" customWidth="1"/>
    <col min="2079" max="2079" width="6.54296875" customWidth="1"/>
    <col min="2080" max="2080" width="5.453125" customWidth="1"/>
    <col min="2330" max="2330" width="8.54296875" customWidth="1"/>
    <col min="2331" max="2331" width="49.54296875" customWidth="1"/>
    <col min="2332" max="2332" width="3.453125" customWidth="1"/>
    <col min="2333" max="2333" width="17" customWidth="1"/>
    <col min="2334" max="2334" width="18" customWidth="1"/>
    <col min="2335" max="2335" width="6.54296875" customWidth="1"/>
    <col min="2336" max="2336" width="5.453125" customWidth="1"/>
    <col min="2586" max="2586" width="8.54296875" customWidth="1"/>
    <col min="2587" max="2587" width="49.54296875" customWidth="1"/>
    <col min="2588" max="2588" width="3.453125" customWidth="1"/>
    <col min="2589" max="2589" width="17" customWidth="1"/>
    <col min="2590" max="2590" width="18" customWidth="1"/>
    <col min="2591" max="2591" width="6.54296875" customWidth="1"/>
    <col min="2592" max="2592" width="5.453125" customWidth="1"/>
    <col min="2842" max="2842" width="8.54296875" customWidth="1"/>
    <col min="2843" max="2843" width="49.54296875" customWidth="1"/>
    <col min="2844" max="2844" width="3.453125" customWidth="1"/>
    <col min="2845" max="2845" width="17" customWidth="1"/>
    <col min="2846" max="2846" width="18" customWidth="1"/>
    <col min="2847" max="2847" width="6.54296875" customWidth="1"/>
    <col min="2848" max="2848" width="5.453125" customWidth="1"/>
    <col min="3098" max="3098" width="8.54296875" customWidth="1"/>
    <col min="3099" max="3099" width="49.54296875" customWidth="1"/>
    <col min="3100" max="3100" width="3.453125" customWidth="1"/>
    <col min="3101" max="3101" width="17" customWidth="1"/>
    <col min="3102" max="3102" width="18" customWidth="1"/>
    <col min="3103" max="3103" width="6.54296875" customWidth="1"/>
    <col min="3104" max="3104" width="5.453125" customWidth="1"/>
    <col min="3354" max="3354" width="8.54296875" customWidth="1"/>
    <col min="3355" max="3355" width="49.54296875" customWidth="1"/>
    <col min="3356" max="3356" width="3.453125" customWidth="1"/>
    <col min="3357" max="3357" width="17" customWidth="1"/>
    <col min="3358" max="3358" width="18" customWidth="1"/>
    <col min="3359" max="3359" width="6.54296875" customWidth="1"/>
    <col min="3360" max="3360" width="5.453125" customWidth="1"/>
    <col min="3610" max="3610" width="8.54296875" customWidth="1"/>
    <col min="3611" max="3611" width="49.54296875" customWidth="1"/>
    <col min="3612" max="3612" width="3.453125" customWidth="1"/>
    <col min="3613" max="3613" width="17" customWidth="1"/>
    <col min="3614" max="3614" width="18" customWidth="1"/>
    <col min="3615" max="3615" width="6.54296875" customWidth="1"/>
    <col min="3616" max="3616" width="5.453125" customWidth="1"/>
    <col min="3866" max="3866" width="8.54296875" customWidth="1"/>
    <col min="3867" max="3867" width="49.54296875" customWidth="1"/>
    <col min="3868" max="3868" width="3.453125" customWidth="1"/>
    <col min="3869" max="3869" width="17" customWidth="1"/>
    <col min="3870" max="3870" width="18" customWidth="1"/>
    <col min="3871" max="3871" width="6.54296875" customWidth="1"/>
    <col min="3872" max="3872" width="5.453125" customWidth="1"/>
    <col min="4122" max="4122" width="8.54296875" customWidth="1"/>
    <col min="4123" max="4123" width="49.54296875" customWidth="1"/>
    <col min="4124" max="4124" width="3.453125" customWidth="1"/>
    <col min="4125" max="4125" width="17" customWidth="1"/>
    <col min="4126" max="4126" width="18" customWidth="1"/>
    <col min="4127" max="4127" width="6.54296875" customWidth="1"/>
    <col min="4128" max="4128" width="5.453125" customWidth="1"/>
    <col min="4378" max="4378" width="8.54296875" customWidth="1"/>
    <col min="4379" max="4379" width="49.54296875" customWidth="1"/>
    <col min="4380" max="4380" width="3.453125" customWidth="1"/>
    <col min="4381" max="4381" width="17" customWidth="1"/>
    <col min="4382" max="4382" width="18" customWidth="1"/>
    <col min="4383" max="4383" width="6.54296875" customWidth="1"/>
    <col min="4384" max="4384" width="5.453125" customWidth="1"/>
    <col min="4634" max="4634" width="8.54296875" customWidth="1"/>
    <col min="4635" max="4635" width="49.54296875" customWidth="1"/>
    <col min="4636" max="4636" width="3.453125" customWidth="1"/>
    <col min="4637" max="4637" width="17" customWidth="1"/>
    <col min="4638" max="4638" width="18" customWidth="1"/>
    <col min="4639" max="4639" width="6.54296875" customWidth="1"/>
    <col min="4640" max="4640" width="5.453125" customWidth="1"/>
    <col min="4890" max="4890" width="8.54296875" customWidth="1"/>
    <col min="4891" max="4891" width="49.54296875" customWidth="1"/>
    <col min="4892" max="4892" width="3.453125" customWidth="1"/>
    <col min="4893" max="4893" width="17" customWidth="1"/>
    <col min="4894" max="4894" width="18" customWidth="1"/>
    <col min="4895" max="4895" width="6.54296875" customWidth="1"/>
    <col min="4896" max="4896" width="5.453125" customWidth="1"/>
    <col min="5146" max="5146" width="8.54296875" customWidth="1"/>
    <col min="5147" max="5147" width="49.54296875" customWidth="1"/>
    <col min="5148" max="5148" width="3.453125" customWidth="1"/>
    <col min="5149" max="5149" width="17" customWidth="1"/>
    <col min="5150" max="5150" width="18" customWidth="1"/>
    <col min="5151" max="5151" width="6.54296875" customWidth="1"/>
    <col min="5152" max="5152" width="5.453125" customWidth="1"/>
    <col min="5402" max="5402" width="8.54296875" customWidth="1"/>
    <col min="5403" max="5403" width="49.54296875" customWidth="1"/>
    <col min="5404" max="5404" width="3.453125" customWidth="1"/>
    <col min="5405" max="5405" width="17" customWidth="1"/>
    <col min="5406" max="5406" width="18" customWidth="1"/>
    <col min="5407" max="5407" width="6.54296875" customWidth="1"/>
    <col min="5408" max="5408" width="5.453125" customWidth="1"/>
    <col min="5658" max="5658" width="8.54296875" customWidth="1"/>
    <col min="5659" max="5659" width="49.54296875" customWidth="1"/>
    <col min="5660" max="5660" width="3.453125" customWidth="1"/>
    <col min="5661" max="5661" width="17" customWidth="1"/>
    <col min="5662" max="5662" width="18" customWidth="1"/>
    <col min="5663" max="5663" width="6.54296875" customWidth="1"/>
    <col min="5664" max="5664" width="5.453125" customWidth="1"/>
    <col min="5914" max="5914" width="8.54296875" customWidth="1"/>
    <col min="5915" max="5915" width="49.54296875" customWidth="1"/>
    <col min="5916" max="5916" width="3.453125" customWidth="1"/>
    <col min="5917" max="5917" width="17" customWidth="1"/>
    <col min="5918" max="5918" width="18" customWidth="1"/>
    <col min="5919" max="5919" width="6.54296875" customWidth="1"/>
    <col min="5920" max="5920" width="5.453125" customWidth="1"/>
    <col min="6170" max="6170" width="8.54296875" customWidth="1"/>
    <col min="6171" max="6171" width="49.54296875" customWidth="1"/>
    <col min="6172" max="6172" width="3.453125" customWidth="1"/>
    <col min="6173" max="6173" width="17" customWidth="1"/>
    <col min="6174" max="6174" width="18" customWidth="1"/>
    <col min="6175" max="6175" width="6.54296875" customWidth="1"/>
    <col min="6176" max="6176" width="5.453125" customWidth="1"/>
    <col min="6426" max="6426" width="8.54296875" customWidth="1"/>
    <col min="6427" max="6427" width="49.54296875" customWidth="1"/>
    <col min="6428" max="6428" width="3.453125" customWidth="1"/>
    <col min="6429" max="6429" width="17" customWidth="1"/>
    <col min="6430" max="6430" width="18" customWidth="1"/>
    <col min="6431" max="6431" width="6.54296875" customWidth="1"/>
    <col min="6432" max="6432" width="5.453125" customWidth="1"/>
    <col min="6682" max="6682" width="8.54296875" customWidth="1"/>
    <col min="6683" max="6683" width="49.54296875" customWidth="1"/>
    <col min="6684" max="6684" width="3.453125" customWidth="1"/>
    <col min="6685" max="6685" width="17" customWidth="1"/>
    <col min="6686" max="6686" width="18" customWidth="1"/>
    <col min="6687" max="6687" width="6.54296875" customWidth="1"/>
    <col min="6688" max="6688" width="5.453125" customWidth="1"/>
    <col min="6938" max="6938" width="8.54296875" customWidth="1"/>
    <col min="6939" max="6939" width="49.54296875" customWidth="1"/>
    <col min="6940" max="6940" width="3.453125" customWidth="1"/>
    <col min="6941" max="6941" width="17" customWidth="1"/>
    <col min="6942" max="6942" width="18" customWidth="1"/>
    <col min="6943" max="6943" width="6.54296875" customWidth="1"/>
    <col min="6944" max="6944" width="5.453125" customWidth="1"/>
    <col min="7194" max="7194" width="8.54296875" customWidth="1"/>
    <col min="7195" max="7195" width="49.54296875" customWidth="1"/>
    <col min="7196" max="7196" width="3.453125" customWidth="1"/>
    <col min="7197" max="7197" width="17" customWidth="1"/>
    <col min="7198" max="7198" width="18" customWidth="1"/>
    <col min="7199" max="7199" width="6.54296875" customWidth="1"/>
    <col min="7200" max="7200" width="5.453125" customWidth="1"/>
    <col min="7450" max="7450" width="8.54296875" customWidth="1"/>
    <col min="7451" max="7451" width="49.54296875" customWidth="1"/>
    <col min="7452" max="7452" width="3.453125" customWidth="1"/>
    <col min="7453" max="7453" width="17" customWidth="1"/>
    <col min="7454" max="7454" width="18" customWidth="1"/>
    <col min="7455" max="7455" width="6.54296875" customWidth="1"/>
    <col min="7456" max="7456" width="5.453125" customWidth="1"/>
    <col min="7706" max="7706" width="8.54296875" customWidth="1"/>
    <col min="7707" max="7707" width="49.54296875" customWidth="1"/>
    <col min="7708" max="7708" width="3.453125" customWidth="1"/>
    <col min="7709" max="7709" width="17" customWidth="1"/>
    <col min="7710" max="7710" width="18" customWidth="1"/>
    <col min="7711" max="7711" width="6.54296875" customWidth="1"/>
    <col min="7712" max="7712" width="5.453125" customWidth="1"/>
    <col min="7962" max="7962" width="8.54296875" customWidth="1"/>
    <col min="7963" max="7963" width="49.54296875" customWidth="1"/>
    <col min="7964" max="7964" width="3.453125" customWidth="1"/>
    <col min="7965" max="7965" width="17" customWidth="1"/>
    <col min="7966" max="7966" width="18" customWidth="1"/>
    <col min="7967" max="7967" width="6.54296875" customWidth="1"/>
    <col min="7968" max="7968" width="5.453125" customWidth="1"/>
    <col min="8218" max="8218" width="8.54296875" customWidth="1"/>
    <col min="8219" max="8219" width="49.54296875" customWidth="1"/>
    <col min="8220" max="8220" width="3.453125" customWidth="1"/>
    <col min="8221" max="8221" width="17" customWidth="1"/>
    <col min="8222" max="8222" width="18" customWidth="1"/>
    <col min="8223" max="8223" width="6.54296875" customWidth="1"/>
    <col min="8224" max="8224" width="5.453125" customWidth="1"/>
    <col min="8474" max="8474" width="8.54296875" customWidth="1"/>
    <col min="8475" max="8475" width="49.54296875" customWidth="1"/>
    <col min="8476" max="8476" width="3.453125" customWidth="1"/>
    <col min="8477" max="8477" width="17" customWidth="1"/>
    <col min="8478" max="8478" width="18" customWidth="1"/>
    <col min="8479" max="8479" width="6.54296875" customWidth="1"/>
    <col min="8480" max="8480" width="5.453125" customWidth="1"/>
    <col min="8730" max="8730" width="8.54296875" customWidth="1"/>
    <col min="8731" max="8731" width="49.54296875" customWidth="1"/>
    <col min="8732" max="8732" width="3.453125" customWidth="1"/>
    <col min="8733" max="8733" width="17" customWidth="1"/>
    <col min="8734" max="8734" width="18" customWidth="1"/>
    <col min="8735" max="8735" width="6.54296875" customWidth="1"/>
    <col min="8736" max="8736" width="5.453125" customWidth="1"/>
    <col min="8986" max="8986" width="8.54296875" customWidth="1"/>
    <col min="8987" max="8987" width="49.54296875" customWidth="1"/>
    <col min="8988" max="8988" width="3.453125" customWidth="1"/>
    <col min="8989" max="8989" width="17" customWidth="1"/>
    <col min="8990" max="8990" width="18" customWidth="1"/>
    <col min="8991" max="8991" width="6.54296875" customWidth="1"/>
    <col min="8992" max="8992" width="5.453125" customWidth="1"/>
    <col min="9242" max="9242" width="8.54296875" customWidth="1"/>
    <col min="9243" max="9243" width="49.54296875" customWidth="1"/>
    <col min="9244" max="9244" width="3.453125" customWidth="1"/>
    <col min="9245" max="9245" width="17" customWidth="1"/>
    <col min="9246" max="9246" width="18" customWidth="1"/>
    <col min="9247" max="9247" width="6.54296875" customWidth="1"/>
    <col min="9248" max="9248" width="5.453125" customWidth="1"/>
    <col min="9498" max="9498" width="8.54296875" customWidth="1"/>
    <col min="9499" max="9499" width="49.54296875" customWidth="1"/>
    <col min="9500" max="9500" width="3.453125" customWidth="1"/>
    <col min="9501" max="9501" width="17" customWidth="1"/>
    <col min="9502" max="9502" width="18" customWidth="1"/>
    <col min="9503" max="9503" width="6.54296875" customWidth="1"/>
    <col min="9504" max="9504" width="5.453125" customWidth="1"/>
    <col min="9754" max="9754" width="8.54296875" customWidth="1"/>
    <col min="9755" max="9755" width="49.54296875" customWidth="1"/>
    <col min="9756" max="9756" width="3.453125" customWidth="1"/>
    <col min="9757" max="9757" width="17" customWidth="1"/>
    <col min="9758" max="9758" width="18" customWidth="1"/>
    <col min="9759" max="9759" width="6.54296875" customWidth="1"/>
    <col min="9760" max="9760" width="5.453125" customWidth="1"/>
    <col min="10010" max="10010" width="8.54296875" customWidth="1"/>
    <col min="10011" max="10011" width="49.54296875" customWidth="1"/>
    <col min="10012" max="10012" width="3.453125" customWidth="1"/>
    <col min="10013" max="10013" width="17" customWidth="1"/>
    <col min="10014" max="10014" width="18" customWidth="1"/>
    <col min="10015" max="10015" width="6.54296875" customWidth="1"/>
    <col min="10016" max="10016" width="5.453125" customWidth="1"/>
    <col min="10266" max="10266" width="8.54296875" customWidth="1"/>
    <col min="10267" max="10267" width="49.54296875" customWidth="1"/>
    <col min="10268" max="10268" width="3.453125" customWidth="1"/>
    <col min="10269" max="10269" width="17" customWidth="1"/>
    <col min="10270" max="10270" width="18" customWidth="1"/>
    <col min="10271" max="10271" width="6.54296875" customWidth="1"/>
    <col min="10272" max="10272" width="5.453125" customWidth="1"/>
    <col min="10522" max="10522" width="8.54296875" customWidth="1"/>
    <col min="10523" max="10523" width="49.54296875" customWidth="1"/>
    <col min="10524" max="10524" width="3.453125" customWidth="1"/>
    <col min="10525" max="10525" width="17" customWidth="1"/>
    <col min="10526" max="10526" width="18" customWidth="1"/>
    <col min="10527" max="10527" width="6.54296875" customWidth="1"/>
    <col min="10528" max="10528" width="5.453125" customWidth="1"/>
    <col min="10778" max="10778" width="8.54296875" customWidth="1"/>
    <col min="10779" max="10779" width="49.54296875" customWidth="1"/>
    <col min="10780" max="10780" width="3.453125" customWidth="1"/>
    <col min="10781" max="10781" width="17" customWidth="1"/>
    <col min="10782" max="10782" width="18" customWidth="1"/>
    <col min="10783" max="10783" width="6.54296875" customWidth="1"/>
    <col min="10784" max="10784" width="5.453125" customWidth="1"/>
    <col min="11034" max="11034" width="8.54296875" customWidth="1"/>
    <col min="11035" max="11035" width="49.54296875" customWidth="1"/>
    <col min="11036" max="11036" width="3.453125" customWidth="1"/>
    <col min="11037" max="11037" width="17" customWidth="1"/>
    <col min="11038" max="11038" width="18" customWidth="1"/>
    <col min="11039" max="11039" width="6.54296875" customWidth="1"/>
    <col min="11040" max="11040" width="5.453125" customWidth="1"/>
    <col min="11290" max="11290" width="8.54296875" customWidth="1"/>
    <col min="11291" max="11291" width="49.54296875" customWidth="1"/>
    <col min="11292" max="11292" width="3.453125" customWidth="1"/>
    <col min="11293" max="11293" width="17" customWidth="1"/>
    <col min="11294" max="11294" width="18" customWidth="1"/>
    <col min="11295" max="11295" width="6.54296875" customWidth="1"/>
    <col min="11296" max="11296" width="5.453125" customWidth="1"/>
    <col min="11546" max="11546" width="8.54296875" customWidth="1"/>
    <col min="11547" max="11547" width="49.54296875" customWidth="1"/>
    <col min="11548" max="11548" width="3.453125" customWidth="1"/>
    <col min="11549" max="11549" width="17" customWidth="1"/>
    <col min="11550" max="11550" width="18" customWidth="1"/>
    <col min="11551" max="11551" width="6.54296875" customWidth="1"/>
    <col min="11552" max="11552" width="5.453125" customWidth="1"/>
    <col min="11802" max="11802" width="8.54296875" customWidth="1"/>
    <col min="11803" max="11803" width="49.54296875" customWidth="1"/>
    <col min="11804" max="11804" width="3.453125" customWidth="1"/>
    <col min="11805" max="11805" width="17" customWidth="1"/>
    <col min="11806" max="11806" width="18" customWidth="1"/>
    <col min="11807" max="11807" width="6.54296875" customWidth="1"/>
    <col min="11808" max="11808" width="5.453125" customWidth="1"/>
    <col min="12058" max="12058" width="8.54296875" customWidth="1"/>
    <col min="12059" max="12059" width="49.54296875" customWidth="1"/>
    <col min="12060" max="12060" width="3.453125" customWidth="1"/>
    <col min="12061" max="12061" width="17" customWidth="1"/>
    <col min="12062" max="12062" width="18" customWidth="1"/>
    <col min="12063" max="12063" width="6.54296875" customWidth="1"/>
    <col min="12064" max="12064" width="5.453125" customWidth="1"/>
    <col min="12314" max="12314" width="8.54296875" customWidth="1"/>
    <col min="12315" max="12315" width="49.54296875" customWidth="1"/>
    <col min="12316" max="12316" width="3.453125" customWidth="1"/>
    <col min="12317" max="12317" width="17" customWidth="1"/>
    <col min="12318" max="12318" width="18" customWidth="1"/>
    <col min="12319" max="12319" width="6.54296875" customWidth="1"/>
    <col min="12320" max="12320" width="5.453125" customWidth="1"/>
    <col min="12570" max="12570" width="8.54296875" customWidth="1"/>
    <col min="12571" max="12571" width="49.54296875" customWidth="1"/>
    <col min="12572" max="12572" width="3.453125" customWidth="1"/>
    <col min="12573" max="12573" width="17" customWidth="1"/>
    <col min="12574" max="12574" width="18" customWidth="1"/>
    <col min="12575" max="12575" width="6.54296875" customWidth="1"/>
    <col min="12576" max="12576" width="5.453125" customWidth="1"/>
    <col min="12826" max="12826" width="8.54296875" customWidth="1"/>
    <col min="12827" max="12827" width="49.54296875" customWidth="1"/>
    <col min="12828" max="12828" width="3.453125" customWidth="1"/>
    <col min="12829" max="12829" width="17" customWidth="1"/>
    <col min="12830" max="12830" width="18" customWidth="1"/>
    <col min="12831" max="12831" width="6.54296875" customWidth="1"/>
    <col min="12832" max="12832" width="5.453125" customWidth="1"/>
    <col min="13082" max="13082" width="8.54296875" customWidth="1"/>
    <col min="13083" max="13083" width="49.54296875" customWidth="1"/>
    <col min="13084" max="13084" width="3.453125" customWidth="1"/>
    <col min="13085" max="13085" width="17" customWidth="1"/>
    <col min="13086" max="13086" width="18" customWidth="1"/>
    <col min="13087" max="13087" width="6.54296875" customWidth="1"/>
    <col min="13088" max="13088" width="5.453125" customWidth="1"/>
    <col min="13338" max="13338" width="8.54296875" customWidth="1"/>
    <col min="13339" max="13339" width="49.54296875" customWidth="1"/>
    <col min="13340" max="13340" width="3.453125" customWidth="1"/>
    <col min="13341" max="13341" width="17" customWidth="1"/>
    <col min="13342" max="13342" width="18" customWidth="1"/>
    <col min="13343" max="13343" width="6.54296875" customWidth="1"/>
    <col min="13344" max="13344" width="5.453125" customWidth="1"/>
    <col min="13594" max="13594" width="8.54296875" customWidth="1"/>
    <col min="13595" max="13595" width="49.54296875" customWidth="1"/>
    <col min="13596" max="13596" width="3.453125" customWidth="1"/>
    <col min="13597" max="13597" width="17" customWidth="1"/>
    <col min="13598" max="13598" width="18" customWidth="1"/>
    <col min="13599" max="13599" width="6.54296875" customWidth="1"/>
    <col min="13600" max="13600" width="5.453125" customWidth="1"/>
    <col min="13850" max="13850" width="8.54296875" customWidth="1"/>
    <col min="13851" max="13851" width="49.54296875" customWidth="1"/>
    <col min="13852" max="13852" width="3.453125" customWidth="1"/>
    <col min="13853" max="13853" width="17" customWidth="1"/>
    <col min="13854" max="13854" width="18" customWidth="1"/>
    <col min="13855" max="13855" width="6.54296875" customWidth="1"/>
    <col min="13856" max="13856" width="5.453125" customWidth="1"/>
    <col min="14106" max="14106" width="8.54296875" customWidth="1"/>
    <col min="14107" max="14107" width="49.54296875" customWidth="1"/>
    <col min="14108" max="14108" width="3.453125" customWidth="1"/>
    <col min="14109" max="14109" width="17" customWidth="1"/>
    <col min="14110" max="14110" width="18" customWidth="1"/>
    <col min="14111" max="14111" width="6.54296875" customWidth="1"/>
    <col min="14112" max="14112" width="5.453125" customWidth="1"/>
    <col min="14362" max="14362" width="8.54296875" customWidth="1"/>
    <col min="14363" max="14363" width="49.54296875" customWidth="1"/>
    <col min="14364" max="14364" width="3.453125" customWidth="1"/>
    <col min="14365" max="14365" width="17" customWidth="1"/>
    <col min="14366" max="14366" width="18" customWidth="1"/>
    <col min="14367" max="14367" width="6.54296875" customWidth="1"/>
    <col min="14368" max="14368" width="5.453125" customWidth="1"/>
    <col min="14618" max="14618" width="8.54296875" customWidth="1"/>
    <col min="14619" max="14619" width="49.54296875" customWidth="1"/>
    <col min="14620" max="14620" width="3.453125" customWidth="1"/>
    <col min="14621" max="14621" width="17" customWidth="1"/>
    <col min="14622" max="14622" width="18" customWidth="1"/>
    <col min="14623" max="14623" width="6.54296875" customWidth="1"/>
    <col min="14624" max="14624" width="5.453125" customWidth="1"/>
    <col min="14874" max="14874" width="8.54296875" customWidth="1"/>
    <col min="14875" max="14875" width="49.54296875" customWidth="1"/>
    <col min="14876" max="14876" width="3.453125" customWidth="1"/>
    <col min="14877" max="14877" width="17" customWidth="1"/>
    <col min="14878" max="14878" width="18" customWidth="1"/>
    <col min="14879" max="14879" width="6.54296875" customWidth="1"/>
    <col min="14880" max="14880" width="5.453125" customWidth="1"/>
    <col min="15130" max="15130" width="8.54296875" customWidth="1"/>
    <col min="15131" max="15131" width="49.54296875" customWidth="1"/>
    <col min="15132" max="15132" width="3.453125" customWidth="1"/>
    <col min="15133" max="15133" width="17" customWidth="1"/>
    <col min="15134" max="15134" width="18" customWidth="1"/>
    <col min="15135" max="15135" width="6.54296875" customWidth="1"/>
    <col min="15136" max="15136" width="5.453125" customWidth="1"/>
    <col min="15386" max="15386" width="8.54296875" customWidth="1"/>
    <col min="15387" max="15387" width="49.54296875" customWidth="1"/>
    <col min="15388" max="15388" width="3.453125" customWidth="1"/>
    <col min="15389" max="15389" width="17" customWidth="1"/>
    <col min="15390" max="15390" width="18" customWidth="1"/>
    <col min="15391" max="15391" width="6.54296875" customWidth="1"/>
    <col min="15392" max="15392" width="5.453125" customWidth="1"/>
    <col min="15642" max="15642" width="8.54296875" customWidth="1"/>
    <col min="15643" max="15643" width="49.54296875" customWidth="1"/>
    <col min="15644" max="15644" width="3.453125" customWidth="1"/>
    <col min="15645" max="15645" width="17" customWidth="1"/>
    <col min="15646" max="15646" width="18" customWidth="1"/>
    <col min="15647" max="15647" width="6.54296875" customWidth="1"/>
    <col min="15648" max="15648" width="5.453125" customWidth="1"/>
    <col min="15898" max="15898" width="8.54296875" customWidth="1"/>
    <col min="15899" max="15899" width="49.54296875" customWidth="1"/>
    <col min="15900" max="15900" width="3.453125" customWidth="1"/>
    <col min="15901" max="15901" width="17" customWidth="1"/>
    <col min="15902" max="15902" width="18" customWidth="1"/>
    <col min="15903" max="15903" width="6.54296875" customWidth="1"/>
    <col min="15904" max="15904" width="5.453125" customWidth="1"/>
    <col min="16154" max="16154" width="8.54296875" customWidth="1"/>
    <col min="16155" max="16155" width="49.54296875" customWidth="1"/>
    <col min="16156" max="16156" width="3.453125" customWidth="1"/>
    <col min="16157" max="16157" width="17" customWidth="1"/>
    <col min="16158" max="16158" width="18" customWidth="1"/>
    <col min="16159" max="16159" width="6.54296875" customWidth="1"/>
    <col min="16160" max="16160" width="5.453125" customWidth="1"/>
  </cols>
  <sheetData>
    <row r="3" spans="1:34" ht="15.5" x14ac:dyDescent="0.35">
      <c r="A3" s="20" t="s">
        <v>304</v>
      </c>
      <c r="B3" s="20"/>
      <c r="C3" s="20"/>
      <c r="D3" s="20"/>
      <c r="E3" s="16"/>
      <c r="F3" s="16"/>
      <c r="G3" s="16"/>
      <c r="H3" s="16"/>
      <c r="I3" s="16"/>
      <c r="J3" s="16"/>
      <c r="K3" s="16"/>
      <c r="L3" s="16"/>
      <c r="M3" s="16"/>
      <c r="N3" s="16"/>
      <c r="O3" s="16"/>
      <c r="P3" s="16"/>
      <c r="Q3" s="16"/>
      <c r="R3" s="16"/>
      <c r="S3" s="16"/>
      <c r="T3" s="16"/>
      <c r="U3" s="16"/>
      <c r="V3" s="24"/>
      <c r="W3" s="24"/>
    </row>
    <row r="4" spans="1:34" x14ac:dyDescent="0.35">
      <c r="E4" s="17" t="s">
        <v>305</v>
      </c>
    </row>
    <row r="8" spans="1:34" s="2" customFormat="1" x14ac:dyDescent="0.35">
      <c r="A8" s="86"/>
      <c r="B8" s="86"/>
      <c r="C8" s="86"/>
      <c r="D8" s="86"/>
      <c r="E8" s="88" t="s">
        <v>871</v>
      </c>
      <c r="F8" s="87"/>
      <c r="G8" s="87"/>
      <c r="H8" s="87"/>
      <c r="I8" s="87"/>
      <c r="J8" s="88"/>
      <c r="K8" s="88"/>
      <c r="L8" s="88"/>
      <c r="M8" s="88"/>
      <c r="N8" s="88"/>
      <c r="O8" s="88"/>
      <c r="P8" s="88"/>
      <c r="Q8" s="88"/>
      <c r="R8" s="88"/>
      <c r="S8" s="88"/>
      <c r="T8" s="88"/>
      <c r="U8" s="88"/>
      <c r="V8" s="89"/>
      <c r="W8" s="89"/>
    </row>
    <row r="10" spans="1:34" s="113" customFormat="1" x14ac:dyDescent="0.35">
      <c r="A10" s="110" t="s">
        <v>306</v>
      </c>
      <c r="B10" s="110"/>
      <c r="C10" s="110"/>
      <c r="D10" s="110"/>
      <c r="E10" s="111"/>
      <c r="F10" s="111"/>
      <c r="G10" s="111"/>
      <c r="H10" s="111"/>
      <c r="I10" s="111"/>
      <c r="J10" s="111"/>
      <c r="K10" s="111"/>
      <c r="L10" s="111"/>
      <c r="M10" s="111"/>
      <c r="N10" s="111"/>
      <c r="O10" s="111"/>
      <c r="P10" s="111"/>
      <c r="Q10" s="111"/>
      <c r="R10" s="111"/>
      <c r="S10" s="111"/>
      <c r="T10" s="111"/>
      <c r="U10" s="111"/>
      <c r="V10" s="112"/>
      <c r="W10" s="112"/>
    </row>
    <row r="11" spans="1:34" x14ac:dyDescent="0.35">
      <c r="A11" s="548" t="s">
        <v>872</v>
      </c>
      <c r="B11" s="549"/>
      <c r="C11" s="549"/>
      <c r="D11" s="549"/>
      <c r="E11" s="549"/>
      <c r="F11" s="549"/>
      <c r="G11" s="549"/>
      <c r="H11" s="549"/>
      <c r="I11" s="549"/>
      <c r="J11" s="549"/>
      <c r="K11" s="549"/>
      <c r="L11" s="549"/>
      <c r="M11" s="549"/>
      <c r="N11" s="549"/>
      <c r="O11" s="549"/>
      <c r="P11" s="549"/>
      <c r="Q11" s="549"/>
      <c r="R11" s="549"/>
      <c r="S11" s="549"/>
      <c r="T11" s="549"/>
      <c r="U11" s="549"/>
      <c r="V11" s="549"/>
      <c r="W11" s="549"/>
      <c r="X11" s="549"/>
      <c r="Y11" s="549"/>
      <c r="Z11" s="549"/>
      <c r="AA11" s="549"/>
      <c r="AB11" s="549"/>
      <c r="AC11" s="549"/>
      <c r="AD11" s="549"/>
      <c r="AE11" s="549"/>
      <c r="AF11" s="549"/>
      <c r="AG11" s="549"/>
      <c r="AH11" s="549"/>
    </row>
    <row r="12" spans="1:34" x14ac:dyDescent="0.35">
      <c r="A12" s="22" t="s">
        <v>307</v>
      </c>
      <c r="B12" s="22"/>
      <c r="C12" s="22"/>
      <c r="D12" s="22"/>
    </row>
    <row r="13" spans="1:34" x14ac:dyDescent="0.35">
      <c r="A13" s="550">
        <v>34126970</v>
      </c>
      <c r="B13" s="551"/>
      <c r="C13" s="551"/>
      <c r="D13" s="551"/>
      <c r="E13" s="551"/>
      <c r="F13" s="551"/>
      <c r="G13" s="551"/>
      <c r="H13" s="551"/>
      <c r="I13" s="551"/>
      <c r="J13" s="551"/>
      <c r="K13" s="551"/>
      <c r="L13" s="551"/>
      <c r="M13" s="551"/>
      <c r="N13" s="551"/>
      <c r="O13" s="551"/>
      <c r="P13" s="551"/>
      <c r="Q13" s="551"/>
      <c r="R13" s="551"/>
      <c r="S13" s="551"/>
      <c r="T13" s="551"/>
      <c r="U13" s="551"/>
      <c r="V13" s="551"/>
      <c r="W13" s="551"/>
      <c r="X13" s="551"/>
      <c r="Y13" s="551"/>
      <c r="Z13" s="551"/>
      <c r="AA13" s="551"/>
      <c r="AB13" s="551"/>
      <c r="AC13" s="551"/>
      <c r="AD13" s="551"/>
      <c r="AE13" s="551"/>
      <c r="AF13" s="551"/>
      <c r="AG13" s="551"/>
      <c r="AH13" s="551"/>
    </row>
    <row r="14" spans="1:34" ht="15" thickBot="1" x14ac:dyDescent="0.4">
      <c r="A14" s="22"/>
      <c r="B14" s="22"/>
      <c r="C14" s="22"/>
      <c r="D14" s="22"/>
    </row>
    <row r="15" spans="1:34" ht="15" hidden="1" thickBot="1" x14ac:dyDescent="0.4">
      <c r="A15" s="22"/>
      <c r="B15" s="22"/>
      <c r="C15" s="22"/>
      <c r="D15" s="22"/>
    </row>
    <row r="16" spans="1:34" x14ac:dyDescent="0.35">
      <c r="A16" s="642" t="s">
        <v>445</v>
      </c>
      <c r="B16" s="643"/>
      <c r="C16" s="643"/>
      <c r="D16" s="644"/>
      <c r="E16" s="679" t="s">
        <v>308</v>
      </c>
      <c r="F16" s="680"/>
      <c r="G16" s="680"/>
      <c r="H16" s="680"/>
      <c r="I16" s="680"/>
      <c r="J16" s="680"/>
      <c r="K16" s="680"/>
      <c r="L16" s="680"/>
      <c r="M16" s="680"/>
      <c r="N16" s="680"/>
      <c r="O16" s="680"/>
      <c r="P16" s="680"/>
      <c r="Q16" s="680"/>
      <c r="R16" s="680"/>
      <c r="S16" s="680"/>
      <c r="T16" s="680"/>
      <c r="U16" s="681"/>
      <c r="V16" s="669"/>
      <c r="W16" s="670"/>
      <c r="X16" s="639" t="s">
        <v>443</v>
      </c>
      <c r="Y16" s="640"/>
      <c r="Z16" s="640"/>
      <c r="AA16" s="640"/>
      <c r="AB16" s="640"/>
      <c r="AC16" s="640"/>
      <c r="AD16" s="640"/>
      <c r="AE16" s="640"/>
      <c r="AF16" s="640"/>
      <c r="AG16" s="640"/>
      <c r="AH16" s="641"/>
    </row>
    <row r="17" spans="1:34" ht="24.75" customHeight="1" x14ac:dyDescent="0.35">
      <c r="A17" s="645"/>
      <c r="B17" s="646"/>
      <c r="C17" s="646"/>
      <c r="D17" s="647"/>
      <c r="E17" s="682"/>
      <c r="F17" s="683"/>
      <c r="G17" s="683"/>
      <c r="H17" s="683"/>
      <c r="I17" s="683"/>
      <c r="J17" s="683"/>
      <c r="K17" s="683"/>
      <c r="L17" s="683"/>
      <c r="M17" s="683"/>
      <c r="N17" s="683"/>
      <c r="O17" s="683"/>
      <c r="P17" s="683"/>
      <c r="Q17" s="683"/>
      <c r="R17" s="683"/>
      <c r="S17" s="683"/>
      <c r="T17" s="683"/>
      <c r="U17" s="684"/>
      <c r="V17" s="671"/>
      <c r="W17" s="672"/>
      <c r="X17" s="624" t="s">
        <v>309</v>
      </c>
      <c r="Y17" s="625"/>
      <c r="Z17" s="625"/>
      <c r="AA17" s="625"/>
      <c r="AB17" s="625"/>
      <c r="AC17" s="626"/>
      <c r="AD17" s="636" t="s">
        <v>310</v>
      </c>
      <c r="AE17" s="637"/>
      <c r="AF17" s="637"/>
      <c r="AG17" s="637"/>
      <c r="AH17" s="638"/>
    </row>
    <row r="18" spans="1:34" ht="20.25" customHeight="1" thickBot="1" x14ac:dyDescent="0.4">
      <c r="A18" s="648"/>
      <c r="B18" s="649"/>
      <c r="C18" s="649"/>
      <c r="D18" s="650"/>
      <c r="E18" s="685"/>
      <c r="F18" s="686"/>
      <c r="G18" s="686"/>
      <c r="H18" s="686"/>
      <c r="I18" s="686"/>
      <c r="J18" s="686"/>
      <c r="K18" s="686"/>
      <c r="L18" s="686"/>
      <c r="M18" s="686"/>
      <c r="N18" s="686"/>
      <c r="O18" s="686"/>
      <c r="P18" s="686"/>
      <c r="Q18" s="686"/>
      <c r="R18" s="686"/>
      <c r="S18" s="686"/>
      <c r="T18" s="686"/>
      <c r="U18" s="687"/>
      <c r="V18" s="673"/>
      <c r="W18" s="674"/>
      <c r="X18" s="627" t="s">
        <v>874</v>
      </c>
      <c r="Y18" s="628"/>
      <c r="Z18" s="628"/>
      <c r="AA18" s="628"/>
      <c r="AB18" s="628"/>
      <c r="AC18" s="629"/>
      <c r="AD18" s="627" t="s">
        <v>873</v>
      </c>
      <c r="AE18" s="628"/>
      <c r="AF18" s="628"/>
      <c r="AG18" s="628"/>
      <c r="AH18" s="629"/>
    </row>
    <row r="19" spans="1:34" ht="15" thickBot="1" x14ac:dyDescent="0.4">
      <c r="A19" s="651" t="s">
        <v>311</v>
      </c>
      <c r="B19" s="652"/>
      <c r="C19" s="652"/>
      <c r="D19" s="653"/>
      <c r="E19" s="749" t="s">
        <v>312</v>
      </c>
      <c r="F19" s="750"/>
      <c r="G19" s="750"/>
      <c r="H19" s="750"/>
      <c r="I19" s="750"/>
      <c r="J19" s="750"/>
      <c r="K19" s="750"/>
      <c r="L19" s="750"/>
      <c r="M19" s="750"/>
      <c r="N19" s="750"/>
      <c r="O19" s="750"/>
      <c r="P19" s="750"/>
      <c r="Q19" s="750"/>
      <c r="R19" s="750"/>
      <c r="S19" s="750"/>
      <c r="T19" s="750"/>
      <c r="U19" s="751"/>
      <c r="V19" s="675"/>
      <c r="W19" s="676"/>
      <c r="X19" s="630"/>
      <c r="Y19" s="631"/>
      <c r="Z19" s="631"/>
      <c r="AA19" s="631"/>
      <c r="AB19" s="631"/>
      <c r="AC19" s="632"/>
      <c r="AD19" s="630"/>
      <c r="AE19" s="631"/>
      <c r="AF19" s="631"/>
      <c r="AG19" s="631"/>
      <c r="AH19" s="632"/>
    </row>
    <row r="20" spans="1:34" ht="15" thickBot="1" x14ac:dyDescent="0.4">
      <c r="A20" s="654" t="s">
        <v>313</v>
      </c>
      <c r="B20" s="655"/>
      <c r="C20" s="655"/>
      <c r="D20" s="656"/>
      <c r="E20" s="752" t="s">
        <v>314</v>
      </c>
      <c r="F20" s="753"/>
      <c r="G20" s="753"/>
      <c r="H20" s="753"/>
      <c r="I20" s="753"/>
      <c r="J20" s="753"/>
      <c r="K20" s="753"/>
      <c r="L20" s="753"/>
      <c r="M20" s="753"/>
      <c r="N20" s="753"/>
      <c r="O20" s="753"/>
      <c r="P20" s="753"/>
      <c r="Q20" s="753"/>
      <c r="R20" s="753"/>
      <c r="S20" s="753"/>
      <c r="T20" s="753"/>
      <c r="U20" s="754"/>
      <c r="V20" s="677" t="s">
        <v>315</v>
      </c>
      <c r="W20" s="678"/>
      <c r="X20" s="633">
        <v>227823</v>
      </c>
      <c r="Y20" s="634"/>
      <c r="Z20" s="634"/>
      <c r="AA20" s="634"/>
      <c r="AB20" s="634"/>
      <c r="AC20" s="635"/>
      <c r="AD20" s="633">
        <v>426323</v>
      </c>
      <c r="AE20" s="634"/>
      <c r="AF20" s="634"/>
      <c r="AG20" s="634"/>
      <c r="AH20" s="635"/>
    </row>
    <row r="21" spans="1:34" ht="15" thickBot="1" x14ac:dyDescent="0.4">
      <c r="A21" s="654" t="s">
        <v>316</v>
      </c>
      <c r="B21" s="655"/>
      <c r="C21" s="655"/>
      <c r="D21" s="656"/>
      <c r="E21" s="752" t="s">
        <v>317</v>
      </c>
      <c r="F21" s="753"/>
      <c r="G21" s="753"/>
      <c r="H21" s="753"/>
      <c r="I21" s="753"/>
      <c r="J21" s="753"/>
      <c r="K21" s="753"/>
      <c r="L21" s="753"/>
      <c r="M21" s="753"/>
      <c r="N21" s="753"/>
      <c r="O21" s="753"/>
      <c r="P21" s="753"/>
      <c r="Q21" s="753"/>
      <c r="R21" s="753"/>
      <c r="S21" s="753"/>
      <c r="T21" s="753"/>
      <c r="U21" s="754"/>
      <c r="V21" s="677" t="s">
        <v>318</v>
      </c>
      <c r="W21" s="678"/>
      <c r="X21" s="633"/>
      <c r="Y21" s="634"/>
      <c r="Z21" s="634"/>
      <c r="AA21" s="634"/>
      <c r="AB21" s="634"/>
      <c r="AC21" s="635"/>
      <c r="AD21" s="633"/>
      <c r="AE21" s="634"/>
      <c r="AF21" s="634"/>
      <c r="AG21" s="634"/>
      <c r="AH21" s="635"/>
    </row>
    <row r="22" spans="1:34" ht="15" thickBot="1" x14ac:dyDescent="0.4">
      <c r="A22" s="654" t="s">
        <v>319</v>
      </c>
      <c r="B22" s="655"/>
      <c r="C22" s="655"/>
      <c r="D22" s="656"/>
      <c r="E22" s="752" t="s">
        <v>320</v>
      </c>
      <c r="F22" s="753"/>
      <c r="G22" s="753"/>
      <c r="H22" s="753"/>
      <c r="I22" s="753"/>
      <c r="J22" s="753"/>
      <c r="K22" s="753"/>
      <c r="L22" s="753"/>
      <c r="M22" s="753"/>
      <c r="N22" s="753"/>
      <c r="O22" s="753"/>
      <c r="P22" s="753"/>
      <c r="Q22" s="753"/>
      <c r="R22" s="753"/>
      <c r="S22" s="753"/>
      <c r="T22" s="753"/>
      <c r="U22" s="754"/>
      <c r="V22" s="677" t="s">
        <v>444</v>
      </c>
      <c r="W22" s="678"/>
      <c r="X22" s="594">
        <f>SUM(X23:AC39)</f>
        <v>95570</v>
      </c>
      <c r="Y22" s="595"/>
      <c r="Z22" s="595"/>
      <c r="AA22" s="595"/>
      <c r="AB22" s="595"/>
      <c r="AC22" s="596"/>
      <c r="AD22" s="594">
        <f>SUM(AD23:AH39)</f>
        <v>82228</v>
      </c>
      <c r="AE22" s="595"/>
      <c r="AF22" s="595"/>
      <c r="AG22" s="595"/>
      <c r="AH22" s="596"/>
    </row>
    <row r="23" spans="1:34" x14ac:dyDescent="0.35">
      <c r="A23" s="663" t="s">
        <v>321</v>
      </c>
      <c r="B23" s="664"/>
      <c r="C23" s="664"/>
      <c r="D23" s="665"/>
      <c r="E23" s="755" t="s">
        <v>322</v>
      </c>
      <c r="F23" s="756"/>
      <c r="G23" s="756"/>
      <c r="H23" s="756"/>
      <c r="I23" s="756"/>
      <c r="J23" s="756"/>
      <c r="K23" s="756"/>
      <c r="L23" s="756"/>
      <c r="M23" s="756"/>
      <c r="N23" s="756"/>
      <c r="O23" s="756"/>
      <c r="P23" s="756"/>
      <c r="Q23" s="756"/>
      <c r="R23" s="756"/>
      <c r="S23" s="756"/>
      <c r="T23" s="756"/>
      <c r="U23" s="757"/>
      <c r="V23" s="761" t="s">
        <v>315</v>
      </c>
      <c r="W23" s="762"/>
      <c r="X23" s="564">
        <v>93493</v>
      </c>
      <c r="Y23" s="565"/>
      <c r="Z23" s="565"/>
      <c r="AA23" s="565"/>
      <c r="AB23" s="565"/>
      <c r="AC23" s="566"/>
      <c r="AD23" s="700">
        <v>83993</v>
      </c>
      <c r="AE23" s="701"/>
      <c r="AF23" s="701"/>
      <c r="AG23" s="701"/>
      <c r="AH23" s="702"/>
    </row>
    <row r="24" spans="1:34" x14ac:dyDescent="0.35">
      <c r="A24" s="666" t="s">
        <v>323</v>
      </c>
      <c r="B24" s="667"/>
      <c r="C24" s="667"/>
      <c r="D24" s="668"/>
      <c r="E24" s="758" t="s">
        <v>324</v>
      </c>
      <c r="F24" s="759"/>
      <c r="G24" s="759"/>
      <c r="H24" s="759"/>
      <c r="I24" s="759"/>
      <c r="J24" s="759"/>
      <c r="K24" s="759"/>
      <c r="L24" s="759"/>
      <c r="M24" s="759"/>
      <c r="N24" s="759"/>
      <c r="O24" s="759"/>
      <c r="P24" s="759"/>
      <c r="Q24" s="759"/>
      <c r="R24" s="759"/>
      <c r="S24" s="759"/>
      <c r="T24" s="759"/>
      <c r="U24" s="760"/>
      <c r="V24" s="763" t="s">
        <v>315</v>
      </c>
      <c r="W24" s="764"/>
      <c r="X24" s="597"/>
      <c r="Y24" s="598"/>
      <c r="Z24" s="598"/>
      <c r="AA24" s="598"/>
      <c r="AB24" s="598"/>
      <c r="AC24" s="599"/>
      <c r="AD24" s="688">
        <v>613</v>
      </c>
      <c r="AE24" s="689"/>
      <c r="AF24" s="689"/>
      <c r="AG24" s="689"/>
      <c r="AH24" s="690"/>
    </row>
    <row r="25" spans="1:34" x14ac:dyDescent="0.35">
      <c r="A25" s="666" t="s">
        <v>325</v>
      </c>
      <c r="B25" s="667"/>
      <c r="C25" s="667"/>
      <c r="D25" s="668"/>
      <c r="E25" s="758" t="s">
        <v>326</v>
      </c>
      <c r="F25" s="759"/>
      <c r="G25" s="759"/>
      <c r="H25" s="759"/>
      <c r="I25" s="759"/>
      <c r="J25" s="759"/>
      <c r="K25" s="759"/>
      <c r="L25" s="759"/>
      <c r="M25" s="759"/>
      <c r="N25" s="759"/>
      <c r="O25" s="759"/>
      <c r="P25" s="759"/>
      <c r="Q25" s="759"/>
      <c r="R25" s="759"/>
      <c r="S25" s="759"/>
      <c r="T25" s="759"/>
      <c r="U25" s="760"/>
      <c r="V25" s="763" t="s">
        <v>444</v>
      </c>
      <c r="W25" s="764"/>
      <c r="X25" s="597"/>
      <c r="Y25" s="598"/>
      <c r="Z25" s="598"/>
      <c r="AA25" s="598"/>
      <c r="AB25" s="598"/>
      <c r="AC25" s="599"/>
      <c r="AD25" s="688"/>
      <c r="AE25" s="689"/>
      <c r="AF25" s="689"/>
      <c r="AG25" s="689"/>
      <c r="AH25" s="690"/>
    </row>
    <row r="26" spans="1:34" x14ac:dyDescent="0.35">
      <c r="A26" s="666" t="s">
        <v>327</v>
      </c>
      <c r="B26" s="667"/>
      <c r="C26" s="667"/>
      <c r="D26" s="668"/>
      <c r="E26" s="758" t="s">
        <v>328</v>
      </c>
      <c r="F26" s="759"/>
      <c r="G26" s="759"/>
      <c r="H26" s="759"/>
      <c r="I26" s="759"/>
      <c r="J26" s="759"/>
      <c r="K26" s="759"/>
      <c r="L26" s="759"/>
      <c r="M26" s="759"/>
      <c r="N26" s="759"/>
      <c r="O26" s="759"/>
      <c r="P26" s="759"/>
      <c r="Q26" s="759"/>
      <c r="R26" s="759"/>
      <c r="S26" s="759"/>
      <c r="T26" s="759"/>
      <c r="U26" s="760"/>
      <c r="V26" s="763" t="s">
        <v>444</v>
      </c>
      <c r="W26" s="764"/>
      <c r="X26" s="597">
        <v>3000</v>
      </c>
      <c r="Y26" s="598"/>
      <c r="Z26" s="598"/>
      <c r="AA26" s="598"/>
      <c r="AB26" s="598"/>
      <c r="AC26" s="599"/>
      <c r="AD26" s="688">
        <v>2700</v>
      </c>
      <c r="AE26" s="689"/>
      <c r="AF26" s="689"/>
      <c r="AG26" s="689"/>
      <c r="AH26" s="690"/>
    </row>
    <row r="27" spans="1:34" x14ac:dyDescent="0.35">
      <c r="A27" s="666" t="s">
        <v>329</v>
      </c>
      <c r="B27" s="667"/>
      <c r="C27" s="667"/>
      <c r="D27" s="668"/>
      <c r="E27" s="758" t="s">
        <v>330</v>
      </c>
      <c r="F27" s="759"/>
      <c r="G27" s="759"/>
      <c r="H27" s="759"/>
      <c r="I27" s="759"/>
      <c r="J27" s="759"/>
      <c r="K27" s="759"/>
      <c r="L27" s="759"/>
      <c r="M27" s="759"/>
      <c r="N27" s="759"/>
      <c r="O27" s="759"/>
      <c r="P27" s="759"/>
      <c r="Q27" s="759"/>
      <c r="R27" s="759"/>
      <c r="S27" s="759"/>
      <c r="T27" s="759"/>
      <c r="U27" s="760"/>
      <c r="V27" s="763" t="s">
        <v>444</v>
      </c>
      <c r="W27" s="764"/>
      <c r="X27" s="597"/>
      <c r="Y27" s="598"/>
      <c r="Z27" s="598"/>
      <c r="AA27" s="598"/>
      <c r="AB27" s="598"/>
      <c r="AC27" s="599"/>
      <c r="AD27" s="688"/>
      <c r="AE27" s="689"/>
      <c r="AF27" s="689"/>
      <c r="AG27" s="689"/>
      <c r="AH27" s="690"/>
    </row>
    <row r="28" spans="1:34" ht="15" customHeight="1" x14ac:dyDescent="0.35">
      <c r="A28" s="657" t="s">
        <v>331</v>
      </c>
      <c r="B28" s="658"/>
      <c r="C28" s="658"/>
      <c r="D28" s="659"/>
      <c r="E28" s="734" t="s">
        <v>449</v>
      </c>
      <c r="F28" s="735"/>
      <c r="G28" s="735"/>
      <c r="H28" s="735"/>
      <c r="I28" s="735"/>
      <c r="J28" s="735"/>
      <c r="K28" s="735"/>
      <c r="L28" s="735"/>
      <c r="M28" s="735"/>
      <c r="N28" s="735"/>
      <c r="O28" s="735"/>
      <c r="P28" s="735"/>
      <c r="Q28" s="735"/>
      <c r="R28" s="735"/>
      <c r="S28" s="735"/>
      <c r="T28" s="735"/>
      <c r="U28" s="736"/>
      <c r="V28" s="777" t="s">
        <v>444</v>
      </c>
      <c r="W28" s="778"/>
      <c r="X28" s="597">
        <v>-44</v>
      </c>
      <c r="Y28" s="598"/>
      <c r="Z28" s="598"/>
      <c r="AA28" s="598"/>
      <c r="AB28" s="598"/>
      <c r="AC28" s="599"/>
      <c r="AD28" s="688">
        <v>-656</v>
      </c>
      <c r="AE28" s="689"/>
      <c r="AF28" s="689"/>
      <c r="AG28" s="689"/>
      <c r="AH28" s="690"/>
    </row>
    <row r="29" spans="1:34" ht="12" customHeight="1" x14ac:dyDescent="0.35">
      <c r="A29" s="660"/>
      <c r="B29" s="661"/>
      <c r="C29" s="661"/>
      <c r="D29" s="662"/>
      <c r="E29" s="737"/>
      <c r="F29" s="738"/>
      <c r="G29" s="738"/>
      <c r="H29" s="738"/>
      <c r="I29" s="738"/>
      <c r="J29" s="738"/>
      <c r="K29" s="738"/>
      <c r="L29" s="738"/>
      <c r="M29" s="738"/>
      <c r="N29" s="738"/>
      <c r="O29" s="738"/>
      <c r="P29" s="738"/>
      <c r="Q29" s="738"/>
      <c r="R29" s="738"/>
      <c r="S29" s="738"/>
      <c r="T29" s="738"/>
      <c r="U29" s="739"/>
      <c r="V29" s="775"/>
      <c r="W29" s="776"/>
      <c r="X29" s="600"/>
      <c r="Y29" s="601"/>
      <c r="Z29" s="601"/>
      <c r="AA29" s="601"/>
      <c r="AB29" s="601"/>
      <c r="AC29" s="614"/>
      <c r="AD29" s="691"/>
      <c r="AE29" s="692"/>
      <c r="AF29" s="692"/>
      <c r="AG29" s="692"/>
      <c r="AH29" s="693"/>
    </row>
    <row r="30" spans="1:34" x14ac:dyDescent="0.35">
      <c r="A30" s="666" t="s">
        <v>332</v>
      </c>
      <c r="B30" s="667"/>
      <c r="C30" s="667"/>
      <c r="D30" s="668"/>
      <c r="E30" s="731" t="s">
        <v>333</v>
      </c>
      <c r="F30" s="732"/>
      <c r="G30" s="732"/>
      <c r="H30" s="732"/>
      <c r="I30" s="732"/>
      <c r="J30" s="732"/>
      <c r="K30" s="732"/>
      <c r="L30" s="732"/>
      <c r="M30" s="732"/>
      <c r="N30" s="732"/>
      <c r="O30" s="732"/>
      <c r="P30" s="732"/>
      <c r="Q30" s="732"/>
      <c r="R30" s="732"/>
      <c r="S30" s="732"/>
      <c r="T30" s="732"/>
      <c r="U30" s="733"/>
      <c r="V30" s="763" t="s">
        <v>318</v>
      </c>
      <c r="W30" s="764"/>
      <c r="X30" s="597"/>
      <c r="Y30" s="598"/>
      <c r="Z30" s="598"/>
      <c r="AA30" s="598"/>
      <c r="AB30" s="598"/>
      <c r="AC30" s="599"/>
      <c r="AD30" s="688"/>
      <c r="AE30" s="689"/>
      <c r="AF30" s="689"/>
      <c r="AG30" s="689"/>
      <c r="AH30" s="690"/>
    </row>
    <row r="31" spans="1:34" x14ac:dyDescent="0.35">
      <c r="A31" s="666" t="s">
        <v>334</v>
      </c>
      <c r="B31" s="667"/>
      <c r="C31" s="667"/>
      <c r="D31" s="668"/>
      <c r="E31" s="731" t="s">
        <v>335</v>
      </c>
      <c r="F31" s="732"/>
      <c r="G31" s="732"/>
      <c r="H31" s="732"/>
      <c r="I31" s="732"/>
      <c r="J31" s="732"/>
      <c r="K31" s="732"/>
      <c r="L31" s="732"/>
      <c r="M31" s="732"/>
      <c r="N31" s="732"/>
      <c r="O31" s="732"/>
      <c r="P31" s="732"/>
      <c r="Q31" s="732"/>
      <c r="R31" s="732"/>
      <c r="S31" s="732"/>
      <c r="T31" s="732"/>
      <c r="U31" s="733"/>
      <c r="V31" s="775" t="s">
        <v>315</v>
      </c>
      <c r="W31" s="776"/>
      <c r="X31" s="597">
        <v>95</v>
      </c>
      <c r="Y31" s="598"/>
      <c r="Z31" s="598"/>
      <c r="AA31" s="598"/>
      <c r="AB31" s="598"/>
      <c r="AC31" s="599"/>
      <c r="AD31" s="688">
        <v>239</v>
      </c>
      <c r="AE31" s="689"/>
      <c r="AF31" s="689"/>
      <c r="AG31" s="689"/>
      <c r="AH31" s="690"/>
    </row>
    <row r="32" spans="1:34" x14ac:dyDescent="0.35">
      <c r="A32" s="666" t="s">
        <v>336</v>
      </c>
      <c r="B32" s="667"/>
      <c r="C32" s="667"/>
      <c r="D32" s="668"/>
      <c r="E32" s="731" t="s">
        <v>337</v>
      </c>
      <c r="F32" s="732"/>
      <c r="G32" s="732"/>
      <c r="H32" s="732"/>
      <c r="I32" s="732"/>
      <c r="J32" s="732"/>
      <c r="K32" s="732"/>
      <c r="L32" s="732"/>
      <c r="M32" s="732"/>
      <c r="N32" s="732"/>
      <c r="O32" s="732"/>
      <c r="P32" s="732"/>
      <c r="Q32" s="732"/>
      <c r="R32" s="732"/>
      <c r="S32" s="732"/>
      <c r="T32" s="732"/>
      <c r="U32" s="733"/>
      <c r="V32" s="763" t="s">
        <v>318</v>
      </c>
      <c r="W32" s="764"/>
      <c r="X32" s="597">
        <v>-41</v>
      </c>
      <c r="Y32" s="598"/>
      <c r="Z32" s="598"/>
      <c r="AA32" s="598"/>
      <c r="AB32" s="598"/>
      <c r="AC32" s="599"/>
      <c r="AD32" s="688">
        <v>-78</v>
      </c>
      <c r="AE32" s="689"/>
      <c r="AF32" s="689"/>
      <c r="AG32" s="689"/>
      <c r="AH32" s="690"/>
    </row>
    <row r="33" spans="1:34" ht="15" customHeight="1" x14ac:dyDescent="0.35">
      <c r="A33" s="657" t="s">
        <v>338</v>
      </c>
      <c r="B33" s="658"/>
      <c r="C33" s="658"/>
      <c r="D33" s="659"/>
      <c r="E33" s="734" t="s">
        <v>450</v>
      </c>
      <c r="F33" s="735"/>
      <c r="G33" s="735"/>
      <c r="H33" s="735"/>
      <c r="I33" s="735"/>
      <c r="J33" s="735"/>
      <c r="K33" s="735"/>
      <c r="L33" s="735"/>
      <c r="M33" s="735"/>
      <c r="N33" s="735"/>
      <c r="O33" s="735"/>
      <c r="P33" s="735"/>
      <c r="Q33" s="735"/>
      <c r="R33" s="735"/>
      <c r="S33" s="735"/>
      <c r="T33" s="735"/>
      <c r="U33" s="736"/>
      <c r="V33" s="777" t="s">
        <v>318</v>
      </c>
      <c r="W33" s="778"/>
      <c r="X33" s="597"/>
      <c r="Y33" s="598"/>
      <c r="Z33" s="598"/>
      <c r="AA33" s="598"/>
      <c r="AB33" s="598"/>
      <c r="AC33" s="598"/>
      <c r="AD33" s="688"/>
      <c r="AE33" s="689"/>
      <c r="AF33" s="689"/>
      <c r="AG33" s="689"/>
      <c r="AH33" s="690"/>
    </row>
    <row r="34" spans="1:34" x14ac:dyDescent="0.35">
      <c r="A34" s="660"/>
      <c r="B34" s="661"/>
      <c r="C34" s="661"/>
      <c r="D34" s="662"/>
      <c r="E34" s="737"/>
      <c r="F34" s="738"/>
      <c r="G34" s="738"/>
      <c r="H34" s="738"/>
      <c r="I34" s="738"/>
      <c r="J34" s="738"/>
      <c r="K34" s="738"/>
      <c r="L34" s="738"/>
      <c r="M34" s="738"/>
      <c r="N34" s="738"/>
      <c r="O34" s="738"/>
      <c r="P34" s="738"/>
      <c r="Q34" s="738"/>
      <c r="R34" s="738"/>
      <c r="S34" s="738"/>
      <c r="T34" s="738"/>
      <c r="U34" s="739"/>
      <c r="V34" s="775"/>
      <c r="W34" s="776"/>
      <c r="X34" s="600"/>
      <c r="Y34" s="601"/>
      <c r="Z34" s="601"/>
      <c r="AA34" s="601"/>
      <c r="AB34" s="601"/>
      <c r="AC34" s="601"/>
      <c r="AD34" s="691"/>
      <c r="AE34" s="692"/>
      <c r="AF34" s="692"/>
      <c r="AG34" s="692"/>
      <c r="AH34" s="693"/>
    </row>
    <row r="35" spans="1:34" ht="15" customHeight="1" x14ac:dyDescent="0.35">
      <c r="A35" s="657" t="s">
        <v>339</v>
      </c>
      <c r="B35" s="658"/>
      <c r="C35" s="658"/>
      <c r="D35" s="659"/>
      <c r="E35" s="734" t="s">
        <v>451</v>
      </c>
      <c r="F35" s="735"/>
      <c r="G35" s="735"/>
      <c r="H35" s="735"/>
      <c r="I35" s="735"/>
      <c r="J35" s="735"/>
      <c r="K35" s="735"/>
      <c r="L35" s="735"/>
      <c r="M35" s="735"/>
      <c r="N35" s="735"/>
      <c r="O35" s="735"/>
      <c r="P35" s="735"/>
      <c r="Q35" s="735"/>
      <c r="R35" s="735"/>
      <c r="S35" s="735"/>
      <c r="T35" s="735"/>
      <c r="U35" s="736"/>
      <c r="V35" s="777" t="s">
        <v>315</v>
      </c>
      <c r="W35" s="778"/>
      <c r="X35" s="597">
        <v>1</v>
      </c>
      <c r="Y35" s="598"/>
      <c r="Z35" s="598"/>
      <c r="AA35" s="598"/>
      <c r="AB35" s="598"/>
      <c r="AC35" s="599"/>
      <c r="AD35" s="688"/>
      <c r="AE35" s="689"/>
      <c r="AF35" s="689"/>
      <c r="AG35" s="689"/>
      <c r="AH35" s="690"/>
    </row>
    <row r="36" spans="1:34" x14ac:dyDescent="0.35">
      <c r="A36" s="660"/>
      <c r="B36" s="661"/>
      <c r="C36" s="661"/>
      <c r="D36" s="662"/>
      <c r="E36" s="737"/>
      <c r="F36" s="738"/>
      <c r="G36" s="738"/>
      <c r="H36" s="738"/>
      <c r="I36" s="738"/>
      <c r="J36" s="738"/>
      <c r="K36" s="738"/>
      <c r="L36" s="738"/>
      <c r="M36" s="738"/>
      <c r="N36" s="738"/>
      <c r="O36" s="738"/>
      <c r="P36" s="738"/>
      <c r="Q36" s="738"/>
      <c r="R36" s="738"/>
      <c r="S36" s="738"/>
      <c r="T36" s="738"/>
      <c r="U36" s="739"/>
      <c r="V36" s="775"/>
      <c r="W36" s="776"/>
      <c r="X36" s="600"/>
      <c r="Y36" s="601"/>
      <c r="Z36" s="601"/>
      <c r="AA36" s="601"/>
      <c r="AB36" s="601"/>
      <c r="AC36" s="614"/>
      <c r="AD36" s="691"/>
      <c r="AE36" s="692"/>
      <c r="AF36" s="692"/>
      <c r="AG36" s="692"/>
      <c r="AH36" s="693"/>
    </row>
    <row r="37" spans="1:34" ht="15" customHeight="1" x14ac:dyDescent="0.35">
      <c r="A37" s="657" t="s">
        <v>340</v>
      </c>
      <c r="B37" s="658"/>
      <c r="C37" s="658"/>
      <c r="D37" s="659"/>
      <c r="E37" s="734" t="s">
        <v>452</v>
      </c>
      <c r="F37" s="735"/>
      <c r="G37" s="735"/>
      <c r="H37" s="735"/>
      <c r="I37" s="735"/>
      <c r="J37" s="735"/>
      <c r="K37" s="735"/>
      <c r="L37" s="735"/>
      <c r="M37" s="735"/>
      <c r="N37" s="735"/>
      <c r="O37" s="735"/>
      <c r="P37" s="735"/>
      <c r="Q37" s="735"/>
      <c r="R37" s="735"/>
      <c r="S37" s="735"/>
      <c r="T37" s="735"/>
      <c r="U37" s="736"/>
      <c r="V37" s="777" t="s">
        <v>444</v>
      </c>
      <c r="W37" s="778"/>
      <c r="X37" s="597">
        <v>-934</v>
      </c>
      <c r="Y37" s="598"/>
      <c r="Z37" s="598"/>
      <c r="AA37" s="598"/>
      <c r="AB37" s="598"/>
      <c r="AC37" s="598"/>
      <c r="AD37" s="688">
        <v>-4583</v>
      </c>
      <c r="AE37" s="689"/>
      <c r="AF37" s="689"/>
      <c r="AG37" s="689"/>
      <c r="AH37" s="690"/>
    </row>
    <row r="38" spans="1:34" ht="12" customHeight="1" x14ac:dyDescent="0.35">
      <c r="A38" s="660"/>
      <c r="B38" s="661"/>
      <c r="C38" s="661"/>
      <c r="D38" s="662"/>
      <c r="E38" s="737"/>
      <c r="F38" s="738"/>
      <c r="G38" s="738"/>
      <c r="H38" s="738"/>
      <c r="I38" s="738"/>
      <c r="J38" s="738"/>
      <c r="K38" s="738"/>
      <c r="L38" s="738"/>
      <c r="M38" s="738"/>
      <c r="N38" s="738"/>
      <c r="O38" s="738"/>
      <c r="P38" s="738"/>
      <c r="Q38" s="738"/>
      <c r="R38" s="738"/>
      <c r="S38" s="738"/>
      <c r="T38" s="738"/>
      <c r="U38" s="739"/>
      <c r="V38" s="775"/>
      <c r="W38" s="776"/>
      <c r="X38" s="600"/>
      <c r="Y38" s="601"/>
      <c r="Z38" s="601"/>
      <c r="AA38" s="601"/>
      <c r="AB38" s="601"/>
      <c r="AC38" s="601"/>
      <c r="AD38" s="691"/>
      <c r="AE38" s="692"/>
      <c r="AF38" s="692"/>
      <c r="AG38" s="692"/>
      <c r="AH38" s="693"/>
    </row>
    <row r="39" spans="1:34" ht="15" thickBot="1" x14ac:dyDescent="0.4">
      <c r="A39" s="743" t="s">
        <v>341</v>
      </c>
      <c r="B39" s="744"/>
      <c r="C39" s="744"/>
      <c r="D39" s="745"/>
      <c r="E39" s="769" t="s">
        <v>342</v>
      </c>
      <c r="F39" s="770"/>
      <c r="G39" s="770"/>
      <c r="H39" s="770"/>
      <c r="I39" s="770"/>
      <c r="J39" s="770"/>
      <c r="K39" s="770"/>
      <c r="L39" s="770"/>
      <c r="M39" s="770"/>
      <c r="N39" s="770"/>
      <c r="O39" s="770"/>
      <c r="P39" s="770"/>
      <c r="Q39" s="770"/>
      <c r="R39" s="770"/>
      <c r="S39" s="770"/>
      <c r="T39" s="770"/>
      <c r="U39" s="771"/>
      <c r="V39" s="740" t="s">
        <v>444</v>
      </c>
      <c r="W39" s="741"/>
      <c r="X39" s="615"/>
      <c r="Y39" s="616"/>
      <c r="Z39" s="616"/>
      <c r="AA39" s="616"/>
      <c r="AB39" s="616"/>
      <c r="AC39" s="617"/>
      <c r="AD39" s="694"/>
      <c r="AE39" s="695"/>
      <c r="AF39" s="695"/>
      <c r="AG39" s="695"/>
      <c r="AH39" s="696"/>
    </row>
    <row r="40" spans="1:34" ht="15" thickBot="1" x14ac:dyDescent="0.4">
      <c r="A40" s="654" t="s">
        <v>343</v>
      </c>
      <c r="B40" s="655"/>
      <c r="C40" s="655"/>
      <c r="D40" s="656"/>
      <c r="E40" s="772" t="s">
        <v>344</v>
      </c>
      <c r="F40" s="773"/>
      <c r="G40" s="773"/>
      <c r="H40" s="773"/>
      <c r="I40" s="773"/>
      <c r="J40" s="773"/>
      <c r="K40" s="773"/>
      <c r="L40" s="773"/>
      <c r="M40" s="773"/>
      <c r="N40" s="773"/>
      <c r="O40" s="773"/>
      <c r="P40" s="773"/>
      <c r="Q40" s="773"/>
      <c r="R40" s="773"/>
      <c r="S40" s="773"/>
      <c r="T40" s="773"/>
      <c r="U40" s="774"/>
      <c r="V40" s="677"/>
      <c r="W40" s="678"/>
      <c r="X40" s="618">
        <f>SUM(X41:AC45)</f>
        <v>70838</v>
      </c>
      <c r="Y40" s="619"/>
      <c r="Z40" s="619"/>
      <c r="AA40" s="619"/>
      <c r="AB40" s="619"/>
      <c r="AC40" s="620"/>
      <c r="AD40" s="618">
        <f>SUM(AD41:AH45)</f>
        <v>66322</v>
      </c>
      <c r="AE40" s="619"/>
      <c r="AF40" s="619"/>
      <c r="AG40" s="619"/>
      <c r="AH40" s="620"/>
    </row>
    <row r="41" spans="1:34" x14ac:dyDescent="0.35">
      <c r="A41" s="663" t="s">
        <v>345</v>
      </c>
      <c r="B41" s="664"/>
      <c r="C41" s="664"/>
      <c r="D41" s="665"/>
      <c r="E41" s="755" t="s">
        <v>346</v>
      </c>
      <c r="F41" s="756"/>
      <c r="G41" s="756"/>
      <c r="H41" s="756"/>
      <c r="I41" s="756"/>
      <c r="J41" s="756"/>
      <c r="K41" s="756"/>
      <c r="L41" s="756"/>
      <c r="M41" s="756"/>
      <c r="N41" s="756"/>
      <c r="O41" s="756"/>
      <c r="P41" s="756"/>
      <c r="Q41" s="756"/>
      <c r="R41" s="756"/>
      <c r="S41" s="756"/>
      <c r="T41" s="756"/>
      <c r="U41" s="757"/>
      <c r="V41" s="761" t="s">
        <v>446</v>
      </c>
      <c r="W41" s="762"/>
      <c r="X41" s="611">
        <v>35412</v>
      </c>
      <c r="Y41" s="612"/>
      <c r="Z41" s="612"/>
      <c r="AA41" s="612"/>
      <c r="AB41" s="612"/>
      <c r="AC41" s="613"/>
      <c r="AD41" s="611">
        <v>-9491</v>
      </c>
      <c r="AE41" s="612"/>
      <c r="AF41" s="612"/>
      <c r="AG41" s="612"/>
      <c r="AH41" s="613"/>
    </row>
    <row r="42" spans="1:34" x14ac:dyDescent="0.35">
      <c r="A42" s="666" t="s">
        <v>347</v>
      </c>
      <c r="B42" s="667"/>
      <c r="C42" s="667"/>
      <c r="D42" s="668"/>
      <c r="E42" s="758" t="s">
        <v>348</v>
      </c>
      <c r="F42" s="759"/>
      <c r="G42" s="759"/>
      <c r="H42" s="759"/>
      <c r="I42" s="759"/>
      <c r="J42" s="759"/>
      <c r="K42" s="759"/>
      <c r="L42" s="759"/>
      <c r="M42" s="759"/>
      <c r="N42" s="759"/>
      <c r="O42" s="759"/>
      <c r="P42" s="759"/>
      <c r="Q42" s="759"/>
      <c r="R42" s="759"/>
      <c r="S42" s="759"/>
      <c r="T42" s="759"/>
      <c r="U42" s="760"/>
      <c r="V42" s="763" t="s">
        <v>444</v>
      </c>
      <c r="W42" s="764"/>
      <c r="X42" s="621">
        <v>53560</v>
      </c>
      <c r="Y42" s="622"/>
      <c r="Z42" s="622"/>
      <c r="AA42" s="622"/>
      <c r="AB42" s="622"/>
      <c r="AC42" s="623"/>
      <c r="AD42" s="697">
        <v>-49406</v>
      </c>
      <c r="AE42" s="698"/>
      <c r="AF42" s="698"/>
      <c r="AG42" s="698"/>
      <c r="AH42" s="699"/>
    </row>
    <row r="43" spans="1:34" x14ac:dyDescent="0.35">
      <c r="A43" s="666" t="s">
        <v>349</v>
      </c>
      <c r="B43" s="667"/>
      <c r="C43" s="667"/>
      <c r="D43" s="668"/>
      <c r="E43" s="758" t="s">
        <v>350</v>
      </c>
      <c r="F43" s="759"/>
      <c r="G43" s="759"/>
      <c r="H43" s="759"/>
      <c r="I43" s="759"/>
      <c r="J43" s="759"/>
      <c r="K43" s="759"/>
      <c r="L43" s="759"/>
      <c r="M43" s="759"/>
      <c r="N43" s="759"/>
      <c r="O43" s="759"/>
      <c r="P43" s="759"/>
      <c r="Q43" s="759"/>
      <c r="R43" s="759"/>
      <c r="S43" s="759"/>
      <c r="T43" s="759"/>
      <c r="U43" s="760"/>
      <c r="V43" s="763" t="s">
        <v>444</v>
      </c>
      <c r="W43" s="764"/>
      <c r="X43" s="602">
        <v>-18134</v>
      </c>
      <c r="Y43" s="603"/>
      <c r="Z43" s="603"/>
      <c r="AA43" s="603"/>
      <c r="AB43" s="603"/>
      <c r="AC43" s="604"/>
      <c r="AD43" s="602">
        <v>125219</v>
      </c>
      <c r="AE43" s="603"/>
      <c r="AF43" s="603"/>
      <c r="AG43" s="603"/>
      <c r="AH43" s="604"/>
    </row>
    <row r="44" spans="1:34" ht="15" customHeight="1" x14ac:dyDescent="0.35">
      <c r="A44" s="657" t="s">
        <v>351</v>
      </c>
      <c r="B44" s="658"/>
      <c r="C44" s="658"/>
      <c r="D44" s="659"/>
      <c r="E44" s="734" t="s">
        <v>448</v>
      </c>
      <c r="F44" s="735"/>
      <c r="G44" s="735"/>
      <c r="H44" s="735"/>
      <c r="I44" s="735"/>
      <c r="J44" s="735"/>
      <c r="K44" s="735"/>
      <c r="L44" s="735"/>
      <c r="M44" s="735"/>
      <c r="N44" s="735"/>
      <c r="O44" s="735"/>
      <c r="P44" s="735"/>
      <c r="Q44" s="735"/>
      <c r="R44" s="735"/>
      <c r="S44" s="735"/>
      <c r="T44" s="735"/>
      <c r="U44" s="736"/>
      <c r="V44" s="777" t="s">
        <v>444</v>
      </c>
      <c r="W44" s="778"/>
      <c r="X44" s="597"/>
      <c r="Y44" s="598"/>
      <c r="Z44" s="598"/>
      <c r="AA44" s="598"/>
      <c r="AB44" s="598"/>
      <c r="AC44" s="598"/>
      <c r="AD44" s="597"/>
      <c r="AE44" s="598"/>
      <c r="AF44" s="598"/>
      <c r="AG44" s="598"/>
      <c r="AH44" s="599"/>
    </row>
    <row r="45" spans="1:34" ht="15" thickBot="1" x14ac:dyDescent="0.4">
      <c r="A45" s="746"/>
      <c r="B45" s="747"/>
      <c r="C45" s="747"/>
      <c r="D45" s="748"/>
      <c r="E45" s="767"/>
      <c r="F45" s="575"/>
      <c r="G45" s="575"/>
      <c r="H45" s="575"/>
      <c r="I45" s="575"/>
      <c r="J45" s="575"/>
      <c r="K45" s="575"/>
      <c r="L45" s="575"/>
      <c r="M45" s="575"/>
      <c r="N45" s="575"/>
      <c r="O45" s="575"/>
      <c r="P45" s="575"/>
      <c r="Q45" s="575"/>
      <c r="R45" s="575"/>
      <c r="S45" s="575"/>
      <c r="T45" s="575"/>
      <c r="U45" s="576"/>
      <c r="V45" s="779"/>
      <c r="W45" s="780"/>
      <c r="X45" s="577"/>
      <c r="Y45" s="578"/>
      <c r="Z45" s="578"/>
      <c r="AA45" s="578"/>
      <c r="AB45" s="578"/>
      <c r="AC45" s="578"/>
      <c r="AD45" s="577"/>
      <c r="AE45" s="578"/>
      <c r="AF45" s="578"/>
      <c r="AG45" s="578"/>
      <c r="AH45" s="579"/>
    </row>
    <row r="46" spans="1:34" ht="24" customHeight="1" x14ac:dyDescent="0.35">
      <c r="A46" s="712" t="s">
        <v>352</v>
      </c>
      <c r="B46" s="713"/>
      <c r="C46" s="713"/>
      <c r="D46" s="714"/>
      <c r="E46" s="768" t="s">
        <v>447</v>
      </c>
      <c r="F46" s="573"/>
      <c r="G46" s="573"/>
      <c r="H46" s="573"/>
      <c r="I46" s="573"/>
      <c r="J46" s="573"/>
      <c r="K46" s="573"/>
      <c r="L46" s="573"/>
      <c r="M46" s="573"/>
      <c r="N46" s="573"/>
      <c r="O46" s="573"/>
      <c r="P46" s="573"/>
      <c r="Q46" s="573"/>
      <c r="R46" s="573"/>
      <c r="S46" s="573"/>
      <c r="T46" s="573"/>
      <c r="U46" s="574"/>
      <c r="V46" s="782"/>
      <c r="W46" s="783"/>
      <c r="X46" s="605">
        <f>X20+X21+X22+X40</f>
        <v>394231</v>
      </c>
      <c r="Y46" s="606"/>
      <c r="Z46" s="606"/>
      <c r="AA46" s="606"/>
      <c r="AB46" s="606"/>
      <c r="AC46" s="607"/>
      <c r="AD46" s="605">
        <f>AD20+AD21+AD22+AD40</f>
        <v>574873</v>
      </c>
      <c r="AE46" s="606"/>
      <c r="AF46" s="606"/>
      <c r="AG46" s="606"/>
      <c r="AH46" s="607"/>
    </row>
    <row r="47" spans="1:34" ht="14.25" customHeight="1" thickBot="1" x14ac:dyDescent="0.4">
      <c r="A47" s="715"/>
      <c r="B47" s="716"/>
      <c r="C47" s="716"/>
      <c r="D47" s="717"/>
      <c r="E47" s="767"/>
      <c r="F47" s="575"/>
      <c r="G47" s="575"/>
      <c r="H47" s="575"/>
      <c r="I47" s="575"/>
      <c r="J47" s="575"/>
      <c r="K47" s="575"/>
      <c r="L47" s="575"/>
      <c r="M47" s="575"/>
      <c r="N47" s="575"/>
      <c r="O47" s="575"/>
      <c r="P47" s="575"/>
      <c r="Q47" s="575"/>
      <c r="R47" s="575"/>
      <c r="S47" s="575"/>
      <c r="T47" s="575"/>
      <c r="U47" s="576"/>
      <c r="V47" s="779"/>
      <c r="W47" s="780"/>
      <c r="X47" s="608"/>
      <c r="Y47" s="609"/>
      <c r="Z47" s="609"/>
      <c r="AA47" s="609"/>
      <c r="AB47" s="609"/>
      <c r="AC47" s="610"/>
      <c r="AD47" s="608">
        <f>AD20+AD21+AD22+AD40</f>
        <v>574873</v>
      </c>
      <c r="AE47" s="609"/>
      <c r="AF47" s="609"/>
      <c r="AG47" s="609"/>
      <c r="AH47" s="610"/>
    </row>
    <row r="48" spans="1:34" x14ac:dyDescent="0.35">
      <c r="A48" s="718" t="s">
        <v>353</v>
      </c>
      <c r="B48" s="719"/>
      <c r="C48" s="719"/>
      <c r="D48" s="720"/>
      <c r="E48" s="755" t="s">
        <v>354</v>
      </c>
      <c r="F48" s="756"/>
      <c r="G48" s="756"/>
      <c r="H48" s="756"/>
      <c r="I48" s="756"/>
      <c r="J48" s="756"/>
      <c r="K48" s="756"/>
      <c r="L48" s="756"/>
      <c r="M48" s="756"/>
      <c r="N48" s="756"/>
      <c r="O48" s="756"/>
      <c r="P48" s="756"/>
      <c r="Q48" s="756"/>
      <c r="R48" s="756"/>
      <c r="S48" s="756"/>
      <c r="T48" s="756"/>
      <c r="U48" s="757"/>
      <c r="V48" s="761" t="s">
        <v>315</v>
      </c>
      <c r="W48" s="762"/>
      <c r="X48" s="611">
        <v>41</v>
      </c>
      <c r="Y48" s="612"/>
      <c r="Z48" s="612"/>
      <c r="AA48" s="612"/>
      <c r="AB48" s="612"/>
      <c r="AC48" s="613"/>
      <c r="AD48" s="611">
        <v>78</v>
      </c>
      <c r="AE48" s="612"/>
      <c r="AF48" s="612"/>
      <c r="AG48" s="612"/>
      <c r="AH48" s="613"/>
    </row>
    <row r="49" spans="1:34" x14ac:dyDescent="0.35">
      <c r="A49" s="707" t="s">
        <v>355</v>
      </c>
      <c r="B49" s="708"/>
      <c r="C49" s="708"/>
      <c r="D49" s="709"/>
      <c r="E49" s="758" t="s">
        <v>356</v>
      </c>
      <c r="F49" s="759"/>
      <c r="G49" s="759"/>
      <c r="H49" s="759"/>
      <c r="I49" s="759"/>
      <c r="J49" s="759"/>
      <c r="K49" s="759"/>
      <c r="L49" s="759"/>
      <c r="M49" s="759"/>
      <c r="N49" s="759"/>
      <c r="O49" s="759"/>
      <c r="P49" s="759"/>
      <c r="Q49" s="759"/>
      <c r="R49" s="759"/>
      <c r="S49" s="759"/>
      <c r="T49" s="759"/>
      <c r="U49" s="760"/>
      <c r="V49" s="763" t="s">
        <v>318</v>
      </c>
      <c r="W49" s="764"/>
      <c r="X49" s="602">
        <v>-95</v>
      </c>
      <c r="Y49" s="603"/>
      <c r="Z49" s="603"/>
      <c r="AA49" s="603"/>
      <c r="AB49" s="603"/>
      <c r="AC49" s="604"/>
      <c r="AD49" s="602">
        <v>-239</v>
      </c>
      <c r="AE49" s="603"/>
      <c r="AF49" s="603"/>
      <c r="AG49" s="603"/>
      <c r="AH49" s="604"/>
    </row>
    <row r="50" spans="1:34" ht="15" customHeight="1" x14ac:dyDescent="0.35">
      <c r="A50" s="721" t="s">
        <v>357</v>
      </c>
      <c r="B50" s="722"/>
      <c r="C50" s="722"/>
      <c r="D50" s="723"/>
      <c r="E50" s="734" t="s">
        <v>453</v>
      </c>
      <c r="F50" s="735"/>
      <c r="G50" s="735"/>
      <c r="H50" s="735"/>
      <c r="I50" s="735"/>
      <c r="J50" s="735"/>
      <c r="K50" s="735"/>
      <c r="L50" s="735"/>
      <c r="M50" s="735"/>
      <c r="N50" s="735"/>
      <c r="O50" s="735"/>
      <c r="P50" s="735"/>
      <c r="Q50" s="735"/>
      <c r="R50" s="735"/>
      <c r="S50" s="735"/>
      <c r="T50" s="735"/>
      <c r="U50" s="736"/>
      <c r="V50" s="777" t="s">
        <v>315</v>
      </c>
      <c r="W50" s="778"/>
      <c r="X50" s="597"/>
      <c r="Y50" s="598"/>
      <c r="Z50" s="598"/>
      <c r="AA50" s="598"/>
      <c r="AB50" s="598"/>
      <c r="AC50" s="598"/>
      <c r="AD50" s="597"/>
      <c r="AE50" s="598"/>
      <c r="AF50" s="598"/>
      <c r="AG50" s="598"/>
      <c r="AH50" s="599"/>
    </row>
    <row r="51" spans="1:34" ht="12" customHeight="1" x14ac:dyDescent="0.35">
      <c r="A51" s="724"/>
      <c r="B51" s="725"/>
      <c r="C51" s="725"/>
      <c r="D51" s="726"/>
      <c r="E51" s="737"/>
      <c r="F51" s="738"/>
      <c r="G51" s="738"/>
      <c r="H51" s="738"/>
      <c r="I51" s="738"/>
      <c r="J51" s="738"/>
      <c r="K51" s="738"/>
      <c r="L51" s="738"/>
      <c r="M51" s="738"/>
      <c r="N51" s="738"/>
      <c r="O51" s="738"/>
      <c r="P51" s="738"/>
      <c r="Q51" s="738"/>
      <c r="R51" s="738"/>
      <c r="S51" s="738"/>
      <c r="T51" s="738"/>
      <c r="U51" s="739"/>
      <c r="V51" s="775"/>
      <c r="W51" s="776"/>
      <c r="X51" s="600"/>
      <c r="Y51" s="601"/>
      <c r="Z51" s="601"/>
      <c r="AA51" s="601"/>
      <c r="AB51" s="601"/>
      <c r="AC51" s="601"/>
      <c r="AD51" s="600"/>
      <c r="AE51" s="601"/>
      <c r="AF51" s="601"/>
      <c r="AG51" s="601"/>
      <c r="AH51" s="614"/>
    </row>
    <row r="52" spans="1:34" ht="15" customHeight="1" x14ac:dyDescent="0.35">
      <c r="A52" s="704" t="s">
        <v>358</v>
      </c>
      <c r="B52" s="705"/>
      <c r="C52" s="705"/>
      <c r="D52" s="706"/>
      <c r="E52" s="766" t="s">
        <v>454</v>
      </c>
      <c r="F52" s="580"/>
      <c r="G52" s="580"/>
      <c r="H52" s="580"/>
      <c r="I52" s="580"/>
      <c r="J52" s="580"/>
      <c r="K52" s="580"/>
      <c r="L52" s="580"/>
      <c r="M52" s="580"/>
      <c r="N52" s="580"/>
      <c r="O52" s="580"/>
      <c r="P52" s="580"/>
      <c r="Q52" s="580"/>
      <c r="R52" s="580"/>
      <c r="S52" s="580"/>
      <c r="T52" s="580"/>
      <c r="U52" s="581"/>
      <c r="V52" s="777" t="s">
        <v>318</v>
      </c>
      <c r="W52" s="778"/>
      <c r="X52" s="597"/>
      <c r="Y52" s="598"/>
      <c r="Z52" s="598"/>
      <c r="AA52" s="598"/>
      <c r="AB52" s="598"/>
      <c r="AC52" s="598"/>
      <c r="AD52" s="597"/>
      <c r="AE52" s="598"/>
      <c r="AF52" s="598"/>
      <c r="AG52" s="598"/>
      <c r="AH52" s="599"/>
    </row>
    <row r="53" spans="1:34" ht="13.5" customHeight="1" thickBot="1" x14ac:dyDescent="0.4">
      <c r="A53" s="710"/>
      <c r="B53" s="711"/>
      <c r="C53" s="711"/>
      <c r="D53" s="727"/>
      <c r="E53" s="767"/>
      <c r="F53" s="575"/>
      <c r="G53" s="575"/>
      <c r="H53" s="575"/>
      <c r="I53" s="575"/>
      <c r="J53" s="575"/>
      <c r="K53" s="575"/>
      <c r="L53" s="575"/>
      <c r="M53" s="575"/>
      <c r="N53" s="575"/>
      <c r="O53" s="575"/>
      <c r="P53" s="575"/>
      <c r="Q53" s="575"/>
      <c r="R53" s="575"/>
      <c r="S53" s="575"/>
      <c r="T53" s="575"/>
      <c r="U53" s="576"/>
      <c r="V53" s="779"/>
      <c r="W53" s="780"/>
      <c r="X53" s="577"/>
      <c r="Y53" s="578"/>
      <c r="Z53" s="578"/>
      <c r="AA53" s="578"/>
      <c r="AB53" s="578"/>
      <c r="AC53" s="578"/>
      <c r="AD53" s="577"/>
      <c r="AE53" s="578"/>
      <c r="AF53" s="578"/>
      <c r="AG53" s="578"/>
      <c r="AH53" s="579"/>
    </row>
    <row r="54" spans="1:34" ht="15" thickBot="1" x14ac:dyDescent="0.4">
      <c r="A54" s="742"/>
      <c r="B54" s="742"/>
      <c r="C54" s="742"/>
      <c r="D54" s="742"/>
      <c r="E54" s="765"/>
      <c r="F54" s="765"/>
      <c r="G54" s="765"/>
      <c r="H54" s="765"/>
      <c r="I54" s="765"/>
      <c r="J54" s="765"/>
      <c r="K54" s="765"/>
      <c r="L54" s="765"/>
      <c r="M54" s="765"/>
      <c r="N54" s="765"/>
      <c r="O54" s="765"/>
      <c r="P54" s="765"/>
      <c r="Q54" s="765"/>
      <c r="R54" s="765"/>
      <c r="S54" s="765"/>
      <c r="T54" s="765"/>
      <c r="U54" s="765"/>
      <c r="V54" s="781"/>
      <c r="W54" s="781"/>
      <c r="X54" s="703"/>
      <c r="Y54" s="703"/>
      <c r="Z54" s="703"/>
      <c r="AA54" s="703"/>
      <c r="AB54" s="703"/>
      <c r="AC54" s="703"/>
      <c r="AD54" s="703"/>
      <c r="AE54" s="703"/>
      <c r="AF54" s="703"/>
      <c r="AG54" s="703"/>
      <c r="AH54" s="703"/>
    </row>
    <row r="55" spans="1:34" ht="15" customHeight="1" x14ac:dyDescent="0.35">
      <c r="A55" s="728" t="s">
        <v>359</v>
      </c>
      <c r="B55" s="729"/>
      <c r="C55" s="729"/>
      <c r="D55" s="730"/>
      <c r="E55" s="768" t="s">
        <v>456</v>
      </c>
      <c r="F55" s="573"/>
      <c r="G55" s="573"/>
      <c r="H55" s="573"/>
      <c r="I55" s="573"/>
      <c r="J55" s="573"/>
      <c r="K55" s="573"/>
      <c r="L55" s="573"/>
      <c r="M55" s="573"/>
      <c r="N55" s="573"/>
      <c r="O55" s="573"/>
      <c r="P55" s="573"/>
      <c r="Q55" s="573"/>
      <c r="R55" s="573"/>
      <c r="S55" s="573"/>
      <c r="T55" s="573"/>
      <c r="U55" s="574"/>
      <c r="V55" s="782"/>
      <c r="W55" s="783"/>
      <c r="X55" s="605">
        <f>SUM(X46+X48+X49+X50+X52)</f>
        <v>394177</v>
      </c>
      <c r="Y55" s="606"/>
      <c r="Z55" s="606"/>
      <c r="AA55" s="606"/>
      <c r="AB55" s="606"/>
      <c r="AC55" s="606"/>
      <c r="AD55" s="605">
        <f>SUM(AD46+AD48+AD49+AD50+AD52)</f>
        <v>574712</v>
      </c>
      <c r="AE55" s="606"/>
      <c r="AF55" s="606"/>
      <c r="AG55" s="606"/>
      <c r="AH55" s="607"/>
    </row>
    <row r="56" spans="1:34" ht="15" thickBot="1" x14ac:dyDescent="0.4">
      <c r="A56" s="710"/>
      <c r="B56" s="711"/>
      <c r="C56" s="711"/>
      <c r="D56" s="727"/>
      <c r="E56" s="767"/>
      <c r="F56" s="575"/>
      <c r="G56" s="575"/>
      <c r="H56" s="575"/>
      <c r="I56" s="575"/>
      <c r="J56" s="575"/>
      <c r="K56" s="575"/>
      <c r="L56" s="575"/>
      <c r="M56" s="575"/>
      <c r="N56" s="575"/>
      <c r="O56" s="575"/>
      <c r="P56" s="575"/>
      <c r="Q56" s="575"/>
      <c r="R56" s="575"/>
      <c r="S56" s="575"/>
      <c r="T56" s="575"/>
      <c r="U56" s="576"/>
      <c r="V56" s="779"/>
      <c r="W56" s="780"/>
      <c r="X56" s="608"/>
      <c r="Y56" s="609"/>
      <c r="Z56" s="609"/>
      <c r="AA56" s="609"/>
      <c r="AB56" s="609"/>
      <c r="AC56" s="609"/>
      <c r="AD56" s="608">
        <f>SUM(AD47+AD48+AD49+AD51+AD53)</f>
        <v>574712</v>
      </c>
      <c r="AE56" s="609"/>
      <c r="AF56" s="609"/>
      <c r="AG56" s="609"/>
      <c r="AH56" s="610"/>
    </row>
    <row r="57" spans="1:34" ht="15" customHeight="1" x14ac:dyDescent="0.35">
      <c r="A57" s="728" t="s">
        <v>360</v>
      </c>
      <c r="B57" s="729"/>
      <c r="C57" s="729"/>
      <c r="D57" s="730"/>
      <c r="E57" s="573" t="s">
        <v>457</v>
      </c>
      <c r="F57" s="573"/>
      <c r="G57" s="573"/>
      <c r="H57" s="573"/>
      <c r="I57" s="573"/>
      <c r="J57" s="573"/>
      <c r="K57" s="573"/>
      <c r="L57" s="573"/>
      <c r="M57" s="573"/>
      <c r="N57" s="573"/>
      <c r="O57" s="573"/>
      <c r="P57" s="573"/>
      <c r="Q57" s="573"/>
      <c r="R57" s="573"/>
      <c r="S57" s="573"/>
      <c r="T57" s="573"/>
      <c r="U57" s="574"/>
      <c r="V57" s="782" t="s">
        <v>444</v>
      </c>
      <c r="W57" s="783"/>
      <c r="X57" s="561">
        <v>-112544</v>
      </c>
      <c r="Y57" s="562"/>
      <c r="Z57" s="562"/>
      <c r="AA57" s="562"/>
      <c r="AB57" s="562"/>
      <c r="AC57" s="562"/>
      <c r="AD57" s="561">
        <v>-106675</v>
      </c>
      <c r="AE57" s="562"/>
      <c r="AF57" s="562"/>
      <c r="AG57" s="562"/>
      <c r="AH57" s="563"/>
    </row>
    <row r="58" spans="1:34" x14ac:dyDescent="0.35">
      <c r="A58" s="707"/>
      <c r="B58" s="708"/>
      <c r="C58" s="708"/>
      <c r="D58" s="709"/>
      <c r="E58" s="738"/>
      <c r="F58" s="738"/>
      <c r="G58" s="738"/>
      <c r="H58" s="738"/>
      <c r="I58" s="738"/>
      <c r="J58" s="738"/>
      <c r="K58" s="738"/>
      <c r="L58" s="738"/>
      <c r="M58" s="738"/>
      <c r="N58" s="738"/>
      <c r="O58" s="738"/>
      <c r="P58" s="738"/>
      <c r="Q58" s="738"/>
      <c r="R58" s="738"/>
      <c r="S58" s="738"/>
      <c r="T58" s="738"/>
      <c r="U58" s="739"/>
      <c r="V58" s="775"/>
      <c r="W58" s="776"/>
      <c r="X58" s="600"/>
      <c r="Y58" s="601"/>
      <c r="Z58" s="601"/>
      <c r="AA58" s="601"/>
      <c r="AB58" s="601"/>
      <c r="AC58" s="601"/>
      <c r="AD58" s="600"/>
      <c r="AE58" s="601"/>
      <c r="AF58" s="601"/>
      <c r="AG58" s="601"/>
      <c r="AH58" s="614"/>
    </row>
    <row r="59" spans="1:34" ht="7.5" customHeight="1" x14ac:dyDescent="0.35">
      <c r="A59" s="704" t="s">
        <v>361</v>
      </c>
      <c r="B59" s="705"/>
      <c r="C59" s="705"/>
      <c r="D59" s="706"/>
      <c r="E59" s="734" t="s">
        <v>488</v>
      </c>
      <c r="F59" s="735"/>
      <c r="G59" s="735"/>
      <c r="H59" s="735"/>
      <c r="I59" s="735"/>
      <c r="J59" s="735"/>
      <c r="K59" s="735"/>
      <c r="L59" s="735"/>
      <c r="M59" s="735"/>
      <c r="N59" s="735"/>
      <c r="O59" s="735"/>
      <c r="P59" s="735"/>
      <c r="Q59" s="735"/>
      <c r="R59" s="735"/>
      <c r="S59" s="735"/>
      <c r="T59" s="735"/>
      <c r="U59" s="736"/>
      <c r="V59" s="777" t="s">
        <v>315</v>
      </c>
      <c r="W59" s="778"/>
      <c r="X59" s="597"/>
      <c r="Y59" s="598"/>
      <c r="Z59" s="598"/>
      <c r="AA59" s="598"/>
      <c r="AB59" s="598"/>
      <c r="AC59" s="598"/>
      <c r="AD59" s="597"/>
      <c r="AE59" s="598"/>
      <c r="AF59" s="598"/>
      <c r="AG59" s="598"/>
      <c r="AH59" s="599"/>
    </row>
    <row r="60" spans="1:34" ht="7.5" customHeight="1" x14ac:dyDescent="0.35">
      <c r="A60" s="707"/>
      <c r="B60" s="708"/>
      <c r="C60" s="708"/>
      <c r="D60" s="709"/>
      <c r="E60" s="737"/>
      <c r="F60" s="738"/>
      <c r="G60" s="738"/>
      <c r="H60" s="738"/>
      <c r="I60" s="738"/>
      <c r="J60" s="738"/>
      <c r="K60" s="738"/>
      <c r="L60" s="738"/>
      <c r="M60" s="738"/>
      <c r="N60" s="738"/>
      <c r="O60" s="738"/>
      <c r="P60" s="738"/>
      <c r="Q60" s="738"/>
      <c r="R60" s="738"/>
      <c r="S60" s="738"/>
      <c r="T60" s="738"/>
      <c r="U60" s="739"/>
      <c r="V60" s="775"/>
      <c r="W60" s="776"/>
      <c r="X60" s="600"/>
      <c r="Y60" s="601"/>
      <c r="Z60" s="601"/>
      <c r="AA60" s="601"/>
      <c r="AB60" s="601"/>
      <c r="AC60" s="601"/>
      <c r="AD60" s="600"/>
      <c r="AE60" s="601"/>
      <c r="AF60" s="601"/>
      <c r="AG60" s="601"/>
      <c r="AH60" s="614"/>
    </row>
    <row r="61" spans="1:34" ht="7.5" customHeight="1" x14ac:dyDescent="0.35">
      <c r="A61" s="704" t="s">
        <v>362</v>
      </c>
      <c r="B61" s="705"/>
      <c r="C61" s="705"/>
      <c r="D61" s="705"/>
      <c r="E61" s="734" t="s">
        <v>487</v>
      </c>
      <c r="F61" s="735"/>
      <c r="G61" s="735"/>
      <c r="H61" s="735"/>
      <c r="I61" s="735"/>
      <c r="J61" s="735"/>
      <c r="K61" s="735"/>
      <c r="L61" s="735"/>
      <c r="M61" s="735"/>
      <c r="N61" s="735"/>
      <c r="O61" s="735"/>
      <c r="P61" s="735"/>
      <c r="Q61" s="735"/>
      <c r="R61" s="735"/>
      <c r="S61" s="735"/>
      <c r="T61" s="735"/>
      <c r="U61" s="736"/>
      <c r="V61" s="777" t="s">
        <v>318</v>
      </c>
      <c r="W61" s="778"/>
      <c r="X61" s="597"/>
      <c r="Y61" s="598"/>
      <c r="Z61" s="598"/>
      <c r="AA61" s="598"/>
      <c r="AB61" s="598"/>
      <c r="AC61" s="598"/>
      <c r="AD61" s="597"/>
      <c r="AE61" s="598"/>
      <c r="AF61" s="598"/>
      <c r="AG61" s="598"/>
      <c r="AH61" s="599"/>
    </row>
    <row r="62" spans="1:34" ht="7.5" customHeight="1" thickBot="1" x14ac:dyDescent="0.4">
      <c r="A62" s="710"/>
      <c r="B62" s="711"/>
      <c r="C62" s="711"/>
      <c r="D62" s="711"/>
      <c r="E62" s="767"/>
      <c r="F62" s="575"/>
      <c r="G62" s="575"/>
      <c r="H62" s="575"/>
      <c r="I62" s="575"/>
      <c r="J62" s="575"/>
      <c r="K62" s="575"/>
      <c r="L62" s="575"/>
      <c r="M62" s="575"/>
      <c r="N62" s="575"/>
      <c r="O62" s="575"/>
      <c r="P62" s="575"/>
      <c r="Q62" s="575"/>
      <c r="R62" s="575"/>
      <c r="S62" s="575"/>
      <c r="T62" s="575"/>
      <c r="U62" s="576"/>
      <c r="V62" s="779"/>
      <c r="W62" s="780"/>
      <c r="X62" s="577"/>
      <c r="Y62" s="578"/>
      <c r="Z62" s="578"/>
      <c r="AA62" s="578"/>
      <c r="AB62" s="578"/>
      <c r="AC62" s="578"/>
      <c r="AD62" s="577"/>
      <c r="AE62" s="578"/>
      <c r="AF62" s="578"/>
      <c r="AG62" s="578"/>
      <c r="AH62" s="579"/>
    </row>
    <row r="63" spans="1:34" ht="12" customHeight="1" x14ac:dyDescent="0.35">
      <c r="A63" s="728" t="s">
        <v>363</v>
      </c>
      <c r="B63" s="729"/>
      <c r="C63" s="729"/>
      <c r="D63" s="730"/>
      <c r="E63" s="802" t="s">
        <v>458</v>
      </c>
      <c r="F63" s="803"/>
      <c r="G63" s="803"/>
      <c r="H63" s="803"/>
      <c r="I63" s="803"/>
      <c r="J63" s="803"/>
      <c r="K63" s="803"/>
      <c r="L63" s="803"/>
      <c r="M63" s="803"/>
      <c r="N63" s="803"/>
      <c r="O63" s="803"/>
      <c r="P63" s="803"/>
      <c r="Q63" s="803"/>
      <c r="R63" s="803"/>
      <c r="S63" s="803"/>
      <c r="T63" s="803"/>
      <c r="U63" s="804"/>
      <c r="V63" s="782"/>
      <c r="W63" s="783"/>
      <c r="X63" s="605">
        <f>SUM(X55+X57+X59+X61)</f>
        <v>281633</v>
      </c>
      <c r="Y63" s="606"/>
      <c r="Z63" s="606"/>
      <c r="AA63" s="606"/>
      <c r="AB63" s="606"/>
      <c r="AC63" s="607"/>
      <c r="AD63" s="605">
        <f>SUM(AD55+AD57+AD59+AD61)</f>
        <v>468037</v>
      </c>
      <c r="AE63" s="606"/>
      <c r="AF63" s="606"/>
      <c r="AG63" s="606"/>
      <c r="AH63" s="607"/>
    </row>
    <row r="64" spans="1:34" ht="12" customHeight="1" thickBot="1" x14ac:dyDescent="0.4">
      <c r="A64" s="710"/>
      <c r="B64" s="711"/>
      <c r="C64" s="711"/>
      <c r="D64" s="727"/>
      <c r="E64" s="805"/>
      <c r="F64" s="806"/>
      <c r="G64" s="806"/>
      <c r="H64" s="806"/>
      <c r="I64" s="806"/>
      <c r="J64" s="806"/>
      <c r="K64" s="806"/>
      <c r="L64" s="806"/>
      <c r="M64" s="806"/>
      <c r="N64" s="806"/>
      <c r="O64" s="806"/>
      <c r="P64" s="806"/>
      <c r="Q64" s="806"/>
      <c r="R64" s="806"/>
      <c r="S64" s="806"/>
      <c r="T64" s="806"/>
      <c r="U64" s="807"/>
      <c r="V64" s="779"/>
      <c r="W64" s="780"/>
      <c r="X64" s="608"/>
      <c r="Y64" s="609"/>
      <c r="Z64" s="609"/>
      <c r="AA64" s="609"/>
      <c r="AB64" s="609"/>
      <c r="AC64" s="610"/>
      <c r="AD64" s="608">
        <f>SUM(AD56+AD58+AD60+AD62)</f>
        <v>574712</v>
      </c>
      <c r="AE64" s="609"/>
      <c r="AF64" s="609"/>
      <c r="AG64" s="609"/>
      <c r="AH64" s="610"/>
    </row>
    <row r="65" spans="1:34" ht="15" thickBot="1" x14ac:dyDescent="0.4">
      <c r="A65" s="898"/>
      <c r="B65" s="898"/>
      <c r="C65" s="898"/>
      <c r="D65" s="898"/>
      <c r="E65" s="898"/>
      <c r="F65" s="898"/>
      <c r="G65" s="898"/>
      <c r="H65" s="898"/>
      <c r="I65" s="898"/>
      <c r="J65" s="898"/>
      <c r="K65" s="898"/>
      <c r="L65" s="898"/>
      <c r="M65" s="898"/>
      <c r="N65" s="898"/>
      <c r="O65" s="898"/>
      <c r="P65" s="898"/>
      <c r="Q65" s="898"/>
      <c r="R65" s="898"/>
      <c r="S65" s="898"/>
      <c r="T65" s="898"/>
      <c r="U65" s="898"/>
      <c r="V65" s="898"/>
      <c r="W65" s="898"/>
      <c r="X65" s="898"/>
      <c r="Y65" s="898"/>
      <c r="Z65" s="898"/>
      <c r="AA65" s="898"/>
      <c r="AB65" s="898"/>
      <c r="AC65" s="898"/>
      <c r="AD65" s="898"/>
      <c r="AE65" s="898"/>
      <c r="AF65" s="898"/>
      <c r="AG65" s="898"/>
      <c r="AH65" s="898"/>
    </row>
    <row r="66" spans="1:34" ht="15" thickBot="1" x14ac:dyDescent="0.4">
      <c r="A66" s="651" t="s">
        <v>364</v>
      </c>
      <c r="B66" s="652"/>
      <c r="C66" s="652"/>
      <c r="D66" s="653"/>
      <c r="E66" s="749" t="s">
        <v>365</v>
      </c>
      <c r="F66" s="750"/>
      <c r="G66" s="750"/>
      <c r="H66" s="750"/>
      <c r="I66" s="750"/>
      <c r="J66" s="750"/>
      <c r="K66" s="750"/>
      <c r="L66" s="750"/>
      <c r="M66" s="750"/>
      <c r="N66" s="750"/>
      <c r="O66" s="750"/>
      <c r="P66" s="750"/>
      <c r="Q66" s="750"/>
      <c r="R66" s="750"/>
      <c r="S66" s="750"/>
      <c r="T66" s="750"/>
      <c r="U66" s="751"/>
      <c r="V66" s="675"/>
      <c r="W66" s="676"/>
      <c r="X66" s="630"/>
      <c r="Y66" s="631"/>
      <c r="Z66" s="631"/>
      <c r="AA66" s="631"/>
      <c r="AB66" s="631"/>
      <c r="AC66" s="632"/>
      <c r="AD66" s="630"/>
      <c r="AE66" s="631"/>
      <c r="AF66" s="631"/>
      <c r="AG66" s="631"/>
      <c r="AH66" s="632"/>
    </row>
    <row r="67" spans="1:34" x14ac:dyDescent="0.35">
      <c r="A67" s="718" t="s">
        <v>366</v>
      </c>
      <c r="B67" s="719"/>
      <c r="C67" s="719"/>
      <c r="D67" s="720"/>
      <c r="E67" s="796" t="s">
        <v>367</v>
      </c>
      <c r="F67" s="797"/>
      <c r="G67" s="797"/>
      <c r="H67" s="797"/>
      <c r="I67" s="797"/>
      <c r="J67" s="797"/>
      <c r="K67" s="797"/>
      <c r="L67" s="797"/>
      <c r="M67" s="797"/>
      <c r="N67" s="797"/>
      <c r="O67" s="797"/>
      <c r="P67" s="797"/>
      <c r="Q67" s="797"/>
      <c r="R67" s="797"/>
      <c r="S67" s="797"/>
      <c r="T67" s="797"/>
      <c r="U67" s="798"/>
      <c r="V67" s="852" t="s">
        <v>318</v>
      </c>
      <c r="W67" s="853"/>
      <c r="X67" s="793">
        <v>-3958</v>
      </c>
      <c r="Y67" s="794"/>
      <c r="Z67" s="794"/>
      <c r="AA67" s="794"/>
      <c r="AB67" s="794"/>
      <c r="AC67" s="795"/>
      <c r="AD67" s="790">
        <v>-11670</v>
      </c>
      <c r="AE67" s="791"/>
      <c r="AF67" s="791"/>
      <c r="AG67" s="791"/>
      <c r="AH67" s="792"/>
    </row>
    <row r="68" spans="1:34" x14ac:dyDescent="0.35">
      <c r="A68" s="787" t="s">
        <v>368</v>
      </c>
      <c r="B68" s="788"/>
      <c r="C68" s="788"/>
      <c r="D68" s="789"/>
      <c r="E68" s="799" t="s">
        <v>369</v>
      </c>
      <c r="F68" s="800"/>
      <c r="G68" s="800"/>
      <c r="H68" s="800"/>
      <c r="I68" s="800"/>
      <c r="J68" s="800"/>
      <c r="K68" s="800"/>
      <c r="L68" s="800"/>
      <c r="M68" s="800"/>
      <c r="N68" s="800"/>
      <c r="O68" s="800"/>
      <c r="P68" s="800"/>
      <c r="Q68" s="800"/>
      <c r="R68" s="800"/>
      <c r="S68" s="800"/>
      <c r="T68" s="800"/>
      <c r="U68" s="801"/>
      <c r="V68" s="868" t="s">
        <v>318</v>
      </c>
      <c r="W68" s="869"/>
      <c r="X68" s="790">
        <v>-138009</v>
      </c>
      <c r="Y68" s="791"/>
      <c r="Z68" s="791"/>
      <c r="AA68" s="791"/>
      <c r="AB68" s="791"/>
      <c r="AC68" s="792"/>
      <c r="AD68" s="790">
        <v>-32822</v>
      </c>
      <c r="AE68" s="791"/>
      <c r="AF68" s="791"/>
      <c r="AG68" s="791"/>
      <c r="AH68" s="792"/>
    </row>
    <row r="69" spans="1:34" x14ac:dyDescent="0.35">
      <c r="A69" s="704" t="s">
        <v>370</v>
      </c>
      <c r="B69" s="705"/>
      <c r="C69" s="705"/>
      <c r="D69" s="706"/>
      <c r="E69" s="734" t="s">
        <v>455</v>
      </c>
      <c r="F69" s="735"/>
      <c r="G69" s="735"/>
      <c r="H69" s="735"/>
      <c r="I69" s="735"/>
      <c r="J69" s="735"/>
      <c r="K69" s="735"/>
      <c r="L69" s="735"/>
      <c r="M69" s="735"/>
      <c r="N69" s="735"/>
      <c r="O69" s="735"/>
      <c r="P69" s="735"/>
      <c r="Q69" s="735"/>
      <c r="R69" s="735"/>
      <c r="S69" s="735"/>
      <c r="T69" s="735"/>
      <c r="U69" s="736"/>
      <c r="V69" s="863" t="s">
        <v>315</v>
      </c>
      <c r="W69" s="864"/>
      <c r="X69" s="820"/>
      <c r="Y69" s="821"/>
      <c r="Z69" s="821"/>
      <c r="AA69" s="821"/>
      <c r="AB69" s="821"/>
      <c r="AC69" s="822"/>
      <c r="AD69" s="820"/>
      <c r="AE69" s="821"/>
      <c r="AF69" s="821"/>
      <c r="AG69" s="821"/>
      <c r="AH69" s="822"/>
    </row>
    <row r="70" spans="1:34" x14ac:dyDescent="0.35">
      <c r="A70" s="784"/>
      <c r="B70" s="785"/>
      <c r="C70" s="785"/>
      <c r="D70" s="786"/>
      <c r="E70" s="766"/>
      <c r="F70" s="580"/>
      <c r="G70" s="580"/>
      <c r="H70" s="580"/>
      <c r="I70" s="580"/>
      <c r="J70" s="580"/>
      <c r="K70" s="580"/>
      <c r="L70" s="580"/>
      <c r="M70" s="580"/>
      <c r="N70" s="580"/>
      <c r="O70" s="580"/>
      <c r="P70" s="580"/>
      <c r="Q70" s="580"/>
      <c r="R70" s="580"/>
      <c r="S70" s="580"/>
      <c r="T70" s="580"/>
      <c r="U70" s="581"/>
      <c r="V70" s="584"/>
      <c r="W70" s="585"/>
      <c r="X70" s="823"/>
      <c r="Y70" s="824"/>
      <c r="Z70" s="824"/>
      <c r="AA70" s="824"/>
      <c r="AB70" s="824"/>
      <c r="AC70" s="825"/>
      <c r="AD70" s="823"/>
      <c r="AE70" s="824"/>
      <c r="AF70" s="824"/>
      <c r="AG70" s="824"/>
      <c r="AH70" s="825"/>
    </row>
    <row r="71" spans="1:34" ht="15.75" customHeight="1" x14ac:dyDescent="0.35">
      <c r="A71" s="707"/>
      <c r="B71" s="708"/>
      <c r="C71" s="708"/>
      <c r="D71" s="709"/>
      <c r="E71" s="737"/>
      <c r="F71" s="738"/>
      <c r="G71" s="738"/>
      <c r="H71" s="738"/>
      <c r="I71" s="738"/>
      <c r="J71" s="738"/>
      <c r="K71" s="738"/>
      <c r="L71" s="738"/>
      <c r="M71" s="738"/>
      <c r="N71" s="738"/>
      <c r="O71" s="738"/>
      <c r="P71" s="738"/>
      <c r="Q71" s="738"/>
      <c r="R71" s="738"/>
      <c r="S71" s="738"/>
      <c r="T71" s="738"/>
      <c r="U71" s="739"/>
      <c r="V71" s="865"/>
      <c r="W71" s="866"/>
      <c r="X71" s="826"/>
      <c r="Y71" s="827"/>
      <c r="Z71" s="827"/>
      <c r="AA71" s="827"/>
      <c r="AB71" s="827"/>
      <c r="AC71" s="828"/>
      <c r="AD71" s="826"/>
      <c r="AE71" s="827"/>
      <c r="AF71" s="827"/>
      <c r="AG71" s="827"/>
      <c r="AH71" s="828"/>
    </row>
    <row r="72" spans="1:34" x14ac:dyDescent="0.35">
      <c r="A72" s="787" t="s">
        <v>371</v>
      </c>
      <c r="B72" s="788"/>
      <c r="C72" s="788"/>
      <c r="D72" s="789"/>
      <c r="E72" s="799" t="s">
        <v>372</v>
      </c>
      <c r="F72" s="800"/>
      <c r="G72" s="800"/>
      <c r="H72" s="800"/>
      <c r="I72" s="800"/>
      <c r="J72" s="800"/>
      <c r="K72" s="800"/>
      <c r="L72" s="800"/>
      <c r="M72" s="800"/>
      <c r="N72" s="800"/>
      <c r="O72" s="800"/>
      <c r="P72" s="800"/>
      <c r="Q72" s="800"/>
      <c r="R72" s="800"/>
      <c r="S72" s="800"/>
      <c r="T72" s="800"/>
      <c r="U72" s="801"/>
      <c r="V72" s="868" t="s">
        <v>315</v>
      </c>
      <c r="W72" s="869"/>
      <c r="X72" s="790"/>
      <c r="Y72" s="791"/>
      <c r="Z72" s="791"/>
      <c r="AA72" s="791"/>
      <c r="AB72" s="791"/>
      <c r="AC72" s="792"/>
      <c r="AD72" s="790"/>
      <c r="AE72" s="791"/>
      <c r="AF72" s="791"/>
      <c r="AG72" s="791"/>
      <c r="AH72" s="792"/>
    </row>
    <row r="73" spans="1:34" x14ac:dyDescent="0.35">
      <c r="A73" s="787" t="s">
        <v>373</v>
      </c>
      <c r="B73" s="788"/>
      <c r="C73" s="788"/>
      <c r="D73" s="789"/>
      <c r="E73" s="799" t="s">
        <v>374</v>
      </c>
      <c r="F73" s="800"/>
      <c r="G73" s="800"/>
      <c r="H73" s="800"/>
      <c r="I73" s="800"/>
      <c r="J73" s="800"/>
      <c r="K73" s="800"/>
      <c r="L73" s="800"/>
      <c r="M73" s="800"/>
      <c r="N73" s="800"/>
      <c r="O73" s="800"/>
      <c r="P73" s="800"/>
      <c r="Q73" s="800"/>
      <c r="R73" s="800"/>
      <c r="S73" s="800"/>
      <c r="T73" s="800"/>
      <c r="U73" s="801"/>
      <c r="V73" s="868" t="s">
        <v>315</v>
      </c>
      <c r="W73" s="869"/>
      <c r="X73" s="790">
        <v>8916</v>
      </c>
      <c r="Y73" s="791"/>
      <c r="Z73" s="791"/>
      <c r="AA73" s="791"/>
      <c r="AB73" s="791"/>
      <c r="AC73" s="792"/>
      <c r="AD73" s="790">
        <v>4583</v>
      </c>
      <c r="AE73" s="791"/>
      <c r="AF73" s="791"/>
      <c r="AG73" s="791"/>
      <c r="AH73" s="792"/>
    </row>
    <row r="74" spans="1:34" x14ac:dyDescent="0.35">
      <c r="A74" s="704" t="s">
        <v>375</v>
      </c>
      <c r="B74" s="705"/>
      <c r="C74" s="705"/>
      <c r="D74" s="706"/>
      <c r="E74" s="734" t="s">
        <v>459</v>
      </c>
      <c r="F74" s="735"/>
      <c r="G74" s="735"/>
      <c r="H74" s="735"/>
      <c r="I74" s="735"/>
      <c r="J74" s="735"/>
      <c r="K74" s="735"/>
      <c r="L74" s="735"/>
      <c r="M74" s="735"/>
      <c r="N74" s="735"/>
      <c r="O74" s="735"/>
      <c r="P74" s="735"/>
      <c r="Q74" s="735"/>
      <c r="R74" s="735"/>
      <c r="S74" s="735"/>
      <c r="T74" s="735"/>
      <c r="U74" s="736"/>
      <c r="V74" s="863" t="s">
        <v>315</v>
      </c>
      <c r="W74" s="864"/>
      <c r="X74" s="820"/>
      <c r="Y74" s="821"/>
      <c r="Z74" s="821"/>
      <c r="AA74" s="821"/>
      <c r="AB74" s="821"/>
      <c r="AC74" s="822"/>
      <c r="AD74" s="820"/>
      <c r="AE74" s="821"/>
      <c r="AF74" s="821"/>
      <c r="AG74" s="821"/>
      <c r="AH74" s="822"/>
    </row>
    <row r="75" spans="1:34" x14ac:dyDescent="0.35">
      <c r="A75" s="784"/>
      <c r="B75" s="785"/>
      <c r="C75" s="785"/>
      <c r="D75" s="786"/>
      <c r="E75" s="766"/>
      <c r="F75" s="580"/>
      <c r="G75" s="580"/>
      <c r="H75" s="580"/>
      <c r="I75" s="580"/>
      <c r="J75" s="580"/>
      <c r="K75" s="580"/>
      <c r="L75" s="580"/>
      <c r="M75" s="580"/>
      <c r="N75" s="580"/>
      <c r="O75" s="580"/>
      <c r="P75" s="580"/>
      <c r="Q75" s="580"/>
      <c r="R75" s="580"/>
      <c r="S75" s="580"/>
      <c r="T75" s="580"/>
      <c r="U75" s="581"/>
      <c r="V75" s="584"/>
      <c r="W75" s="585"/>
      <c r="X75" s="823"/>
      <c r="Y75" s="824"/>
      <c r="Z75" s="824"/>
      <c r="AA75" s="824"/>
      <c r="AB75" s="824"/>
      <c r="AC75" s="825"/>
      <c r="AD75" s="823"/>
      <c r="AE75" s="824"/>
      <c r="AF75" s="824"/>
      <c r="AG75" s="824"/>
      <c r="AH75" s="825"/>
    </row>
    <row r="76" spans="1:34" ht="10.5" customHeight="1" x14ac:dyDescent="0.35">
      <c r="A76" s="707"/>
      <c r="B76" s="708"/>
      <c r="C76" s="708"/>
      <c r="D76" s="709"/>
      <c r="E76" s="737"/>
      <c r="F76" s="738"/>
      <c r="G76" s="738"/>
      <c r="H76" s="738"/>
      <c r="I76" s="738"/>
      <c r="J76" s="738"/>
      <c r="K76" s="738"/>
      <c r="L76" s="738"/>
      <c r="M76" s="738"/>
      <c r="N76" s="738"/>
      <c r="O76" s="738"/>
      <c r="P76" s="738"/>
      <c r="Q76" s="738"/>
      <c r="R76" s="738"/>
      <c r="S76" s="738"/>
      <c r="T76" s="738"/>
      <c r="U76" s="739"/>
      <c r="V76" s="865"/>
      <c r="W76" s="866"/>
      <c r="X76" s="826"/>
      <c r="Y76" s="827"/>
      <c r="Z76" s="827"/>
      <c r="AA76" s="827"/>
      <c r="AB76" s="827"/>
      <c r="AC76" s="828"/>
      <c r="AD76" s="826"/>
      <c r="AE76" s="827"/>
      <c r="AF76" s="827"/>
      <c r="AG76" s="827"/>
      <c r="AH76" s="828"/>
    </row>
    <row r="77" spans="1:34" x14ac:dyDescent="0.35">
      <c r="A77" s="704" t="s">
        <v>376</v>
      </c>
      <c r="B77" s="705"/>
      <c r="C77" s="705"/>
      <c r="D77" s="706"/>
      <c r="E77" s="734" t="s">
        <v>460</v>
      </c>
      <c r="F77" s="735"/>
      <c r="G77" s="735"/>
      <c r="H77" s="735"/>
      <c r="I77" s="735"/>
      <c r="J77" s="735"/>
      <c r="K77" s="735"/>
      <c r="L77" s="735"/>
      <c r="M77" s="735"/>
      <c r="N77" s="735"/>
      <c r="O77" s="735"/>
      <c r="P77" s="735"/>
      <c r="Q77" s="735"/>
      <c r="R77" s="735"/>
      <c r="S77" s="735"/>
      <c r="T77" s="735"/>
      <c r="U77" s="736"/>
      <c r="V77" s="863" t="s">
        <v>318</v>
      </c>
      <c r="W77" s="864"/>
      <c r="X77" s="820"/>
      <c r="Y77" s="821"/>
      <c r="Z77" s="821"/>
      <c r="AA77" s="821"/>
      <c r="AB77" s="821"/>
      <c r="AC77" s="822"/>
      <c r="AD77" s="820"/>
      <c r="AE77" s="821"/>
      <c r="AF77" s="821"/>
      <c r="AG77" s="821"/>
      <c r="AH77" s="822"/>
    </row>
    <row r="78" spans="1:34" x14ac:dyDescent="0.35">
      <c r="A78" s="707"/>
      <c r="B78" s="708"/>
      <c r="C78" s="708"/>
      <c r="D78" s="709"/>
      <c r="E78" s="737"/>
      <c r="F78" s="738"/>
      <c r="G78" s="738"/>
      <c r="H78" s="738"/>
      <c r="I78" s="738"/>
      <c r="J78" s="738"/>
      <c r="K78" s="738"/>
      <c r="L78" s="738"/>
      <c r="M78" s="738"/>
      <c r="N78" s="738"/>
      <c r="O78" s="738"/>
      <c r="P78" s="738"/>
      <c r="Q78" s="738"/>
      <c r="R78" s="738"/>
      <c r="S78" s="738"/>
      <c r="T78" s="738"/>
      <c r="U78" s="739"/>
      <c r="V78" s="865"/>
      <c r="W78" s="866"/>
      <c r="X78" s="826"/>
      <c r="Y78" s="827"/>
      <c r="Z78" s="827"/>
      <c r="AA78" s="827"/>
      <c r="AB78" s="827"/>
      <c r="AC78" s="828"/>
      <c r="AD78" s="826"/>
      <c r="AE78" s="827"/>
      <c r="AF78" s="827"/>
      <c r="AG78" s="827"/>
      <c r="AH78" s="828"/>
    </row>
    <row r="79" spans="1:34" x14ac:dyDescent="0.35">
      <c r="A79" s="704" t="s">
        <v>377</v>
      </c>
      <c r="B79" s="705"/>
      <c r="C79" s="705"/>
      <c r="D79" s="706"/>
      <c r="E79" s="734" t="s">
        <v>461</v>
      </c>
      <c r="F79" s="735"/>
      <c r="G79" s="735"/>
      <c r="H79" s="735"/>
      <c r="I79" s="735"/>
      <c r="J79" s="735"/>
      <c r="K79" s="735"/>
      <c r="L79" s="735"/>
      <c r="M79" s="735"/>
      <c r="N79" s="735"/>
      <c r="O79" s="735"/>
      <c r="P79" s="735"/>
      <c r="Q79" s="735"/>
      <c r="R79" s="735"/>
      <c r="S79" s="735"/>
      <c r="T79" s="735"/>
      <c r="U79" s="736"/>
      <c r="V79" s="863" t="s">
        <v>315</v>
      </c>
      <c r="W79" s="864"/>
      <c r="X79" s="820"/>
      <c r="Y79" s="821"/>
      <c r="Z79" s="821"/>
      <c r="AA79" s="821"/>
      <c r="AB79" s="821"/>
      <c r="AC79" s="822"/>
      <c r="AD79" s="820"/>
      <c r="AE79" s="821"/>
      <c r="AF79" s="821"/>
      <c r="AG79" s="821"/>
      <c r="AH79" s="822"/>
    </row>
    <row r="80" spans="1:34" x14ac:dyDescent="0.35">
      <c r="A80" s="707"/>
      <c r="B80" s="708"/>
      <c r="C80" s="708"/>
      <c r="D80" s="709"/>
      <c r="E80" s="737"/>
      <c r="F80" s="738"/>
      <c r="G80" s="738"/>
      <c r="H80" s="738"/>
      <c r="I80" s="738"/>
      <c r="J80" s="738"/>
      <c r="K80" s="738"/>
      <c r="L80" s="738"/>
      <c r="M80" s="738"/>
      <c r="N80" s="738"/>
      <c r="O80" s="738"/>
      <c r="P80" s="738"/>
      <c r="Q80" s="738"/>
      <c r="R80" s="738"/>
      <c r="S80" s="738"/>
      <c r="T80" s="738"/>
      <c r="U80" s="739"/>
      <c r="V80" s="865"/>
      <c r="W80" s="866"/>
      <c r="X80" s="826"/>
      <c r="Y80" s="827"/>
      <c r="Z80" s="827"/>
      <c r="AA80" s="827"/>
      <c r="AB80" s="827"/>
      <c r="AC80" s="828"/>
      <c r="AD80" s="826"/>
      <c r="AE80" s="827"/>
      <c r="AF80" s="827"/>
      <c r="AG80" s="827"/>
      <c r="AH80" s="828"/>
    </row>
    <row r="81" spans="1:34" x14ac:dyDescent="0.35">
      <c r="A81" s="704" t="s">
        <v>378</v>
      </c>
      <c r="B81" s="705"/>
      <c r="C81" s="705"/>
      <c r="D81" s="706"/>
      <c r="E81" s="734" t="s">
        <v>462</v>
      </c>
      <c r="F81" s="735"/>
      <c r="G81" s="735"/>
      <c r="H81" s="735"/>
      <c r="I81" s="735"/>
      <c r="J81" s="735"/>
      <c r="K81" s="735"/>
      <c r="L81" s="735"/>
      <c r="M81" s="735"/>
      <c r="N81" s="735"/>
      <c r="O81" s="735"/>
      <c r="P81" s="735"/>
      <c r="Q81" s="735"/>
      <c r="R81" s="735"/>
      <c r="S81" s="735"/>
      <c r="T81" s="735"/>
      <c r="U81" s="736"/>
      <c r="V81" s="584" t="s">
        <v>318</v>
      </c>
      <c r="W81" s="585"/>
      <c r="X81" s="823"/>
      <c r="Y81" s="824"/>
      <c r="Z81" s="824"/>
      <c r="AA81" s="824"/>
      <c r="AB81" s="824"/>
      <c r="AC81" s="825"/>
      <c r="AD81" s="820"/>
      <c r="AE81" s="821"/>
      <c r="AF81" s="821"/>
      <c r="AG81" s="821"/>
      <c r="AH81" s="822"/>
    </row>
    <row r="82" spans="1:34" x14ac:dyDescent="0.35">
      <c r="A82" s="784"/>
      <c r="B82" s="785"/>
      <c r="C82" s="785"/>
      <c r="D82" s="786"/>
      <c r="E82" s="766"/>
      <c r="F82" s="580"/>
      <c r="G82" s="580"/>
      <c r="H82" s="580"/>
      <c r="I82" s="580"/>
      <c r="J82" s="580"/>
      <c r="K82" s="580"/>
      <c r="L82" s="580"/>
      <c r="M82" s="580"/>
      <c r="N82" s="580"/>
      <c r="O82" s="580"/>
      <c r="P82" s="580"/>
      <c r="Q82" s="580"/>
      <c r="R82" s="580"/>
      <c r="S82" s="580"/>
      <c r="T82" s="580"/>
      <c r="U82" s="581"/>
      <c r="V82" s="584"/>
      <c r="W82" s="585"/>
      <c r="X82" s="823"/>
      <c r="Y82" s="824"/>
      <c r="Z82" s="824"/>
      <c r="AA82" s="824"/>
      <c r="AB82" s="824"/>
      <c r="AC82" s="825"/>
      <c r="AD82" s="823"/>
      <c r="AE82" s="824"/>
      <c r="AF82" s="824"/>
      <c r="AG82" s="824"/>
      <c r="AH82" s="825"/>
    </row>
    <row r="83" spans="1:34" x14ac:dyDescent="0.35">
      <c r="A83" s="707"/>
      <c r="B83" s="708"/>
      <c r="C83" s="708"/>
      <c r="D83" s="709"/>
      <c r="E83" s="737"/>
      <c r="F83" s="738"/>
      <c r="G83" s="738"/>
      <c r="H83" s="738"/>
      <c r="I83" s="738"/>
      <c r="J83" s="738"/>
      <c r="K83" s="738"/>
      <c r="L83" s="738"/>
      <c r="M83" s="738"/>
      <c r="N83" s="738"/>
      <c r="O83" s="738"/>
      <c r="P83" s="738"/>
      <c r="Q83" s="738"/>
      <c r="R83" s="738"/>
      <c r="S83" s="738"/>
      <c r="T83" s="738"/>
      <c r="U83" s="739"/>
      <c r="V83" s="584"/>
      <c r="W83" s="585"/>
      <c r="X83" s="823"/>
      <c r="Y83" s="824"/>
      <c r="Z83" s="824"/>
      <c r="AA83" s="824"/>
      <c r="AB83" s="824"/>
      <c r="AC83" s="825"/>
      <c r="AD83" s="826"/>
      <c r="AE83" s="827"/>
      <c r="AF83" s="827"/>
      <c r="AG83" s="827"/>
      <c r="AH83" s="828"/>
    </row>
    <row r="84" spans="1:34" x14ac:dyDescent="0.35">
      <c r="A84" s="784" t="s">
        <v>379</v>
      </c>
      <c r="B84" s="785"/>
      <c r="C84" s="785"/>
      <c r="D84" s="786"/>
      <c r="E84" s="734" t="s">
        <v>463</v>
      </c>
      <c r="F84" s="735"/>
      <c r="G84" s="735"/>
      <c r="H84" s="735"/>
      <c r="I84" s="735"/>
      <c r="J84" s="735"/>
      <c r="K84" s="735"/>
      <c r="L84" s="735"/>
      <c r="M84" s="735"/>
      <c r="N84" s="735"/>
      <c r="O84" s="735"/>
      <c r="P84" s="735"/>
      <c r="Q84" s="735"/>
      <c r="R84" s="735"/>
      <c r="S84" s="735"/>
      <c r="T84" s="735"/>
      <c r="U84" s="736"/>
      <c r="V84" s="863" t="s">
        <v>315</v>
      </c>
      <c r="W84" s="864"/>
      <c r="X84" s="820"/>
      <c r="Y84" s="821"/>
      <c r="Z84" s="821"/>
      <c r="AA84" s="821"/>
      <c r="AB84" s="821"/>
      <c r="AC84" s="822"/>
      <c r="AD84" s="820"/>
      <c r="AE84" s="821"/>
      <c r="AF84" s="821"/>
      <c r="AG84" s="821"/>
      <c r="AH84" s="822"/>
    </row>
    <row r="85" spans="1:34" x14ac:dyDescent="0.35">
      <c r="A85" s="784"/>
      <c r="B85" s="785"/>
      <c r="C85" s="785"/>
      <c r="D85" s="786"/>
      <c r="E85" s="766"/>
      <c r="F85" s="580"/>
      <c r="G85" s="580"/>
      <c r="H85" s="580"/>
      <c r="I85" s="580"/>
      <c r="J85" s="580"/>
      <c r="K85" s="580"/>
      <c r="L85" s="580"/>
      <c r="M85" s="580"/>
      <c r="N85" s="580"/>
      <c r="O85" s="580"/>
      <c r="P85" s="580"/>
      <c r="Q85" s="580"/>
      <c r="R85" s="580"/>
      <c r="S85" s="580"/>
      <c r="T85" s="580"/>
      <c r="U85" s="581"/>
      <c r="V85" s="584"/>
      <c r="W85" s="585"/>
      <c r="X85" s="823"/>
      <c r="Y85" s="824"/>
      <c r="Z85" s="824"/>
      <c r="AA85" s="824"/>
      <c r="AB85" s="824"/>
      <c r="AC85" s="825"/>
      <c r="AD85" s="823"/>
      <c r="AE85" s="824"/>
      <c r="AF85" s="824"/>
      <c r="AG85" s="824"/>
      <c r="AH85" s="825"/>
    </row>
    <row r="86" spans="1:34" x14ac:dyDescent="0.35">
      <c r="A86" s="707"/>
      <c r="B86" s="708"/>
      <c r="C86" s="708"/>
      <c r="D86" s="709"/>
      <c r="E86" s="737"/>
      <c r="F86" s="738"/>
      <c r="G86" s="738"/>
      <c r="H86" s="738"/>
      <c r="I86" s="738"/>
      <c r="J86" s="738"/>
      <c r="K86" s="738"/>
      <c r="L86" s="738"/>
      <c r="M86" s="738"/>
      <c r="N86" s="738"/>
      <c r="O86" s="738"/>
      <c r="P86" s="738"/>
      <c r="Q86" s="738"/>
      <c r="R86" s="738"/>
      <c r="S86" s="738"/>
      <c r="T86" s="738"/>
      <c r="U86" s="739"/>
      <c r="V86" s="865"/>
      <c r="W86" s="866"/>
      <c r="X86" s="826"/>
      <c r="Y86" s="827"/>
      <c r="Z86" s="827"/>
      <c r="AA86" s="827"/>
      <c r="AB86" s="827"/>
      <c r="AC86" s="828"/>
      <c r="AD86" s="826"/>
      <c r="AE86" s="827"/>
      <c r="AF86" s="827"/>
      <c r="AG86" s="827"/>
      <c r="AH86" s="828"/>
    </row>
    <row r="87" spans="1:34" x14ac:dyDescent="0.35">
      <c r="A87" s="704" t="s">
        <v>380</v>
      </c>
      <c r="B87" s="705"/>
      <c r="C87" s="705"/>
      <c r="D87" s="706"/>
      <c r="E87" s="799" t="s">
        <v>381</v>
      </c>
      <c r="F87" s="800"/>
      <c r="G87" s="800"/>
      <c r="H87" s="800"/>
      <c r="I87" s="800"/>
      <c r="J87" s="800"/>
      <c r="K87" s="800"/>
      <c r="L87" s="800"/>
      <c r="M87" s="800"/>
      <c r="N87" s="800"/>
      <c r="O87" s="800"/>
      <c r="P87" s="800"/>
      <c r="Q87" s="800"/>
      <c r="R87" s="800"/>
      <c r="S87" s="800"/>
      <c r="T87" s="800"/>
      <c r="U87" s="801"/>
      <c r="V87" s="584" t="s">
        <v>315</v>
      </c>
      <c r="W87" s="585"/>
      <c r="X87" s="811"/>
      <c r="Y87" s="812"/>
      <c r="Z87" s="812"/>
      <c r="AA87" s="812"/>
      <c r="AB87" s="812"/>
      <c r="AC87" s="813"/>
      <c r="AD87" s="817"/>
      <c r="AE87" s="818"/>
      <c r="AF87" s="818"/>
      <c r="AG87" s="818"/>
      <c r="AH87" s="819"/>
    </row>
    <row r="88" spans="1:34" x14ac:dyDescent="0.35">
      <c r="A88" s="896" t="s">
        <v>382</v>
      </c>
      <c r="B88" s="705"/>
      <c r="C88" s="705"/>
      <c r="D88" s="706"/>
      <c r="E88" s="734" t="s">
        <v>464</v>
      </c>
      <c r="F88" s="735"/>
      <c r="G88" s="735"/>
      <c r="H88" s="735"/>
      <c r="I88" s="735"/>
      <c r="J88" s="735"/>
      <c r="K88" s="735"/>
      <c r="L88" s="735"/>
      <c r="M88" s="735"/>
      <c r="N88" s="735"/>
      <c r="O88" s="735"/>
      <c r="P88" s="735"/>
      <c r="Q88" s="735"/>
      <c r="R88" s="735"/>
      <c r="S88" s="735"/>
      <c r="T88" s="735"/>
      <c r="U88" s="736"/>
      <c r="V88" s="863" t="s">
        <v>315</v>
      </c>
      <c r="W88" s="864"/>
      <c r="X88" s="820"/>
      <c r="Y88" s="821"/>
      <c r="Z88" s="821"/>
      <c r="AA88" s="821"/>
      <c r="AB88" s="821"/>
      <c r="AC88" s="822"/>
      <c r="AD88" s="820"/>
      <c r="AE88" s="821"/>
      <c r="AF88" s="821"/>
      <c r="AG88" s="821"/>
      <c r="AH88" s="822"/>
    </row>
    <row r="89" spans="1:34" x14ac:dyDescent="0.35">
      <c r="A89" s="897"/>
      <c r="B89" s="708"/>
      <c r="C89" s="708"/>
      <c r="D89" s="709"/>
      <c r="E89" s="737"/>
      <c r="F89" s="738"/>
      <c r="G89" s="738"/>
      <c r="H89" s="738"/>
      <c r="I89" s="738"/>
      <c r="J89" s="738"/>
      <c r="K89" s="738"/>
      <c r="L89" s="738"/>
      <c r="M89" s="738"/>
      <c r="N89" s="738"/>
      <c r="O89" s="738"/>
      <c r="P89" s="738"/>
      <c r="Q89" s="738"/>
      <c r="R89" s="738"/>
      <c r="S89" s="738"/>
      <c r="T89" s="738"/>
      <c r="U89" s="739"/>
      <c r="V89" s="865"/>
      <c r="W89" s="866"/>
      <c r="X89" s="826"/>
      <c r="Y89" s="827"/>
      <c r="Z89" s="827"/>
      <c r="AA89" s="827"/>
      <c r="AB89" s="827"/>
      <c r="AC89" s="828"/>
      <c r="AD89" s="826"/>
      <c r="AE89" s="827"/>
      <c r="AF89" s="827"/>
      <c r="AG89" s="827"/>
      <c r="AH89" s="828"/>
    </row>
    <row r="90" spans="1:34" x14ac:dyDescent="0.35">
      <c r="A90" s="704" t="s">
        <v>383</v>
      </c>
      <c r="B90" s="705"/>
      <c r="C90" s="705"/>
      <c r="D90" s="706"/>
      <c r="E90" s="734" t="s">
        <v>465</v>
      </c>
      <c r="F90" s="735"/>
      <c r="G90" s="735"/>
      <c r="H90" s="735"/>
      <c r="I90" s="735"/>
      <c r="J90" s="735"/>
      <c r="K90" s="735"/>
      <c r="L90" s="735"/>
      <c r="M90" s="735"/>
      <c r="N90" s="735"/>
      <c r="O90" s="735"/>
      <c r="P90" s="735"/>
      <c r="Q90" s="735"/>
      <c r="R90" s="735"/>
      <c r="S90" s="735"/>
      <c r="T90" s="735"/>
      <c r="U90" s="736"/>
      <c r="V90" s="863" t="s">
        <v>318</v>
      </c>
      <c r="W90" s="864"/>
      <c r="X90" s="808"/>
      <c r="Y90" s="809"/>
      <c r="Z90" s="809"/>
      <c r="AA90" s="809"/>
      <c r="AB90" s="809"/>
      <c r="AC90" s="810"/>
      <c r="AD90" s="808"/>
      <c r="AE90" s="809"/>
      <c r="AF90" s="809"/>
      <c r="AG90" s="809"/>
      <c r="AH90" s="810"/>
    </row>
    <row r="91" spans="1:34" x14ac:dyDescent="0.35">
      <c r="A91" s="784"/>
      <c r="B91" s="785"/>
      <c r="C91" s="785"/>
      <c r="D91" s="786"/>
      <c r="E91" s="766"/>
      <c r="F91" s="580"/>
      <c r="G91" s="580"/>
      <c r="H91" s="580"/>
      <c r="I91" s="580"/>
      <c r="J91" s="580"/>
      <c r="K91" s="580"/>
      <c r="L91" s="580"/>
      <c r="M91" s="580"/>
      <c r="N91" s="580"/>
      <c r="O91" s="580"/>
      <c r="P91" s="580"/>
      <c r="Q91" s="580"/>
      <c r="R91" s="580"/>
      <c r="S91" s="580"/>
      <c r="T91" s="580"/>
      <c r="U91" s="581"/>
      <c r="V91" s="584"/>
      <c r="W91" s="585"/>
      <c r="X91" s="811"/>
      <c r="Y91" s="812"/>
      <c r="Z91" s="812"/>
      <c r="AA91" s="812"/>
      <c r="AB91" s="812"/>
      <c r="AC91" s="813"/>
      <c r="AD91" s="811"/>
      <c r="AE91" s="812"/>
      <c r="AF91" s="812"/>
      <c r="AG91" s="812"/>
      <c r="AH91" s="813"/>
    </row>
    <row r="92" spans="1:34" x14ac:dyDescent="0.35">
      <c r="A92" s="707"/>
      <c r="B92" s="708"/>
      <c r="C92" s="708"/>
      <c r="D92" s="709"/>
      <c r="E92" s="737"/>
      <c r="F92" s="738"/>
      <c r="G92" s="738"/>
      <c r="H92" s="738"/>
      <c r="I92" s="738"/>
      <c r="J92" s="738"/>
      <c r="K92" s="738"/>
      <c r="L92" s="738"/>
      <c r="M92" s="738"/>
      <c r="N92" s="738"/>
      <c r="O92" s="738"/>
      <c r="P92" s="738"/>
      <c r="Q92" s="738"/>
      <c r="R92" s="738"/>
      <c r="S92" s="738"/>
      <c r="T92" s="738"/>
      <c r="U92" s="739"/>
      <c r="V92" s="865"/>
      <c r="W92" s="866"/>
      <c r="X92" s="814"/>
      <c r="Y92" s="815"/>
      <c r="Z92" s="815"/>
      <c r="AA92" s="815"/>
      <c r="AB92" s="815"/>
      <c r="AC92" s="816"/>
      <c r="AD92" s="814"/>
      <c r="AE92" s="815"/>
      <c r="AF92" s="815"/>
      <c r="AG92" s="815"/>
      <c r="AH92" s="816"/>
    </row>
    <row r="93" spans="1:34" x14ac:dyDescent="0.35">
      <c r="A93" s="899" t="s">
        <v>384</v>
      </c>
      <c r="B93" s="900"/>
      <c r="C93" s="900"/>
      <c r="D93" s="901"/>
      <c r="E93" s="734" t="s">
        <v>466</v>
      </c>
      <c r="F93" s="735"/>
      <c r="G93" s="735"/>
      <c r="H93" s="735"/>
      <c r="I93" s="735"/>
      <c r="J93" s="735"/>
      <c r="K93" s="735"/>
      <c r="L93" s="735"/>
      <c r="M93" s="735"/>
      <c r="N93" s="735"/>
      <c r="O93" s="735"/>
      <c r="P93" s="735"/>
      <c r="Q93" s="735"/>
      <c r="R93" s="735"/>
      <c r="S93" s="735"/>
      <c r="T93" s="735"/>
      <c r="U93" s="736"/>
      <c r="V93" s="584" t="s">
        <v>315</v>
      </c>
      <c r="W93" s="585"/>
      <c r="X93" s="808"/>
      <c r="Y93" s="809"/>
      <c r="Z93" s="809"/>
      <c r="AA93" s="809"/>
      <c r="AB93" s="809"/>
      <c r="AC93" s="810"/>
      <c r="AD93" s="808"/>
      <c r="AE93" s="809"/>
      <c r="AF93" s="809"/>
      <c r="AG93" s="809"/>
      <c r="AH93" s="810"/>
    </row>
    <row r="94" spans="1:34" x14ac:dyDescent="0.35">
      <c r="A94" s="899"/>
      <c r="B94" s="900"/>
      <c r="C94" s="900"/>
      <c r="D94" s="901"/>
      <c r="E94" s="766"/>
      <c r="F94" s="580"/>
      <c r="G94" s="580"/>
      <c r="H94" s="580"/>
      <c r="I94" s="580"/>
      <c r="J94" s="580"/>
      <c r="K94" s="580"/>
      <c r="L94" s="580"/>
      <c r="M94" s="580"/>
      <c r="N94" s="580"/>
      <c r="O94" s="580"/>
      <c r="P94" s="580"/>
      <c r="Q94" s="580"/>
      <c r="R94" s="580"/>
      <c r="S94" s="580"/>
      <c r="T94" s="580"/>
      <c r="U94" s="581"/>
      <c r="V94" s="584"/>
      <c r="W94" s="585"/>
      <c r="X94" s="811"/>
      <c r="Y94" s="812"/>
      <c r="Z94" s="812"/>
      <c r="AA94" s="812"/>
      <c r="AB94" s="812"/>
      <c r="AC94" s="813"/>
      <c r="AD94" s="811"/>
      <c r="AE94" s="812"/>
      <c r="AF94" s="812"/>
      <c r="AG94" s="812"/>
      <c r="AH94" s="813"/>
    </row>
    <row r="95" spans="1:34" x14ac:dyDescent="0.35">
      <c r="A95" s="724"/>
      <c r="B95" s="725"/>
      <c r="C95" s="725"/>
      <c r="D95" s="726"/>
      <c r="E95" s="737"/>
      <c r="F95" s="738"/>
      <c r="G95" s="738"/>
      <c r="H95" s="738"/>
      <c r="I95" s="738"/>
      <c r="J95" s="738"/>
      <c r="K95" s="738"/>
      <c r="L95" s="738"/>
      <c r="M95" s="738"/>
      <c r="N95" s="738"/>
      <c r="O95" s="738"/>
      <c r="P95" s="738"/>
      <c r="Q95" s="738"/>
      <c r="R95" s="738"/>
      <c r="S95" s="738"/>
      <c r="T95" s="738"/>
      <c r="U95" s="739"/>
      <c r="V95" s="584"/>
      <c r="W95" s="585"/>
      <c r="X95" s="811"/>
      <c r="Y95" s="812"/>
      <c r="Z95" s="812"/>
      <c r="AA95" s="812"/>
      <c r="AB95" s="812"/>
      <c r="AC95" s="813"/>
      <c r="AD95" s="814"/>
      <c r="AE95" s="815"/>
      <c r="AF95" s="815"/>
      <c r="AG95" s="815"/>
      <c r="AH95" s="816"/>
    </row>
    <row r="96" spans="1:34" x14ac:dyDescent="0.35">
      <c r="A96" s="704" t="s">
        <v>385</v>
      </c>
      <c r="B96" s="705"/>
      <c r="C96" s="705"/>
      <c r="D96" s="706"/>
      <c r="E96" s="734" t="s">
        <v>467</v>
      </c>
      <c r="F96" s="735"/>
      <c r="G96" s="735"/>
      <c r="H96" s="735"/>
      <c r="I96" s="735"/>
      <c r="J96" s="735"/>
      <c r="K96" s="735"/>
      <c r="L96" s="735"/>
      <c r="M96" s="735"/>
      <c r="N96" s="735"/>
      <c r="O96" s="735"/>
      <c r="P96" s="735"/>
      <c r="Q96" s="735"/>
      <c r="R96" s="735"/>
      <c r="S96" s="735"/>
      <c r="T96" s="735"/>
      <c r="U96" s="736"/>
      <c r="V96" s="863" t="s">
        <v>318</v>
      </c>
      <c r="W96" s="864"/>
      <c r="X96" s="808"/>
      <c r="Y96" s="809"/>
      <c r="Z96" s="809"/>
      <c r="AA96" s="809"/>
      <c r="AB96" s="809"/>
      <c r="AC96" s="810"/>
      <c r="AD96" s="808"/>
      <c r="AE96" s="809"/>
      <c r="AF96" s="809"/>
      <c r="AG96" s="809"/>
      <c r="AH96" s="810"/>
    </row>
    <row r="97" spans="1:34" x14ac:dyDescent="0.35">
      <c r="A97" s="707"/>
      <c r="B97" s="708"/>
      <c r="C97" s="708"/>
      <c r="D97" s="709"/>
      <c r="E97" s="737"/>
      <c r="F97" s="738"/>
      <c r="G97" s="738"/>
      <c r="H97" s="738"/>
      <c r="I97" s="738"/>
      <c r="J97" s="738"/>
      <c r="K97" s="738"/>
      <c r="L97" s="738"/>
      <c r="M97" s="738"/>
      <c r="N97" s="738"/>
      <c r="O97" s="738"/>
      <c r="P97" s="738"/>
      <c r="Q97" s="738"/>
      <c r="R97" s="738"/>
      <c r="S97" s="738"/>
      <c r="T97" s="738"/>
      <c r="U97" s="739"/>
      <c r="V97" s="865"/>
      <c r="W97" s="866"/>
      <c r="X97" s="814"/>
      <c r="Y97" s="815"/>
      <c r="Z97" s="815"/>
      <c r="AA97" s="815"/>
      <c r="AB97" s="815"/>
      <c r="AC97" s="816"/>
      <c r="AD97" s="814"/>
      <c r="AE97" s="815"/>
      <c r="AF97" s="815"/>
      <c r="AG97" s="815"/>
      <c r="AH97" s="816"/>
    </row>
    <row r="98" spans="1:34" x14ac:dyDescent="0.35">
      <c r="A98" s="787" t="s">
        <v>386</v>
      </c>
      <c r="B98" s="788"/>
      <c r="C98" s="788"/>
      <c r="D98" s="789"/>
      <c r="E98" s="799" t="s">
        <v>387</v>
      </c>
      <c r="F98" s="800"/>
      <c r="G98" s="800"/>
      <c r="H98" s="800"/>
      <c r="I98" s="800"/>
      <c r="J98" s="800"/>
      <c r="K98" s="800"/>
      <c r="L98" s="800"/>
      <c r="M98" s="800"/>
      <c r="N98" s="800"/>
      <c r="O98" s="800"/>
      <c r="P98" s="800"/>
      <c r="Q98" s="800"/>
      <c r="R98" s="800"/>
      <c r="S98" s="800"/>
      <c r="T98" s="800"/>
      <c r="U98" s="801"/>
      <c r="V98" s="584" t="s">
        <v>315</v>
      </c>
      <c r="W98" s="585"/>
      <c r="X98" s="811"/>
      <c r="Y98" s="812"/>
      <c r="Z98" s="812"/>
      <c r="AA98" s="812"/>
      <c r="AB98" s="812"/>
      <c r="AC98" s="813"/>
      <c r="AD98" s="817"/>
      <c r="AE98" s="818"/>
      <c r="AF98" s="818"/>
      <c r="AG98" s="818"/>
      <c r="AH98" s="819"/>
    </row>
    <row r="99" spans="1:34" x14ac:dyDescent="0.35">
      <c r="A99" s="787" t="s">
        <v>388</v>
      </c>
      <c r="B99" s="788"/>
      <c r="C99" s="788"/>
      <c r="D99" s="789"/>
      <c r="E99" s="799" t="s">
        <v>389</v>
      </c>
      <c r="F99" s="800"/>
      <c r="G99" s="800"/>
      <c r="H99" s="800"/>
      <c r="I99" s="800"/>
      <c r="J99" s="800"/>
      <c r="K99" s="800"/>
      <c r="L99" s="800"/>
      <c r="M99" s="800"/>
      <c r="N99" s="800"/>
      <c r="O99" s="800"/>
      <c r="P99" s="800"/>
      <c r="Q99" s="800"/>
      <c r="R99" s="800"/>
      <c r="S99" s="800"/>
      <c r="T99" s="800"/>
      <c r="U99" s="801"/>
      <c r="V99" s="868" t="s">
        <v>318</v>
      </c>
      <c r="W99" s="869"/>
      <c r="X99" s="817"/>
      <c r="Y99" s="818"/>
      <c r="Z99" s="818"/>
      <c r="AA99" s="818"/>
      <c r="AB99" s="818"/>
      <c r="AC99" s="819"/>
      <c r="AD99" s="817"/>
      <c r="AE99" s="818"/>
      <c r="AF99" s="818"/>
      <c r="AG99" s="818"/>
      <c r="AH99" s="819"/>
    </row>
    <row r="100" spans="1:34" x14ac:dyDescent="0.35">
      <c r="A100" s="787" t="s">
        <v>390</v>
      </c>
      <c r="B100" s="788"/>
      <c r="C100" s="788"/>
      <c r="D100" s="789"/>
      <c r="E100" s="799" t="s">
        <v>391</v>
      </c>
      <c r="F100" s="800"/>
      <c r="G100" s="800"/>
      <c r="H100" s="800"/>
      <c r="I100" s="800"/>
      <c r="J100" s="800"/>
      <c r="K100" s="800"/>
      <c r="L100" s="800"/>
      <c r="M100" s="800"/>
      <c r="N100" s="800"/>
      <c r="O100" s="800"/>
      <c r="P100" s="800"/>
      <c r="Q100" s="800"/>
      <c r="R100" s="800"/>
      <c r="S100" s="800"/>
      <c r="T100" s="800"/>
      <c r="U100" s="801"/>
      <c r="V100" s="868" t="s">
        <v>315</v>
      </c>
      <c r="W100" s="869"/>
      <c r="X100" s="817"/>
      <c r="Y100" s="818"/>
      <c r="Z100" s="818"/>
      <c r="AA100" s="818"/>
      <c r="AB100" s="818"/>
      <c r="AC100" s="819"/>
      <c r="AD100" s="817"/>
      <c r="AE100" s="818"/>
      <c r="AF100" s="818"/>
      <c r="AG100" s="818"/>
      <c r="AH100" s="819"/>
    </row>
    <row r="101" spans="1:34" ht="15" thickBot="1" x14ac:dyDescent="0.4">
      <c r="A101" s="849" t="s">
        <v>392</v>
      </c>
      <c r="B101" s="850"/>
      <c r="C101" s="850"/>
      <c r="D101" s="851"/>
      <c r="E101" s="872" t="s">
        <v>393</v>
      </c>
      <c r="F101" s="873"/>
      <c r="G101" s="873"/>
      <c r="H101" s="873"/>
      <c r="I101" s="873"/>
      <c r="J101" s="873"/>
      <c r="K101" s="873"/>
      <c r="L101" s="873"/>
      <c r="M101" s="873"/>
      <c r="N101" s="873"/>
      <c r="O101" s="873"/>
      <c r="P101" s="873"/>
      <c r="Q101" s="873"/>
      <c r="R101" s="873"/>
      <c r="S101" s="873"/>
      <c r="T101" s="873"/>
      <c r="U101" s="874"/>
      <c r="V101" s="586" t="s">
        <v>318</v>
      </c>
      <c r="W101" s="587"/>
      <c r="X101" s="570"/>
      <c r="Y101" s="571"/>
      <c r="Z101" s="571"/>
      <c r="AA101" s="571"/>
      <c r="AB101" s="571"/>
      <c r="AC101" s="572"/>
      <c r="AD101" s="817"/>
      <c r="AE101" s="818"/>
      <c r="AF101" s="818"/>
      <c r="AG101" s="818"/>
      <c r="AH101" s="819"/>
    </row>
    <row r="102" spans="1:34" ht="15" thickBot="1" x14ac:dyDescent="0.4">
      <c r="A102" s="654" t="s">
        <v>394</v>
      </c>
      <c r="B102" s="655"/>
      <c r="C102" s="655"/>
      <c r="D102" s="656"/>
      <c r="E102" s="749" t="s">
        <v>470</v>
      </c>
      <c r="F102" s="750"/>
      <c r="G102" s="750"/>
      <c r="H102" s="750"/>
      <c r="I102" s="750"/>
      <c r="J102" s="750"/>
      <c r="K102" s="750"/>
      <c r="L102" s="750"/>
      <c r="M102" s="750"/>
      <c r="N102" s="750"/>
      <c r="O102" s="750"/>
      <c r="P102" s="750"/>
      <c r="Q102" s="750"/>
      <c r="R102" s="750"/>
      <c r="S102" s="750"/>
      <c r="T102" s="750"/>
      <c r="U102" s="751"/>
      <c r="V102" s="870"/>
      <c r="W102" s="871"/>
      <c r="X102" s="829">
        <f>SUM(X67+X68+X69+X72+X73+X74+X77+X79+X81+X84+X87+X88+X90+X93+X96+X98+X99+X100+X101)</f>
        <v>-133051</v>
      </c>
      <c r="Y102" s="830"/>
      <c r="Z102" s="830"/>
      <c r="AA102" s="830"/>
      <c r="AB102" s="830"/>
      <c r="AC102" s="840"/>
      <c r="AD102" s="829">
        <f>SUM(AD67+AD68+AD69+AD72+AD73+AD74+AD77+AD79+AD81+AD84+AD87+AD88+AD90+AD93+AD96+AD98+AD99+AD100+AD101)</f>
        <v>-39909</v>
      </c>
      <c r="AE102" s="830"/>
      <c r="AF102" s="830"/>
      <c r="AG102" s="830"/>
      <c r="AH102" s="831"/>
    </row>
    <row r="103" spans="1:34" x14ac:dyDescent="0.35">
      <c r="A103" s="847"/>
      <c r="B103" s="847"/>
      <c r="C103" s="847"/>
      <c r="D103" s="847"/>
      <c r="E103" s="847"/>
      <c r="F103" s="847"/>
      <c r="G103" s="847"/>
      <c r="H103" s="847"/>
      <c r="I103" s="847"/>
      <c r="J103" s="847"/>
      <c r="K103" s="847"/>
      <c r="L103" s="847"/>
      <c r="M103" s="847"/>
      <c r="N103" s="847"/>
      <c r="O103" s="847"/>
      <c r="P103" s="847"/>
      <c r="Q103" s="847"/>
      <c r="R103" s="847"/>
      <c r="S103" s="847"/>
      <c r="T103" s="847"/>
      <c r="U103" s="847"/>
      <c r="V103" s="847"/>
      <c r="W103" s="847"/>
      <c r="X103" s="847"/>
      <c r="Y103" s="847"/>
      <c r="Z103" s="847"/>
      <c r="AA103" s="847"/>
      <c r="AB103" s="847"/>
      <c r="AC103" s="847"/>
      <c r="AD103" s="847"/>
      <c r="AE103" s="847"/>
      <c r="AF103" s="847"/>
      <c r="AG103" s="847"/>
      <c r="AH103" s="847"/>
    </row>
    <row r="104" spans="1:34" x14ac:dyDescent="0.35">
      <c r="A104" s="848"/>
      <c r="B104" s="848"/>
      <c r="C104" s="848"/>
      <c r="D104" s="848"/>
      <c r="E104" s="848"/>
      <c r="F104" s="848"/>
      <c r="G104" s="848"/>
      <c r="H104" s="848"/>
      <c r="I104" s="848"/>
      <c r="J104" s="848"/>
      <c r="K104" s="848"/>
      <c r="L104" s="848"/>
      <c r="M104" s="848"/>
      <c r="N104" s="848"/>
      <c r="O104" s="848"/>
      <c r="P104" s="848"/>
      <c r="Q104" s="848"/>
      <c r="R104" s="848"/>
      <c r="S104" s="848"/>
      <c r="T104" s="848"/>
      <c r="U104" s="848"/>
      <c r="V104" s="848"/>
      <c r="W104" s="848"/>
      <c r="X104" s="848"/>
      <c r="Y104" s="848"/>
      <c r="Z104" s="848"/>
      <c r="AA104" s="848"/>
      <c r="AB104" s="848"/>
      <c r="AC104" s="848"/>
      <c r="AD104" s="848"/>
      <c r="AE104" s="848"/>
      <c r="AF104" s="848"/>
      <c r="AG104" s="848"/>
      <c r="AH104" s="848"/>
    </row>
    <row r="105" spans="1:34" x14ac:dyDescent="0.35">
      <c r="A105" s="848"/>
      <c r="B105" s="848"/>
      <c r="C105" s="848"/>
      <c r="D105" s="848"/>
      <c r="E105" s="848"/>
      <c r="F105" s="848"/>
      <c r="G105" s="848"/>
      <c r="H105" s="848"/>
      <c r="I105" s="848"/>
      <c r="J105" s="848"/>
      <c r="K105" s="848"/>
      <c r="L105" s="848"/>
      <c r="M105" s="848"/>
      <c r="N105" s="848"/>
      <c r="O105" s="848"/>
      <c r="P105" s="848"/>
      <c r="Q105" s="848"/>
      <c r="R105" s="848"/>
      <c r="S105" s="848"/>
      <c r="T105" s="848"/>
      <c r="U105" s="848"/>
      <c r="V105" s="848"/>
      <c r="W105" s="848"/>
      <c r="X105" s="848"/>
      <c r="Y105" s="848"/>
      <c r="Z105" s="848"/>
      <c r="AA105" s="848"/>
      <c r="AB105" s="848"/>
      <c r="AC105" s="848"/>
      <c r="AD105" s="848"/>
      <c r="AE105" s="848"/>
      <c r="AF105" s="848"/>
      <c r="AG105" s="848"/>
      <c r="AH105" s="848"/>
    </row>
    <row r="106" spans="1:34" ht="15" thickBot="1" x14ac:dyDescent="0.4">
      <c r="A106" s="848"/>
      <c r="B106" s="848"/>
      <c r="C106" s="848"/>
      <c r="D106" s="848"/>
      <c r="E106" s="848"/>
      <c r="F106" s="848"/>
      <c r="G106" s="848"/>
      <c r="H106" s="848"/>
      <c r="I106" s="848"/>
      <c r="J106" s="848"/>
      <c r="K106" s="848"/>
      <c r="L106" s="848"/>
      <c r="M106" s="848"/>
      <c r="N106" s="848"/>
      <c r="O106" s="848"/>
      <c r="P106" s="848"/>
      <c r="Q106" s="848"/>
      <c r="R106" s="848"/>
      <c r="S106" s="848"/>
      <c r="T106" s="848"/>
      <c r="U106" s="848"/>
      <c r="V106" s="848"/>
      <c r="W106" s="848"/>
      <c r="X106" s="848"/>
      <c r="Y106" s="848"/>
      <c r="Z106" s="848"/>
      <c r="AA106" s="848"/>
      <c r="AB106" s="848"/>
      <c r="AC106" s="848"/>
      <c r="AD106" s="848"/>
      <c r="AE106" s="848"/>
      <c r="AF106" s="848"/>
      <c r="AG106" s="848"/>
      <c r="AH106" s="848"/>
    </row>
    <row r="107" spans="1:34" ht="15" thickBot="1" x14ac:dyDescent="0.4">
      <c r="A107" s="651" t="s">
        <v>395</v>
      </c>
      <c r="B107" s="652"/>
      <c r="C107" s="652"/>
      <c r="D107" s="653"/>
      <c r="E107" s="749" t="s">
        <v>396</v>
      </c>
      <c r="F107" s="750"/>
      <c r="G107" s="750"/>
      <c r="H107" s="750"/>
      <c r="I107" s="750"/>
      <c r="J107" s="750"/>
      <c r="K107" s="750"/>
      <c r="L107" s="750"/>
      <c r="M107" s="750"/>
      <c r="N107" s="750"/>
      <c r="O107" s="750"/>
      <c r="P107" s="750"/>
      <c r="Q107" s="750"/>
      <c r="R107" s="750"/>
      <c r="S107" s="750"/>
      <c r="T107" s="750"/>
      <c r="U107" s="751"/>
      <c r="V107" s="675"/>
      <c r="W107" s="676"/>
      <c r="X107" s="630"/>
      <c r="Y107" s="631"/>
      <c r="Z107" s="631"/>
      <c r="AA107" s="631"/>
      <c r="AB107" s="631"/>
      <c r="AC107" s="632"/>
      <c r="AD107" s="630"/>
      <c r="AE107" s="631"/>
      <c r="AF107" s="631"/>
      <c r="AG107" s="631"/>
      <c r="AH107" s="632"/>
    </row>
    <row r="108" spans="1:34" ht="15" thickBot="1" x14ac:dyDescent="0.4">
      <c r="A108" s="654" t="s">
        <v>397</v>
      </c>
      <c r="B108" s="655"/>
      <c r="C108" s="655"/>
      <c r="D108" s="656"/>
      <c r="E108" s="752" t="s">
        <v>398</v>
      </c>
      <c r="F108" s="753"/>
      <c r="G108" s="753"/>
      <c r="H108" s="753"/>
      <c r="I108" s="753"/>
      <c r="J108" s="753"/>
      <c r="K108" s="753"/>
      <c r="L108" s="753"/>
      <c r="M108" s="753"/>
      <c r="N108" s="753"/>
      <c r="O108" s="753"/>
      <c r="P108" s="753"/>
      <c r="Q108" s="753"/>
      <c r="R108" s="753"/>
      <c r="S108" s="753"/>
      <c r="T108" s="753"/>
      <c r="U108" s="754"/>
      <c r="V108" s="870" t="s">
        <v>444</v>
      </c>
      <c r="W108" s="871"/>
      <c r="X108" s="841">
        <f>SUM(X109+X110+X112+X113+X114+X116+X117+X119)</f>
        <v>0</v>
      </c>
      <c r="Y108" s="842"/>
      <c r="Z108" s="842"/>
      <c r="AA108" s="842"/>
      <c r="AB108" s="842"/>
      <c r="AC108" s="843"/>
      <c r="AD108" s="841">
        <f>SUM(AD109+AD110+AD112+AD113+AD114+AD116+AD117+AD119)</f>
        <v>0</v>
      </c>
      <c r="AE108" s="842"/>
      <c r="AF108" s="842"/>
      <c r="AG108" s="842"/>
      <c r="AH108" s="867"/>
    </row>
    <row r="109" spans="1:34" x14ac:dyDescent="0.35">
      <c r="A109" s="663" t="s">
        <v>399</v>
      </c>
      <c r="B109" s="664"/>
      <c r="C109" s="664"/>
      <c r="D109" s="665"/>
      <c r="E109" s="796" t="s">
        <v>400</v>
      </c>
      <c r="F109" s="797"/>
      <c r="G109" s="797"/>
      <c r="H109" s="797"/>
      <c r="I109" s="797"/>
      <c r="J109" s="797"/>
      <c r="K109" s="797"/>
      <c r="L109" s="797"/>
      <c r="M109" s="797"/>
      <c r="N109" s="797"/>
      <c r="O109" s="797"/>
      <c r="P109" s="797"/>
      <c r="Q109" s="797"/>
      <c r="R109" s="797"/>
      <c r="S109" s="797"/>
      <c r="T109" s="797"/>
      <c r="U109" s="798"/>
      <c r="V109" s="852" t="s">
        <v>315</v>
      </c>
      <c r="W109" s="853"/>
      <c r="X109" s="844"/>
      <c r="Y109" s="845"/>
      <c r="Z109" s="845"/>
      <c r="AA109" s="845"/>
      <c r="AB109" s="845"/>
      <c r="AC109" s="846"/>
      <c r="AD109" s="790"/>
      <c r="AE109" s="791"/>
      <c r="AF109" s="791"/>
      <c r="AG109" s="791"/>
      <c r="AH109" s="792"/>
    </row>
    <row r="110" spans="1:34" x14ac:dyDescent="0.35">
      <c r="A110" s="854" t="s">
        <v>401</v>
      </c>
      <c r="B110" s="855"/>
      <c r="C110" s="855"/>
      <c r="D110" s="856"/>
      <c r="E110" s="734" t="s">
        <v>468</v>
      </c>
      <c r="F110" s="735"/>
      <c r="G110" s="735"/>
      <c r="H110" s="735"/>
      <c r="I110" s="735"/>
      <c r="J110" s="735"/>
      <c r="K110" s="735"/>
      <c r="L110" s="735"/>
      <c r="M110" s="735"/>
      <c r="N110" s="735"/>
      <c r="O110" s="735"/>
      <c r="P110" s="735"/>
      <c r="Q110" s="735"/>
      <c r="R110" s="735"/>
      <c r="S110" s="735"/>
      <c r="T110" s="735"/>
      <c r="U110" s="736"/>
      <c r="V110" s="584" t="s">
        <v>315</v>
      </c>
      <c r="W110" s="585"/>
      <c r="X110" s="820"/>
      <c r="Y110" s="821"/>
      <c r="Z110" s="821"/>
      <c r="AA110" s="821"/>
      <c r="AB110" s="821"/>
      <c r="AC110" s="822"/>
      <c r="AD110" s="820"/>
      <c r="AE110" s="821"/>
      <c r="AF110" s="821"/>
      <c r="AG110" s="821"/>
      <c r="AH110" s="822"/>
    </row>
    <row r="111" spans="1:34" x14ac:dyDescent="0.35">
      <c r="A111" s="857"/>
      <c r="B111" s="858"/>
      <c r="C111" s="858"/>
      <c r="D111" s="859"/>
      <c r="E111" s="737"/>
      <c r="F111" s="738"/>
      <c r="G111" s="738"/>
      <c r="H111" s="738"/>
      <c r="I111" s="738"/>
      <c r="J111" s="738"/>
      <c r="K111" s="738"/>
      <c r="L111" s="738"/>
      <c r="M111" s="738"/>
      <c r="N111" s="738"/>
      <c r="O111" s="738"/>
      <c r="P111" s="738"/>
      <c r="Q111" s="738"/>
      <c r="R111" s="738"/>
      <c r="S111" s="738"/>
      <c r="T111" s="738"/>
      <c r="U111" s="739"/>
      <c r="V111" s="584"/>
      <c r="W111" s="585"/>
      <c r="X111" s="823"/>
      <c r="Y111" s="824"/>
      <c r="Z111" s="824"/>
      <c r="AA111" s="824"/>
      <c r="AB111" s="824"/>
      <c r="AC111" s="825"/>
      <c r="AD111" s="826"/>
      <c r="AE111" s="827"/>
      <c r="AF111" s="827"/>
      <c r="AG111" s="827"/>
      <c r="AH111" s="828"/>
    </row>
    <row r="112" spans="1:34" x14ac:dyDescent="0.35">
      <c r="A112" s="666" t="s">
        <v>402</v>
      </c>
      <c r="B112" s="667"/>
      <c r="C112" s="667"/>
      <c r="D112" s="668"/>
      <c r="E112" s="799" t="s">
        <v>403</v>
      </c>
      <c r="F112" s="800"/>
      <c r="G112" s="800"/>
      <c r="H112" s="800"/>
      <c r="I112" s="800"/>
      <c r="J112" s="800"/>
      <c r="K112" s="800"/>
      <c r="L112" s="800"/>
      <c r="M112" s="800"/>
      <c r="N112" s="800"/>
      <c r="O112" s="800"/>
      <c r="P112" s="800"/>
      <c r="Q112" s="800"/>
      <c r="R112" s="800"/>
      <c r="S112" s="800"/>
      <c r="T112" s="800"/>
      <c r="U112" s="801"/>
      <c r="V112" s="863" t="s">
        <v>315</v>
      </c>
      <c r="W112" s="864"/>
      <c r="X112" s="820"/>
      <c r="Y112" s="821"/>
      <c r="Z112" s="821"/>
      <c r="AA112" s="821"/>
      <c r="AB112" s="821"/>
      <c r="AC112" s="822"/>
      <c r="AD112" s="790"/>
      <c r="AE112" s="791"/>
      <c r="AF112" s="791"/>
      <c r="AG112" s="791"/>
      <c r="AH112" s="792"/>
    </row>
    <row r="113" spans="1:34" x14ac:dyDescent="0.35">
      <c r="A113" s="666" t="s">
        <v>404</v>
      </c>
      <c r="B113" s="667"/>
      <c r="C113" s="667"/>
      <c r="D113" s="668"/>
      <c r="E113" s="799" t="s">
        <v>405</v>
      </c>
      <c r="F113" s="800"/>
      <c r="G113" s="800"/>
      <c r="H113" s="800"/>
      <c r="I113" s="800"/>
      <c r="J113" s="800"/>
      <c r="K113" s="800"/>
      <c r="L113" s="800"/>
      <c r="M113" s="800"/>
      <c r="N113" s="800"/>
      <c r="O113" s="800"/>
      <c r="P113" s="800"/>
      <c r="Q113" s="800"/>
      <c r="R113" s="800"/>
      <c r="S113" s="800"/>
      <c r="T113" s="800"/>
      <c r="U113" s="801"/>
      <c r="V113" s="868" t="s">
        <v>315</v>
      </c>
      <c r="W113" s="869"/>
      <c r="X113" s="790"/>
      <c r="Y113" s="791"/>
      <c r="Z113" s="791"/>
      <c r="AA113" s="791"/>
      <c r="AB113" s="791"/>
      <c r="AC113" s="792"/>
      <c r="AD113" s="790"/>
      <c r="AE113" s="791"/>
      <c r="AF113" s="791"/>
      <c r="AG113" s="791"/>
      <c r="AH113" s="792"/>
    </row>
    <row r="114" spans="1:34" x14ac:dyDescent="0.35">
      <c r="A114" s="860" t="s">
        <v>406</v>
      </c>
      <c r="B114" s="861"/>
      <c r="C114" s="861"/>
      <c r="D114" s="862"/>
      <c r="E114" s="734" t="s">
        <v>469</v>
      </c>
      <c r="F114" s="735"/>
      <c r="G114" s="735"/>
      <c r="H114" s="735"/>
      <c r="I114" s="735"/>
      <c r="J114" s="735"/>
      <c r="K114" s="735"/>
      <c r="L114" s="735"/>
      <c r="M114" s="735"/>
      <c r="N114" s="735"/>
      <c r="O114" s="735"/>
      <c r="P114" s="735"/>
      <c r="Q114" s="735"/>
      <c r="R114" s="735"/>
      <c r="S114" s="735"/>
      <c r="T114" s="735"/>
      <c r="U114" s="736"/>
      <c r="V114" s="584" t="s">
        <v>318</v>
      </c>
      <c r="W114" s="585"/>
      <c r="X114" s="820"/>
      <c r="Y114" s="821"/>
      <c r="Z114" s="821"/>
      <c r="AA114" s="821"/>
      <c r="AB114" s="821"/>
      <c r="AC114" s="822"/>
      <c r="AD114" s="820"/>
      <c r="AE114" s="821"/>
      <c r="AF114" s="821"/>
      <c r="AG114" s="821"/>
      <c r="AH114" s="822"/>
    </row>
    <row r="115" spans="1:34" x14ac:dyDescent="0.35">
      <c r="A115" s="857"/>
      <c r="B115" s="858"/>
      <c r="C115" s="858"/>
      <c r="D115" s="859"/>
      <c r="E115" s="737"/>
      <c r="F115" s="738"/>
      <c r="G115" s="738"/>
      <c r="H115" s="738"/>
      <c r="I115" s="738"/>
      <c r="J115" s="738"/>
      <c r="K115" s="738"/>
      <c r="L115" s="738"/>
      <c r="M115" s="738"/>
      <c r="N115" s="738"/>
      <c r="O115" s="738"/>
      <c r="P115" s="738"/>
      <c r="Q115" s="738"/>
      <c r="R115" s="738"/>
      <c r="S115" s="738"/>
      <c r="T115" s="738"/>
      <c r="U115" s="739"/>
      <c r="V115" s="865"/>
      <c r="W115" s="866"/>
      <c r="X115" s="826"/>
      <c r="Y115" s="827"/>
      <c r="Z115" s="827"/>
      <c r="AA115" s="827"/>
      <c r="AB115" s="827"/>
      <c r="AC115" s="828"/>
      <c r="AD115" s="826"/>
      <c r="AE115" s="827"/>
      <c r="AF115" s="827"/>
      <c r="AG115" s="827"/>
      <c r="AH115" s="828"/>
    </row>
    <row r="116" spans="1:34" x14ac:dyDescent="0.35">
      <c r="A116" s="666" t="s">
        <v>407</v>
      </c>
      <c r="B116" s="667"/>
      <c r="C116" s="667"/>
      <c r="D116" s="668"/>
      <c r="E116" s="799" t="s">
        <v>408</v>
      </c>
      <c r="F116" s="800"/>
      <c r="G116" s="800"/>
      <c r="H116" s="800"/>
      <c r="I116" s="800"/>
      <c r="J116" s="800"/>
      <c r="K116" s="800"/>
      <c r="L116" s="800"/>
      <c r="M116" s="800"/>
      <c r="N116" s="800"/>
      <c r="O116" s="800"/>
      <c r="P116" s="800"/>
      <c r="Q116" s="800"/>
      <c r="R116" s="800"/>
      <c r="S116" s="800"/>
      <c r="T116" s="800"/>
      <c r="U116" s="801"/>
      <c r="V116" s="584" t="s">
        <v>318</v>
      </c>
      <c r="W116" s="585"/>
      <c r="X116" s="823"/>
      <c r="Y116" s="824"/>
      <c r="Z116" s="824"/>
      <c r="AA116" s="824"/>
      <c r="AB116" s="824"/>
      <c r="AC116" s="825"/>
      <c r="AD116" s="790"/>
      <c r="AE116" s="791"/>
      <c r="AF116" s="791"/>
      <c r="AG116" s="791"/>
      <c r="AH116" s="792"/>
    </row>
    <row r="117" spans="1:34" x14ac:dyDescent="0.35">
      <c r="A117" s="860" t="s">
        <v>409</v>
      </c>
      <c r="B117" s="861"/>
      <c r="C117" s="861"/>
      <c r="D117" s="862"/>
      <c r="E117" s="734" t="s">
        <v>471</v>
      </c>
      <c r="F117" s="735"/>
      <c r="G117" s="735"/>
      <c r="H117" s="735"/>
      <c r="I117" s="735"/>
      <c r="J117" s="735"/>
      <c r="K117" s="735"/>
      <c r="L117" s="735"/>
      <c r="M117" s="735"/>
      <c r="N117" s="735"/>
      <c r="O117" s="735"/>
      <c r="P117" s="735"/>
      <c r="Q117" s="735"/>
      <c r="R117" s="735"/>
      <c r="S117" s="735"/>
      <c r="T117" s="735"/>
      <c r="U117" s="736"/>
      <c r="V117" s="863" t="s">
        <v>318</v>
      </c>
      <c r="W117" s="864"/>
      <c r="X117" s="820"/>
      <c r="Y117" s="821"/>
      <c r="Z117" s="821"/>
      <c r="AA117" s="821"/>
      <c r="AB117" s="821"/>
      <c r="AC117" s="822"/>
      <c r="AD117" s="820"/>
      <c r="AE117" s="821"/>
      <c r="AF117" s="821"/>
      <c r="AG117" s="821"/>
      <c r="AH117" s="822"/>
    </row>
    <row r="118" spans="1:34" x14ac:dyDescent="0.35">
      <c r="A118" s="857"/>
      <c r="B118" s="858"/>
      <c r="C118" s="858"/>
      <c r="D118" s="859"/>
      <c r="E118" s="737"/>
      <c r="F118" s="738"/>
      <c r="G118" s="738"/>
      <c r="H118" s="738"/>
      <c r="I118" s="738"/>
      <c r="J118" s="738"/>
      <c r="K118" s="738"/>
      <c r="L118" s="738"/>
      <c r="M118" s="738"/>
      <c r="N118" s="738"/>
      <c r="O118" s="738"/>
      <c r="P118" s="738"/>
      <c r="Q118" s="738"/>
      <c r="R118" s="738"/>
      <c r="S118" s="738"/>
      <c r="T118" s="738"/>
      <c r="U118" s="739"/>
      <c r="V118" s="865"/>
      <c r="W118" s="866"/>
      <c r="X118" s="826"/>
      <c r="Y118" s="827"/>
      <c r="Z118" s="827"/>
      <c r="AA118" s="827"/>
      <c r="AB118" s="827"/>
      <c r="AC118" s="828"/>
      <c r="AD118" s="826"/>
      <c r="AE118" s="827"/>
      <c r="AF118" s="827"/>
      <c r="AG118" s="827"/>
      <c r="AH118" s="828"/>
    </row>
    <row r="119" spans="1:34" ht="15" thickBot="1" x14ac:dyDescent="0.4">
      <c r="A119" s="743" t="s">
        <v>410</v>
      </c>
      <c r="B119" s="744"/>
      <c r="C119" s="744"/>
      <c r="D119" s="745"/>
      <c r="E119" s="872" t="s">
        <v>411</v>
      </c>
      <c r="F119" s="873"/>
      <c r="G119" s="873"/>
      <c r="H119" s="873"/>
      <c r="I119" s="873"/>
      <c r="J119" s="873"/>
      <c r="K119" s="873"/>
      <c r="L119" s="873"/>
      <c r="M119" s="873"/>
      <c r="N119" s="873"/>
      <c r="O119" s="873"/>
      <c r="P119" s="873"/>
      <c r="Q119" s="873"/>
      <c r="R119" s="873"/>
      <c r="S119" s="873"/>
      <c r="T119" s="873"/>
      <c r="U119" s="874"/>
      <c r="V119" s="586" t="s">
        <v>318</v>
      </c>
      <c r="W119" s="587"/>
      <c r="X119" s="834"/>
      <c r="Y119" s="835"/>
      <c r="Z119" s="835"/>
      <c r="AA119" s="835"/>
      <c r="AB119" s="835"/>
      <c r="AC119" s="836"/>
      <c r="AD119" s="790"/>
      <c r="AE119" s="791"/>
      <c r="AF119" s="791"/>
      <c r="AG119" s="791"/>
      <c r="AH119" s="792"/>
    </row>
    <row r="120" spans="1:34" x14ac:dyDescent="0.35">
      <c r="A120" s="728" t="s">
        <v>412</v>
      </c>
      <c r="B120" s="729"/>
      <c r="C120" s="729"/>
      <c r="D120" s="730"/>
      <c r="E120" s="768" t="s">
        <v>472</v>
      </c>
      <c r="F120" s="573"/>
      <c r="G120" s="573"/>
      <c r="H120" s="573"/>
      <c r="I120" s="573"/>
      <c r="J120" s="573"/>
      <c r="K120" s="573"/>
      <c r="L120" s="573"/>
      <c r="M120" s="573"/>
      <c r="N120" s="573"/>
      <c r="O120" s="573"/>
      <c r="P120" s="573"/>
      <c r="Q120" s="573"/>
      <c r="R120" s="573"/>
      <c r="S120" s="573"/>
      <c r="T120" s="573"/>
      <c r="U120" s="574"/>
      <c r="V120" s="582" t="s">
        <v>444</v>
      </c>
      <c r="W120" s="583"/>
      <c r="X120" s="561">
        <f>SUM(X122+X123+X124+X127+X130+X131+X132+X134+X137)</f>
        <v>0</v>
      </c>
      <c r="Y120" s="562"/>
      <c r="Z120" s="562"/>
      <c r="AA120" s="562"/>
      <c r="AB120" s="562"/>
      <c r="AC120" s="563"/>
      <c r="AD120" s="561">
        <f>SUM(AD122+AD123+AD124+AD127+AD130+AD131+AD132+AD134+AD137)</f>
        <v>0</v>
      </c>
      <c r="AE120" s="562"/>
      <c r="AF120" s="562"/>
      <c r="AG120" s="562"/>
      <c r="AH120" s="832"/>
    </row>
    <row r="121" spans="1:34" ht="15" thickBot="1" x14ac:dyDescent="0.4">
      <c r="A121" s="710"/>
      <c r="B121" s="711"/>
      <c r="C121" s="711"/>
      <c r="D121" s="727"/>
      <c r="E121" s="767"/>
      <c r="F121" s="575"/>
      <c r="G121" s="575"/>
      <c r="H121" s="575"/>
      <c r="I121" s="575"/>
      <c r="J121" s="575"/>
      <c r="K121" s="575"/>
      <c r="L121" s="575"/>
      <c r="M121" s="575"/>
      <c r="N121" s="575"/>
      <c r="O121" s="575"/>
      <c r="P121" s="575"/>
      <c r="Q121" s="575"/>
      <c r="R121" s="575"/>
      <c r="S121" s="575"/>
      <c r="T121" s="575"/>
      <c r="U121" s="576"/>
      <c r="V121" s="586"/>
      <c r="W121" s="587"/>
      <c r="X121" s="577"/>
      <c r="Y121" s="578"/>
      <c r="Z121" s="578"/>
      <c r="AA121" s="578"/>
      <c r="AB121" s="578"/>
      <c r="AC121" s="579"/>
      <c r="AD121" s="577"/>
      <c r="AE121" s="578"/>
      <c r="AF121" s="578"/>
      <c r="AG121" s="578"/>
      <c r="AH121" s="833"/>
    </row>
    <row r="122" spans="1:34" x14ac:dyDescent="0.35">
      <c r="A122" s="663" t="s">
        <v>413</v>
      </c>
      <c r="B122" s="664"/>
      <c r="C122" s="664"/>
      <c r="D122" s="665"/>
      <c r="E122" s="796" t="s">
        <v>414</v>
      </c>
      <c r="F122" s="797"/>
      <c r="G122" s="797"/>
      <c r="H122" s="797"/>
      <c r="I122" s="797"/>
      <c r="J122" s="797"/>
      <c r="K122" s="797"/>
      <c r="L122" s="797"/>
      <c r="M122" s="797"/>
      <c r="N122" s="797"/>
      <c r="O122" s="797"/>
      <c r="P122" s="797"/>
      <c r="Q122" s="797"/>
      <c r="R122" s="797"/>
      <c r="S122" s="797"/>
      <c r="T122" s="797"/>
      <c r="U122" s="798"/>
      <c r="V122" s="582" t="s">
        <v>315</v>
      </c>
      <c r="W122" s="583"/>
      <c r="X122" s="837"/>
      <c r="Y122" s="838"/>
      <c r="Z122" s="838"/>
      <c r="AA122" s="838"/>
      <c r="AB122" s="838"/>
      <c r="AC122" s="839"/>
      <c r="AD122" s="790"/>
      <c r="AE122" s="791"/>
      <c r="AF122" s="791"/>
      <c r="AG122" s="791"/>
      <c r="AH122" s="792"/>
    </row>
    <row r="123" spans="1:34" x14ac:dyDescent="0.35">
      <c r="A123" s="666" t="s">
        <v>415</v>
      </c>
      <c r="B123" s="667"/>
      <c r="C123" s="667"/>
      <c r="D123" s="668"/>
      <c r="E123" s="799" t="s">
        <v>416</v>
      </c>
      <c r="F123" s="800"/>
      <c r="G123" s="800"/>
      <c r="H123" s="800"/>
      <c r="I123" s="800"/>
      <c r="J123" s="800"/>
      <c r="K123" s="800"/>
      <c r="L123" s="800"/>
      <c r="M123" s="800"/>
      <c r="N123" s="800"/>
      <c r="O123" s="800"/>
      <c r="P123" s="800"/>
      <c r="Q123" s="800"/>
      <c r="R123" s="800"/>
      <c r="S123" s="800"/>
      <c r="T123" s="800"/>
      <c r="U123" s="801"/>
      <c r="V123" s="868" t="s">
        <v>318</v>
      </c>
      <c r="W123" s="869"/>
      <c r="X123" s="790"/>
      <c r="Y123" s="791"/>
      <c r="Z123" s="791"/>
      <c r="AA123" s="791"/>
      <c r="AB123" s="791"/>
      <c r="AC123" s="792"/>
      <c r="AD123" s="790"/>
      <c r="AE123" s="791"/>
      <c r="AF123" s="791"/>
      <c r="AG123" s="791"/>
      <c r="AH123" s="792"/>
    </row>
    <row r="124" spans="1:34" x14ac:dyDescent="0.35">
      <c r="A124" s="860" t="s">
        <v>417</v>
      </c>
      <c r="B124" s="861"/>
      <c r="C124" s="861"/>
      <c r="D124" s="862"/>
      <c r="E124" s="734" t="s">
        <v>473</v>
      </c>
      <c r="F124" s="735"/>
      <c r="G124" s="735"/>
      <c r="H124" s="735"/>
      <c r="I124" s="735"/>
      <c r="J124" s="735"/>
      <c r="K124" s="735"/>
      <c r="L124" s="735"/>
      <c r="M124" s="735"/>
      <c r="N124" s="735"/>
      <c r="O124" s="735"/>
      <c r="P124" s="735"/>
      <c r="Q124" s="735"/>
      <c r="R124" s="735"/>
      <c r="S124" s="735"/>
      <c r="T124" s="735"/>
      <c r="U124" s="736"/>
      <c r="V124" s="863" t="s">
        <v>315</v>
      </c>
      <c r="W124" s="864"/>
      <c r="X124" s="820"/>
      <c r="Y124" s="821"/>
      <c r="Z124" s="821"/>
      <c r="AA124" s="821"/>
      <c r="AB124" s="821"/>
      <c r="AC124" s="822"/>
      <c r="AD124" s="820"/>
      <c r="AE124" s="821"/>
      <c r="AF124" s="821"/>
      <c r="AG124" s="821"/>
      <c r="AH124" s="822"/>
    </row>
    <row r="125" spans="1:34" x14ac:dyDescent="0.35">
      <c r="A125" s="854"/>
      <c r="B125" s="855"/>
      <c r="C125" s="855"/>
      <c r="D125" s="856"/>
      <c r="E125" s="766"/>
      <c r="F125" s="580"/>
      <c r="G125" s="580"/>
      <c r="H125" s="580"/>
      <c r="I125" s="580"/>
      <c r="J125" s="580"/>
      <c r="K125" s="580"/>
      <c r="L125" s="580"/>
      <c r="M125" s="580"/>
      <c r="N125" s="580"/>
      <c r="O125" s="580"/>
      <c r="P125" s="580"/>
      <c r="Q125" s="580"/>
      <c r="R125" s="580"/>
      <c r="S125" s="580"/>
      <c r="T125" s="580"/>
      <c r="U125" s="581"/>
      <c r="V125" s="584"/>
      <c r="W125" s="585"/>
      <c r="X125" s="823"/>
      <c r="Y125" s="824"/>
      <c r="Z125" s="824"/>
      <c r="AA125" s="824"/>
      <c r="AB125" s="824"/>
      <c r="AC125" s="825"/>
      <c r="AD125" s="823"/>
      <c r="AE125" s="824"/>
      <c r="AF125" s="824"/>
      <c r="AG125" s="824"/>
      <c r="AH125" s="825"/>
    </row>
    <row r="126" spans="1:34" ht="10.5" customHeight="1" x14ac:dyDescent="0.35">
      <c r="A126" s="857"/>
      <c r="B126" s="858"/>
      <c r="C126" s="858"/>
      <c r="D126" s="859"/>
      <c r="E126" s="737"/>
      <c r="F126" s="738"/>
      <c r="G126" s="738"/>
      <c r="H126" s="738"/>
      <c r="I126" s="738"/>
      <c r="J126" s="738"/>
      <c r="K126" s="738"/>
      <c r="L126" s="738"/>
      <c r="M126" s="738"/>
      <c r="N126" s="738"/>
      <c r="O126" s="738"/>
      <c r="P126" s="738"/>
      <c r="Q126" s="738"/>
      <c r="R126" s="738"/>
      <c r="S126" s="738"/>
      <c r="T126" s="738"/>
      <c r="U126" s="739"/>
      <c r="V126" s="865"/>
      <c r="W126" s="866"/>
      <c r="X126" s="826"/>
      <c r="Y126" s="827"/>
      <c r="Z126" s="827"/>
      <c r="AA126" s="827"/>
      <c r="AB126" s="827"/>
      <c r="AC126" s="828"/>
      <c r="AD126" s="826"/>
      <c r="AE126" s="827"/>
      <c r="AF126" s="827"/>
      <c r="AG126" s="827"/>
      <c r="AH126" s="828"/>
    </row>
    <row r="127" spans="1:34" x14ac:dyDescent="0.35">
      <c r="A127" s="854" t="s">
        <v>418</v>
      </c>
      <c r="B127" s="855"/>
      <c r="C127" s="855"/>
      <c r="D127" s="856"/>
      <c r="E127" s="734" t="s">
        <v>474</v>
      </c>
      <c r="F127" s="735"/>
      <c r="G127" s="735"/>
      <c r="H127" s="735"/>
      <c r="I127" s="735"/>
      <c r="J127" s="735"/>
      <c r="K127" s="735"/>
      <c r="L127" s="735"/>
      <c r="M127" s="735"/>
      <c r="N127" s="735"/>
      <c r="O127" s="735"/>
      <c r="P127" s="735"/>
      <c r="Q127" s="735"/>
      <c r="R127" s="735"/>
      <c r="S127" s="735"/>
      <c r="T127" s="735"/>
      <c r="U127" s="736"/>
      <c r="V127" s="863" t="s">
        <v>318</v>
      </c>
      <c r="W127" s="864"/>
      <c r="X127" s="820"/>
      <c r="Y127" s="821"/>
      <c r="Z127" s="821"/>
      <c r="AA127" s="821"/>
      <c r="AB127" s="821"/>
      <c r="AC127" s="822"/>
      <c r="AD127" s="823"/>
      <c r="AE127" s="824"/>
      <c r="AF127" s="824"/>
      <c r="AG127" s="824"/>
      <c r="AH127" s="825"/>
    </row>
    <row r="128" spans="1:34" x14ac:dyDescent="0.35">
      <c r="A128" s="854"/>
      <c r="B128" s="855"/>
      <c r="C128" s="855"/>
      <c r="D128" s="856"/>
      <c r="E128" s="766"/>
      <c r="F128" s="580"/>
      <c r="G128" s="580"/>
      <c r="H128" s="580"/>
      <c r="I128" s="580"/>
      <c r="J128" s="580"/>
      <c r="K128" s="580"/>
      <c r="L128" s="580"/>
      <c r="M128" s="580"/>
      <c r="N128" s="580"/>
      <c r="O128" s="580"/>
      <c r="P128" s="580"/>
      <c r="Q128" s="580"/>
      <c r="R128" s="580"/>
      <c r="S128" s="580"/>
      <c r="T128" s="580"/>
      <c r="U128" s="581"/>
      <c r="V128" s="584"/>
      <c r="W128" s="585"/>
      <c r="X128" s="823"/>
      <c r="Y128" s="824"/>
      <c r="Z128" s="824"/>
      <c r="AA128" s="824"/>
      <c r="AB128" s="824"/>
      <c r="AC128" s="825"/>
      <c r="AD128" s="823"/>
      <c r="AE128" s="824"/>
      <c r="AF128" s="824"/>
      <c r="AG128" s="824"/>
      <c r="AH128" s="825"/>
    </row>
    <row r="129" spans="1:34" x14ac:dyDescent="0.35">
      <c r="A129" s="857"/>
      <c r="B129" s="858"/>
      <c r="C129" s="858"/>
      <c r="D129" s="859"/>
      <c r="E129" s="737"/>
      <c r="F129" s="738"/>
      <c r="G129" s="738"/>
      <c r="H129" s="738"/>
      <c r="I129" s="738"/>
      <c r="J129" s="738"/>
      <c r="K129" s="738"/>
      <c r="L129" s="738"/>
      <c r="M129" s="738"/>
      <c r="N129" s="738"/>
      <c r="O129" s="738"/>
      <c r="P129" s="738"/>
      <c r="Q129" s="738"/>
      <c r="R129" s="738"/>
      <c r="S129" s="738"/>
      <c r="T129" s="738"/>
      <c r="U129" s="739"/>
      <c r="V129" s="865"/>
      <c r="W129" s="866"/>
      <c r="X129" s="826"/>
      <c r="Y129" s="827"/>
      <c r="Z129" s="827"/>
      <c r="AA129" s="827"/>
      <c r="AB129" s="827"/>
      <c r="AC129" s="828"/>
      <c r="AD129" s="826"/>
      <c r="AE129" s="827"/>
      <c r="AF129" s="827"/>
      <c r="AG129" s="827"/>
      <c r="AH129" s="828"/>
    </row>
    <row r="130" spans="1:34" x14ac:dyDescent="0.35">
      <c r="A130" s="666" t="s">
        <v>419</v>
      </c>
      <c r="B130" s="667"/>
      <c r="C130" s="667"/>
      <c r="D130" s="668"/>
      <c r="E130" s="799" t="s">
        <v>420</v>
      </c>
      <c r="F130" s="800"/>
      <c r="G130" s="800"/>
      <c r="H130" s="800"/>
      <c r="I130" s="800"/>
      <c r="J130" s="800"/>
      <c r="K130" s="800"/>
      <c r="L130" s="800"/>
      <c r="M130" s="800"/>
      <c r="N130" s="800"/>
      <c r="O130" s="800"/>
      <c r="P130" s="800"/>
      <c r="Q130" s="800"/>
      <c r="R130" s="800"/>
      <c r="S130" s="800"/>
      <c r="T130" s="800"/>
      <c r="U130" s="801"/>
      <c r="V130" s="584" t="s">
        <v>315</v>
      </c>
      <c r="W130" s="585"/>
      <c r="X130" s="823"/>
      <c r="Y130" s="824"/>
      <c r="Z130" s="824"/>
      <c r="AA130" s="824"/>
      <c r="AB130" s="824"/>
      <c r="AC130" s="825"/>
      <c r="AD130" s="790"/>
      <c r="AE130" s="791"/>
      <c r="AF130" s="791"/>
      <c r="AG130" s="791"/>
      <c r="AH130" s="792"/>
    </row>
    <row r="131" spans="1:34" x14ac:dyDescent="0.35">
      <c r="A131" s="666" t="s">
        <v>421</v>
      </c>
      <c r="B131" s="667"/>
      <c r="C131" s="667"/>
      <c r="D131" s="668"/>
      <c r="E131" s="799" t="s">
        <v>422</v>
      </c>
      <c r="F131" s="800"/>
      <c r="G131" s="800"/>
      <c r="H131" s="800"/>
      <c r="I131" s="800"/>
      <c r="J131" s="800"/>
      <c r="K131" s="800"/>
      <c r="L131" s="800"/>
      <c r="M131" s="800"/>
      <c r="N131" s="800"/>
      <c r="O131" s="800"/>
      <c r="P131" s="800"/>
      <c r="Q131" s="800"/>
      <c r="R131" s="800"/>
      <c r="S131" s="800"/>
      <c r="T131" s="800"/>
      <c r="U131" s="801"/>
      <c r="V131" s="868" t="s">
        <v>318</v>
      </c>
      <c r="W131" s="869"/>
      <c r="X131" s="790"/>
      <c r="Y131" s="791"/>
      <c r="Z131" s="791"/>
      <c r="AA131" s="791"/>
      <c r="AB131" s="791"/>
      <c r="AC131" s="792"/>
      <c r="AD131" s="790"/>
      <c r="AE131" s="791"/>
      <c r="AF131" s="791"/>
      <c r="AG131" s="791"/>
      <c r="AH131" s="792"/>
    </row>
    <row r="132" spans="1:34" x14ac:dyDescent="0.35">
      <c r="A132" s="860" t="s">
        <v>423</v>
      </c>
      <c r="B132" s="861"/>
      <c r="C132" s="861"/>
      <c r="D132" s="862"/>
      <c r="E132" s="734" t="s">
        <v>475</v>
      </c>
      <c r="F132" s="735"/>
      <c r="G132" s="735"/>
      <c r="H132" s="735"/>
      <c r="I132" s="735"/>
      <c r="J132" s="735"/>
      <c r="K132" s="735"/>
      <c r="L132" s="735"/>
      <c r="M132" s="735"/>
      <c r="N132" s="735"/>
      <c r="O132" s="735"/>
      <c r="P132" s="735"/>
      <c r="Q132" s="735"/>
      <c r="R132" s="735"/>
      <c r="S132" s="735"/>
      <c r="T132" s="735"/>
      <c r="U132" s="736"/>
      <c r="V132" s="863" t="s">
        <v>318</v>
      </c>
      <c r="W132" s="864"/>
      <c r="X132" s="597"/>
      <c r="Y132" s="598"/>
      <c r="Z132" s="598"/>
      <c r="AA132" s="598"/>
      <c r="AB132" s="598"/>
      <c r="AC132" s="599"/>
      <c r="AD132" s="597"/>
      <c r="AE132" s="598"/>
      <c r="AF132" s="598"/>
      <c r="AG132" s="598"/>
      <c r="AH132" s="599"/>
    </row>
    <row r="133" spans="1:34" x14ac:dyDescent="0.35">
      <c r="A133" s="857"/>
      <c r="B133" s="858"/>
      <c r="C133" s="858"/>
      <c r="D133" s="859"/>
      <c r="E133" s="737"/>
      <c r="F133" s="738"/>
      <c r="G133" s="738"/>
      <c r="H133" s="738"/>
      <c r="I133" s="738"/>
      <c r="J133" s="738"/>
      <c r="K133" s="738"/>
      <c r="L133" s="738"/>
      <c r="M133" s="738"/>
      <c r="N133" s="738"/>
      <c r="O133" s="738"/>
      <c r="P133" s="738"/>
      <c r="Q133" s="738"/>
      <c r="R133" s="738"/>
      <c r="S133" s="738"/>
      <c r="T133" s="738"/>
      <c r="U133" s="739"/>
      <c r="V133" s="865"/>
      <c r="W133" s="866"/>
      <c r="X133" s="600"/>
      <c r="Y133" s="601"/>
      <c r="Z133" s="601"/>
      <c r="AA133" s="601"/>
      <c r="AB133" s="601"/>
      <c r="AC133" s="614"/>
      <c r="AD133" s="600"/>
      <c r="AE133" s="601"/>
      <c r="AF133" s="601"/>
      <c r="AG133" s="601"/>
      <c r="AH133" s="614"/>
    </row>
    <row r="134" spans="1:34" x14ac:dyDescent="0.35">
      <c r="A134" s="860" t="s">
        <v>424</v>
      </c>
      <c r="B134" s="861"/>
      <c r="C134" s="861"/>
      <c r="D134" s="862"/>
      <c r="E134" s="734" t="s">
        <v>476</v>
      </c>
      <c r="F134" s="735"/>
      <c r="G134" s="735"/>
      <c r="H134" s="735"/>
      <c r="I134" s="735"/>
      <c r="J134" s="735"/>
      <c r="K134" s="735"/>
      <c r="L134" s="735"/>
      <c r="M134" s="735"/>
      <c r="N134" s="735"/>
      <c r="O134" s="735"/>
      <c r="P134" s="735"/>
      <c r="Q134" s="735"/>
      <c r="R134" s="735"/>
      <c r="S134" s="735"/>
      <c r="T134" s="735"/>
      <c r="U134" s="736"/>
      <c r="V134" s="863" t="s">
        <v>315</v>
      </c>
      <c r="W134" s="864"/>
      <c r="X134" s="820"/>
      <c r="Y134" s="821"/>
      <c r="Z134" s="821"/>
      <c r="AA134" s="821"/>
      <c r="AB134" s="821"/>
      <c r="AC134" s="822"/>
      <c r="AD134" s="820"/>
      <c r="AE134" s="821"/>
      <c r="AF134" s="821"/>
      <c r="AG134" s="821"/>
      <c r="AH134" s="822"/>
    </row>
    <row r="135" spans="1:34" x14ac:dyDescent="0.35">
      <c r="A135" s="854"/>
      <c r="B135" s="855"/>
      <c r="C135" s="855"/>
      <c r="D135" s="856"/>
      <c r="E135" s="766"/>
      <c r="F135" s="580"/>
      <c r="G135" s="580"/>
      <c r="H135" s="580"/>
      <c r="I135" s="580"/>
      <c r="J135" s="580"/>
      <c r="K135" s="580"/>
      <c r="L135" s="580"/>
      <c r="M135" s="580"/>
      <c r="N135" s="580"/>
      <c r="O135" s="580"/>
      <c r="P135" s="580"/>
      <c r="Q135" s="580"/>
      <c r="R135" s="580"/>
      <c r="S135" s="580"/>
      <c r="T135" s="580"/>
      <c r="U135" s="581"/>
      <c r="V135" s="584"/>
      <c r="W135" s="585"/>
      <c r="X135" s="823"/>
      <c r="Y135" s="824"/>
      <c r="Z135" s="824"/>
      <c r="AA135" s="824"/>
      <c r="AB135" s="824"/>
      <c r="AC135" s="825"/>
      <c r="AD135" s="823"/>
      <c r="AE135" s="824"/>
      <c r="AF135" s="824"/>
      <c r="AG135" s="824"/>
      <c r="AH135" s="825"/>
    </row>
    <row r="136" spans="1:34" ht="13.5" customHeight="1" x14ac:dyDescent="0.35">
      <c r="A136" s="857"/>
      <c r="B136" s="858"/>
      <c r="C136" s="858"/>
      <c r="D136" s="859"/>
      <c r="E136" s="737"/>
      <c r="F136" s="738"/>
      <c r="G136" s="738"/>
      <c r="H136" s="738"/>
      <c r="I136" s="738"/>
      <c r="J136" s="738"/>
      <c r="K136" s="738"/>
      <c r="L136" s="738"/>
      <c r="M136" s="738"/>
      <c r="N136" s="738"/>
      <c r="O136" s="738"/>
      <c r="P136" s="738"/>
      <c r="Q136" s="738"/>
      <c r="R136" s="738"/>
      <c r="S136" s="738"/>
      <c r="T136" s="738"/>
      <c r="U136" s="739"/>
      <c r="V136" s="865"/>
      <c r="W136" s="866"/>
      <c r="X136" s="826"/>
      <c r="Y136" s="827"/>
      <c r="Z136" s="827"/>
      <c r="AA136" s="827"/>
      <c r="AB136" s="827"/>
      <c r="AC136" s="828"/>
      <c r="AD136" s="826"/>
      <c r="AE136" s="827"/>
      <c r="AF136" s="827"/>
      <c r="AG136" s="827"/>
      <c r="AH136" s="828"/>
    </row>
    <row r="137" spans="1:34" x14ac:dyDescent="0.35">
      <c r="A137" s="860" t="s">
        <v>425</v>
      </c>
      <c r="B137" s="861"/>
      <c r="C137" s="861"/>
      <c r="D137" s="862"/>
      <c r="E137" s="734" t="s">
        <v>477</v>
      </c>
      <c r="F137" s="735"/>
      <c r="G137" s="735"/>
      <c r="H137" s="735"/>
      <c r="I137" s="735"/>
      <c r="J137" s="735"/>
      <c r="K137" s="735"/>
      <c r="L137" s="735"/>
      <c r="M137" s="735"/>
      <c r="N137" s="735"/>
      <c r="O137" s="735"/>
      <c r="P137" s="735"/>
      <c r="Q137" s="735"/>
      <c r="R137" s="735"/>
      <c r="S137" s="735"/>
      <c r="T137" s="735"/>
      <c r="U137" s="736"/>
      <c r="V137" s="584" t="s">
        <v>318</v>
      </c>
      <c r="W137" s="585"/>
      <c r="X137" s="820"/>
      <c r="Y137" s="821"/>
      <c r="Z137" s="821"/>
      <c r="AA137" s="821"/>
      <c r="AB137" s="821"/>
      <c r="AC137" s="822"/>
      <c r="AD137" s="820"/>
      <c r="AE137" s="821"/>
      <c r="AF137" s="821"/>
      <c r="AG137" s="821"/>
      <c r="AH137" s="822"/>
    </row>
    <row r="138" spans="1:34" x14ac:dyDescent="0.35">
      <c r="A138" s="854"/>
      <c r="B138" s="855"/>
      <c r="C138" s="855"/>
      <c r="D138" s="856"/>
      <c r="E138" s="766"/>
      <c r="F138" s="580"/>
      <c r="G138" s="580"/>
      <c r="H138" s="580"/>
      <c r="I138" s="580"/>
      <c r="J138" s="580"/>
      <c r="K138" s="580"/>
      <c r="L138" s="580"/>
      <c r="M138" s="580"/>
      <c r="N138" s="580"/>
      <c r="O138" s="580"/>
      <c r="P138" s="580"/>
      <c r="Q138" s="580"/>
      <c r="R138" s="580"/>
      <c r="S138" s="580"/>
      <c r="T138" s="580"/>
      <c r="U138" s="581"/>
      <c r="V138" s="584"/>
      <c r="W138" s="585"/>
      <c r="X138" s="823"/>
      <c r="Y138" s="824"/>
      <c r="Z138" s="824"/>
      <c r="AA138" s="824"/>
      <c r="AB138" s="824"/>
      <c r="AC138" s="825"/>
      <c r="AD138" s="823"/>
      <c r="AE138" s="824"/>
      <c r="AF138" s="824"/>
      <c r="AG138" s="824"/>
      <c r="AH138" s="825"/>
    </row>
    <row r="139" spans="1:34" ht="12.75" customHeight="1" x14ac:dyDescent="0.35">
      <c r="A139" s="854"/>
      <c r="B139" s="855"/>
      <c r="C139" s="855"/>
      <c r="D139" s="856"/>
      <c r="E139" s="766"/>
      <c r="F139" s="580"/>
      <c r="G139" s="580"/>
      <c r="H139" s="580"/>
      <c r="I139" s="580"/>
      <c r="J139" s="580"/>
      <c r="K139" s="580"/>
      <c r="L139" s="580"/>
      <c r="M139" s="580"/>
      <c r="N139" s="580"/>
      <c r="O139" s="580"/>
      <c r="P139" s="580"/>
      <c r="Q139" s="580"/>
      <c r="R139" s="580"/>
      <c r="S139" s="580"/>
      <c r="T139" s="580"/>
      <c r="U139" s="581"/>
      <c r="V139" s="584"/>
      <c r="W139" s="585"/>
      <c r="X139" s="823"/>
      <c r="Y139" s="824"/>
      <c r="Z139" s="824"/>
      <c r="AA139" s="824"/>
      <c r="AB139" s="824"/>
      <c r="AC139" s="825"/>
      <c r="AD139" s="823"/>
      <c r="AE139" s="824"/>
      <c r="AF139" s="824"/>
      <c r="AG139" s="824"/>
      <c r="AH139" s="825"/>
    </row>
    <row r="140" spans="1:34" x14ac:dyDescent="0.35">
      <c r="A140" s="896" t="s">
        <v>426</v>
      </c>
      <c r="B140" s="705"/>
      <c r="C140" s="705"/>
      <c r="D140" s="706"/>
      <c r="E140" s="734" t="s">
        <v>478</v>
      </c>
      <c r="F140" s="735"/>
      <c r="G140" s="735"/>
      <c r="H140" s="735"/>
      <c r="I140" s="735"/>
      <c r="J140" s="735"/>
      <c r="K140" s="735"/>
      <c r="L140" s="735"/>
      <c r="M140" s="735"/>
      <c r="N140" s="735"/>
      <c r="O140" s="735"/>
      <c r="P140" s="735"/>
      <c r="Q140" s="735"/>
      <c r="R140" s="735"/>
      <c r="S140" s="735"/>
      <c r="T140" s="735"/>
      <c r="U140" s="736"/>
      <c r="V140" s="863" t="s">
        <v>318</v>
      </c>
      <c r="W140" s="864"/>
      <c r="X140" s="808"/>
      <c r="Y140" s="809"/>
      <c r="Z140" s="809"/>
      <c r="AA140" s="809"/>
      <c r="AB140" s="809"/>
      <c r="AC140" s="810"/>
      <c r="AD140" s="808"/>
      <c r="AE140" s="809"/>
      <c r="AF140" s="809"/>
      <c r="AG140" s="809"/>
      <c r="AH140" s="810"/>
    </row>
    <row r="141" spans="1:34" x14ac:dyDescent="0.35">
      <c r="A141" s="897"/>
      <c r="B141" s="708"/>
      <c r="C141" s="708"/>
      <c r="D141" s="709"/>
      <c r="E141" s="737"/>
      <c r="F141" s="738"/>
      <c r="G141" s="738"/>
      <c r="H141" s="738"/>
      <c r="I141" s="738"/>
      <c r="J141" s="738"/>
      <c r="K141" s="738"/>
      <c r="L141" s="738"/>
      <c r="M141" s="738"/>
      <c r="N141" s="738"/>
      <c r="O141" s="738"/>
      <c r="P141" s="738"/>
      <c r="Q141" s="738"/>
      <c r="R141" s="738"/>
      <c r="S141" s="738"/>
      <c r="T141" s="738"/>
      <c r="U141" s="739"/>
      <c r="V141" s="865"/>
      <c r="W141" s="866"/>
      <c r="X141" s="814"/>
      <c r="Y141" s="815"/>
      <c r="Z141" s="815"/>
      <c r="AA141" s="815"/>
      <c r="AB141" s="815"/>
      <c r="AC141" s="816"/>
      <c r="AD141" s="814"/>
      <c r="AE141" s="815"/>
      <c r="AF141" s="815"/>
      <c r="AG141" s="815"/>
      <c r="AH141" s="816"/>
    </row>
    <row r="142" spans="1:34" x14ac:dyDescent="0.35">
      <c r="A142" s="784" t="s">
        <v>427</v>
      </c>
      <c r="B142" s="785"/>
      <c r="C142" s="785"/>
      <c r="D142" s="786"/>
      <c r="E142" s="766" t="s">
        <v>479</v>
      </c>
      <c r="F142" s="580"/>
      <c r="G142" s="580"/>
      <c r="H142" s="580"/>
      <c r="I142" s="580"/>
      <c r="J142" s="580"/>
      <c r="K142" s="580"/>
      <c r="L142" s="580"/>
      <c r="M142" s="580"/>
      <c r="N142" s="580"/>
      <c r="O142" s="580"/>
      <c r="P142" s="580"/>
      <c r="Q142" s="580"/>
      <c r="R142" s="580"/>
      <c r="S142" s="580"/>
      <c r="T142" s="580"/>
      <c r="U142" s="581"/>
      <c r="V142" s="584" t="s">
        <v>318</v>
      </c>
      <c r="W142" s="585"/>
      <c r="X142" s="811">
        <v>-238828</v>
      </c>
      <c r="Y142" s="812"/>
      <c r="Z142" s="812"/>
      <c r="AA142" s="812"/>
      <c r="AB142" s="812"/>
      <c r="AC142" s="813"/>
      <c r="AD142" s="811">
        <v>-193308</v>
      </c>
      <c r="AE142" s="812"/>
      <c r="AF142" s="812"/>
      <c r="AG142" s="812"/>
      <c r="AH142" s="813"/>
    </row>
    <row r="143" spans="1:34" x14ac:dyDescent="0.35">
      <c r="A143" s="707"/>
      <c r="B143" s="708"/>
      <c r="C143" s="708"/>
      <c r="D143" s="709"/>
      <c r="E143" s="737"/>
      <c r="F143" s="738"/>
      <c r="G143" s="738"/>
      <c r="H143" s="738"/>
      <c r="I143" s="738"/>
      <c r="J143" s="738"/>
      <c r="K143" s="738"/>
      <c r="L143" s="738"/>
      <c r="M143" s="738"/>
      <c r="N143" s="738"/>
      <c r="O143" s="738"/>
      <c r="P143" s="738"/>
      <c r="Q143" s="738"/>
      <c r="R143" s="738"/>
      <c r="S143" s="738"/>
      <c r="T143" s="738"/>
      <c r="U143" s="739"/>
      <c r="V143" s="584"/>
      <c r="W143" s="585"/>
      <c r="X143" s="811"/>
      <c r="Y143" s="812"/>
      <c r="Z143" s="812"/>
      <c r="AA143" s="812"/>
      <c r="AB143" s="812"/>
      <c r="AC143" s="813"/>
      <c r="AD143" s="814"/>
      <c r="AE143" s="815"/>
      <c r="AF143" s="815"/>
      <c r="AG143" s="815"/>
      <c r="AH143" s="816"/>
    </row>
    <row r="144" spans="1:34" x14ac:dyDescent="0.35">
      <c r="A144" s="704" t="s">
        <v>428</v>
      </c>
      <c r="B144" s="705"/>
      <c r="C144" s="705"/>
      <c r="D144" s="706"/>
      <c r="E144" s="734" t="s">
        <v>480</v>
      </c>
      <c r="F144" s="735"/>
      <c r="G144" s="735"/>
      <c r="H144" s="735"/>
      <c r="I144" s="735"/>
      <c r="J144" s="735"/>
      <c r="K144" s="735"/>
      <c r="L144" s="735"/>
      <c r="M144" s="735"/>
      <c r="N144" s="735"/>
      <c r="O144" s="735"/>
      <c r="P144" s="735"/>
      <c r="Q144" s="735"/>
      <c r="R144" s="735"/>
      <c r="S144" s="735"/>
      <c r="T144" s="735"/>
      <c r="U144" s="736"/>
      <c r="V144" s="863" t="s">
        <v>318</v>
      </c>
      <c r="W144" s="864"/>
      <c r="X144" s="808"/>
      <c r="Y144" s="809"/>
      <c r="Z144" s="809"/>
      <c r="AA144" s="809"/>
      <c r="AB144" s="809"/>
      <c r="AC144" s="810"/>
      <c r="AD144" s="808"/>
      <c r="AE144" s="809"/>
      <c r="AF144" s="809"/>
      <c r="AG144" s="809"/>
      <c r="AH144" s="810"/>
    </row>
    <row r="145" spans="1:34" x14ac:dyDescent="0.35">
      <c r="A145" s="707"/>
      <c r="B145" s="708"/>
      <c r="C145" s="708"/>
      <c r="D145" s="709"/>
      <c r="E145" s="737"/>
      <c r="F145" s="738"/>
      <c r="G145" s="738"/>
      <c r="H145" s="738"/>
      <c r="I145" s="738"/>
      <c r="J145" s="738"/>
      <c r="K145" s="738"/>
      <c r="L145" s="738"/>
      <c r="M145" s="738"/>
      <c r="N145" s="738"/>
      <c r="O145" s="738"/>
      <c r="P145" s="738"/>
      <c r="Q145" s="738"/>
      <c r="R145" s="738"/>
      <c r="S145" s="738"/>
      <c r="T145" s="738"/>
      <c r="U145" s="739"/>
      <c r="V145" s="584"/>
      <c r="W145" s="585"/>
      <c r="X145" s="811"/>
      <c r="Y145" s="812"/>
      <c r="Z145" s="812"/>
      <c r="AA145" s="812"/>
      <c r="AB145" s="812"/>
      <c r="AC145" s="813"/>
      <c r="AD145" s="814"/>
      <c r="AE145" s="815"/>
      <c r="AF145" s="815"/>
      <c r="AG145" s="815"/>
      <c r="AH145" s="816"/>
    </row>
    <row r="146" spans="1:34" x14ac:dyDescent="0.35">
      <c r="A146" s="704" t="s">
        <v>429</v>
      </c>
      <c r="B146" s="705"/>
      <c r="C146" s="705"/>
      <c r="D146" s="706"/>
      <c r="E146" s="734" t="s">
        <v>481</v>
      </c>
      <c r="F146" s="735"/>
      <c r="G146" s="735"/>
      <c r="H146" s="735"/>
      <c r="I146" s="735"/>
      <c r="J146" s="735"/>
      <c r="K146" s="735"/>
      <c r="L146" s="735"/>
      <c r="M146" s="735"/>
      <c r="N146" s="735"/>
      <c r="O146" s="735"/>
      <c r="P146" s="735"/>
      <c r="Q146" s="735"/>
      <c r="R146" s="735"/>
      <c r="S146" s="735"/>
      <c r="T146" s="735"/>
      <c r="U146" s="736"/>
      <c r="V146" s="863" t="s">
        <v>315</v>
      </c>
      <c r="W146" s="864"/>
      <c r="X146" s="808"/>
      <c r="Y146" s="809"/>
      <c r="Z146" s="809"/>
      <c r="AA146" s="809"/>
      <c r="AB146" s="809"/>
      <c r="AC146" s="810"/>
      <c r="AD146" s="808"/>
      <c r="AE146" s="809"/>
      <c r="AF146" s="809"/>
      <c r="AG146" s="809"/>
      <c r="AH146" s="810"/>
    </row>
    <row r="147" spans="1:34" x14ac:dyDescent="0.35">
      <c r="A147" s="707"/>
      <c r="B147" s="708"/>
      <c r="C147" s="708"/>
      <c r="D147" s="709"/>
      <c r="E147" s="737"/>
      <c r="F147" s="738"/>
      <c r="G147" s="738"/>
      <c r="H147" s="738"/>
      <c r="I147" s="738"/>
      <c r="J147" s="738"/>
      <c r="K147" s="738"/>
      <c r="L147" s="738"/>
      <c r="M147" s="738"/>
      <c r="N147" s="738"/>
      <c r="O147" s="738"/>
      <c r="P147" s="738"/>
      <c r="Q147" s="738"/>
      <c r="R147" s="738"/>
      <c r="S147" s="738"/>
      <c r="T147" s="738"/>
      <c r="U147" s="739"/>
      <c r="V147" s="865"/>
      <c r="W147" s="866"/>
      <c r="X147" s="814"/>
      <c r="Y147" s="815"/>
      <c r="Z147" s="815"/>
      <c r="AA147" s="815"/>
      <c r="AB147" s="815"/>
      <c r="AC147" s="816"/>
      <c r="AD147" s="814"/>
      <c r="AE147" s="815"/>
      <c r="AF147" s="815"/>
      <c r="AG147" s="815"/>
      <c r="AH147" s="816"/>
    </row>
    <row r="148" spans="1:34" x14ac:dyDescent="0.35">
      <c r="A148" s="704" t="s">
        <v>430</v>
      </c>
      <c r="B148" s="705"/>
      <c r="C148" s="705"/>
      <c r="D148" s="706"/>
      <c r="E148" s="734" t="s">
        <v>482</v>
      </c>
      <c r="F148" s="735"/>
      <c r="G148" s="735"/>
      <c r="H148" s="735"/>
      <c r="I148" s="735"/>
      <c r="J148" s="735"/>
      <c r="K148" s="735"/>
      <c r="L148" s="735"/>
      <c r="M148" s="735"/>
      <c r="N148" s="735"/>
      <c r="O148" s="735"/>
      <c r="P148" s="735"/>
      <c r="Q148" s="735"/>
      <c r="R148" s="735"/>
      <c r="S148" s="735"/>
      <c r="T148" s="735"/>
      <c r="U148" s="736"/>
      <c r="V148" s="584" t="s">
        <v>318</v>
      </c>
      <c r="W148" s="585"/>
      <c r="X148" s="808"/>
      <c r="Y148" s="809"/>
      <c r="Z148" s="809"/>
      <c r="AA148" s="809"/>
      <c r="AB148" s="809"/>
      <c r="AC148" s="810"/>
      <c r="AD148" s="808"/>
      <c r="AE148" s="809"/>
      <c r="AF148" s="809"/>
      <c r="AG148" s="809"/>
      <c r="AH148" s="810"/>
    </row>
    <row r="149" spans="1:34" x14ac:dyDescent="0.35">
      <c r="A149" s="707"/>
      <c r="B149" s="708"/>
      <c r="C149" s="708"/>
      <c r="D149" s="709"/>
      <c r="E149" s="737"/>
      <c r="F149" s="738"/>
      <c r="G149" s="738"/>
      <c r="H149" s="738"/>
      <c r="I149" s="738"/>
      <c r="J149" s="738"/>
      <c r="K149" s="738"/>
      <c r="L149" s="738"/>
      <c r="M149" s="738"/>
      <c r="N149" s="738"/>
      <c r="O149" s="738"/>
      <c r="P149" s="738"/>
      <c r="Q149" s="738"/>
      <c r="R149" s="738"/>
      <c r="S149" s="738"/>
      <c r="T149" s="738"/>
      <c r="U149" s="739"/>
      <c r="V149" s="584"/>
      <c r="W149" s="585"/>
      <c r="X149" s="811"/>
      <c r="Y149" s="812"/>
      <c r="Z149" s="812"/>
      <c r="AA149" s="812"/>
      <c r="AB149" s="812"/>
      <c r="AC149" s="813"/>
      <c r="AD149" s="814"/>
      <c r="AE149" s="815"/>
      <c r="AF149" s="815"/>
      <c r="AG149" s="815"/>
      <c r="AH149" s="816"/>
    </row>
    <row r="150" spans="1:34" x14ac:dyDescent="0.35">
      <c r="A150" s="787" t="s">
        <v>431</v>
      </c>
      <c r="B150" s="788"/>
      <c r="C150" s="788"/>
      <c r="D150" s="789"/>
      <c r="E150" s="799" t="s">
        <v>432</v>
      </c>
      <c r="F150" s="800"/>
      <c r="G150" s="800"/>
      <c r="H150" s="800"/>
      <c r="I150" s="800"/>
      <c r="J150" s="800"/>
      <c r="K150" s="800"/>
      <c r="L150" s="800"/>
      <c r="M150" s="800"/>
      <c r="N150" s="800"/>
      <c r="O150" s="800"/>
      <c r="P150" s="800"/>
      <c r="Q150" s="800"/>
      <c r="R150" s="800"/>
      <c r="S150" s="800"/>
      <c r="T150" s="800"/>
      <c r="U150" s="801"/>
      <c r="V150" s="868" t="s">
        <v>315</v>
      </c>
      <c r="W150" s="869"/>
      <c r="X150" s="817"/>
      <c r="Y150" s="818"/>
      <c r="Z150" s="818"/>
      <c r="AA150" s="818"/>
      <c r="AB150" s="818"/>
      <c r="AC150" s="819"/>
      <c r="AD150" s="817"/>
      <c r="AE150" s="818"/>
      <c r="AF150" s="818"/>
      <c r="AG150" s="818"/>
      <c r="AH150" s="819"/>
    </row>
    <row r="151" spans="1:34" ht="15" thickBot="1" x14ac:dyDescent="0.4">
      <c r="A151" s="849" t="s">
        <v>433</v>
      </c>
      <c r="B151" s="850"/>
      <c r="C151" s="850"/>
      <c r="D151" s="851"/>
      <c r="E151" s="872" t="s">
        <v>434</v>
      </c>
      <c r="F151" s="873"/>
      <c r="G151" s="873"/>
      <c r="H151" s="873"/>
      <c r="I151" s="873"/>
      <c r="J151" s="873"/>
      <c r="K151" s="873"/>
      <c r="L151" s="873"/>
      <c r="M151" s="873"/>
      <c r="N151" s="873"/>
      <c r="O151" s="873"/>
      <c r="P151" s="873"/>
      <c r="Q151" s="873"/>
      <c r="R151" s="873"/>
      <c r="S151" s="873"/>
      <c r="T151" s="873"/>
      <c r="U151" s="874"/>
      <c r="V151" s="586" t="s">
        <v>318</v>
      </c>
      <c r="W151" s="587"/>
      <c r="X151" s="570"/>
      <c r="Y151" s="571"/>
      <c r="Z151" s="571"/>
      <c r="AA151" s="571"/>
      <c r="AB151" s="571"/>
      <c r="AC151" s="572"/>
      <c r="AD151" s="817"/>
      <c r="AE151" s="818"/>
      <c r="AF151" s="818"/>
      <c r="AG151" s="818"/>
      <c r="AH151" s="819"/>
    </row>
    <row r="152" spans="1:34" ht="15" thickBot="1" x14ac:dyDescent="0.4">
      <c r="A152" s="654" t="s">
        <v>435</v>
      </c>
      <c r="B152" s="655"/>
      <c r="C152" s="655"/>
      <c r="D152" s="656"/>
      <c r="E152" s="749" t="s">
        <v>436</v>
      </c>
      <c r="F152" s="750"/>
      <c r="G152" s="750"/>
      <c r="H152" s="750"/>
      <c r="I152" s="750"/>
      <c r="J152" s="750"/>
      <c r="K152" s="750"/>
      <c r="L152" s="750"/>
      <c r="M152" s="750"/>
      <c r="N152" s="750"/>
      <c r="O152" s="750"/>
      <c r="P152" s="750"/>
      <c r="Q152" s="750"/>
      <c r="R152" s="750"/>
      <c r="S152" s="750"/>
      <c r="T152" s="750"/>
      <c r="U152" s="751"/>
      <c r="V152" s="870"/>
      <c r="W152" s="871"/>
      <c r="X152" s="829">
        <f>X108+X120+X140+X142+X144+X146+X148+X150+X151</f>
        <v>-238828</v>
      </c>
      <c r="Y152" s="830"/>
      <c r="Z152" s="830"/>
      <c r="AA152" s="830"/>
      <c r="AB152" s="830"/>
      <c r="AC152" s="840"/>
      <c r="AD152" s="829">
        <f>AD108+AD120+AD140+AD142+AD144+AD146+AD148+AD150+AD151</f>
        <v>-193308</v>
      </c>
      <c r="AE152" s="830"/>
      <c r="AF152" s="830"/>
      <c r="AG152" s="830"/>
      <c r="AH152" s="831"/>
    </row>
    <row r="153" spans="1:34" x14ac:dyDescent="0.35">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c r="AE153" s="847"/>
      <c r="AF153" s="847"/>
      <c r="AG153" s="847"/>
      <c r="AH153" s="847"/>
    </row>
    <row r="154" spans="1:34" x14ac:dyDescent="0.35">
      <c r="A154" s="848"/>
      <c r="B154" s="848"/>
      <c r="C154" s="848"/>
      <c r="D154" s="848"/>
      <c r="E154" s="848"/>
      <c r="F154" s="848"/>
      <c r="G154" s="848"/>
      <c r="H154" s="848"/>
      <c r="I154" s="848"/>
      <c r="J154" s="848"/>
      <c r="K154" s="848"/>
      <c r="L154" s="848"/>
      <c r="M154" s="848"/>
      <c r="N154" s="848"/>
      <c r="O154" s="848"/>
      <c r="P154" s="848"/>
      <c r="Q154" s="848"/>
      <c r="R154" s="848"/>
      <c r="S154" s="848"/>
      <c r="T154" s="848"/>
      <c r="U154" s="848"/>
      <c r="V154" s="848"/>
      <c r="W154" s="848"/>
      <c r="X154" s="848"/>
      <c r="Y154" s="848"/>
      <c r="Z154" s="848"/>
      <c r="AA154" s="848"/>
      <c r="AB154" s="848"/>
      <c r="AC154" s="848"/>
      <c r="AD154" s="848"/>
      <c r="AE154" s="848"/>
      <c r="AF154" s="848"/>
      <c r="AG154" s="848"/>
      <c r="AH154" s="848"/>
    </row>
    <row r="155" spans="1:34" x14ac:dyDescent="0.35">
      <c r="A155" s="848"/>
      <c r="B155" s="848"/>
      <c r="C155" s="848"/>
      <c r="D155" s="848"/>
      <c r="E155" s="848"/>
      <c r="F155" s="848"/>
      <c r="G155" s="848"/>
      <c r="H155" s="848"/>
      <c r="I155" s="848"/>
      <c r="J155" s="848"/>
      <c r="K155" s="848"/>
      <c r="L155" s="848"/>
      <c r="M155" s="848"/>
      <c r="N155" s="848"/>
      <c r="O155" s="848"/>
      <c r="P155" s="848"/>
      <c r="Q155" s="848"/>
      <c r="R155" s="848"/>
      <c r="S155" s="848"/>
      <c r="T155" s="848"/>
      <c r="U155" s="848"/>
      <c r="V155" s="848"/>
      <c r="W155" s="848"/>
      <c r="X155" s="848"/>
      <c r="Y155" s="848"/>
      <c r="Z155" s="848"/>
      <c r="AA155" s="848"/>
      <c r="AB155" s="848"/>
      <c r="AC155" s="848"/>
      <c r="AD155" s="848"/>
      <c r="AE155" s="848"/>
      <c r="AF155" s="848"/>
      <c r="AG155" s="848"/>
      <c r="AH155" s="848"/>
    </row>
    <row r="156" spans="1:34" ht="15" thickBot="1" x14ac:dyDescent="0.4">
      <c r="A156" s="848"/>
      <c r="B156" s="848"/>
      <c r="C156" s="848"/>
      <c r="D156" s="848"/>
      <c r="E156" s="848"/>
      <c r="F156" s="848"/>
      <c r="G156" s="848"/>
      <c r="H156" s="848"/>
      <c r="I156" s="848"/>
      <c r="J156" s="848"/>
      <c r="K156" s="848"/>
      <c r="L156" s="848"/>
      <c r="M156" s="848"/>
      <c r="N156" s="848"/>
      <c r="O156" s="848"/>
      <c r="P156" s="848"/>
      <c r="Q156" s="848"/>
      <c r="R156" s="848"/>
      <c r="S156" s="848"/>
      <c r="T156" s="848"/>
      <c r="U156" s="848"/>
      <c r="V156" s="848"/>
      <c r="W156" s="848"/>
      <c r="X156" s="848"/>
      <c r="Y156" s="848"/>
      <c r="Z156" s="848"/>
      <c r="AA156" s="848"/>
      <c r="AB156" s="848"/>
      <c r="AC156" s="848"/>
      <c r="AD156" s="848"/>
      <c r="AE156" s="848"/>
      <c r="AF156" s="848"/>
      <c r="AG156" s="848"/>
      <c r="AH156" s="848"/>
    </row>
    <row r="157" spans="1:34" ht="15.75" customHeight="1" x14ac:dyDescent="0.35">
      <c r="A157" s="890" t="s">
        <v>437</v>
      </c>
      <c r="B157" s="891"/>
      <c r="C157" s="891"/>
      <c r="D157" s="892"/>
      <c r="E157" s="588" t="s">
        <v>483</v>
      </c>
      <c r="F157" s="589"/>
      <c r="G157" s="589"/>
      <c r="H157" s="589"/>
      <c r="I157" s="589"/>
      <c r="J157" s="589"/>
      <c r="K157" s="589"/>
      <c r="L157" s="589"/>
      <c r="M157" s="589"/>
      <c r="N157" s="589"/>
      <c r="O157" s="589"/>
      <c r="P157" s="589"/>
      <c r="Q157" s="589"/>
      <c r="R157" s="589"/>
      <c r="S157" s="589"/>
      <c r="T157" s="589"/>
      <c r="U157" s="590"/>
      <c r="V157" s="875" t="s">
        <v>444</v>
      </c>
      <c r="W157" s="876"/>
      <c r="X157" s="561">
        <f>X63+X102+X152</f>
        <v>-90246</v>
      </c>
      <c r="Y157" s="562"/>
      <c r="Z157" s="562"/>
      <c r="AA157" s="562"/>
      <c r="AB157" s="562"/>
      <c r="AC157" s="563"/>
      <c r="AD157" s="561">
        <f>AD63+AD102+AD152</f>
        <v>234820</v>
      </c>
      <c r="AE157" s="562"/>
      <c r="AF157" s="562"/>
      <c r="AG157" s="562"/>
      <c r="AH157" s="563"/>
    </row>
    <row r="158" spans="1:34" ht="15" thickBot="1" x14ac:dyDescent="0.4">
      <c r="A158" s="893"/>
      <c r="B158" s="894"/>
      <c r="C158" s="894"/>
      <c r="D158" s="895"/>
      <c r="E158" s="591"/>
      <c r="F158" s="592"/>
      <c r="G158" s="592"/>
      <c r="H158" s="592"/>
      <c r="I158" s="592"/>
      <c r="J158" s="592"/>
      <c r="K158" s="592"/>
      <c r="L158" s="592"/>
      <c r="M158" s="592"/>
      <c r="N158" s="592"/>
      <c r="O158" s="592"/>
      <c r="P158" s="592"/>
      <c r="Q158" s="592"/>
      <c r="R158" s="592"/>
      <c r="S158" s="592"/>
      <c r="T158" s="592"/>
      <c r="U158" s="593"/>
      <c r="V158" s="877"/>
      <c r="W158" s="878"/>
      <c r="X158" s="577"/>
      <c r="Y158" s="578"/>
      <c r="Z158" s="578"/>
      <c r="AA158" s="578"/>
      <c r="AB158" s="578"/>
      <c r="AC158" s="579"/>
      <c r="AD158" s="577"/>
      <c r="AE158" s="578"/>
      <c r="AF158" s="578"/>
      <c r="AG158" s="578"/>
      <c r="AH158" s="579"/>
    </row>
    <row r="159" spans="1:34" x14ac:dyDescent="0.35">
      <c r="A159" s="890" t="s">
        <v>438</v>
      </c>
      <c r="B159" s="891"/>
      <c r="C159" s="891"/>
      <c r="D159" s="892"/>
      <c r="E159" s="588" t="s">
        <v>439</v>
      </c>
      <c r="F159" s="589"/>
      <c r="G159" s="589"/>
      <c r="H159" s="589"/>
      <c r="I159" s="589"/>
      <c r="J159" s="589"/>
      <c r="K159" s="589"/>
      <c r="L159" s="589"/>
      <c r="M159" s="589"/>
      <c r="N159" s="589"/>
      <c r="O159" s="589"/>
      <c r="P159" s="589"/>
      <c r="Q159" s="589"/>
      <c r="R159" s="589"/>
      <c r="S159" s="589"/>
      <c r="T159" s="589"/>
      <c r="U159" s="590"/>
      <c r="V159" s="875" t="s">
        <v>444</v>
      </c>
      <c r="W159" s="876"/>
      <c r="X159" s="561">
        <v>367068</v>
      </c>
      <c r="Y159" s="562"/>
      <c r="Z159" s="562"/>
      <c r="AA159" s="562"/>
      <c r="AB159" s="562"/>
      <c r="AC159" s="563"/>
      <c r="AD159" s="561">
        <v>132248</v>
      </c>
      <c r="AE159" s="562"/>
      <c r="AF159" s="562"/>
      <c r="AG159" s="562"/>
      <c r="AH159" s="563"/>
    </row>
    <row r="160" spans="1:34" ht="15" thickBot="1" x14ac:dyDescent="0.4">
      <c r="A160" s="893"/>
      <c r="B160" s="894"/>
      <c r="C160" s="894"/>
      <c r="D160" s="895"/>
      <c r="E160" s="591" t="s">
        <v>440</v>
      </c>
      <c r="F160" s="592"/>
      <c r="G160" s="592"/>
      <c r="H160" s="592"/>
      <c r="I160" s="592"/>
      <c r="J160" s="592"/>
      <c r="K160" s="592"/>
      <c r="L160" s="592"/>
      <c r="M160" s="592"/>
      <c r="N160" s="592"/>
      <c r="O160" s="592"/>
      <c r="P160" s="592"/>
      <c r="Q160" s="592"/>
      <c r="R160" s="592"/>
      <c r="S160" s="592"/>
      <c r="T160" s="592"/>
      <c r="U160" s="593"/>
      <c r="V160" s="877"/>
      <c r="W160" s="878"/>
      <c r="X160" s="577"/>
      <c r="Y160" s="578"/>
      <c r="Z160" s="578"/>
      <c r="AA160" s="578"/>
      <c r="AB160" s="578"/>
      <c r="AC160" s="579"/>
      <c r="AD160" s="577"/>
      <c r="AE160" s="578"/>
      <c r="AF160" s="578"/>
      <c r="AG160" s="578"/>
      <c r="AH160" s="579"/>
    </row>
    <row r="161" spans="1:35" x14ac:dyDescent="0.35">
      <c r="A161" s="728" t="s">
        <v>31</v>
      </c>
      <c r="B161" s="729"/>
      <c r="C161" s="729"/>
      <c r="D161" s="730"/>
      <c r="E161" s="589" t="s">
        <v>484</v>
      </c>
      <c r="F161" s="589"/>
      <c r="G161" s="589"/>
      <c r="H161" s="589"/>
      <c r="I161" s="589"/>
      <c r="J161" s="589"/>
      <c r="K161" s="589"/>
      <c r="L161" s="589"/>
      <c r="M161" s="589"/>
      <c r="N161" s="589"/>
      <c r="O161" s="589"/>
      <c r="P161" s="589"/>
      <c r="Q161" s="589"/>
      <c r="R161" s="589"/>
      <c r="S161" s="589"/>
      <c r="T161" s="589"/>
      <c r="U161" s="590"/>
      <c r="V161" s="582" t="s">
        <v>444</v>
      </c>
      <c r="W161" s="583"/>
      <c r="X161" s="552">
        <f>X157+X159</f>
        <v>276822</v>
      </c>
      <c r="Y161" s="553"/>
      <c r="Z161" s="553"/>
      <c r="AA161" s="553"/>
      <c r="AB161" s="553"/>
      <c r="AC161" s="554"/>
      <c r="AD161" s="561">
        <f>AD157+AD159</f>
        <v>367068</v>
      </c>
      <c r="AE161" s="562"/>
      <c r="AF161" s="562"/>
      <c r="AG161" s="562"/>
      <c r="AH161" s="563"/>
    </row>
    <row r="162" spans="1:35" x14ac:dyDescent="0.35">
      <c r="A162" s="784"/>
      <c r="B162" s="785"/>
      <c r="C162" s="785"/>
      <c r="D162" s="786"/>
      <c r="E162" s="879"/>
      <c r="F162" s="879"/>
      <c r="G162" s="879"/>
      <c r="H162" s="879"/>
      <c r="I162" s="879"/>
      <c r="J162" s="879"/>
      <c r="K162" s="879"/>
      <c r="L162" s="879"/>
      <c r="M162" s="879"/>
      <c r="N162" s="879"/>
      <c r="O162" s="879"/>
      <c r="P162" s="879"/>
      <c r="Q162" s="879"/>
      <c r="R162" s="879"/>
      <c r="S162" s="879"/>
      <c r="T162" s="879"/>
      <c r="U162" s="880"/>
      <c r="V162" s="584"/>
      <c r="W162" s="585"/>
      <c r="X162" s="555"/>
      <c r="Y162" s="556"/>
      <c r="Z162" s="556"/>
      <c r="AA162" s="556"/>
      <c r="AB162" s="556"/>
      <c r="AC162" s="557"/>
      <c r="AD162" s="564"/>
      <c r="AE162" s="565"/>
      <c r="AF162" s="565"/>
      <c r="AG162" s="565"/>
      <c r="AH162" s="566"/>
    </row>
    <row r="163" spans="1:35" ht="15" thickBot="1" x14ac:dyDescent="0.4">
      <c r="A163" s="710"/>
      <c r="B163" s="711"/>
      <c r="C163" s="711"/>
      <c r="D163" s="727"/>
      <c r="E163" s="592"/>
      <c r="F163" s="592"/>
      <c r="G163" s="592"/>
      <c r="H163" s="592"/>
      <c r="I163" s="592"/>
      <c r="J163" s="592"/>
      <c r="K163" s="592"/>
      <c r="L163" s="592"/>
      <c r="M163" s="592"/>
      <c r="N163" s="592"/>
      <c r="O163" s="592"/>
      <c r="P163" s="592"/>
      <c r="Q163" s="592"/>
      <c r="R163" s="592"/>
      <c r="S163" s="592"/>
      <c r="T163" s="592"/>
      <c r="U163" s="593"/>
      <c r="V163" s="586"/>
      <c r="W163" s="587"/>
      <c r="X163" s="558"/>
      <c r="Y163" s="559"/>
      <c r="Z163" s="559"/>
      <c r="AA163" s="559"/>
      <c r="AB163" s="559"/>
      <c r="AC163" s="560"/>
      <c r="AD163" s="564"/>
      <c r="AE163" s="565"/>
      <c r="AF163" s="565"/>
      <c r="AG163" s="565"/>
      <c r="AH163" s="566"/>
    </row>
    <row r="164" spans="1:35" x14ac:dyDescent="0.35">
      <c r="A164" s="728" t="s">
        <v>441</v>
      </c>
      <c r="B164" s="729"/>
      <c r="C164" s="729"/>
      <c r="D164" s="730"/>
      <c r="E164" s="573" t="s">
        <v>485</v>
      </c>
      <c r="F164" s="573"/>
      <c r="G164" s="573"/>
      <c r="H164" s="573"/>
      <c r="I164" s="573"/>
      <c r="J164" s="573"/>
      <c r="K164" s="573"/>
      <c r="L164" s="573"/>
      <c r="M164" s="573"/>
      <c r="N164" s="573"/>
      <c r="O164" s="573"/>
      <c r="P164" s="573"/>
      <c r="Q164" s="573"/>
      <c r="R164" s="573"/>
      <c r="S164" s="573"/>
      <c r="T164" s="573"/>
      <c r="U164" s="574"/>
      <c r="V164" s="582" t="s">
        <v>444</v>
      </c>
      <c r="W164" s="583"/>
      <c r="X164" s="567">
        <v>-1</v>
      </c>
      <c r="Y164" s="568"/>
      <c r="Z164" s="568"/>
      <c r="AA164" s="568"/>
      <c r="AB164" s="568"/>
      <c r="AC164" s="569"/>
      <c r="AD164" s="567"/>
      <c r="AE164" s="568"/>
      <c r="AF164" s="568"/>
      <c r="AG164" s="568"/>
      <c r="AH164" s="569"/>
    </row>
    <row r="165" spans="1:35" ht="15" thickBot="1" x14ac:dyDescent="0.4">
      <c r="A165" s="710"/>
      <c r="B165" s="711"/>
      <c r="C165" s="711"/>
      <c r="D165" s="727"/>
      <c r="E165" s="575"/>
      <c r="F165" s="575"/>
      <c r="G165" s="575"/>
      <c r="H165" s="575"/>
      <c r="I165" s="575"/>
      <c r="J165" s="575"/>
      <c r="K165" s="575"/>
      <c r="L165" s="575"/>
      <c r="M165" s="575"/>
      <c r="N165" s="575"/>
      <c r="O165" s="575"/>
      <c r="P165" s="575"/>
      <c r="Q165" s="575"/>
      <c r="R165" s="575"/>
      <c r="S165" s="575"/>
      <c r="T165" s="575"/>
      <c r="U165" s="576"/>
      <c r="V165" s="586"/>
      <c r="W165" s="587"/>
      <c r="X165" s="570"/>
      <c r="Y165" s="571"/>
      <c r="Z165" s="571"/>
      <c r="AA165" s="571"/>
      <c r="AB165" s="571"/>
      <c r="AC165" s="572"/>
      <c r="AD165" s="570"/>
      <c r="AE165" s="571"/>
      <c r="AF165" s="571"/>
      <c r="AG165" s="571"/>
      <c r="AH165" s="572"/>
    </row>
    <row r="166" spans="1:35" x14ac:dyDescent="0.35">
      <c r="A166" s="881" t="s">
        <v>442</v>
      </c>
      <c r="B166" s="882"/>
      <c r="C166" s="882"/>
      <c r="D166" s="883"/>
      <c r="E166" s="573" t="s">
        <v>486</v>
      </c>
      <c r="F166" s="573"/>
      <c r="G166" s="573"/>
      <c r="H166" s="573"/>
      <c r="I166" s="573"/>
      <c r="J166" s="573"/>
      <c r="K166" s="573"/>
      <c r="L166" s="573"/>
      <c r="M166" s="573"/>
      <c r="N166" s="573"/>
      <c r="O166" s="573"/>
      <c r="P166" s="573"/>
      <c r="Q166" s="573"/>
      <c r="R166" s="573"/>
      <c r="S166" s="573"/>
      <c r="T166" s="573"/>
      <c r="U166" s="574"/>
      <c r="V166" s="582" t="s">
        <v>444</v>
      </c>
      <c r="W166" s="583"/>
      <c r="X166" s="552">
        <f>X161+X164</f>
        <v>276821</v>
      </c>
      <c r="Y166" s="553"/>
      <c r="Z166" s="553"/>
      <c r="AA166" s="553"/>
      <c r="AB166" s="553"/>
      <c r="AC166" s="554"/>
      <c r="AD166" s="561">
        <f>AD161+AD164</f>
        <v>367068</v>
      </c>
      <c r="AE166" s="562"/>
      <c r="AF166" s="562"/>
      <c r="AG166" s="562"/>
      <c r="AH166" s="563"/>
      <c r="AI166" s="2"/>
    </row>
    <row r="167" spans="1:35" x14ac:dyDescent="0.35">
      <c r="A167" s="884"/>
      <c r="B167" s="885"/>
      <c r="C167" s="885"/>
      <c r="D167" s="886"/>
      <c r="E167" s="580"/>
      <c r="F167" s="580"/>
      <c r="G167" s="580"/>
      <c r="H167" s="580"/>
      <c r="I167" s="580"/>
      <c r="J167" s="580"/>
      <c r="K167" s="580"/>
      <c r="L167" s="580"/>
      <c r="M167" s="580"/>
      <c r="N167" s="580"/>
      <c r="O167" s="580"/>
      <c r="P167" s="580"/>
      <c r="Q167" s="580"/>
      <c r="R167" s="580"/>
      <c r="S167" s="580"/>
      <c r="T167" s="580"/>
      <c r="U167" s="581"/>
      <c r="V167" s="584"/>
      <c r="W167" s="585"/>
      <c r="X167" s="555"/>
      <c r="Y167" s="556"/>
      <c r="Z167" s="556"/>
      <c r="AA167" s="556"/>
      <c r="AB167" s="556"/>
      <c r="AC167" s="557"/>
      <c r="AD167" s="564"/>
      <c r="AE167" s="565"/>
      <c r="AF167" s="565"/>
      <c r="AG167" s="565"/>
      <c r="AH167" s="566"/>
      <c r="AI167" s="2"/>
    </row>
    <row r="168" spans="1:35" ht="15" thickBot="1" x14ac:dyDescent="0.4">
      <c r="A168" s="887"/>
      <c r="B168" s="888"/>
      <c r="C168" s="888"/>
      <c r="D168" s="889"/>
      <c r="E168" s="575"/>
      <c r="F168" s="575"/>
      <c r="G168" s="575"/>
      <c r="H168" s="575"/>
      <c r="I168" s="575"/>
      <c r="J168" s="575"/>
      <c r="K168" s="575"/>
      <c r="L168" s="575"/>
      <c r="M168" s="575"/>
      <c r="N168" s="575"/>
      <c r="O168" s="575"/>
      <c r="P168" s="575"/>
      <c r="Q168" s="575"/>
      <c r="R168" s="575"/>
      <c r="S168" s="575"/>
      <c r="T168" s="575"/>
      <c r="U168" s="576"/>
      <c r="V168" s="586"/>
      <c r="W168" s="587"/>
      <c r="X168" s="558"/>
      <c r="Y168" s="559"/>
      <c r="Z168" s="559"/>
      <c r="AA168" s="559"/>
      <c r="AB168" s="559"/>
      <c r="AC168" s="560"/>
      <c r="AD168" s="577"/>
      <c r="AE168" s="578"/>
      <c r="AF168" s="578"/>
      <c r="AG168" s="578"/>
      <c r="AH168" s="579"/>
      <c r="AI168" s="2"/>
    </row>
    <row r="169" spans="1:35" x14ac:dyDescent="0.35">
      <c r="A169" s="23"/>
      <c r="B169" s="23"/>
      <c r="C169" s="23"/>
      <c r="D169" s="23"/>
      <c r="E169" s="18"/>
      <c r="F169" s="19"/>
      <c r="G169" s="19"/>
      <c r="H169" s="19"/>
      <c r="I169" s="19"/>
      <c r="J169" s="19"/>
      <c r="K169" s="19"/>
      <c r="L169" s="19"/>
      <c r="M169" s="19"/>
      <c r="N169" s="19"/>
      <c r="O169" s="19"/>
      <c r="P169" s="19"/>
      <c r="Q169" s="19"/>
      <c r="R169" s="19"/>
      <c r="S169" s="19"/>
      <c r="T169" s="19"/>
      <c r="U169" s="19"/>
      <c r="V169" s="26"/>
      <c r="W169" s="26"/>
      <c r="X169" s="14"/>
      <c r="Y169" s="14"/>
      <c r="Z169" s="14"/>
      <c r="AA169" s="14"/>
      <c r="AB169" s="14"/>
      <c r="AC169" s="14"/>
      <c r="AD169" s="1"/>
      <c r="AI169" s="2"/>
    </row>
    <row r="170" spans="1:35" x14ac:dyDescent="0.35">
      <c r="X170" s="15"/>
      <c r="Y170" s="15"/>
      <c r="Z170" s="15"/>
      <c r="AA170" s="15"/>
      <c r="AB170" s="15"/>
      <c r="AC170" s="15"/>
    </row>
  </sheetData>
  <mergeCells count="448">
    <mergeCell ref="E69:U71"/>
    <mergeCell ref="X69:AC71"/>
    <mergeCell ref="AD69:AH71"/>
    <mergeCell ref="X77:AC78"/>
    <mergeCell ref="X79:AC80"/>
    <mergeCell ref="X81:AC83"/>
    <mergeCell ref="X72:AC72"/>
    <mergeCell ref="X73:AC73"/>
    <mergeCell ref="X74:AC76"/>
    <mergeCell ref="AD72:AH72"/>
    <mergeCell ref="AD73:AH73"/>
    <mergeCell ref="AD74:AH76"/>
    <mergeCell ref="E72:U72"/>
    <mergeCell ref="E73:U73"/>
    <mergeCell ref="E77:U78"/>
    <mergeCell ref="E79:U80"/>
    <mergeCell ref="E81:U83"/>
    <mergeCell ref="A72:D72"/>
    <mergeCell ref="A73:D73"/>
    <mergeCell ref="E88:U89"/>
    <mergeCell ref="X88:AC89"/>
    <mergeCell ref="AD88:AH89"/>
    <mergeCell ref="E90:U92"/>
    <mergeCell ref="A84:D86"/>
    <mergeCell ref="A81:D83"/>
    <mergeCell ref="A79:D80"/>
    <mergeCell ref="E84:U86"/>
    <mergeCell ref="A77:D78"/>
    <mergeCell ref="A74:D76"/>
    <mergeCell ref="E74:U76"/>
    <mergeCell ref="E99:U99"/>
    <mergeCell ref="E100:U100"/>
    <mergeCell ref="E93:U95"/>
    <mergeCell ref="E96:U97"/>
    <mergeCell ref="E87:U87"/>
    <mergeCell ref="A90:D92"/>
    <mergeCell ref="A93:D95"/>
    <mergeCell ref="A96:D97"/>
    <mergeCell ref="A98:D98"/>
    <mergeCell ref="A99:D99"/>
    <mergeCell ref="A100:D100"/>
    <mergeCell ref="A87:D87"/>
    <mergeCell ref="A88:D89"/>
    <mergeCell ref="A166:D168"/>
    <mergeCell ref="X28:AC29"/>
    <mergeCell ref="AD28:AH29"/>
    <mergeCell ref="V69:W71"/>
    <mergeCell ref="V74:W76"/>
    <mergeCell ref="V77:W78"/>
    <mergeCell ref="V79:W80"/>
    <mergeCell ref="V81:W83"/>
    <mergeCell ref="A148:D149"/>
    <mergeCell ref="A150:D150"/>
    <mergeCell ref="A151:D151"/>
    <mergeCell ref="A152:D152"/>
    <mergeCell ref="A157:D158"/>
    <mergeCell ref="A159:D160"/>
    <mergeCell ref="A153:AH156"/>
    <mergeCell ref="A134:D136"/>
    <mergeCell ref="A137:D139"/>
    <mergeCell ref="A140:D141"/>
    <mergeCell ref="A142:D143"/>
    <mergeCell ref="E55:U56"/>
    <mergeCell ref="A65:AH65"/>
    <mergeCell ref="V110:W111"/>
    <mergeCell ref="V114:W115"/>
    <mergeCell ref="V117:W118"/>
    <mergeCell ref="A119:D119"/>
    <mergeCell ref="A120:D121"/>
    <mergeCell ref="A122:D122"/>
    <mergeCell ref="E117:U118"/>
    <mergeCell ref="A161:D163"/>
    <mergeCell ref="A164:D165"/>
    <mergeCell ref="E116:U116"/>
    <mergeCell ref="E152:U152"/>
    <mergeCell ref="E150:U150"/>
    <mergeCell ref="E151:U151"/>
    <mergeCell ref="E146:U147"/>
    <mergeCell ref="E148:U149"/>
    <mergeCell ref="E140:U141"/>
    <mergeCell ref="A144:D145"/>
    <mergeCell ref="A146:D147"/>
    <mergeCell ref="A123:D123"/>
    <mergeCell ref="A124:D126"/>
    <mergeCell ref="A127:D129"/>
    <mergeCell ref="A130:D130"/>
    <mergeCell ref="A131:D131"/>
    <mergeCell ref="A132:D133"/>
    <mergeCell ref="V119:W119"/>
    <mergeCell ref="V122:W122"/>
    <mergeCell ref="E119:U119"/>
    <mergeCell ref="V123:W123"/>
    <mergeCell ref="E157:U158"/>
    <mergeCell ref="E161:U163"/>
    <mergeCell ref="V152:W152"/>
    <mergeCell ref="V157:W158"/>
    <mergeCell ref="V150:W150"/>
    <mergeCell ref="V144:W145"/>
    <mergeCell ref="E142:U143"/>
    <mergeCell ref="E144:U145"/>
    <mergeCell ref="E134:U136"/>
    <mergeCell ref="E137:U139"/>
    <mergeCell ref="E130:U130"/>
    <mergeCell ref="E131:U131"/>
    <mergeCell ref="E127:U129"/>
    <mergeCell ref="E132:U133"/>
    <mergeCell ref="E122:U122"/>
    <mergeCell ref="E123:U123"/>
    <mergeCell ref="E124:U126"/>
    <mergeCell ref="V124:W126"/>
    <mergeCell ref="V127:W129"/>
    <mergeCell ref="V151:W151"/>
    <mergeCell ref="V146:W147"/>
    <mergeCell ref="V148:W149"/>
    <mergeCell ref="V137:W139"/>
    <mergeCell ref="V140:W141"/>
    <mergeCell ref="V142:W143"/>
    <mergeCell ref="V159:W160"/>
    <mergeCell ref="V132:W133"/>
    <mergeCell ref="V134:W136"/>
    <mergeCell ref="V130:W130"/>
    <mergeCell ref="V131:W131"/>
    <mergeCell ref="V67:W67"/>
    <mergeCell ref="V68:W68"/>
    <mergeCell ref="V72:W72"/>
    <mergeCell ref="E120:U121"/>
    <mergeCell ref="E112:U112"/>
    <mergeCell ref="E113:U113"/>
    <mergeCell ref="E110:U111"/>
    <mergeCell ref="E114:U115"/>
    <mergeCell ref="V98:W98"/>
    <mergeCell ref="V99:W99"/>
    <mergeCell ref="V100:W100"/>
    <mergeCell ref="V101:W101"/>
    <mergeCell ref="V102:W102"/>
    <mergeCell ref="V120:W121"/>
    <mergeCell ref="E101:U101"/>
    <mergeCell ref="E102:U102"/>
    <mergeCell ref="E107:U107"/>
    <mergeCell ref="E108:U108"/>
    <mergeCell ref="E109:U109"/>
    <mergeCell ref="V87:W87"/>
    <mergeCell ref="V84:W86"/>
    <mergeCell ref="V88:W89"/>
    <mergeCell ref="V73:W73"/>
    <mergeCell ref="V112:W112"/>
    <mergeCell ref="V96:W97"/>
    <mergeCell ref="V90:W92"/>
    <mergeCell ref="V93:W95"/>
    <mergeCell ref="AD116:AH116"/>
    <mergeCell ref="AD117:AH118"/>
    <mergeCell ref="AD113:AH113"/>
    <mergeCell ref="AD110:AH111"/>
    <mergeCell ref="AD114:AH115"/>
    <mergeCell ref="AD101:AH101"/>
    <mergeCell ref="AD102:AH102"/>
    <mergeCell ref="AD107:AH107"/>
    <mergeCell ref="AD108:AH108"/>
    <mergeCell ref="AD109:AH109"/>
    <mergeCell ref="AD98:AH98"/>
    <mergeCell ref="AD99:AH99"/>
    <mergeCell ref="AD100:AH100"/>
    <mergeCell ref="AD112:AH112"/>
    <mergeCell ref="X90:AC92"/>
    <mergeCell ref="X113:AC113"/>
    <mergeCell ref="X116:AC116"/>
    <mergeCell ref="V113:W113"/>
    <mergeCell ref="V116:W116"/>
    <mergeCell ref="V107:W107"/>
    <mergeCell ref="V108:W108"/>
    <mergeCell ref="X102:AC102"/>
    <mergeCell ref="X107:AC107"/>
    <mergeCell ref="X108:AC108"/>
    <mergeCell ref="X109:AC109"/>
    <mergeCell ref="X98:AC98"/>
    <mergeCell ref="X99:AC99"/>
    <mergeCell ref="X100:AC100"/>
    <mergeCell ref="X101:AC101"/>
    <mergeCell ref="X117:AC118"/>
    <mergeCell ref="X112:AC112"/>
    <mergeCell ref="A103:AH106"/>
    <mergeCell ref="A101:D101"/>
    <mergeCell ref="A102:D102"/>
    <mergeCell ref="V109:W109"/>
    <mergeCell ref="A107:D107"/>
    <mergeCell ref="A108:D108"/>
    <mergeCell ref="A109:D109"/>
    <mergeCell ref="A110:D111"/>
    <mergeCell ref="A112:D112"/>
    <mergeCell ref="A113:D113"/>
    <mergeCell ref="A114:D115"/>
    <mergeCell ref="A116:D116"/>
    <mergeCell ref="A117:D118"/>
    <mergeCell ref="E98:U98"/>
    <mergeCell ref="X152:AC152"/>
    <mergeCell ref="X144:AC145"/>
    <mergeCell ref="X146:AC147"/>
    <mergeCell ref="X148:AC149"/>
    <mergeCell ref="X137:AC139"/>
    <mergeCell ref="X140:AC141"/>
    <mergeCell ref="X142:AC143"/>
    <mergeCell ref="X132:AC133"/>
    <mergeCell ref="X134:AC136"/>
    <mergeCell ref="X150:AC150"/>
    <mergeCell ref="X151:AC151"/>
    <mergeCell ref="X130:AC130"/>
    <mergeCell ref="X131:AC131"/>
    <mergeCell ref="X124:AC126"/>
    <mergeCell ref="X127:AC129"/>
    <mergeCell ref="X123:AC123"/>
    <mergeCell ref="X110:AC111"/>
    <mergeCell ref="X114:AC115"/>
    <mergeCell ref="X119:AC119"/>
    <mergeCell ref="AD132:AH133"/>
    <mergeCell ref="X122:AC122"/>
    <mergeCell ref="X120:AC121"/>
    <mergeCell ref="AD134:AH136"/>
    <mergeCell ref="AD130:AH130"/>
    <mergeCell ref="AD124:AH126"/>
    <mergeCell ref="AD127:AH129"/>
    <mergeCell ref="AD122:AH122"/>
    <mergeCell ref="AD123:AH123"/>
    <mergeCell ref="AD119:AH119"/>
    <mergeCell ref="AD120:AH121"/>
    <mergeCell ref="AD131:AH131"/>
    <mergeCell ref="AD150:AH150"/>
    <mergeCell ref="AD151:AH151"/>
    <mergeCell ref="AD152:AH152"/>
    <mergeCell ref="AD148:AH149"/>
    <mergeCell ref="AD142:AH143"/>
    <mergeCell ref="AD144:AH145"/>
    <mergeCell ref="AD146:AH147"/>
    <mergeCell ref="AD137:AH139"/>
    <mergeCell ref="AD140:AH141"/>
    <mergeCell ref="AD93:AH95"/>
    <mergeCell ref="AD96:AH97"/>
    <mergeCell ref="AD87:AH87"/>
    <mergeCell ref="AD81:AH83"/>
    <mergeCell ref="AD84:AH86"/>
    <mergeCell ref="AD77:AH78"/>
    <mergeCell ref="AD79:AH80"/>
    <mergeCell ref="AD90:AH92"/>
    <mergeCell ref="X66:AC66"/>
    <mergeCell ref="AD66:AH66"/>
    <mergeCell ref="X87:AC87"/>
    <mergeCell ref="X84:AC86"/>
    <mergeCell ref="X96:AC97"/>
    <mergeCell ref="X93:AC95"/>
    <mergeCell ref="A67:D67"/>
    <mergeCell ref="A69:D71"/>
    <mergeCell ref="A68:D68"/>
    <mergeCell ref="AD67:AH67"/>
    <mergeCell ref="AD68:AH68"/>
    <mergeCell ref="V57:W58"/>
    <mergeCell ref="V59:W60"/>
    <mergeCell ref="V61:W62"/>
    <mergeCell ref="V63:W64"/>
    <mergeCell ref="A66:D66"/>
    <mergeCell ref="E66:U66"/>
    <mergeCell ref="V66:W66"/>
    <mergeCell ref="AD63:AH64"/>
    <mergeCell ref="X63:AC64"/>
    <mergeCell ref="X67:AC67"/>
    <mergeCell ref="X68:AC68"/>
    <mergeCell ref="E67:U67"/>
    <mergeCell ref="E68:U68"/>
    <mergeCell ref="E57:U58"/>
    <mergeCell ref="E59:U60"/>
    <mergeCell ref="E61:U62"/>
    <mergeCell ref="E63:U64"/>
    <mergeCell ref="A63:D64"/>
    <mergeCell ref="A57:D58"/>
    <mergeCell ref="V48:W48"/>
    <mergeCell ref="V49:W49"/>
    <mergeCell ref="V50:W51"/>
    <mergeCell ref="V52:W53"/>
    <mergeCell ref="V54:W54"/>
    <mergeCell ref="V55:W56"/>
    <mergeCell ref="V40:W40"/>
    <mergeCell ref="V41:W41"/>
    <mergeCell ref="V42:W42"/>
    <mergeCell ref="V43:W43"/>
    <mergeCell ref="V44:W45"/>
    <mergeCell ref="V46:W47"/>
    <mergeCell ref="E37:U38"/>
    <mergeCell ref="E33:U34"/>
    <mergeCell ref="E35:U36"/>
    <mergeCell ref="E27:U27"/>
    <mergeCell ref="E30:U30"/>
    <mergeCell ref="E31:U31"/>
    <mergeCell ref="V31:W31"/>
    <mergeCell ref="V32:W32"/>
    <mergeCell ref="V33:W34"/>
    <mergeCell ref="V35:W36"/>
    <mergeCell ref="V37:W38"/>
    <mergeCell ref="V27:W27"/>
    <mergeCell ref="V28:W29"/>
    <mergeCell ref="V30:W30"/>
    <mergeCell ref="E54:U54"/>
    <mergeCell ref="E50:U51"/>
    <mergeCell ref="E52:U53"/>
    <mergeCell ref="E48:U48"/>
    <mergeCell ref="E49:U49"/>
    <mergeCell ref="E46:U47"/>
    <mergeCell ref="E44:U45"/>
    <mergeCell ref="E39:U39"/>
    <mergeCell ref="E40:U40"/>
    <mergeCell ref="E41:U41"/>
    <mergeCell ref="E42:U42"/>
    <mergeCell ref="E43:U43"/>
    <mergeCell ref="E19:U19"/>
    <mergeCell ref="E20:U20"/>
    <mergeCell ref="E21:U21"/>
    <mergeCell ref="E22:U22"/>
    <mergeCell ref="E23:U23"/>
    <mergeCell ref="E24:U24"/>
    <mergeCell ref="E25:U25"/>
    <mergeCell ref="E26:U26"/>
    <mergeCell ref="V23:W23"/>
    <mergeCell ref="V24:W24"/>
    <mergeCell ref="V25:W25"/>
    <mergeCell ref="V26:W26"/>
    <mergeCell ref="A54:D54"/>
    <mergeCell ref="A39:D39"/>
    <mergeCell ref="A40:D40"/>
    <mergeCell ref="A41:D41"/>
    <mergeCell ref="A42:D42"/>
    <mergeCell ref="A43:D43"/>
    <mergeCell ref="A44:D45"/>
    <mergeCell ref="A30:D30"/>
    <mergeCell ref="A31:D31"/>
    <mergeCell ref="A32:D32"/>
    <mergeCell ref="A33:D34"/>
    <mergeCell ref="AD55:AH56"/>
    <mergeCell ref="AD50:AH51"/>
    <mergeCell ref="AD52:AH53"/>
    <mergeCell ref="AD27:AH27"/>
    <mergeCell ref="X55:AC56"/>
    <mergeCell ref="X54:AC54"/>
    <mergeCell ref="AD54:AH54"/>
    <mergeCell ref="A59:D60"/>
    <mergeCell ref="A61:D62"/>
    <mergeCell ref="A46:D47"/>
    <mergeCell ref="A48:D48"/>
    <mergeCell ref="A49:D49"/>
    <mergeCell ref="A50:D51"/>
    <mergeCell ref="A52:D53"/>
    <mergeCell ref="A55:D56"/>
    <mergeCell ref="AD57:AH58"/>
    <mergeCell ref="AD59:AH60"/>
    <mergeCell ref="AD61:AH62"/>
    <mergeCell ref="X57:AC58"/>
    <mergeCell ref="X59:AC60"/>
    <mergeCell ref="X61:AC62"/>
    <mergeCell ref="E32:U32"/>
    <mergeCell ref="E28:U29"/>
    <mergeCell ref="V39:W39"/>
    <mergeCell ref="V16:W18"/>
    <mergeCell ref="V19:W19"/>
    <mergeCell ref="V20:W20"/>
    <mergeCell ref="V21:W21"/>
    <mergeCell ref="V22:W22"/>
    <mergeCell ref="E16:U18"/>
    <mergeCell ref="AD44:AH45"/>
    <mergeCell ref="AD46:AH47"/>
    <mergeCell ref="AD48:AH48"/>
    <mergeCell ref="AD37:AH38"/>
    <mergeCell ref="AD39:AH39"/>
    <mergeCell ref="AD40:AH40"/>
    <mergeCell ref="AD41:AH41"/>
    <mergeCell ref="AD42:AH42"/>
    <mergeCell ref="AD43:AH43"/>
    <mergeCell ref="AD30:AH30"/>
    <mergeCell ref="AD31:AH31"/>
    <mergeCell ref="AD32:AH32"/>
    <mergeCell ref="AD33:AH34"/>
    <mergeCell ref="AD35:AH36"/>
    <mergeCell ref="AD23:AH23"/>
    <mergeCell ref="AD24:AH24"/>
    <mergeCell ref="AD25:AH25"/>
    <mergeCell ref="AD26:AH26"/>
    <mergeCell ref="A16:D18"/>
    <mergeCell ref="A19:D19"/>
    <mergeCell ref="A20:D20"/>
    <mergeCell ref="A21:D21"/>
    <mergeCell ref="A22:D22"/>
    <mergeCell ref="A35:D36"/>
    <mergeCell ref="A37:D38"/>
    <mergeCell ref="A23:D23"/>
    <mergeCell ref="A24:D24"/>
    <mergeCell ref="A25:D25"/>
    <mergeCell ref="A26:D26"/>
    <mergeCell ref="A27:D27"/>
    <mergeCell ref="A28:D29"/>
    <mergeCell ref="X17:AC17"/>
    <mergeCell ref="X18:AC18"/>
    <mergeCell ref="X19:AC19"/>
    <mergeCell ref="X20:AC20"/>
    <mergeCell ref="X21:AC21"/>
    <mergeCell ref="AD17:AH17"/>
    <mergeCell ref="X16:AH16"/>
    <mergeCell ref="AD18:AH18"/>
    <mergeCell ref="AD19:AH19"/>
    <mergeCell ref="AD20:AH20"/>
    <mergeCell ref="AD21:AH21"/>
    <mergeCell ref="AD22:AH22"/>
    <mergeCell ref="X50:AC51"/>
    <mergeCell ref="X52:AC53"/>
    <mergeCell ref="X43:AC43"/>
    <mergeCell ref="X44:AC45"/>
    <mergeCell ref="X46:AC47"/>
    <mergeCell ref="X49:AC49"/>
    <mergeCell ref="X48:AC48"/>
    <mergeCell ref="X35:AC36"/>
    <mergeCell ref="X37:AC38"/>
    <mergeCell ref="X39:AC39"/>
    <mergeCell ref="X40:AC40"/>
    <mergeCell ref="X41:AC41"/>
    <mergeCell ref="X42:AC42"/>
    <mergeCell ref="X30:AC30"/>
    <mergeCell ref="X31:AC31"/>
    <mergeCell ref="X32:AC32"/>
    <mergeCell ref="X33:AC34"/>
    <mergeCell ref="AD49:AH49"/>
    <mergeCell ref="A11:AH11"/>
    <mergeCell ref="A13:AH13"/>
    <mergeCell ref="X161:AC163"/>
    <mergeCell ref="AD161:AH163"/>
    <mergeCell ref="X164:AC165"/>
    <mergeCell ref="AD164:AH165"/>
    <mergeCell ref="E164:U165"/>
    <mergeCell ref="X166:AC168"/>
    <mergeCell ref="AD166:AH168"/>
    <mergeCell ref="E166:U168"/>
    <mergeCell ref="V166:W168"/>
    <mergeCell ref="V164:W165"/>
    <mergeCell ref="V161:W163"/>
    <mergeCell ref="X157:AC158"/>
    <mergeCell ref="AD157:AH158"/>
    <mergeCell ref="E159:U160"/>
    <mergeCell ref="X159:AC160"/>
    <mergeCell ref="AD159:AH160"/>
    <mergeCell ref="X22:AC22"/>
    <mergeCell ref="X23:AC23"/>
    <mergeCell ref="X24:AC24"/>
    <mergeCell ref="X25:AC25"/>
    <mergeCell ref="X26:AC26"/>
    <mergeCell ref="X27:AC27"/>
  </mergeCells>
  <printOptions horizontalCentered="1"/>
  <pageMargins left="0.70866141732283472" right="0.70866141732283472" top="0.74803149606299213" bottom="0.74803149606299213" header="0.31496062992125984" footer="0.31496062992125984"/>
  <pageSetup paperSize="9" scale="85" firstPageNumber="15" orientation="portrait" useFirstPageNumber="1" r:id="rId1"/>
  <headerFooter>
    <oddHeader>&amp;LPoznámky Úč POD 3-04&amp;C                            DIČ 2020418521</oddHeader>
    <oddFooter>&amp;R Strana &amp;P</oddFooter>
  </headerFooter>
  <rowBreaks count="3" manualBreakCount="3">
    <brk id="53" max="16383" man="1"/>
    <brk id="104" max="16383" man="1"/>
    <brk id="1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4</vt:i4>
      </vt:variant>
      <vt:variant>
        <vt:lpstr>Pomenované rozsahy</vt:lpstr>
      </vt:variant>
      <vt:variant>
        <vt:i4>7</vt:i4>
      </vt:variant>
    </vt:vector>
  </HeadingPairs>
  <TitlesOfParts>
    <vt:vector size="11" baseType="lpstr">
      <vt:lpstr>Poznámky TS</vt:lpstr>
      <vt:lpstr>Poznámky text časť</vt:lpstr>
      <vt:lpstr>Poznámky tabuľ. časť</vt:lpstr>
      <vt:lpstr>Cash Flow</vt:lpstr>
      <vt:lpstr>'Poznámky text časť'!_GoBack</vt:lpstr>
      <vt:lpstr>'Poznámky text časť'!_Toc474124189</vt:lpstr>
      <vt:lpstr>'Poznámky text časť'!_Toc474124192</vt:lpstr>
      <vt:lpstr>'Poznámky text časť'!_Toc474124195</vt:lpstr>
      <vt:lpstr>'Poznámky text časť'!_Toc474124196</vt:lpstr>
      <vt:lpstr>'Poznámky text časť'!_Toc474124202</vt:lpstr>
      <vt:lpstr>'Poznámky TS'!Oblasť_tlače</vt:lpstr>
    </vt:vector>
  </TitlesOfParts>
  <Company>xx</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zkandlerova</dc:creator>
  <cp:lastModifiedBy>Sohled</cp:lastModifiedBy>
  <cp:lastPrinted>2014-03-13T11:04:46Z</cp:lastPrinted>
  <dcterms:created xsi:type="dcterms:W3CDTF">2012-06-13T07:31:41Z</dcterms:created>
  <dcterms:modified xsi:type="dcterms:W3CDTF">2014-03-25T11:03:46Z</dcterms:modified>
</cp:coreProperties>
</file>