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8505" activeTab="3"/>
  </bookViews>
  <sheets>
    <sheet name="DNM_2013" sheetId="2" r:id="rId1"/>
    <sheet name="DNM_2012" sheetId="6" r:id="rId2"/>
    <sheet name="DHM_2013" sheetId="7" r:id="rId3"/>
    <sheet name="DHM_2012" sheetId="9" r:id="rId4"/>
  </sheets>
  <calcPr calcId="125725"/>
</workbook>
</file>

<file path=xl/calcChain.xml><?xml version="1.0" encoding="utf-8"?>
<calcChain xmlns="http://schemas.openxmlformats.org/spreadsheetml/2006/main">
  <c r="J9" i="2"/>
  <c r="G13"/>
  <c r="H27"/>
  <c r="G27"/>
  <c r="D27"/>
  <c r="E16" i="9"/>
  <c r="J25"/>
  <c r="I25"/>
  <c r="H25"/>
  <c r="G25"/>
  <c r="F25"/>
  <c r="E25"/>
  <c r="D25"/>
  <c r="C25"/>
  <c r="J19"/>
  <c r="I19"/>
  <c r="H19"/>
  <c r="G19"/>
  <c r="F19"/>
  <c r="E19"/>
  <c r="D19"/>
  <c r="C19"/>
  <c r="K24"/>
  <c r="K18"/>
  <c r="J25" i="7"/>
  <c r="I25"/>
  <c r="H25"/>
  <c r="G25"/>
  <c r="F25"/>
  <c r="E25"/>
  <c r="D25"/>
  <c r="C25"/>
  <c r="J19"/>
  <c r="I19"/>
  <c r="H19"/>
  <c r="G19"/>
  <c r="F19"/>
  <c r="E19"/>
  <c r="D19"/>
  <c r="C19"/>
  <c r="K24"/>
  <c r="K18"/>
  <c r="I25" i="6"/>
  <c r="H25"/>
  <c r="G25"/>
  <c r="G28" s="1"/>
  <c r="F25"/>
  <c r="E25"/>
  <c r="D25"/>
  <c r="C25"/>
  <c r="I19"/>
  <c r="H19"/>
  <c r="G19"/>
  <c r="F19"/>
  <c r="E19"/>
  <c r="D19"/>
  <c r="C19"/>
  <c r="J24"/>
  <c r="J18"/>
  <c r="I25" i="2"/>
  <c r="H25"/>
  <c r="G25"/>
  <c r="F25"/>
  <c r="E25"/>
  <c r="D25"/>
  <c r="C25"/>
  <c r="J24"/>
  <c r="I19"/>
  <c r="H19"/>
  <c r="G19"/>
  <c r="F19"/>
  <c r="E19"/>
  <c r="D19"/>
  <c r="C19"/>
  <c r="J18"/>
  <c r="I13" i="9"/>
  <c r="E13"/>
  <c r="G27"/>
  <c r="E27"/>
  <c r="K21"/>
  <c r="K16"/>
  <c r="K9"/>
  <c r="J13"/>
  <c r="G13"/>
  <c r="C13"/>
  <c r="C27" i="7"/>
  <c r="F27"/>
  <c r="K17"/>
  <c r="K9"/>
  <c r="J13"/>
  <c r="G13"/>
  <c r="E13"/>
  <c r="C13"/>
  <c r="F27" i="6"/>
  <c r="D27"/>
  <c r="C27"/>
  <c r="J22"/>
  <c r="J16"/>
  <c r="J10"/>
  <c r="G13"/>
  <c r="D13"/>
  <c r="C13"/>
  <c r="J27" i="9"/>
  <c r="I27"/>
  <c r="H27"/>
  <c r="F27"/>
  <c r="D27"/>
  <c r="C27"/>
  <c r="K23"/>
  <c r="K22"/>
  <c r="K17"/>
  <c r="K15"/>
  <c r="H13"/>
  <c r="F13"/>
  <c r="D13"/>
  <c r="K11"/>
  <c r="K10"/>
  <c r="J27" i="7"/>
  <c r="K23"/>
  <c r="K22"/>
  <c r="K21"/>
  <c r="K16"/>
  <c r="K15"/>
  <c r="K12"/>
  <c r="K11"/>
  <c r="K10"/>
  <c r="I27"/>
  <c r="H27"/>
  <c r="G27"/>
  <c r="E27"/>
  <c r="D27"/>
  <c r="I13"/>
  <c r="H13"/>
  <c r="F13"/>
  <c r="D13"/>
  <c r="J23" i="6"/>
  <c r="J21"/>
  <c r="J17"/>
  <c r="J15"/>
  <c r="I13"/>
  <c r="H13"/>
  <c r="F13"/>
  <c r="E13"/>
  <c r="J13" s="1"/>
  <c r="I13" i="2"/>
  <c r="H13"/>
  <c r="H28" s="1"/>
  <c r="F13"/>
  <c r="E13"/>
  <c r="D13"/>
  <c r="J12" i="6"/>
  <c r="J11"/>
  <c r="J9"/>
  <c r="I27"/>
  <c r="H27"/>
  <c r="G27"/>
  <c r="E27"/>
  <c r="I28"/>
  <c r="J23" i="2"/>
  <c r="J22"/>
  <c r="J21"/>
  <c r="I27"/>
  <c r="F27"/>
  <c r="E27"/>
  <c r="J17"/>
  <c r="J16"/>
  <c r="J15"/>
  <c r="J12"/>
  <c r="J11"/>
  <c r="J10"/>
  <c r="F28" i="7" l="1"/>
  <c r="C28"/>
  <c r="C13" i="2"/>
  <c r="C28" s="1"/>
  <c r="C27"/>
  <c r="J27" s="1"/>
  <c r="F28" i="9"/>
  <c r="D28"/>
  <c r="J27" i="6"/>
  <c r="H28"/>
  <c r="K27" i="9"/>
  <c r="H28" i="7"/>
  <c r="J28"/>
  <c r="K13"/>
  <c r="E28"/>
  <c r="F28" i="2"/>
  <c r="J13"/>
  <c r="D28"/>
  <c r="J28" i="9"/>
  <c r="I28"/>
  <c r="K25" i="7"/>
  <c r="J25" i="6"/>
  <c r="E28"/>
  <c r="J19"/>
  <c r="C28"/>
  <c r="J25" i="2"/>
  <c r="K12" i="9"/>
  <c r="K13"/>
  <c r="K25"/>
  <c r="H28"/>
  <c r="C28"/>
  <c r="E28"/>
  <c r="G28"/>
  <c r="K19"/>
  <c r="K19" i="7"/>
  <c r="K27"/>
  <c r="I28"/>
  <c r="D28"/>
  <c r="G28"/>
  <c r="D28" i="6"/>
  <c r="F28"/>
  <c r="E28" i="2"/>
  <c r="G28"/>
  <c r="I28"/>
  <c r="J19"/>
  <c r="K28" i="7" l="1"/>
  <c r="J28" i="6"/>
  <c r="K28" i="9"/>
  <c r="J28" i="2"/>
</calcChain>
</file>

<file path=xl/sharedStrings.xml><?xml version="1.0" encoding="utf-8"?>
<sst xmlns="http://schemas.openxmlformats.org/spreadsheetml/2006/main" count="180" uniqueCount="44">
  <si>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</si>
  <si>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</si>
  <si>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</si>
  <si>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</si>
  <si>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</si>
  <si>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</si>
  <si>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</si>
  <si>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</si>
  <si>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</si>
  <si>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</si>
  <si>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</si>
  <si>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</si>
  <si>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</si>
  <si>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</si>
  <si>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</si>
  <si>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</si>
  <si>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</si>
  <si>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</si>
  <si>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</si>
  <si>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</si>
  <si>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</si>
  <si>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</si>
  <si>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</si>
  <si>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</si>
  <si>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</si>
  <si>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</si>
  <si>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</si>
  <si>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</si>
  <si>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</si>
  <si>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</si>
  <si>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</si>
  <si>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</si>
  <si>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</si>
  <si>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</si>
  <si>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</si>
  <si>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</si>
  <si>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</si>
  <si>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</si>
  <si>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</si>
  <si>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</si>
  <si>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</si>
  <si>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Poznámky Úč POD 3 - 04</t>
  </si>
  <si>
    <t>DIČ</t>
  </si>
  <si>
    <t>Intersnack Slovensko, a.s.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</si>
</sst>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#,##0_ ;\-#,##0\ "/>
    <numFmt numFmtId="165" formatCode="#,##0;\(#,##0\);\-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</cellStyleXfs>
  <cellXfs count="5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8" fillId="0" borderId="4" xfId="0" applyFont="1" applyBorder="1" applyAlignment="1" applyProtection="1">
      <alignment textRotation="180"/>
      <protection locked="0"/>
    </xf>
    <xf numFmtId="0" fontId="8" fillId="0" borderId="5" xfId="0" applyFont="1" applyBorder="1" applyAlignment="1" applyProtection="1">
      <alignment textRotation="180"/>
      <protection locked="0"/>
    </xf>
    <xf numFmtId="0" fontId="8" fillId="0" borderId="4" xfId="0" applyFont="1" applyBorder="1" applyAlignment="1" applyProtection="1">
      <alignment vertical="center" textRotation="180"/>
      <protection locked="0"/>
    </xf>
    <xf numFmtId="0" fontId="8" fillId="0" borderId="6" xfId="0" applyFont="1" applyBorder="1" applyAlignment="1" applyProtection="1">
      <alignment textRotation="180"/>
      <protection locked="0"/>
    </xf>
    <xf numFmtId="3" fontId="9" fillId="0" borderId="0" xfId="4" applyNumberFormat="1" applyFont="1" applyFill="1" applyBorder="1" applyAlignment="1" applyProtection="1">
      <alignment horizontal="right"/>
      <protection locked="0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0" fontId="8" fillId="0" borderId="0" xfId="0" applyFont="1" applyAlignment="1">
      <alignment textRotation="180"/>
    </xf>
    <xf numFmtId="0" fontId="0" fillId="0" borderId="0" xfId="0" applyAlignment="1"/>
    <xf numFmtId="0" fontId="8" fillId="0" borderId="0" xfId="0" applyFont="1" applyAlignment="1">
      <alignment vertical="top" textRotation="180"/>
    </xf>
    <xf numFmtId="0" fontId="0" fillId="0" borderId="0" xfId="0" applyAlignment="1">
      <alignment vertical="top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5">
    <cellStyle name="Comma" xfId="1" builtinId="3"/>
    <cellStyle name="Normal" xfId="0" builtinId="0"/>
    <cellStyle name="Normal 2" xfId="2"/>
    <cellStyle name="Normal 3" xfId="3"/>
    <cellStyle name="Normal_ISNA6_311206_TOM_WP final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topLeftCell="A6" zoomScaleNormal="100" workbookViewId="0">
      <selection activeCell="A32" sqref="A32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  <col min="12" max="12" width="3.28515625" customWidth="1"/>
  </cols>
  <sheetData>
    <row r="1" spans="1:12" ht="15" customHeight="1">
      <c r="A1" s="51">
        <v>7</v>
      </c>
      <c r="B1" s="55" t="s">
        <v>43</v>
      </c>
      <c r="C1" s="55"/>
      <c r="D1" s="55"/>
      <c r="E1" s="55"/>
      <c r="F1" s="55"/>
      <c r="G1" s="55"/>
      <c r="H1" s="55"/>
      <c r="I1" s="55"/>
      <c r="J1" s="55"/>
      <c r="L1" s="49" t="s">
        <v>41</v>
      </c>
    </row>
    <row r="2" spans="1:12">
      <c r="A2" s="51"/>
      <c r="B2" s="56" t="s">
        <v>40</v>
      </c>
      <c r="C2" s="56"/>
      <c r="D2" s="56"/>
      <c r="E2" s="56"/>
      <c r="F2" s="56"/>
      <c r="G2" s="56"/>
      <c r="H2" s="56"/>
      <c r="I2" s="56"/>
      <c r="J2" s="56"/>
      <c r="L2" s="50"/>
    </row>
    <row r="3" spans="1:12" ht="15" customHeight="1">
      <c r="A3" s="51"/>
      <c r="B3" s="57">
        <v>41639</v>
      </c>
      <c r="C3" s="57"/>
      <c r="D3" s="57"/>
      <c r="E3" s="57"/>
      <c r="F3" s="57"/>
      <c r="G3" s="57"/>
      <c r="H3" s="57"/>
      <c r="I3" s="57"/>
      <c r="J3" s="57"/>
      <c r="L3" s="50"/>
    </row>
    <row r="4" spans="1:12">
      <c r="A4" s="51"/>
      <c r="B4" s="12"/>
      <c r="C4" s="4"/>
      <c r="D4" s="4"/>
      <c r="E4" s="4"/>
      <c r="F4" s="4"/>
      <c r="G4" s="4"/>
      <c r="H4" s="4"/>
      <c r="I4" s="4"/>
      <c r="J4" s="4"/>
      <c r="L4" s="50"/>
    </row>
    <row r="5" spans="1:12">
      <c r="A5" s="51"/>
      <c r="B5" s="53" t="s">
        <v>0</v>
      </c>
      <c r="C5" s="52" t="s">
        <v>1</v>
      </c>
      <c r="D5" s="52"/>
      <c r="E5" s="52"/>
      <c r="F5" s="52"/>
      <c r="G5" s="52"/>
      <c r="H5" s="52"/>
      <c r="I5" s="52"/>
      <c r="J5" s="52"/>
      <c r="L5" s="50"/>
    </row>
    <row r="6" spans="1:12" ht="60">
      <c r="A6" s="51"/>
      <c r="B6" s="5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50"/>
    </row>
    <row r="7" spans="1:12">
      <c r="A7" s="5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2" ht="22.5" customHeight="1">
      <c r="A8" s="5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>
      <c r="A9" s="51"/>
      <c r="B9" s="14" t="s">
        <v>13</v>
      </c>
      <c r="C9" s="31">
        <v>0</v>
      </c>
      <c r="D9" s="31">
        <v>82293.159999999974</v>
      </c>
      <c r="E9" s="31">
        <v>331939.18874062272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414232.34874062269</v>
      </c>
    </row>
    <row r="10" spans="1:12">
      <c r="A10" s="51"/>
      <c r="B10" s="15" t="s">
        <v>6</v>
      </c>
      <c r="C10" s="31">
        <v>0</v>
      </c>
      <c r="D10" s="31">
        <v>12644</v>
      </c>
      <c r="E10" s="31">
        <v>0</v>
      </c>
      <c r="F10" s="31">
        <v>0</v>
      </c>
      <c r="G10" s="31"/>
      <c r="H10" s="31">
        <v>0</v>
      </c>
      <c r="I10" s="31">
        <v>0</v>
      </c>
      <c r="J10" s="9">
        <f t="shared" ref="J10:J19" si="0">SUM(C10:I10)</f>
        <v>12644</v>
      </c>
    </row>
    <row r="11" spans="1:12">
      <c r="A11" s="51"/>
      <c r="B11" s="15" t="s">
        <v>7</v>
      </c>
      <c r="C11" s="31">
        <v>0</v>
      </c>
      <c r="D11" s="31">
        <v>20495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20495</v>
      </c>
    </row>
    <row r="12" spans="1:12">
      <c r="A12" s="5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2">
      <c r="A13" s="51"/>
      <c r="B13" s="16" t="s">
        <v>14</v>
      </c>
      <c r="C13" s="10">
        <f>SUM(C9,C10,-C11,C12)</f>
        <v>0</v>
      </c>
      <c r="D13" s="10">
        <f t="shared" ref="D13:I13" si="1">SUM(D9,D10,-D11,D12)</f>
        <v>74442.159999999974</v>
      </c>
      <c r="E13" s="10">
        <f t="shared" si="1"/>
        <v>331939.18874062272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406381.34874062269</v>
      </c>
    </row>
    <row r="14" spans="1:12" s="3" customFormat="1" ht="22.5" customHeight="1">
      <c r="A14" s="5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2">
      <c r="A15" s="51"/>
      <c r="B15" s="14" t="s">
        <v>13</v>
      </c>
      <c r="C15" s="31">
        <v>0</v>
      </c>
      <c r="D15" s="31">
        <v>48938.319999999949</v>
      </c>
      <c r="E15" s="31">
        <v>331939.18874062272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380877.50874062267</v>
      </c>
    </row>
    <row r="16" spans="1:12">
      <c r="A16" s="51"/>
      <c r="B16" s="15" t="s">
        <v>6</v>
      </c>
      <c r="C16" s="31"/>
      <c r="D16" s="31">
        <v>12059</v>
      </c>
      <c r="E16" s="31">
        <v>0</v>
      </c>
      <c r="F16" s="31">
        <v>0</v>
      </c>
      <c r="G16" s="31"/>
      <c r="H16" s="31">
        <v>0</v>
      </c>
      <c r="I16" s="31">
        <v>0</v>
      </c>
      <c r="J16" s="9">
        <f t="shared" si="0"/>
        <v>12059</v>
      </c>
    </row>
    <row r="17" spans="1:12">
      <c r="A17" s="51"/>
      <c r="B17" s="15" t="s">
        <v>7</v>
      </c>
      <c r="C17" s="31">
        <v>0</v>
      </c>
      <c r="D17" s="31">
        <v>20495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20495</v>
      </c>
    </row>
    <row r="18" spans="1:12">
      <c r="A18" s="51"/>
      <c r="B18" s="15" t="s">
        <v>8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9">
        <f t="shared" si="0"/>
        <v>0</v>
      </c>
    </row>
    <row r="19" spans="1:12" ht="15" customHeight="1">
      <c r="A19" s="51"/>
      <c r="B19" s="16" t="s">
        <v>14</v>
      </c>
      <c r="C19" s="10">
        <f t="shared" ref="C19:I19" si="2">SUM(C15,C16,-C17,C18)</f>
        <v>0</v>
      </c>
      <c r="D19" s="10">
        <f t="shared" si="2"/>
        <v>40502.319999999949</v>
      </c>
      <c r="E19" s="10">
        <f t="shared" si="2"/>
        <v>331939.18874062272</v>
      </c>
      <c r="F19" s="10">
        <f t="shared" si="2"/>
        <v>0</v>
      </c>
      <c r="G19" s="10">
        <f t="shared" si="2"/>
        <v>0</v>
      </c>
      <c r="H19" s="10">
        <f t="shared" si="2"/>
        <v>0</v>
      </c>
      <c r="I19" s="10">
        <f t="shared" si="2"/>
        <v>0</v>
      </c>
      <c r="J19" s="11">
        <f t="shared" si="0"/>
        <v>372441.50874062267</v>
      </c>
      <c r="L19" s="47" t="s">
        <v>42</v>
      </c>
    </row>
    <row r="20" spans="1:12" s="3" customFormat="1" ht="22.5" customHeight="1">
      <c r="A20" s="51"/>
      <c r="B20" s="13" t="s">
        <v>10</v>
      </c>
      <c r="C20" s="7"/>
      <c r="D20" s="7"/>
      <c r="E20" s="7"/>
      <c r="F20" s="7"/>
      <c r="G20" s="7"/>
      <c r="H20" s="7"/>
      <c r="I20" s="7"/>
      <c r="J20" s="7"/>
      <c r="L20" s="48"/>
    </row>
    <row r="21" spans="1:12">
      <c r="A21" s="51"/>
      <c r="B21" s="14" t="s">
        <v>13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ref="J21:J25" si="3">SUM(C21:I21)</f>
        <v>0</v>
      </c>
      <c r="L21" s="41">
        <v>2</v>
      </c>
    </row>
    <row r="22" spans="1:12">
      <c r="A22" s="51"/>
      <c r="B22" s="15" t="s">
        <v>6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  <c r="L22" s="41">
        <v>0</v>
      </c>
    </row>
    <row r="23" spans="1:12" ht="15" customHeight="1">
      <c r="A23" s="51"/>
      <c r="B23" s="15" t="s">
        <v>7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9">
        <f t="shared" si="3"/>
        <v>0</v>
      </c>
      <c r="L23" s="42">
        <v>2</v>
      </c>
    </row>
    <row r="24" spans="1:12">
      <c r="A24" s="51"/>
      <c r="B24" s="15" t="s">
        <v>8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9">
        <f t="shared" si="3"/>
        <v>0</v>
      </c>
      <c r="L24" s="41">
        <v>0</v>
      </c>
    </row>
    <row r="25" spans="1:12">
      <c r="A25" s="51"/>
      <c r="B25" s="16" t="s">
        <v>14</v>
      </c>
      <c r="C25" s="10">
        <f t="shared" ref="C25:I25" si="4">SUM(C21,C22,-C23,C24)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  <c r="H25" s="10">
        <f t="shared" si="4"/>
        <v>0</v>
      </c>
      <c r="I25" s="10">
        <f t="shared" si="4"/>
        <v>0</v>
      </c>
      <c r="J25" s="11">
        <f t="shared" si="3"/>
        <v>0</v>
      </c>
      <c r="L25" s="42">
        <v>3</v>
      </c>
    </row>
    <row r="26" spans="1:12" s="3" customFormat="1" ht="22.5" customHeight="1">
      <c r="A26" s="51"/>
      <c r="B26" s="13" t="s">
        <v>15</v>
      </c>
      <c r="C26" s="7"/>
      <c r="D26" s="7"/>
      <c r="E26" s="7"/>
      <c r="F26" s="7"/>
      <c r="G26" s="7"/>
      <c r="H26" s="7"/>
      <c r="I26" s="7"/>
      <c r="J26" s="7"/>
      <c r="L26" s="43">
        <v>8</v>
      </c>
    </row>
    <row r="27" spans="1:12">
      <c r="A27" s="51"/>
      <c r="B27" s="14" t="s">
        <v>13</v>
      </c>
      <c r="C27" s="8">
        <f t="shared" ref="C27:I27" si="5">SUM(C9,-C15,-C21)</f>
        <v>0</v>
      </c>
      <c r="D27" s="8">
        <f t="shared" si="5"/>
        <v>33354.840000000026</v>
      </c>
      <c r="E27" s="8">
        <f t="shared" si="5"/>
        <v>0</v>
      </c>
      <c r="F27" s="8">
        <f t="shared" si="5"/>
        <v>0</v>
      </c>
      <c r="G27" s="8">
        <f t="shared" si="5"/>
        <v>0</v>
      </c>
      <c r="H27" s="8">
        <f t="shared" si="5"/>
        <v>0</v>
      </c>
      <c r="I27" s="8">
        <f t="shared" si="5"/>
        <v>0</v>
      </c>
      <c r="J27" s="9">
        <f>SUM(C27:I27)</f>
        <v>33354.840000000026</v>
      </c>
      <c r="L27" s="42">
        <v>5</v>
      </c>
    </row>
    <row r="28" spans="1:12">
      <c r="A28" s="51"/>
      <c r="B28" s="16" t="s">
        <v>14</v>
      </c>
      <c r="C28" s="10">
        <f t="shared" ref="C28:I28" si="6">SUM(C13,-C19,-C25)</f>
        <v>0</v>
      </c>
      <c r="D28" s="10">
        <f t="shared" si="6"/>
        <v>33939.840000000026</v>
      </c>
      <c r="E28" s="10">
        <f t="shared" si="6"/>
        <v>0</v>
      </c>
      <c r="F28" s="10">
        <f t="shared" si="6"/>
        <v>0</v>
      </c>
      <c r="G28" s="10">
        <f t="shared" si="6"/>
        <v>0</v>
      </c>
      <c r="H28" s="10">
        <f t="shared" si="6"/>
        <v>0</v>
      </c>
      <c r="I28" s="10">
        <f t="shared" si="6"/>
        <v>0</v>
      </c>
      <c r="J28" s="11">
        <f>SUM(C28:I28)</f>
        <v>33939.840000000026</v>
      </c>
      <c r="L28" s="41">
        <v>4</v>
      </c>
    </row>
    <row r="29" spans="1:12">
      <c r="A29" s="51"/>
      <c r="L29" s="41">
        <v>2</v>
      </c>
    </row>
    <row r="30" spans="1:12" ht="11.25" customHeight="1">
      <c r="A30" s="51"/>
      <c r="B30" s="25"/>
      <c r="L30" s="44">
        <v>2</v>
      </c>
    </row>
    <row r="31" spans="1:12">
      <c r="A31" s="51"/>
    </row>
    <row r="32" spans="1:12" ht="13.5" customHeight="1">
      <c r="A32" s="26"/>
    </row>
  </sheetData>
  <sheetProtection password="DDBE" sheet="1" objects="1" scenarios="1"/>
  <mergeCells count="8">
    <mergeCell ref="L19:L20"/>
    <mergeCell ref="L1:L6"/>
    <mergeCell ref="A1:A31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topLeftCell="A7" zoomScaleNormal="100" workbookViewId="0">
      <selection activeCell="A32" sqref="A32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  <col min="12" max="12" width="3.140625" customWidth="1"/>
  </cols>
  <sheetData>
    <row r="1" spans="1:12" ht="15" customHeight="1">
      <c r="A1" s="51">
        <v>8</v>
      </c>
      <c r="B1" s="55" t="s">
        <v>43</v>
      </c>
      <c r="C1" s="55"/>
      <c r="D1" s="55"/>
      <c r="E1" s="55"/>
      <c r="F1" s="55"/>
      <c r="G1" s="55"/>
      <c r="H1" s="55"/>
      <c r="I1" s="55"/>
      <c r="J1" s="55"/>
      <c r="L1" s="49" t="s">
        <v>41</v>
      </c>
    </row>
    <row r="2" spans="1:12">
      <c r="A2" s="51"/>
      <c r="B2" s="56" t="s">
        <v>40</v>
      </c>
      <c r="C2" s="56"/>
      <c r="D2" s="56"/>
      <c r="E2" s="56"/>
      <c r="F2" s="56"/>
      <c r="G2" s="56"/>
      <c r="H2" s="56"/>
      <c r="I2" s="56"/>
      <c r="J2" s="56"/>
      <c r="L2" s="50"/>
    </row>
    <row r="3" spans="1:12">
      <c r="A3" s="51"/>
      <c r="B3" s="57">
        <v>41274</v>
      </c>
      <c r="C3" s="57"/>
      <c r="D3" s="57"/>
      <c r="E3" s="57"/>
      <c r="F3" s="57"/>
      <c r="G3" s="57"/>
      <c r="H3" s="57"/>
      <c r="I3" s="57"/>
      <c r="J3" s="57"/>
      <c r="L3" s="50"/>
    </row>
    <row r="4" spans="1:12">
      <c r="A4" s="51"/>
      <c r="B4" s="12"/>
      <c r="C4" s="4"/>
      <c r="D4" s="4"/>
      <c r="E4" s="4"/>
      <c r="F4" s="4"/>
      <c r="G4" s="4"/>
      <c r="H4" s="4"/>
      <c r="I4" s="4"/>
      <c r="J4" s="4"/>
      <c r="L4" s="50"/>
    </row>
    <row r="5" spans="1:12">
      <c r="A5" s="51"/>
      <c r="B5" s="53" t="s">
        <v>0</v>
      </c>
      <c r="C5" s="52" t="s">
        <v>16</v>
      </c>
      <c r="D5" s="52"/>
      <c r="E5" s="52"/>
      <c r="F5" s="52"/>
      <c r="G5" s="52"/>
      <c r="H5" s="52"/>
      <c r="I5" s="52"/>
      <c r="J5" s="52"/>
      <c r="L5" s="50"/>
    </row>
    <row r="6" spans="1:12" ht="60">
      <c r="A6" s="51"/>
      <c r="B6" s="5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50"/>
    </row>
    <row r="7" spans="1:12">
      <c r="A7" s="5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2" ht="22.5" customHeight="1">
      <c r="A8" s="5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>
      <c r="A9" s="51"/>
      <c r="B9" s="14" t="s">
        <v>13</v>
      </c>
      <c r="C9" s="32">
        <v>0</v>
      </c>
      <c r="D9" s="45">
        <v>365260.92</v>
      </c>
      <c r="E9" s="46">
        <v>331939.18874062272</v>
      </c>
      <c r="F9" s="31">
        <v>0</v>
      </c>
      <c r="G9" s="31">
        <v>0</v>
      </c>
      <c r="H9" s="46">
        <v>8066</v>
      </c>
      <c r="I9" s="32">
        <v>0</v>
      </c>
      <c r="J9" s="33">
        <f>SUM(C9:I9)</f>
        <v>705266.10874062264</v>
      </c>
    </row>
    <row r="10" spans="1:12">
      <c r="A10" s="51"/>
      <c r="B10" s="15" t="s">
        <v>6</v>
      </c>
      <c r="C10" s="32">
        <v>0</v>
      </c>
      <c r="D10" s="46">
        <v>32561.54</v>
      </c>
      <c r="E10" s="31">
        <v>0</v>
      </c>
      <c r="F10" s="31">
        <v>0</v>
      </c>
      <c r="G10" s="31">
        <v>0</v>
      </c>
      <c r="H10" s="31">
        <v>0</v>
      </c>
      <c r="I10" s="32">
        <v>0</v>
      </c>
      <c r="J10" s="33">
        <f>SUM(C10:I10)</f>
        <v>32561.54</v>
      </c>
    </row>
    <row r="11" spans="1:12">
      <c r="A11" s="51"/>
      <c r="B11" s="15" t="s">
        <v>7</v>
      </c>
      <c r="C11" s="32">
        <v>0</v>
      </c>
      <c r="D11" s="46">
        <v>323595.3</v>
      </c>
      <c r="E11" s="31">
        <v>0</v>
      </c>
      <c r="F11" s="31">
        <v>0</v>
      </c>
      <c r="G11" s="31">
        <v>0</v>
      </c>
      <c r="H11" s="31">
        <v>0</v>
      </c>
      <c r="I11" s="32">
        <v>0</v>
      </c>
      <c r="J11" s="33">
        <f>SUM(C11:I11)</f>
        <v>323595.3</v>
      </c>
    </row>
    <row r="12" spans="1:12">
      <c r="A12" s="51"/>
      <c r="B12" s="15" t="s">
        <v>8</v>
      </c>
      <c r="C12" s="32">
        <v>0</v>
      </c>
      <c r="D12" s="46">
        <v>8066</v>
      </c>
      <c r="E12" s="31">
        <v>0</v>
      </c>
      <c r="F12" s="31">
        <v>0</v>
      </c>
      <c r="G12" s="31">
        <v>0</v>
      </c>
      <c r="H12" s="31">
        <v>-8066</v>
      </c>
      <c r="I12" s="32">
        <v>0</v>
      </c>
      <c r="J12" s="33">
        <f>SUM(C12:I12)</f>
        <v>0</v>
      </c>
    </row>
    <row r="13" spans="1:12">
      <c r="A13" s="51"/>
      <c r="B13" s="16" t="s">
        <v>14</v>
      </c>
      <c r="C13" s="34">
        <f>SUM(C9,C10,-C11,C12)</f>
        <v>0</v>
      </c>
      <c r="D13" s="35">
        <f>SUM(D9,D10,-D11,D12)</f>
        <v>82293.159999999974</v>
      </c>
      <c r="E13" s="35">
        <f t="shared" ref="E13:I13" si="0">SUM(E9,E10,-E11,E12)</f>
        <v>331939.18874062272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414232.34874062269</v>
      </c>
    </row>
    <row r="14" spans="1:12" s="3" customFormat="1" ht="22.5" customHeight="1">
      <c r="A14" s="5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2">
      <c r="A15" s="51"/>
      <c r="B15" s="14" t="s">
        <v>13</v>
      </c>
      <c r="C15" s="32">
        <v>0</v>
      </c>
      <c r="D15" s="46">
        <v>363452.8</v>
      </c>
      <c r="E15" s="46">
        <v>331939.18874062272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695391.98874062276</v>
      </c>
    </row>
    <row r="16" spans="1:12">
      <c r="A16" s="51"/>
      <c r="B16" s="15" t="s">
        <v>6</v>
      </c>
      <c r="C16" s="32">
        <v>0</v>
      </c>
      <c r="D16" s="46">
        <v>9080.86</v>
      </c>
      <c r="E16" s="31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9080.86</v>
      </c>
    </row>
    <row r="17" spans="1:12">
      <c r="A17" s="51"/>
      <c r="B17" s="15" t="s">
        <v>7</v>
      </c>
      <c r="C17" s="32">
        <v>0</v>
      </c>
      <c r="D17" s="46">
        <v>323595.34000000003</v>
      </c>
      <c r="E17" s="31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323595.34000000003</v>
      </c>
    </row>
    <row r="18" spans="1:12">
      <c r="A18" s="51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3">
        <f>SUM(C18:I18)</f>
        <v>0</v>
      </c>
    </row>
    <row r="19" spans="1:12">
      <c r="A19" s="51"/>
      <c r="B19" s="16" t="s">
        <v>14</v>
      </c>
      <c r="C19" s="34">
        <f t="shared" ref="C19:I19" si="1">SUM(C15:C16,-C17,C18)</f>
        <v>0</v>
      </c>
      <c r="D19" s="34">
        <f t="shared" si="1"/>
        <v>48938.319999999949</v>
      </c>
      <c r="E19" s="34">
        <f t="shared" si="1"/>
        <v>331939.18874062272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3">
        <f>SUM(C19:I19)</f>
        <v>380877.50874062267</v>
      </c>
      <c r="L19" s="47" t="s">
        <v>42</v>
      </c>
    </row>
    <row r="20" spans="1:12" s="3" customFormat="1" ht="22.5" customHeight="1">
      <c r="A20" s="51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L20" s="48"/>
    </row>
    <row r="21" spans="1:12">
      <c r="A21" s="51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  <c r="L21" s="41">
        <v>2</v>
      </c>
    </row>
    <row r="22" spans="1:12">
      <c r="A22" s="51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  <c r="L22" s="41">
        <v>0</v>
      </c>
    </row>
    <row r="23" spans="1:12">
      <c r="A23" s="51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3">
        <f>SUM(C23:I23)</f>
        <v>0</v>
      </c>
      <c r="L23" s="42">
        <v>2</v>
      </c>
    </row>
    <row r="24" spans="1:12">
      <c r="A24" s="51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3">
        <f>SUM(C24:I24)</f>
        <v>0</v>
      </c>
      <c r="L24" s="41">
        <v>0</v>
      </c>
    </row>
    <row r="25" spans="1:12">
      <c r="A25" s="51"/>
      <c r="B25" s="16" t="s">
        <v>14</v>
      </c>
      <c r="C25" s="35">
        <f t="shared" ref="C25:I25" si="2">SUM(C21,C22,-C23,C24)</f>
        <v>0</v>
      </c>
      <c r="D25" s="35">
        <f t="shared" si="2"/>
        <v>0</v>
      </c>
      <c r="E25" s="35">
        <f t="shared" si="2"/>
        <v>0</v>
      </c>
      <c r="F25" s="35">
        <f t="shared" si="2"/>
        <v>0</v>
      </c>
      <c r="G25" s="35">
        <f t="shared" si="2"/>
        <v>0</v>
      </c>
      <c r="H25" s="35">
        <f t="shared" si="2"/>
        <v>0</v>
      </c>
      <c r="I25" s="35">
        <f t="shared" si="2"/>
        <v>0</v>
      </c>
      <c r="J25" s="33">
        <f>SUM(C25:I25)</f>
        <v>0</v>
      </c>
      <c r="L25" s="42">
        <v>3</v>
      </c>
    </row>
    <row r="26" spans="1:12" s="3" customFormat="1" ht="22.5" customHeight="1">
      <c r="A26" s="51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L26" s="43">
        <v>8</v>
      </c>
    </row>
    <row r="27" spans="1:12">
      <c r="A27" s="51"/>
      <c r="B27" s="14" t="s">
        <v>13</v>
      </c>
      <c r="C27" s="37">
        <f>SUM(C9,-C15,-C21)</f>
        <v>0</v>
      </c>
      <c r="D27" s="37">
        <f>SUM(D9,-D15,-D21)</f>
        <v>1808.1199999999953</v>
      </c>
      <c r="E27" s="37">
        <f t="shared" ref="E27:I27" si="3">SUM(E9,-E15,-E21)</f>
        <v>0</v>
      </c>
      <c r="F27" s="37">
        <f>SUM(F9,-F15,-F21)</f>
        <v>0</v>
      </c>
      <c r="G27" s="37">
        <f t="shared" si="3"/>
        <v>0</v>
      </c>
      <c r="H27" s="37">
        <f t="shared" si="3"/>
        <v>8066</v>
      </c>
      <c r="I27" s="37">
        <f t="shared" si="3"/>
        <v>0</v>
      </c>
      <c r="J27" s="33">
        <f>SUM(C27:I27)</f>
        <v>9874.1199999999953</v>
      </c>
      <c r="L27" s="42">
        <v>5</v>
      </c>
    </row>
    <row r="28" spans="1:12">
      <c r="A28" s="51"/>
      <c r="B28" s="16" t="s">
        <v>14</v>
      </c>
      <c r="C28" s="34">
        <f>SUM(C13,-C19,-C25)</f>
        <v>0</v>
      </c>
      <c r="D28" s="34">
        <f t="shared" ref="D28:I28" si="4">SUM(D13,-D19,-D25)</f>
        <v>33354.840000000026</v>
      </c>
      <c r="E28" s="34">
        <f>SUM(E13,-E19,-E25)</f>
        <v>0</v>
      </c>
      <c r="F28" s="34">
        <f t="shared" si="4"/>
        <v>0</v>
      </c>
      <c r="G28" s="34">
        <f t="shared" si="4"/>
        <v>0</v>
      </c>
      <c r="H28" s="34">
        <f>SUM(H13,-H19,-H25)</f>
        <v>0</v>
      </c>
      <c r="I28" s="34">
        <f t="shared" si="4"/>
        <v>0</v>
      </c>
      <c r="J28" s="38">
        <f>SUM(C28:I28)</f>
        <v>33354.840000000026</v>
      </c>
      <c r="L28" s="41">
        <v>4</v>
      </c>
    </row>
    <row r="29" spans="1:12">
      <c r="A29" s="51"/>
      <c r="L29" s="41">
        <v>2</v>
      </c>
    </row>
    <row r="30" spans="1:12">
      <c r="A30" s="51"/>
      <c r="L30" s="44">
        <v>2</v>
      </c>
    </row>
    <row r="31" spans="1:12">
      <c r="A31" s="51"/>
    </row>
    <row r="32" spans="1:12">
      <c r="A32" s="26"/>
    </row>
  </sheetData>
  <sheetProtection password="DDBE" sheet="1" objects="1" scenarios="1"/>
  <mergeCells count="8">
    <mergeCell ref="L1:L6"/>
    <mergeCell ref="L19:L20"/>
    <mergeCell ref="A1:A31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2"/>
  <sheetViews>
    <sheetView zoomScaleNormal="100" workbookViewId="0">
      <selection sqref="A1:A31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>
      <c r="A1" s="51">
        <v>9</v>
      </c>
      <c r="B1" s="55" t="s">
        <v>43</v>
      </c>
      <c r="C1" s="55"/>
      <c r="D1" s="55"/>
      <c r="E1" s="55"/>
      <c r="F1" s="55"/>
      <c r="G1" s="55"/>
      <c r="H1" s="55"/>
      <c r="I1" s="55"/>
      <c r="J1" s="55"/>
      <c r="K1" s="55"/>
      <c r="M1" s="49" t="s">
        <v>41</v>
      </c>
    </row>
    <row r="2" spans="1:13">
      <c r="A2" s="51"/>
      <c r="B2" s="56" t="s">
        <v>38</v>
      </c>
      <c r="C2" s="56"/>
      <c r="D2" s="56"/>
      <c r="E2" s="56"/>
      <c r="F2" s="56"/>
      <c r="G2" s="56"/>
      <c r="H2" s="56"/>
      <c r="I2" s="56"/>
      <c r="J2" s="56"/>
      <c r="K2" s="56"/>
      <c r="M2" s="50"/>
    </row>
    <row r="3" spans="1:13">
      <c r="A3" s="51"/>
      <c r="B3" s="57">
        <v>41639</v>
      </c>
      <c r="C3" s="57"/>
      <c r="D3" s="57"/>
      <c r="E3" s="57"/>
      <c r="F3" s="57"/>
      <c r="G3" s="57"/>
      <c r="H3" s="57"/>
      <c r="I3" s="57"/>
      <c r="J3" s="57"/>
      <c r="K3" s="57"/>
      <c r="M3" s="50"/>
    </row>
    <row r="4" spans="1:13">
      <c r="A4" s="51"/>
      <c r="B4" s="20"/>
      <c r="C4" s="21"/>
      <c r="D4" s="21"/>
      <c r="E4" s="21"/>
      <c r="F4" s="21"/>
      <c r="G4" s="21"/>
      <c r="H4" s="21"/>
      <c r="I4" s="21"/>
      <c r="J4" s="21"/>
      <c r="K4" s="18"/>
      <c r="M4" s="50"/>
    </row>
    <row r="5" spans="1:13" ht="15" customHeight="1">
      <c r="A5" s="51"/>
      <c r="B5" s="53" t="s">
        <v>25</v>
      </c>
      <c r="C5" s="52" t="s">
        <v>1</v>
      </c>
      <c r="D5" s="52"/>
      <c r="E5" s="52"/>
      <c r="F5" s="52"/>
      <c r="G5" s="52"/>
      <c r="H5" s="52"/>
      <c r="I5" s="52"/>
      <c r="J5" s="52"/>
      <c r="K5" s="52"/>
      <c r="M5" s="50"/>
    </row>
    <row r="6" spans="1:13" ht="60">
      <c r="A6" s="51"/>
      <c r="B6" s="5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50"/>
    </row>
    <row r="7" spans="1:13">
      <c r="A7" s="5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 ht="22.5" customHeight="1">
      <c r="A8" s="5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51"/>
      <c r="B9" s="14" t="s">
        <v>13</v>
      </c>
      <c r="C9" s="32">
        <v>232357.43211843589</v>
      </c>
      <c r="D9" s="32">
        <v>3388369.04</v>
      </c>
      <c r="E9" s="32">
        <v>342397.78</v>
      </c>
      <c r="F9" s="32">
        <v>0</v>
      </c>
      <c r="G9" s="32">
        <v>0</v>
      </c>
      <c r="H9" s="32">
        <v>162224.04999999999</v>
      </c>
      <c r="I9" s="32">
        <v>0</v>
      </c>
      <c r="J9" s="39">
        <v>0</v>
      </c>
      <c r="K9" s="33">
        <f>SUM(C9:J9)</f>
        <v>4125348.3021184355</v>
      </c>
    </row>
    <row r="10" spans="1:13">
      <c r="A10" s="51"/>
      <c r="B10" s="15" t="s">
        <v>6</v>
      </c>
      <c r="C10" s="32">
        <v>0</v>
      </c>
      <c r="D10" s="32">
        <v>9374</v>
      </c>
      <c r="E10" s="32">
        <v>0</v>
      </c>
      <c r="F10" s="32">
        <v>0</v>
      </c>
      <c r="G10" s="32">
        <v>0</v>
      </c>
      <c r="H10" s="32">
        <v>0</v>
      </c>
      <c r="I10" s="32">
        <v>20620</v>
      </c>
      <c r="J10" s="39">
        <v>0</v>
      </c>
      <c r="K10" s="33">
        <f>SUM(C10:J10)</f>
        <v>29994</v>
      </c>
    </row>
    <row r="11" spans="1:13">
      <c r="A11" s="51"/>
      <c r="B11" s="15" t="s">
        <v>7</v>
      </c>
      <c r="C11" s="32">
        <v>0</v>
      </c>
      <c r="D11" s="32">
        <v>0</v>
      </c>
      <c r="E11" s="32">
        <v>13861</v>
      </c>
      <c r="F11" s="32">
        <v>0</v>
      </c>
      <c r="G11" s="32">
        <v>0</v>
      </c>
      <c r="H11" s="32">
        <v>2768</v>
      </c>
      <c r="I11" s="32">
        <v>0</v>
      </c>
      <c r="J11" s="39">
        <v>0</v>
      </c>
      <c r="K11" s="33">
        <f>SUM(C11:J11)</f>
        <v>16629</v>
      </c>
    </row>
    <row r="12" spans="1:13">
      <c r="A12" s="5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>
      <c r="A13" s="51"/>
      <c r="B13" s="16" t="s">
        <v>14</v>
      </c>
      <c r="C13" s="34">
        <f>SUM(C9,C10,-C11,C12)</f>
        <v>232357.43211843589</v>
      </c>
      <c r="D13" s="34">
        <f t="shared" ref="D13:I13" si="0">SUM(D9,D10,-D11,D12)</f>
        <v>3397743.04</v>
      </c>
      <c r="E13" s="34">
        <f>SUM(E9,E10,-E11,E12)</f>
        <v>328536.78000000003</v>
      </c>
      <c r="F13" s="34">
        <f t="shared" si="0"/>
        <v>0</v>
      </c>
      <c r="G13" s="34">
        <f>SUM(G9,G10,-G11,G12)</f>
        <v>0</v>
      </c>
      <c r="H13" s="34">
        <f t="shared" si="0"/>
        <v>159456.04999999999</v>
      </c>
      <c r="I13" s="34">
        <f t="shared" si="0"/>
        <v>20620</v>
      </c>
      <c r="J13" s="34">
        <f>SUM(J9,J10,-J11,J12)</f>
        <v>0</v>
      </c>
      <c r="K13" s="33">
        <f>SUM(C13:J13)</f>
        <v>4138713.3021184355</v>
      </c>
    </row>
    <row r="14" spans="1:13" s="3" customFormat="1" ht="22.5" customHeight="1">
      <c r="A14" s="5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51"/>
      <c r="B15" s="14" t="s">
        <v>13</v>
      </c>
      <c r="C15" s="32">
        <v>0</v>
      </c>
      <c r="D15" s="32">
        <v>1639922.3</v>
      </c>
      <c r="E15" s="32">
        <v>294566</v>
      </c>
      <c r="F15" s="32">
        <v>0</v>
      </c>
      <c r="G15" s="32">
        <v>0</v>
      </c>
      <c r="H15" s="32">
        <v>162224.04999999999</v>
      </c>
      <c r="I15" s="32">
        <v>0</v>
      </c>
      <c r="J15" s="32">
        <v>0</v>
      </c>
      <c r="K15" s="33">
        <f>SUM(C15:J15)</f>
        <v>2096712.35</v>
      </c>
    </row>
    <row r="16" spans="1:13">
      <c r="A16" s="51"/>
      <c r="B16" s="15" t="s">
        <v>6</v>
      </c>
      <c r="C16" s="32">
        <v>0</v>
      </c>
      <c r="D16" s="32">
        <v>123786</v>
      </c>
      <c r="E16" s="32">
        <v>31591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155377</v>
      </c>
      <c r="M16" s="19"/>
    </row>
    <row r="17" spans="1:13">
      <c r="A17" s="51"/>
      <c r="B17" s="15" t="s">
        <v>7</v>
      </c>
      <c r="C17" s="32">
        <v>0</v>
      </c>
      <c r="D17" s="32">
        <v>0</v>
      </c>
      <c r="E17" s="32">
        <v>13365</v>
      </c>
      <c r="F17" s="32">
        <v>0</v>
      </c>
      <c r="G17" s="32">
        <v>0</v>
      </c>
      <c r="H17" s="32">
        <v>2768</v>
      </c>
      <c r="I17" s="32">
        <v>0</v>
      </c>
      <c r="J17" s="32">
        <v>0</v>
      </c>
      <c r="K17" s="33">
        <f>SUM(C17:J17)</f>
        <v>16133</v>
      </c>
    </row>
    <row r="18" spans="1:13">
      <c r="A18" s="51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>
      <c r="A19" s="51"/>
      <c r="B19" s="16" t="s">
        <v>14</v>
      </c>
      <c r="C19" s="34">
        <f t="shared" ref="C19:J19" si="1">SUM(C15,C16,-C17,C18)</f>
        <v>0</v>
      </c>
      <c r="D19" s="34">
        <f t="shared" si="1"/>
        <v>1763708.3</v>
      </c>
      <c r="E19" s="34">
        <f t="shared" si="1"/>
        <v>312792</v>
      </c>
      <c r="F19" s="34">
        <f t="shared" si="1"/>
        <v>0</v>
      </c>
      <c r="G19" s="34">
        <f t="shared" si="1"/>
        <v>0</v>
      </c>
      <c r="H19" s="34">
        <f t="shared" si="1"/>
        <v>159456.04999999999</v>
      </c>
      <c r="I19" s="34">
        <f t="shared" si="1"/>
        <v>0</v>
      </c>
      <c r="J19" s="34">
        <f t="shared" si="1"/>
        <v>0</v>
      </c>
      <c r="K19" s="33">
        <f>SUM(C19:J19)</f>
        <v>2235956.35</v>
      </c>
      <c r="M19" s="47" t="s">
        <v>42</v>
      </c>
    </row>
    <row r="20" spans="1:13" s="3" customFormat="1" ht="22.5" customHeight="1">
      <c r="A20" s="51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8"/>
    </row>
    <row r="21" spans="1:13">
      <c r="A21" s="51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v>2</v>
      </c>
    </row>
    <row r="22" spans="1:13">
      <c r="A22" s="51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  <c r="M22" s="41">
        <v>0</v>
      </c>
    </row>
    <row r="23" spans="1:13">
      <c r="A23" s="51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2">
        <v>2</v>
      </c>
    </row>
    <row r="24" spans="1:13">
      <c r="A24" s="51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v>0</v>
      </c>
    </row>
    <row r="25" spans="1:13">
      <c r="A25" s="51"/>
      <c r="B25" s="16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2">
        <v>3</v>
      </c>
    </row>
    <row r="26" spans="1:13" s="3" customFormat="1" ht="22.5" customHeight="1">
      <c r="A26" s="51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3">
        <v>8</v>
      </c>
    </row>
    <row r="27" spans="1:13">
      <c r="A27" s="51"/>
      <c r="B27" s="14" t="s">
        <v>13</v>
      </c>
      <c r="C27" s="37">
        <f>SUM(C9,-C15,-C21)</f>
        <v>232357.43211843589</v>
      </c>
      <c r="D27" s="37">
        <f t="shared" ref="D27:J27" si="3">SUM(D9,-D15,-D21)</f>
        <v>1748446.74</v>
      </c>
      <c r="E27" s="37">
        <f t="shared" si="3"/>
        <v>47831.780000000028</v>
      </c>
      <c r="F27" s="37">
        <f>SUM(F9,-F15,-F21)</f>
        <v>0</v>
      </c>
      <c r="G27" s="37">
        <f t="shared" si="3"/>
        <v>0</v>
      </c>
      <c r="H27" s="37">
        <f t="shared" si="3"/>
        <v>0</v>
      </c>
      <c r="I27" s="37">
        <f t="shared" si="3"/>
        <v>0</v>
      </c>
      <c r="J27" s="37">
        <f t="shared" si="3"/>
        <v>0</v>
      </c>
      <c r="K27" s="33">
        <f>SUM(C27:J27)</f>
        <v>2028635.9521184359</v>
      </c>
      <c r="M27" s="42">
        <v>5</v>
      </c>
    </row>
    <row r="28" spans="1:13">
      <c r="A28" s="51"/>
      <c r="B28" s="16" t="s">
        <v>14</v>
      </c>
      <c r="C28" s="34">
        <f>SUM(C13,-C19,-C25)</f>
        <v>232357.43211843589</v>
      </c>
      <c r="D28" s="34">
        <f t="shared" ref="D28:J28" si="4">SUM(D13,-D19,-D25)</f>
        <v>1634034.74</v>
      </c>
      <c r="E28" s="34">
        <f t="shared" si="4"/>
        <v>15744.780000000028</v>
      </c>
      <c r="F28" s="34">
        <f>SUM(F13,-F19,-F25)</f>
        <v>0</v>
      </c>
      <c r="G28" s="34">
        <f t="shared" si="4"/>
        <v>0</v>
      </c>
      <c r="H28" s="34">
        <f>SUM(H13,-H19,-H25)</f>
        <v>0</v>
      </c>
      <c r="I28" s="34">
        <f t="shared" si="4"/>
        <v>20620</v>
      </c>
      <c r="J28" s="34">
        <f t="shared" si="4"/>
        <v>0</v>
      </c>
      <c r="K28" s="38">
        <f>SUM(C28:J28)</f>
        <v>1902756.9521184359</v>
      </c>
      <c r="M28" s="41">
        <v>4</v>
      </c>
    </row>
    <row r="29" spans="1:13">
      <c r="A29" s="51"/>
      <c r="M29" s="41">
        <v>2</v>
      </c>
    </row>
    <row r="30" spans="1:13">
      <c r="A30" s="51"/>
      <c r="M30" s="44">
        <v>2</v>
      </c>
    </row>
    <row r="31" spans="1:13">
      <c r="A31" s="51"/>
    </row>
    <row r="32" spans="1:13">
      <c r="A32" s="26"/>
    </row>
  </sheetData>
  <sheetProtection password="DDBE" sheet="1" objects="1" scenarios="1"/>
  <mergeCells count="8">
    <mergeCell ref="M1:M6"/>
    <mergeCell ref="M19:M20"/>
    <mergeCell ref="A1:A31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2"/>
  <sheetViews>
    <sheetView tabSelected="1" topLeftCell="A7" zoomScaleNormal="100" workbookViewId="0">
      <selection activeCell="A33" sqref="A33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>
      <c r="A1" s="51">
        <v>10</v>
      </c>
      <c r="B1" s="55" t="s">
        <v>43</v>
      </c>
      <c r="C1" s="55"/>
      <c r="D1" s="55"/>
      <c r="E1" s="55"/>
      <c r="F1" s="55"/>
      <c r="G1" s="55"/>
      <c r="H1" s="55"/>
      <c r="I1" s="55"/>
      <c r="J1" s="55"/>
      <c r="K1" s="55"/>
      <c r="M1" s="49" t="s">
        <v>41</v>
      </c>
    </row>
    <row r="2" spans="1:13">
      <c r="A2" s="51"/>
      <c r="B2" s="56" t="s">
        <v>38</v>
      </c>
      <c r="C2" s="56"/>
      <c r="D2" s="56"/>
      <c r="E2" s="56"/>
      <c r="F2" s="56"/>
      <c r="G2" s="56"/>
      <c r="H2" s="56"/>
      <c r="I2" s="56"/>
      <c r="J2" s="56"/>
      <c r="K2" s="56"/>
      <c r="M2" s="50"/>
    </row>
    <row r="3" spans="1:13">
      <c r="A3" s="51"/>
      <c r="B3" s="57">
        <v>41274</v>
      </c>
      <c r="C3" s="57"/>
      <c r="D3" s="57"/>
      <c r="E3" s="57"/>
      <c r="F3" s="57"/>
      <c r="G3" s="57"/>
      <c r="H3" s="57"/>
      <c r="I3" s="57"/>
      <c r="J3" s="57"/>
      <c r="K3" s="57"/>
      <c r="M3" s="50"/>
    </row>
    <row r="4" spans="1:13">
      <c r="A4" s="51"/>
      <c r="B4" s="20"/>
      <c r="C4" s="21"/>
      <c r="D4" s="21"/>
      <c r="E4" s="21"/>
      <c r="F4" s="21"/>
      <c r="G4" s="21"/>
      <c r="H4" s="21"/>
      <c r="I4" s="21"/>
      <c r="J4" s="21"/>
      <c r="K4" s="18"/>
      <c r="M4" s="50"/>
    </row>
    <row r="5" spans="1:13" ht="15" customHeight="1">
      <c r="A5" s="51"/>
      <c r="B5" s="53" t="s">
        <v>25</v>
      </c>
      <c r="C5" s="52" t="s">
        <v>16</v>
      </c>
      <c r="D5" s="52"/>
      <c r="E5" s="52"/>
      <c r="F5" s="52"/>
      <c r="G5" s="52"/>
      <c r="H5" s="52"/>
      <c r="I5" s="52"/>
      <c r="J5" s="52"/>
      <c r="K5" s="52"/>
      <c r="M5" s="50"/>
    </row>
    <row r="6" spans="1:13" ht="60">
      <c r="A6" s="51"/>
      <c r="B6" s="5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50"/>
    </row>
    <row r="7" spans="1:13" ht="22.5" customHeight="1">
      <c r="A7" s="5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>
      <c r="A8" s="5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51"/>
      <c r="B9" s="14" t="s">
        <v>13</v>
      </c>
      <c r="C9" s="46">
        <v>232357.43211843589</v>
      </c>
      <c r="D9" s="46">
        <v>3402269.74</v>
      </c>
      <c r="E9" s="46">
        <v>369142</v>
      </c>
      <c r="F9" s="32">
        <v>0</v>
      </c>
      <c r="G9" s="32">
        <v>0</v>
      </c>
      <c r="H9" s="46">
        <v>179035.05</v>
      </c>
      <c r="I9" s="46">
        <v>28676</v>
      </c>
      <c r="J9" s="39">
        <v>0</v>
      </c>
      <c r="K9" s="33">
        <f>SUM(C9:J9)</f>
        <v>4211480.2221184354</v>
      </c>
    </row>
    <row r="10" spans="1:13">
      <c r="A10" s="51"/>
      <c r="B10" s="15" t="s">
        <v>6</v>
      </c>
      <c r="C10" s="32">
        <v>0</v>
      </c>
      <c r="D10" s="32">
        <v>0</v>
      </c>
      <c r="E10" s="46">
        <v>13434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13434</v>
      </c>
    </row>
    <row r="11" spans="1:13">
      <c r="A11" s="51"/>
      <c r="B11" s="15" t="s">
        <v>7</v>
      </c>
      <c r="C11" s="32">
        <v>0</v>
      </c>
      <c r="D11" s="46">
        <v>13900.7</v>
      </c>
      <c r="E11" s="46">
        <v>68854.22</v>
      </c>
      <c r="F11" s="32">
        <v>0</v>
      </c>
      <c r="G11" s="32">
        <v>0</v>
      </c>
      <c r="H11" s="46">
        <v>16811</v>
      </c>
      <c r="I11" s="32">
        <v>0</v>
      </c>
      <c r="J11" s="39">
        <v>0</v>
      </c>
      <c r="K11" s="33">
        <f>SUM(C11:J11)</f>
        <v>99565.92</v>
      </c>
    </row>
    <row r="12" spans="1:13">
      <c r="A12" s="51"/>
      <c r="B12" s="15" t="s">
        <v>8</v>
      </c>
      <c r="C12" s="32">
        <v>0</v>
      </c>
      <c r="D12" s="32">
        <v>0</v>
      </c>
      <c r="E12" s="46">
        <v>28676</v>
      </c>
      <c r="F12" s="32">
        <v>0</v>
      </c>
      <c r="G12" s="32">
        <v>0</v>
      </c>
      <c r="H12" s="32">
        <v>0</v>
      </c>
      <c r="I12" s="46">
        <v>-28676</v>
      </c>
      <c r="J12" s="39">
        <v>0</v>
      </c>
      <c r="K12" s="33">
        <f>SUM(C12:J12)</f>
        <v>0</v>
      </c>
    </row>
    <row r="13" spans="1:13" s="3" customFormat="1">
      <c r="A13" s="51"/>
      <c r="B13" s="30" t="s">
        <v>14</v>
      </c>
      <c r="C13" s="34">
        <f>SUM(C9,C10,-C11,C12)</f>
        <v>232357.43211843589</v>
      </c>
      <c r="D13" s="34">
        <f t="shared" ref="D13:I13" si="0">SUM(D9,D10,-D11,D12)</f>
        <v>3388369.04</v>
      </c>
      <c r="E13" s="34">
        <f t="shared" si="0"/>
        <v>342397.78</v>
      </c>
      <c r="F13" s="34">
        <f t="shared" si="0"/>
        <v>0</v>
      </c>
      <c r="G13" s="34">
        <f>SUM(G9,G10,-G11,G12)</f>
        <v>0</v>
      </c>
      <c r="H13" s="34">
        <f t="shared" si="0"/>
        <v>162224.04999999999</v>
      </c>
      <c r="I13" s="34">
        <f t="shared" si="0"/>
        <v>0</v>
      </c>
      <c r="J13" s="34">
        <f>SUM(J9,J10,-J11,J12)</f>
        <v>0</v>
      </c>
      <c r="K13" s="33">
        <f>SUM(C13:J13)</f>
        <v>4125348.3021184355</v>
      </c>
    </row>
    <row r="14" spans="1:13">
      <c r="A14" s="5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51"/>
      <c r="B15" s="14" t="s">
        <v>13</v>
      </c>
      <c r="C15" s="32">
        <v>0</v>
      </c>
      <c r="D15" s="46">
        <v>1528247</v>
      </c>
      <c r="E15" s="46">
        <v>323440</v>
      </c>
      <c r="F15" s="32">
        <v>0</v>
      </c>
      <c r="G15" s="32">
        <v>0</v>
      </c>
      <c r="H15" s="46">
        <v>179035.05</v>
      </c>
      <c r="I15" s="32">
        <v>0</v>
      </c>
      <c r="J15" s="32">
        <v>0</v>
      </c>
      <c r="K15" s="33">
        <f>SUM(C15:J15)</f>
        <v>2030722.05</v>
      </c>
      <c r="M15" s="19"/>
    </row>
    <row r="16" spans="1:13">
      <c r="A16" s="51"/>
      <c r="B16" s="15" t="s">
        <v>6</v>
      </c>
      <c r="C16" s="32">
        <v>0</v>
      </c>
      <c r="D16" s="46">
        <v>123732</v>
      </c>
      <c r="E16" s="46">
        <f>39980-1</f>
        <v>39979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163711</v>
      </c>
    </row>
    <row r="17" spans="1:13">
      <c r="A17" s="51"/>
      <c r="B17" s="15" t="s">
        <v>7</v>
      </c>
      <c r="C17" s="32">
        <v>0</v>
      </c>
      <c r="D17" s="46">
        <v>12056.7</v>
      </c>
      <c r="E17" s="46">
        <v>68854</v>
      </c>
      <c r="F17" s="32">
        <v>0</v>
      </c>
      <c r="G17" s="32">
        <v>0</v>
      </c>
      <c r="H17" s="46">
        <v>16811</v>
      </c>
      <c r="I17" s="32">
        <v>0</v>
      </c>
      <c r="J17" s="32">
        <v>0</v>
      </c>
      <c r="K17" s="33">
        <f>SUM(C17:J17)</f>
        <v>97721.7</v>
      </c>
    </row>
    <row r="18" spans="1:13">
      <c r="A18" s="51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 s="3" customFormat="1">
      <c r="A19" s="51"/>
      <c r="B19" s="30" t="s">
        <v>14</v>
      </c>
      <c r="C19" s="34">
        <f t="shared" ref="C19:J19" si="1">SUM(C15,C16,-C17,C18)</f>
        <v>0</v>
      </c>
      <c r="D19" s="34">
        <f t="shared" si="1"/>
        <v>1639922.3</v>
      </c>
      <c r="E19" s="34">
        <f t="shared" si="1"/>
        <v>294565</v>
      </c>
      <c r="F19" s="34">
        <f t="shared" si="1"/>
        <v>0</v>
      </c>
      <c r="G19" s="34">
        <f t="shared" si="1"/>
        <v>0</v>
      </c>
      <c r="H19" s="34">
        <f t="shared" si="1"/>
        <v>162224.04999999999</v>
      </c>
      <c r="I19" s="34">
        <f t="shared" si="1"/>
        <v>0</v>
      </c>
      <c r="J19" s="34">
        <f t="shared" si="1"/>
        <v>0</v>
      </c>
      <c r="K19" s="33">
        <f>SUM(C19:J19)</f>
        <v>2096711.35</v>
      </c>
      <c r="M19" s="47" t="s">
        <v>42</v>
      </c>
    </row>
    <row r="20" spans="1:13">
      <c r="A20" s="51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8"/>
    </row>
    <row r="21" spans="1:13">
      <c r="A21" s="51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v>2</v>
      </c>
    </row>
    <row r="22" spans="1:13">
      <c r="A22" s="51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  <c r="M22" s="41">
        <v>0</v>
      </c>
    </row>
    <row r="23" spans="1:13">
      <c r="A23" s="51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2">
        <v>2</v>
      </c>
    </row>
    <row r="24" spans="1:13">
      <c r="A24" s="51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v>0</v>
      </c>
    </row>
    <row r="25" spans="1:13" s="3" customFormat="1">
      <c r="A25" s="51"/>
      <c r="B25" s="30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2">
        <v>3</v>
      </c>
    </row>
    <row r="26" spans="1:13">
      <c r="A26" s="51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3">
        <v>8</v>
      </c>
    </row>
    <row r="27" spans="1:13">
      <c r="A27" s="51"/>
      <c r="B27" s="14" t="s">
        <v>13</v>
      </c>
      <c r="C27" s="37">
        <f t="shared" ref="C27:J27" si="3">SUM(C9,-C15,-C21)</f>
        <v>232357.43211843589</v>
      </c>
      <c r="D27" s="37">
        <f t="shared" si="3"/>
        <v>1874022.7400000002</v>
      </c>
      <c r="E27" s="37">
        <f>SUM(E9,-E15,-E21)</f>
        <v>45702</v>
      </c>
      <c r="F27" s="37">
        <f t="shared" si="3"/>
        <v>0</v>
      </c>
      <c r="G27" s="37">
        <f>SUM(G9,-G15,-G21)</f>
        <v>0</v>
      </c>
      <c r="H27" s="37">
        <f t="shared" si="3"/>
        <v>0</v>
      </c>
      <c r="I27" s="37">
        <f t="shared" si="3"/>
        <v>28676</v>
      </c>
      <c r="J27" s="37">
        <f t="shared" si="3"/>
        <v>0</v>
      </c>
      <c r="K27" s="33">
        <f>SUM(C27:J27)</f>
        <v>2180758.1721184361</v>
      </c>
      <c r="M27" s="42">
        <v>5</v>
      </c>
    </row>
    <row r="28" spans="1:13">
      <c r="A28" s="51"/>
      <c r="B28" s="16" t="s">
        <v>14</v>
      </c>
      <c r="C28" s="34">
        <f t="shared" ref="C28:H28" si="4">SUM(C13,-C19,-C25)</f>
        <v>232357.43211843589</v>
      </c>
      <c r="D28" s="34">
        <f>SUM(D13,-D19,-D25)</f>
        <v>1748446.74</v>
      </c>
      <c r="E28" s="34">
        <f t="shared" si="4"/>
        <v>47832.780000000028</v>
      </c>
      <c r="F28" s="34">
        <f>SUM(F13,-F19,-F25)</f>
        <v>0</v>
      </c>
      <c r="G28" s="34">
        <f t="shared" si="4"/>
        <v>0</v>
      </c>
      <c r="H28" s="34">
        <f t="shared" si="4"/>
        <v>0</v>
      </c>
      <c r="I28" s="34">
        <f>SUM(I13,-I19,-I25)</f>
        <v>0</v>
      </c>
      <c r="J28" s="34">
        <f>SUM(J13,-J19,-J25)</f>
        <v>0</v>
      </c>
      <c r="K28" s="38">
        <f>SUM(C28:J28)</f>
        <v>2028636.9521184359</v>
      </c>
      <c r="M28" s="41">
        <v>4</v>
      </c>
    </row>
    <row r="29" spans="1:13" ht="22.5" customHeight="1">
      <c r="A29" s="51"/>
      <c r="B29" s="27"/>
      <c r="C29" s="28"/>
      <c r="D29" s="28"/>
      <c r="E29" s="28"/>
      <c r="F29" s="28"/>
      <c r="G29" s="28"/>
      <c r="H29" s="28"/>
      <c r="I29" s="28"/>
      <c r="J29" s="28"/>
      <c r="K29" s="29"/>
      <c r="M29" s="41">
        <v>2</v>
      </c>
    </row>
    <row r="30" spans="1:13">
      <c r="A30" s="51"/>
      <c r="M30" s="44">
        <v>2</v>
      </c>
    </row>
    <row r="31" spans="1:13">
      <c r="A31" s="51"/>
    </row>
    <row r="32" spans="1:13">
      <c r="A32" s="51"/>
    </row>
  </sheetData>
  <sheetProtection password="DDBE" sheet="1" objects="1" scenarios="1"/>
  <mergeCells count="8">
    <mergeCell ref="M1:M6"/>
    <mergeCell ref="M19:M20"/>
    <mergeCell ref="A1:A32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D64C7F-7530-455C-9348-DED2ACCAEFC4}">
  <ds:schemaRefs>
    <ds:schemaRef ds:uri="http://schemas.microsoft.com/office/2006/metadata/properties"/>
    <ds:schemaRef ds:uri="cf981484-ed93-4090-baf6-fe2481f804a7"/>
    <ds:schemaRef ds:uri="http://schemas.microsoft.com/sharepoint/v3"/>
    <ds:schemaRef ds:uri="http://schemas.microsoft.com/sharepoint/v3/fields"/>
    <ds:schemaRef ds:uri="b00f20d5-ceb3-4adf-8632-db85932f34e5"/>
  </ds:schemaRefs>
</ds:datastoreItem>
</file>

<file path=customXml/itemProps2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DNM_2013</vt:lpstr>
      <vt:lpstr>DNM_2012</vt:lpstr>
      <vt:lpstr>DHM_2013</vt:lpstr>
      <vt:lpstr>DHM_2012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gchrenkova</cp:lastModifiedBy>
  <cp:lastPrinted>2014-02-21T08:18:06Z</cp:lastPrinted>
  <dcterms:created xsi:type="dcterms:W3CDTF">2011-11-04T12:05:36Z</dcterms:created>
  <dcterms:modified xsi:type="dcterms:W3CDTF">2014-02-21T08:21:35Z</dcterms:modified>
  <cp:contentType>KPMG Microweb 3 Document</cp:contentTyp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