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3"/>
  </bookViews>
  <sheets>
    <sheet name="DNM_2013" sheetId="2" r:id="rId1"/>
    <sheet name="DNM_2012" sheetId="6" r:id="rId2"/>
    <sheet name="DHM_2013" sheetId="7" r:id="rId3"/>
    <sheet name="DHM_2012" sheetId="9" r:id="rId4"/>
    <sheet name="x" sheetId="10" r:id="rId5"/>
    <sheet name="XX" sheetId="12" r:id="rId6"/>
    <sheet name="Hárok1" sheetId="13" r:id="rId7"/>
  </sheets>
  <definedNames>
    <definedName name="_MailAutoSig" localSheetId="5">XX!#REF!</definedName>
  </definedNames>
  <calcPr calcId="145621"/>
</workbook>
</file>

<file path=xl/calcChain.xml><?xml version="1.0" encoding="utf-8"?>
<calcChain xmlns="http://schemas.openxmlformats.org/spreadsheetml/2006/main">
  <c r="M29" i="9" l="1"/>
  <c r="M30" i="9"/>
  <c r="M29" i="7"/>
  <c r="M30" i="7"/>
  <c r="L29" i="6"/>
  <c r="L30" i="6"/>
  <c r="C13" i="9" l="1"/>
  <c r="D13" i="9"/>
  <c r="E13" i="9"/>
  <c r="F13" i="9"/>
  <c r="G13" i="9"/>
  <c r="H13" i="9"/>
  <c r="I13" i="9"/>
  <c r="J13" i="9"/>
  <c r="C19" i="9"/>
  <c r="D19" i="9"/>
  <c r="E19" i="9"/>
  <c r="F19" i="9"/>
  <c r="G19" i="9"/>
  <c r="H19" i="9"/>
  <c r="I19" i="9"/>
  <c r="J19" i="9"/>
  <c r="C25" i="9"/>
  <c r="D25" i="9"/>
  <c r="E25" i="9"/>
  <c r="F25" i="9"/>
  <c r="G25" i="9"/>
  <c r="H25" i="9"/>
  <c r="I25" i="9"/>
  <c r="J25" i="9"/>
  <c r="E27" i="2"/>
  <c r="D27" i="2"/>
  <c r="E25" i="2"/>
  <c r="E28" i="2" s="1"/>
  <c r="D25" i="2"/>
  <c r="E19" i="2"/>
  <c r="D19" i="2"/>
  <c r="D28" i="2" s="1"/>
  <c r="E13" i="2"/>
  <c r="D13" i="2"/>
  <c r="M22" i="9"/>
  <c r="M23" i="9"/>
  <c r="M24" i="9"/>
  <c r="M25" i="9"/>
  <c r="M26" i="9"/>
  <c r="M27" i="9"/>
  <c r="M28" i="9"/>
  <c r="M21" i="9"/>
  <c r="M22" i="7"/>
  <c r="M23" i="7"/>
  <c r="M24" i="7"/>
  <c r="M25" i="7"/>
  <c r="M26" i="7"/>
  <c r="M27" i="7"/>
  <c r="M28" i="7"/>
  <c r="M21" i="7"/>
  <c r="L22" i="6"/>
  <c r="L23" i="6"/>
  <c r="L24" i="6"/>
  <c r="L25" i="6"/>
  <c r="L26" i="6"/>
  <c r="L27" i="6"/>
  <c r="L28" i="6"/>
  <c r="L21" i="6"/>
  <c r="B1" i="9" l="1"/>
  <c r="B1" i="7"/>
  <c r="B1" i="6"/>
  <c r="K24" i="9" l="1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C25" i="2"/>
  <c r="J24" i="2"/>
  <c r="I19" i="2"/>
  <c r="H19" i="2"/>
  <c r="G19" i="2"/>
  <c r="F19" i="2"/>
  <c r="C19" i="2"/>
  <c r="J18" i="2"/>
  <c r="G27" i="9"/>
  <c r="E27" i="9"/>
  <c r="K21" i="9"/>
  <c r="K16" i="9"/>
  <c r="K9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13" i="6" s="1"/>
  <c r="J27" i="9"/>
  <c r="I27" i="9"/>
  <c r="H27" i="9"/>
  <c r="F27" i="9"/>
  <c r="D27" i="9"/>
  <c r="C27" i="9"/>
  <c r="K23" i="9"/>
  <c r="K22" i="9"/>
  <c r="K17" i="9"/>
  <c r="K15" i="9"/>
  <c r="F28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C13" i="2"/>
  <c r="J12" i="6"/>
  <c r="J11" i="6"/>
  <c r="J9" i="6"/>
  <c r="I27" i="6"/>
  <c r="H27" i="6"/>
  <c r="G27" i="6"/>
  <c r="E27" i="6"/>
  <c r="I28" i="6"/>
  <c r="J23" i="2"/>
  <c r="J22" i="2"/>
  <c r="J21" i="2"/>
  <c r="I27" i="2"/>
  <c r="H27" i="2"/>
  <c r="G27" i="2"/>
  <c r="F27" i="2"/>
  <c r="C27" i="2"/>
  <c r="J17" i="2"/>
  <c r="J16" i="2"/>
  <c r="J15" i="2"/>
  <c r="J12" i="2"/>
  <c r="J11" i="2"/>
  <c r="J10" i="2"/>
  <c r="J9" i="2"/>
  <c r="H28" i="2"/>
  <c r="E28" i="7" l="1"/>
  <c r="K13" i="7"/>
  <c r="C28" i="7"/>
  <c r="K27" i="9"/>
  <c r="J27" i="6"/>
  <c r="H28" i="6"/>
  <c r="H28" i="7"/>
  <c r="G28" i="6"/>
  <c r="J28" i="7"/>
  <c r="F28" i="7"/>
  <c r="D28" i="9"/>
  <c r="F28" i="2"/>
  <c r="J13" i="2"/>
  <c r="J28" i="9"/>
  <c r="I28" i="9"/>
  <c r="K25" i="7"/>
  <c r="J25" i="6"/>
  <c r="E28" i="6"/>
  <c r="J19" i="6"/>
  <c r="C28" i="6"/>
  <c r="J25" i="2"/>
  <c r="K12" i="9"/>
  <c r="K13" i="9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G28" i="2"/>
  <c r="I28" i="2"/>
  <c r="J27" i="2"/>
  <c r="J19" i="2"/>
  <c r="K28" i="7" l="1"/>
  <c r="J28" i="6"/>
  <c r="K28" i="9"/>
  <c r="J28" i="2"/>
</calcChain>
</file>

<file path=xl/sharedStrings.xml><?xml version="1.0" encoding="utf-8"?>
<sst xmlns="http://schemas.openxmlformats.org/spreadsheetml/2006/main" count="177" uniqueCount="44">
  <si>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</si>
  <si>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</si>
  <si>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</si>
  <si>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</si>
  <si>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</si>
  <si>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</si>
  <si>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</si>
  <si>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</si>
  <si>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</si>
  <si>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</si>
  <si>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</si>
  <si>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</si>
  <si>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</si>
  <si>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</si>
  <si>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</si>
  <si>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</si>
  <si>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</si>
  <si>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</si>
  <si>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</si>
  <si>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</si>
  <si>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</si>
  <si>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</si>
  <si>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</si>
  <si>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</si>
  <si>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</si>
  <si>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</si>
  <si>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</si>
  <si>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</si>
  <si>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</si>
  <si>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</si>
  <si>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</si>
  <si>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</si>
  <si>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</si>
  <si>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</si>
  <si>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</si>
  <si>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</si>
  <si>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</si>
  <si>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</si>
  <si>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</si>
  <si>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</si>
  <si>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</si>
  <si>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Poznámky Úč POD 3 - 04</t>
  </si>
  <si>
    <t>DIČ</t>
  </si>
  <si>
    <t>BRAMAC - strešné systémy, spol. s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</si>
</sst>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7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 x14ac:dyDescent="0.25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2">
        <v>2888</v>
      </c>
      <c r="E9" s="32">
        <v>3436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6324</v>
      </c>
    </row>
    <row r="10" spans="1:12" x14ac:dyDescent="0.25">
      <c r="A10" s="49"/>
      <c r="B10" s="15" t="s">
        <v>6</v>
      </c>
      <c r="C10" s="31">
        <v>0</v>
      </c>
      <c r="D10" s="32">
        <v>0</v>
      </c>
      <c r="E10" s="32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1">
        <v>0</v>
      </c>
      <c r="D11" s="32">
        <v>0</v>
      </c>
      <c r="E11" s="32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49"/>
      <c r="B12" s="15" t="s">
        <v>8</v>
      </c>
      <c r="C12" s="31">
        <v>0</v>
      </c>
      <c r="D12" s="32">
        <v>0</v>
      </c>
      <c r="E12" s="32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35">
        <f>SUM(D9,D10,-D11,D12)</f>
        <v>2888</v>
      </c>
      <c r="E13" s="35">
        <f t="shared" ref="E13" si="1">SUM(E9,E10,-E11,E12)</f>
        <v>3436</v>
      </c>
      <c r="F13" s="10">
        <f t="shared" ref="F13:I13" si="2">SUM(F9,F10,-F11,F12)</f>
        <v>0</v>
      </c>
      <c r="G13" s="10">
        <f t="shared" si="2"/>
        <v>0</v>
      </c>
      <c r="H13" s="10">
        <f t="shared" si="2"/>
        <v>0</v>
      </c>
      <c r="I13" s="10">
        <f t="shared" si="2"/>
        <v>0</v>
      </c>
      <c r="J13" s="11">
        <f t="shared" si="0"/>
        <v>6324</v>
      </c>
    </row>
    <row r="14" spans="1:12" s="3" customFormat="1" ht="22.5" customHeight="1" x14ac:dyDescent="0.25">
      <c r="A14" s="49"/>
      <c r="B14" s="13" t="s">
        <v>9</v>
      </c>
      <c r="C14" s="7"/>
      <c r="D14" s="36"/>
      <c r="E14" s="36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2">
        <v>2888</v>
      </c>
      <c r="E15" s="32">
        <v>3436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6324</v>
      </c>
    </row>
    <row r="16" spans="1:12" x14ac:dyDescent="0.25">
      <c r="A16" s="49"/>
      <c r="B16" s="15" t="s">
        <v>6</v>
      </c>
      <c r="C16" s="31">
        <v>0</v>
      </c>
      <c r="D16" s="32">
        <v>0</v>
      </c>
      <c r="E16" s="32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2" x14ac:dyDescent="0.25">
      <c r="A17" s="49"/>
      <c r="B17" s="15" t="s">
        <v>7</v>
      </c>
      <c r="C17" s="31">
        <v>0</v>
      </c>
      <c r="D17" s="32">
        <v>0</v>
      </c>
      <c r="E17" s="32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49"/>
      <c r="B18" s="15" t="s">
        <v>8</v>
      </c>
      <c r="C18" s="31">
        <v>0</v>
      </c>
      <c r="D18" s="32">
        <v>0</v>
      </c>
      <c r="E18" s="32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3">SUM(C15,C16,-C17,C18)</f>
        <v>0</v>
      </c>
      <c r="D19" s="34">
        <f t="shared" ref="D19:E19" si="4">SUM(D15:D16,-D17,D18)</f>
        <v>2888</v>
      </c>
      <c r="E19" s="34">
        <f t="shared" si="4"/>
        <v>3436</v>
      </c>
      <c r="F19" s="10">
        <f t="shared" si="3"/>
        <v>0</v>
      </c>
      <c r="G19" s="10">
        <f t="shared" si="3"/>
        <v>0</v>
      </c>
      <c r="H19" s="10">
        <f t="shared" si="3"/>
        <v>0</v>
      </c>
      <c r="I19" s="10">
        <f t="shared" si="3"/>
        <v>0</v>
      </c>
      <c r="J19" s="11">
        <f t="shared" si="0"/>
        <v>6324</v>
      </c>
      <c r="L19" s="45" t="s">
        <v>42</v>
      </c>
    </row>
    <row r="20" spans="1:12" s="3" customFormat="1" ht="22.5" customHeight="1" x14ac:dyDescent="0.25">
      <c r="A20" s="49"/>
      <c r="B20" s="13" t="s">
        <v>10</v>
      </c>
      <c r="C20" s="7"/>
      <c r="D20" s="36"/>
      <c r="E20" s="36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2">
        <v>0</v>
      </c>
      <c r="E21" s="32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5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2">
        <v>0</v>
      </c>
      <c r="E22" s="32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5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2">
        <v>0</v>
      </c>
      <c r="E23" s="32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5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2">
        <v>0</v>
      </c>
      <c r="E24" s="32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5"/>
        <v>0</v>
      </c>
      <c r="L24" s="41">
        <v>0</v>
      </c>
    </row>
    <row r="25" spans="1:12" x14ac:dyDescent="0.25">
      <c r="A25" s="49"/>
      <c r="B25" s="16" t="s">
        <v>14</v>
      </c>
      <c r="C25" s="10">
        <f t="shared" ref="C25:I25" si="6">SUM(C21,C22,-C23,C24)</f>
        <v>0</v>
      </c>
      <c r="D25" s="35">
        <f t="shared" si="6"/>
        <v>0</v>
      </c>
      <c r="E25" s="35">
        <f t="shared" si="6"/>
        <v>0</v>
      </c>
      <c r="F25" s="10">
        <f t="shared" si="6"/>
        <v>0</v>
      </c>
      <c r="G25" s="10">
        <f t="shared" si="6"/>
        <v>0</v>
      </c>
      <c r="H25" s="10">
        <f t="shared" si="6"/>
        <v>0</v>
      </c>
      <c r="I25" s="10">
        <f t="shared" si="6"/>
        <v>0</v>
      </c>
      <c r="J25" s="11">
        <f t="shared" si="5"/>
        <v>0</v>
      </c>
      <c r="L25" s="42">
        <v>3</v>
      </c>
    </row>
    <row r="26" spans="1:12" s="3" customFormat="1" ht="22.5" customHeight="1" x14ac:dyDescent="0.25">
      <c r="A26" s="49"/>
      <c r="B26" s="13" t="s">
        <v>15</v>
      </c>
      <c r="C26" s="7"/>
      <c r="D26" s="36"/>
      <c r="E26" s="36"/>
      <c r="F26" s="7"/>
      <c r="G26" s="7"/>
      <c r="H26" s="7"/>
      <c r="I26" s="7"/>
      <c r="J26" s="7"/>
      <c r="L26" s="43">
        <v>0</v>
      </c>
    </row>
    <row r="27" spans="1:12" x14ac:dyDescent="0.25">
      <c r="A27" s="49"/>
      <c r="B27" s="14" t="s">
        <v>13</v>
      </c>
      <c r="C27" s="8">
        <f t="shared" ref="C27:I27" si="7">SUM(C9,-C15,-C21)</f>
        <v>0</v>
      </c>
      <c r="D27" s="37">
        <f>SUM(D9,-D15,-D21)</f>
        <v>0</v>
      </c>
      <c r="E27" s="37">
        <f t="shared" ref="E27" si="8">SUM(E9,-E15,-E21)</f>
        <v>0</v>
      </c>
      <c r="F27" s="8">
        <f t="shared" si="7"/>
        <v>0</v>
      </c>
      <c r="G27" s="8">
        <f t="shared" si="7"/>
        <v>0</v>
      </c>
      <c r="H27" s="8">
        <f t="shared" si="7"/>
        <v>0</v>
      </c>
      <c r="I27" s="8">
        <f t="shared" si="7"/>
        <v>0</v>
      </c>
      <c r="J27" s="9">
        <f>SUM(C27:I27)</f>
        <v>0</v>
      </c>
      <c r="L27" s="42">
        <v>2</v>
      </c>
    </row>
    <row r="28" spans="1:12" x14ac:dyDescent="0.25">
      <c r="A28" s="49"/>
      <c r="B28" s="16" t="s">
        <v>14</v>
      </c>
      <c r="C28" s="10">
        <f t="shared" ref="C28:I28" si="9">SUM(C13,-C19,-C25)</f>
        <v>0</v>
      </c>
      <c r="D28" s="34">
        <f t="shared" si="9"/>
        <v>0</v>
      </c>
      <c r="E28" s="34">
        <f>SUM(E13,-E19,-E25)</f>
        <v>0</v>
      </c>
      <c r="F28" s="10">
        <f t="shared" si="9"/>
        <v>0</v>
      </c>
      <c r="G28" s="10">
        <f t="shared" si="9"/>
        <v>0</v>
      </c>
      <c r="H28" s="10">
        <f t="shared" si="9"/>
        <v>0</v>
      </c>
      <c r="I28" s="10">
        <f t="shared" si="9"/>
        <v>0</v>
      </c>
      <c r="J28" s="11">
        <f>SUM(C28:I28)</f>
        <v>0</v>
      </c>
      <c r="L28" s="41">
        <v>5</v>
      </c>
    </row>
    <row r="29" spans="1:12" x14ac:dyDescent="0.25">
      <c r="A29" s="49"/>
      <c r="L29" s="41">
        <v>3</v>
      </c>
    </row>
    <row r="30" spans="1:12" ht="11.25" customHeight="1" x14ac:dyDescent="0.25">
      <c r="A30" s="49"/>
      <c r="B30" s="25"/>
      <c r="L30" s="44">
        <v>7</v>
      </c>
    </row>
    <row r="31" spans="1:12" x14ac:dyDescent="0.25">
      <c r="A31" s="49"/>
    </row>
    <row r="32" spans="1:12" ht="13.5" customHeight="1" x14ac:dyDescent="0.25">
      <c r="A32" s="26"/>
    </row>
  </sheetData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8</v>
      </c>
      <c r="B1" s="53" t="str">
        <f>DNM_2013!B1</f>
        <v>BRAMAC - strešné systémy, spol. s r. o.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 x14ac:dyDescent="0.25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2888</v>
      </c>
      <c r="E9" s="32">
        <v>3436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6324</v>
      </c>
    </row>
    <row r="10" spans="1:12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2888</v>
      </c>
      <c r="E13" s="35">
        <f t="shared" ref="E13:I13" si="0">SUM(E9,E10,-E11,E12)</f>
        <v>3436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6324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2888</v>
      </c>
      <c r="E15" s="32">
        <v>3436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6324</v>
      </c>
    </row>
    <row r="16" spans="1:12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2888</v>
      </c>
      <c r="E19" s="34">
        <f t="shared" si="1"/>
        <v>3436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6324</v>
      </c>
      <c r="L19" s="45" t="s">
        <v>42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f>DNM_2013!L21</f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f>DNM_2013!L22</f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1">
        <f>DNM_2013!L23</f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f>DNM_2013!L24</f>
        <v>0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1">
        <f>DNM_2013!L25</f>
        <v>3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1">
        <f>DNM_2013!L26</f>
        <v>0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1">
        <f>DNM_2013!L27</f>
        <v>2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f>DNM_2013!L28</f>
        <v>5</v>
      </c>
    </row>
    <row r="29" spans="1:12" x14ac:dyDescent="0.25">
      <c r="A29" s="49"/>
      <c r="L29" s="41">
        <f>DNM_2013!L29</f>
        <v>3</v>
      </c>
    </row>
    <row r="30" spans="1:12" x14ac:dyDescent="0.25">
      <c r="A30" s="49"/>
      <c r="L30" s="41">
        <f>DNM_2013!L30</f>
        <v>7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9</v>
      </c>
      <c r="B1" s="53" t="str">
        <f>DNM_2013!B1</f>
        <v>BRAMAC - strešné systémy, spol. s r. o.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 x14ac:dyDescent="0.25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67754</v>
      </c>
      <c r="D9" s="32">
        <v>5892130</v>
      </c>
      <c r="E9" s="32">
        <v>13080959</v>
      </c>
      <c r="F9" s="32">
        <v>0</v>
      </c>
      <c r="G9" s="32">
        <v>0</v>
      </c>
      <c r="H9" s="32">
        <v>5042</v>
      </c>
      <c r="I9" s="32">
        <v>0</v>
      </c>
      <c r="J9" s="39">
        <v>6555</v>
      </c>
      <c r="K9" s="33">
        <f>SUM(C9:J9)</f>
        <v>19052440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14089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14089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379383</v>
      </c>
      <c r="F11" s="32">
        <v>0</v>
      </c>
      <c r="G11" s="32">
        <v>0</v>
      </c>
      <c r="H11" s="32">
        <v>4012</v>
      </c>
      <c r="I11" s="32">
        <v>0</v>
      </c>
      <c r="J11" s="39">
        <v>0</v>
      </c>
      <c r="K11" s="33">
        <f>SUM(C11:J11)</f>
        <v>383395</v>
      </c>
    </row>
    <row r="12" spans="1:13" x14ac:dyDescent="0.25">
      <c r="A12" s="49"/>
      <c r="B12" s="15" t="s">
        <v>8</v>
      </c>
      <c r="C12" s="32">
        <v>0</v>
      </c>
      <c r="D12" s="32">
        <v>485</v>
      </c>
      <c r="E12" s="32">
        <v>6070</v>
      </c>
      <c r="F12" s="32">
        <v>0</v>
      </c>
      <c r="G12" s="32">
        <v>0</v>
      </c>
      <c r="H12" s="32">
        <v>0</v>
      </c>
      <c r="I12" s="32">
        <v>0</v>
      </c>
      <c r="J12" s="39">
        <v>-6555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67754</v>
      </c>
      <c r="D13" s="34">
        <f t="shared" ref="D13:I13" si="0">SUM(D9,D10,-D11,D12)</f>
        <v>5892615</v>
      </c>
      <c r="E13" s="34">
        <f>SUM(E9,E10,-E11,E12)</f>
        <v>12721735</v>
      </c>
      <c r="F13" s="34">
        <f t="shared" si="0"/>
        <v>0</v>
      </c>
      <c r="G13" s="34">
        <f>SUM(G9,G10,-G11,G12)</f>
        <v>0</v>
      </c>
      <c r="H13" s="34">
        <f t="shared" si="0"/>
        <v>1030</v>
      </c>
      <c r="I13" s="34">
        <f t="shared" si="0"/>
        <v>0</v>
      </c>
      <c r="J13" s="34">
        <f>SUM(J9,J10,-J11,J12)</f>
        <v>0</v>
      </c>
      <c r="K13" s="33">
        <f>SUM(C13:J13)</f>
        <v>18683134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2256558</v>
      </c>
      <c r="E15" s="32">
        <v>10906708</v>
      </c>
      <c r="F15" s="32">
        <v>0</v>
      </c>
      <c r="G15" s="32">
        <v>0</v>
      </c>
      <c r="H15" s="32">
        <v>5042</v>
      </c>
      <c r="I15" s="32">
        <v>0</v>
      </c>
      <c r="J15" s="32">
        <v>0</v>
      </c>
      <c r="K15" s="33">
        <f>SUM(C15:J15)</f>
        <v>13168308</v>
      </c>
    </row>
    <row r="16" spans="1:13" x14ac:dyDescent="0.25">
      <c r="A16" s="49"/>
      <c r="B16" s="15" t="s">
        <v>6</v>
      </c>
      <c r="C16" s="32">
        <v>0</v>
      </c>
      <c r="D16" s="32">
        <v>173819</v>
      </c>
      <c r="E16" s="32">
        <v>383305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557124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378692</v>
      </c>
      <c r="F17" s="32">
        <v>0</v>
      </c>
      <c r="G17" s="32">
        <v>0</v>
      </c>
      <c r="H17" s="32">
        <v>4012</v>
      </c>
      <c r="I17" s="32">
        <v>0</v>
      </c>
      <c r="J17" s="32">
        <v>0</v>
      </c>
      <c r="K17" s="33">
        <f>SUM(C17:J17)</f>
        <v>382704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2430377</v>
      </c>
      <c r="E19" s="34">
        <f t="shared" si="1"/>
        <v>10911321</v>
      </c>
      <c r="F19" s="34">
        <f t="shared" si="1"/>
        <v>0</v>
      </c>
      <c r="G19" s="34">
        <f t="shared" si="1"/>
        <v>0</v>
      </c>
      <c r="H19" s="34">
        <f t="shared" si="1"/>
        <v>1030</v>
      </c>
      <c r="I19" s="34">
        <f t="shared" si="1"/>
        <v>0</v>
      </c>
      <c r="J19" s="34">
        <f t="shared" si="1"/>
        <v>0</v>
      </c>
      <c r="K19" s="33">
        <f>SUM(C19:J19)</f>
        <v>13342728</v>
      </c>
      <c r="M19" s="45" t="s">
        <v>42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f>DNM_2013!L21</f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f>DNM_2013!L22</f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1">
        <f>DNM_2013!L23</f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f>DNM_2013!L24</f>
        <v>0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1">
        <f>DNM_2013!L25</f>
        <v>3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1">
        <f>DNM_2013!L26</f>
        <v>0</v>
      </c>
    </row>
    <row r="27" spans="1:13" x14ac:dyDescent="0.25">
      <c r="A27" s="49"/>
      <c r="B27" s="14" t="s">
        <v>13</v>
      </c>
      <c r="C27" s="37">
        <f>SUM(C9,-C15,-C21)</f>
        <v>67754</v>
      </c>
      <c r="D27" s="37">
        <f t="shared" ref="D27:J27" si="3">SUM(D9,-D15,-D21)</f>
        <v>3635572</v>
      </c>
      <c r="E27" s="37">
        <f t="shared" si="3"/>
        <v>2174251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7">
        <f t="shared" si="3"/>
        <v>6555</v>
      </c>
      <c r="K27" s="33">
        <f>SUM(C27:J27)</f>
        <v>5884132</v>
      </c>
      <c r="M27" s="41">
        <f>DNM_2013!L27</f>
        <v>2</v>
      </c>
    </row>
    <row r="28" spans="1:13" x14ac:dyDescent="0.25">
      <c r="A28" s="49"/>
      <c r="B28" s="16" t="s">
        <v>14</v>
      </c>
      <c r="C28" s="34">
        <f>SUM(C13,-C19,-C25)</f>
        <v>67754</v>
      </c>
      <c r="D28" s="34">
        <f t="shared" ref="D28:J28" si="4">SUM(D13,-D19,-D25)</f>
        <v>3462238</v>
      </c>
      <c r="E28" s="34">
        <f t="shared" si="4"/>
        <v>1810414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4">
        <f t="shared" si="4"/>
        <v>0</v>
      </c>
      <c r="K28" s="38">
        <f>SUM(C28:J28)</f>
        <v>5340406</v>
      </c>
      <c r="M28" s="41">
        <f>DNM_2013!L28</f>
        <v>5</v>
      </c>
    </row>
    <row r="29" spans="1:13" x14ac:dyDescent="0.25">
      <c r="A29" s="49"/>
      <c r="M29" s="41">
        <f>DNM_2013!L29</f>
        <v>3</v>
      </c>
    </row>
    <row r="30" spans="1:13" x14ac:dyDescent="0.25">
      <c r="A30" s="49"/>
      <c r="M30" s="41">
        <f>DNM_2013!L30</f>
        <v>7</v>
      </c>
    </row>
    <row r="31" spans="1:13" x14ac:dyDescent="0.25">
      <c r="A31" s="49"/>
    </row>
    <row r="32" spans="1:13" x14ac:dyDescent="0.25">
      <c r="A32" s="26"/>
    </row>
  </sheetData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zoomScaleNormal="100" workbookViewId="0">
      <selection activeCell="A33" sqref="A3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10</v>
      </c>
      <c r="B1" s="53" t="str">
        <f>DNM_2013!B1</f>
        <v>BRAMAC - strešné systémy, spol. s r. o.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 x14ac:dyDescent="0.25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67754</v>
      </c>
      <c r="D9" s="32">
        <v>5805627</v>
      </c>
      <c r="E9" s="32">
        <v>13034688</v>
      </c>
      <c r="F9" s="32">
        <v>0</v>
      </c>
      <c r="G9" s="32">
        <v>0</v>
      </c>
      <c r="H9" s="32">
        <v>5042</v>
      </c>
      <c r="I9" s="32">
        <v>13516</v>
      </c>
      <c r="J9" s="39">
        <v>0</v>
      </c>
      <c r="K9" s="33">
        <f>SUM(C9:J9)</f>
        <v>18926627</v>
      </c>
    </row>
    <row r="10" spans="1:13" x14ac:dyDescent="0.25">
      <c r="A10" s="49"/>
      <c r="B10" s="15" t="s">
        <v>6</v>
      </c>
      <c r="C10" s="32">
        <v>0</v>
      </c>
      <c r="D10" s="32">
        <v>86503</v>
      </c>
      <c r="E10" s="32">
        <v>139280</v>
      </c>
      <c r="F10" s="32">
        <v>0</v>
      </c>
      <c r="G10" s="32">
        <v>0</v>
      </c>
      <c r="H10" s="32">
        <v>0</v>
      </c>
      <c r="I10" s="32">
        <v>0</v>
      </c>
      <c r="J10" s="39">
        <v>6555</v>
      </c>
      <c r="K10" s="33">
        <f>SUM(C10:J10)</f>
        <v>232338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106525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106525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13516</v>
      </c>
      <c r="F12" s="32">
        <v>0</v>
      </c>
      <c r="G12" s="32">
        <v>0</v>
      </c>
      <c r="H12" s="32">
        <v>0</v>
      </c>
      <c r="I12" s="32">
        <v>-13516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67754</v>
      </c>
      <c r="D13" s="34">
        <f t="shared" ref="D13:I13" si="0">SUM(D9,D10,-D11,D12)</f>
        <v>5892130</v>
      </c>
      <c r="E13" s="34">
        <f t="shared" si="0"/>
        <v>13080959</v>
      </c>
      <c r="F13" s="34">
        <f t="shared" si="0"/>
        <v>0</v>
      </c>
      <c r="G13" s="34">
        <f>SUM(G9,G10,-G11,G12)</f>
        <v>0</v>
      </c>
      <c r="H13" s="34">
        <f t="shared" si="0"/>
        <v>5042</v>
      </c>
      <c r="I13" s="34">
        <f t="shared" si="0"/>
        <v>0</v>
      </c>
      <c r="J13" s="34">
        <f>SUM(J9,J10,-J11,J12)</f>
        <v>6555</v>
      </c>
      <c r="K13" s="33">
        <f>SUM(C13:J13)</f>
        <v>19052440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2086480</v>
      </c>
      <c r="E15" s="32">
        <v>10449148</v>
      </c>
      <c r="F15" s="32">
        <v>0</v>
      </c>
      <c r="G15" s="32">
        <v>0</v>
      </c>
      <c r="H15" s="32">
        <v>5042</v>
      </c>
      <c r="I15" s="32">
        <v>0</v>
      </c>
      <c r="J15" s="32">
        <v>0</v>
      </c>
      <c r="K15" s="33">
        <f>SUM(C15:J15)</f>
        <v>12540670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170078</v>
      </c>
      <c r="E16" s="32">
        <v>564085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734163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106525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106525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2256558</v>
      </c>
      <c r="E19" s="34">
        <f t="shared" si="1"/>
        <v>10906708</v>
      </c>
      <c r="F19" s="34">
        <f t="shared" si="1"/>
        <v>0</v>
      </c>
      <c r="G19" s="34">
        <f t="shared" si="1"/>
        <v>0</v>
      </c>
      <c r="H19" s="34">
        <f t="shared" si="1"/>
        <v>5042</v>
      </c>
      <c r="I19" s="34">
        <f t="shared" si="1"/>
        <v>0</v>
      </c>
      <c r="J19" s="34">
        <f t="shared" si="1"/>
        <v>0</v>
      </c>
      <c r="K19" s="33">
        <f>SUM(C19:J19)</f>
        <v>13168308</v>
      </c>
      <c r="M19" s="45" t="s">
        <v>42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f>DNM_2013!L21</f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f>DNM_2013!L22</f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1">
        <f>DNM_2013!L23</f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f>DNM_2013!L24</f>
        <v>0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1">
        <f>DNM_2013!L25</f>
        <v>3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1">
        <f>DNM_2013!L26</f>
        <v>0</v>
      </c>
    </row>
    <row r="27" spans="1:13" x14ac:dyDescent="0.25">
      <c r="A27" s="49"/>
      <c r="B27" s="14" t="s">
        <v>13</v>
      </c>
      <c r="C27" s="37">
        <f t="shared" ref="C27:J27" si="3">SUM(C9,-C15,-C21)</f>
        <v>67754</v>
      </c>
      <c r="D27" s="37">
        <f t="shared" si="3"/>
        <v>3719147</v>
      </c>
      <c r="E27" s="37">
        <f>SUM(E9,-E15,-E21)</f>
        <v>2585540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13516</v>
      </c>
      <c r="J27" s="37">
        <f t="shared" si="3"/>
        <v>0</v>
      </c>
      <c r="K27" s="33">
        <f>SUM(C27:J27)</f>
        <v>6385957</v>
      </c>
      <c r="M27" s="41">
        <f>DNM_2013!L27</f>
        <v>2</v>
      </c>
    </row>
    <row r="28" spans="1:13" x14ac:dyDescent="0.25">
      <c r="A28" s="49"/>
      <c r="B28" s="16" t="s">
        <v>14</v>
      </c>
      <c r="C28" s="34">
        <f t="shared" ref="C28:H28" si="4">SUM(C13,-C19,-C25)</f>
        <v>67754</v>
      </c>
      <c r="D28" s="34">
        <f>SUM(D13,-D19,-D25)</f>
        <v>3635572</v>
      </c>
      <c r="E28" s="34">
        <f t="shared" si="4"/>
        <v>2174251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0</v>
      </c>
      <c r="J28" s="34">
        <f>SUM(J13,-J19,-J25)</f>
        <v>6555</v>
      </c>
      <c r="K28" s="38">
        <f>SUM(C28:J28)</f>
        <v>5884132</v>
      </c>
      <c r="M28" s="41">
        <f>DNM_2013!L28</f>
        <v>5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f>DNM_2013!L29</f>
        <v>3</v>
      </c>
    </row>
    <row r="30" spans="1:13" x14ac:dyDescent="0.25">
      <c r="A30" s="49"/>
      <c r="M30" s="41">
        <f>DNM_2013!L30</f>
        <v>7</v>
      </c>
    </row>
    <row r="31" spans="1:13" x14ac:dyDescent="0.25">
      <c r="A31" s="49"/>
    </row>
    <row r="32" spans="1:13" x14ac:dyDescent="0.25">
      <c r="A32" s="49"/>
    </row>
  </sheetData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"/>
  <sheetViews>
    <sheetView zoomScaleNormal="100" workbookViewId="0">
      <selection activeCell="J28" sqref="J28"/>
    </sheetView>
  </sheetViews>
  <sheetFormatPr defaultRowHeight="15" x14ac:dyDescent="0.25"/>
  <cols>
    <col min="2" max="2" width="9.140625" style="2"/>
    <col min="3" max="10" width="9.140625" style="1"/>
  </cols>
  <sheetData/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"/>
  <sheetViews>
    <sheetView zoomScaleNormal="100" workbookViewId="0">
      <selection activeCell="H18" sqref="H18"/>
    </sheetView>
  </sheetViews>
  <sheetFormatPr defaultRowHeight="15" x14ac:dyDescent="0.25"/>
  <cols>
    <col min="2" max="2" width="9.140625" style="2"/>
    <col min="3" max="10" width="9.140625" style="1"/>
  </cols>
  <sheetData/>
  <pageMargins left="0" right="0" top="0.74803149606299213" bottom="0" header="0.31496062992125984" footer="0"/>
  <pageSetup paperSize="9" scale="9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sharepoint/v3"/>
    <ds:schemaRef ds:uri="http://purl.org/dc/terms/"/>
    <ds:schemaRef ds:uri="b00f20d5-ceb3-4adf-8632-db85932f34e5"/>
    <ds:schemaRef ds:uri="http://schemas.microsoft.com/office/2006/documentManagement/types"/>
    <ds:schemaRef ds:uri="http://purl.org/dc/dcmitype/"/>
    <ds:schemaRef ds:uri="http://schemas.microsoft.com/sharepoint/v3/fields"/>
    <ds:schemaRef ds:uri="http://www.w3.org/XML/1998/namespace"/>
    <ds:schemaRef ds:uri="http://purl.org/dc/elements/1.1/"/>
    <ds:schemaRef ds:uri="http://schemas.openxmlformats.org/package/2006/metadata/core-properties"/>
    <ds:schemaRef ds:uri="cf981484-ed93-4090-baf6-fe2481f804a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7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x</vt:lpstr>
      <vt:lpstr>XX</vt:lpstr>
      <vt:lpstr>Hárok1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Scheller Alena</cp:lastModifiedBy>
  <cp:lastPrinted>2013-12-16T11:14:26Z</cp:lastPrinted>
  <dcterms:created xsi:type="dcterms:W3CDTF">2011-11-04T12:05:36Z</dcterms:created>
  <dcterms:modified xsi:type="dcterms:W3CDTF">2014-01-08T15:32:23Z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