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000" windowHeight="5955"/>
  </bookViews>
  <sheets>
    <sheet name="Cash flow 2012" sheetId="2" r:id="rId1"/>
  </sheets>
  <definedNames>
    <definedName name="_xlnm.Print_Area" localSheetId="0">'Cash flow 2012'!$A$87:$D$91</definedName>
  </definedNames>
  <calcPr calcId="145621"/>
</workbook>
</file>

<file path=xl/calcChain.xml><?xml version="1.0" encoding="utf-8"?>
<calcChain xmlns="http://schemas.openxmlformats.org/spreadsheetml/2006/main">
  <c r="D91" i="2" l="1"/>
  <c r="D69" i="2"/>
  <c r="D60" i="2"/>
  <c r="D57" i="2"/>
  <c r="D21" i="2"/>
  <c r="D7" i="2"/>
  <c r="D86" i="2" l="1"/>
  <c r="D35" i="2"/>
  <c r="D26" i="2"/>
  <c r="D31" i="2"/>
  <c r="C91" i="2"/>
  <c r="C7" i="2"/>
  <c r="C69" i="2"/>
  <c r="C60" i="2"/>
  <c r="C57" i="2"/>
  <c r="D87" i="2" l="1"/>
  <c r="C21" i="2"/>
  <c r="C31" i="2" s="1"/>
  <c r="C86" i="2"/>
  <c r="C35" i="2" l="1"/>
  <c r="C87" i="2" s="1"/>
  <c r="C93" i="2" s="1"/>
  <c r="C26" i="2"/>
</calcChain>
</file>

<file path=xl/comments1.xml><?xml version="1.0" encoding="utf-8"?>
<comments xmlns="http://schemas.openxmlformats.org/spreadsheetml/2006/main">
  <authors>
    <author>Martina Kolibárová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Martina Kolibárová:</t>
        </r>
        <r>
          <rPr>
            <sz val="9"/>
            <color indexed="81"/>
            <rFont val="Tahoma"/>
            <charset val="1"/>
          </rPr>
          <t xml:space="preserve">
185 eur je rozdiel na soc.fonde, 2 eurá rozdiel</t>
        </r>
      </text>
    </comment>
    <comment ref="D23" authorId="0">
      <text>
        <r>
          <rPr>
            <b/>
            <sz val="9"/>
            <color indexed="81"/>
            <rFont val="Tahoma"/>
            <charset val="1"/>
          </rPr>
          <t>Martina Kolibárová:</t>
        </r>
        <r>
          <rPr>
            <sz val="9"/>
            <color indexed="81"/>
            <rFont val="Tahoma"/>
            <charset val="1"/>
          </rPr>
          <t xml:space="preserve">
185 eur je rozdiel na soc.fonde, 2 eurá rozdiel</t>
        </r>
      </text>
    </comment>
  </commentList>
</comments>
</file>

<file path=xl/sharedStrings.xml><?xml version="1.0" encoding="utf-8"?>
<sst xmlns="http://schemas.openxmlformats.org/spreadsheetml/2006/main" count="171" uniqueCount="170">
  <si>
    <t>Obsah položky</t>
  </si>
  <si>
    <t>Peň.toky z prev.činnosti</t>
  </si>
  <si>
    <t>A.1</t>
  </si>
  <si>
    <t>A.1.1</t>
  </si>
  <si>
    <t>A.1.2</t>
  </si>
  <si>
    <t>A.1.3</t>
  </si>
  <si>
    <t>A.1.4</t>
  </si>
  <si>
    <t>A.1.5</t>
  </si>
  <si>
    <t>A.1.6</t>
  </si>
  <si>
    <t>A.1.7</t>
  </si>
  <si>
    <t>A.1.8</t>
  </si>
  <si>
    <t>A.1.9.</t>
  </si>
  <si>
    <t>A.1.10</t>
  </si>
  <si>
    <t>A.1.11</t>
  </si>
  <si>
    <t>A.1.12</t>
  </si>
  <si>
    <t>A.1.13</t>
  </si>
  <si>
    <t>A.2</t>
  </si>
  <si>
    <t>A.2.1.</t>
  </si>
  <si>
    <t>A.2.2</t>
  </si>
  <si>
    <t>A.2.3</t>
  </si>
  <si>
    <t>A.2.4.</t>
  </si>
  <si>
    <t>A.3.</t>
  </si>
  <si>
    <t>A.4.</t>
  </si>
  <si>
    <t>A.5.</t>
  </si>
  <si>
    <t>A.6</t>
  </si>
  <si>
    <t>A.7</t>
  </si>
  <si>
    <t>A.8</t>
  </si>
  <si>
    <t>A.9</t>
  </si>
  <si>
    <t>A.</t>
  </si>
  <si>
    <t>Peňažné toky z investičnej činnsti</t>
  </si>
  <si>
    <t>B.1</t>
  </si>
  <si>
    <t>B.2.</t>
  </si>
  <si>
    <t>B.3</t>
  </si>
  <si>
    <t>B.4.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</si>
  <si>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</si>
  <si>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</si>
  <si>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</si>
  <si>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</si>
  <si>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</si>
  <si>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</si>
  <si>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</si>
  <si>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</si>
  <si>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</si>
  <si>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B.14</t>
  </si>
  <si>
    <t>B.15</t>
  </si>
  <si>
    <t>B.16</t>
  </si>
  <si>
    <t>B.17</t>
  </si>
  <si>
    <t>B.18</t>
  </si>
  <si>
    <t>B.19</t>
  </si>
  <si>
    <t>B</t>
  </si>
  <si>
    <t>Čisté peňažné toky z investičnej činnosti  /súčet B.1 až B.19/</t>
  </si>
  <si>
    <t>C.1</t>
  </si>
  <si>
    <t>C.1.1</t>
  </si>
  <si>
    <t>C.1.2</t>
  </si>
  <si>
    <t>C.1.3</t>
  </si>
  <si>
    <t>C.1.4</t>
  </si>
  <si>
    <t>C.1.5</t>
  </si>
  <si>
    <t>C.1.6</t>
  </si>
  <si>
    <t>C.1.7</t>
  </si>
  <si>
    <t>C.1.8</t>
  </si>
  <si>
    <t>C.2.</t>
  </si>
  <si>
    <t>C.2.1</t>
  </si>
  <si>
    <t>C.2.2</t>
  </si>
  <si>
    <t>C.2.3</t>
  </si>
  <si>
    <t>C.2.4</t>
  </si>
  <si>
    <t>C.2.5</t>
  </si>
  <si>
    <t>C.2.6</t>
  </si>
  <si>
    <t>C.2.7</t>
  </si>
  <si>
    <t>C.2.8</t>
  </si>
  <si>
    <t>C.2.9</t>
  </si>
  <si>
    <t>C.3</t>
  </si>
  <si>
    <t>C.4</t>
  </si>
  <si>
    <t>C.5.</t>
  </si>
  <si>
    <t>C.6.</t>
  </si>
  <si>
    <t>C.7.</t>
  </si>
  <si>
    <t>C.8.</t>
  </si>
  <si>
    <t>C.9</t>
  </si>
  <si>
    <t>C</t>
  </si>
  <si>
    <t>Čisté peňažné toky z finančnej činnosti  /súčet C.1-až C.9/</t>
  </si>
  <si>
    <t>D.</t>
  </si>
  <si>
    <t>Čisté zvýšenie alebo čisté zníženie peňažných prostriedkov /+/-/ súčet A+B+C</t>
  </si>
  <si>
    <t>E.</t>
  </si>
  <si>
    <t>F.</t>
  </si>
  <si>
    <t xml:space="preserve"> G.</t>
  </si>
  <si>
    <t>Kurzové rozdiely vyčíslené k peň.prostriedkom a peň. Ekvivalent. Ku dňu ku ktorému sa zostavuje UZ</t>
  </si>
  <si>
    <t xml:space="preserve">H. </t>
  </si>
  <si>
    <t>Zostatok peň.prostriedkov a peň.ekvivalentov na konci UO upravený o KR vyčíslené ku dňu ku ktorému sa zostavuje UZ</t>
  </si>
  <si>
    <t>Výsledok hospodárenia z bežnej činnosti pred zdanením daňou z príjmov</t>
  </si>
  <si>
    <t>Príjmy z prijatých pôžičiek /+/</t>
  </si>
  <si>
    <t>T. Prehľad peňažných tokov pri použití nepriamej metody</t>
  </si>
  <si>
    <t>Bežné účtovné obdobie</t>
  </si>
  <si>
    <t>Nepeň.operácie ovplyvň.HV z bežnej činnosti pred zdanením daňou z príjmov /súčet A.1.1 až A.1.13/</t>
  </si>
  <si>
    <t>Odpisy DNM a DHM /+/</t>
  </si>
  <si>
    <t>Zost.hodnota DHM a DNM účtovaná pri vyradení tohto majetku do nákladov na bežnú činnosť s výnimkou jeho predaja /+/</t>
  </si>
  <si>
    <t>Odpis OP k nadobudnutému majetku +/-</t>
  </si>
  <si>
    <t>Zmena stavu dlhodobých rezerv +/-</t>
  </si>
  <si>
    <t>Zmena stavu OP +/-</t>
  </si>
  <si>
    <t>Zmena stavu položiek čas.rozlíšenia nákladov  a výnosov +/-</t>
  </si>
  <si>
    <t>Dividendy a iné podiely na zisku účtované do výnosov /-/</t>
  </si>
  <si>
    <t>Úroky účtované do nákladov /+/</t>
  </si>
  <si>
    <t>Úroky účtované do výnosov /-/</t>
  </si>
  <si>
    <t>Kurzový zisk vyčíslený k peňažným prostriedkom a peňažným ekvivalentom ku dňu, ku ktorému sa zostavuje účtovná závieka /-/</t>
  </si>
  <si>
    <t>Kurzová strata vyčíslená k peňažným prostriedkom a peňažným ekvivalentom ku dňu, ku ktorému sa zostavuje účtovná závierka /+/</t>
  </si>
  <si>
    <t>Výsledok z predaja DHM s výnimkou majetku, ktorý sa považuje za peňažný ekvivalent  +/-</t>
  </si>
  <si>
    <t>Ostatné položky nepeň.charakteru, ktoré ovplyvňujú výsledok hospodárenia  z bežnej činnosti , s výnimkou tých, ktoré sa uvádzajú osobitne v iných častiach prehľadu peňažných tokov +/-</t>
  </si>
  <si>
    <t>Vplyv zmien pracovného kapitálu, ktorým sa na účely tohto opatrenia rozumie rozdiel medzi obežným jajetkom a krátkodobými záväzkami s výnimkou položiek obežného majetku ktoré sú súčasťou peňažných prostriedkov a peňažných ekvivalentov, na výsledok hospodárenia z bežnej činnosti /súčet A.2.1 až A.2.4./</t>
  </si>
  <si>
    <t>Zmena stavu pohľadávok z prev.činnosti +/-</t>
  </si>
  <si>
    <t>Zmena stavu záväzkov z prev.činnosti +/-</t>
  </si>
  <si>
    <t>Zmena stavu zásob -/+</t>
  </si>
  <si>
    <t>Peňažné toky z prevádzkovej činnosti s výnimkou príjmov a výdavkov, ktoré sa uvádzajú osobitne v iných častiach  prehľadu peň.tokov +/-  /súčet Z/S +A.1.+A.2./</t>
  </si>
  <si>
    <t>výdavky na zaplatené úroky, s výnimkou tých, ktoré sa začleňujú do finančných  činností /-/</t>
  </si>
  <si>
    <t>Príjmy z dividend a iných podielov na zisku, s výnimkou tých, ktoré sa začleňujú do investičných  činností /+/</t>
  </si>
  <si>
    <t>Výdavky na vyplatené dividendy a iné podiely na zisku, s výnimkou tých, ktoré sa začleňujú do finančných činností /-/</t>
  </si>
  <si>
    <t>Peňažné  toky z prevádzkovej činnosti  +/-, /súčet Z/S +A.1. až A.6/</t>
  </si>
  <si>
    <t>Výdavky na daň z príjmov UJ , s výnimkou tých, ktoré sa začleňujú do investičných činností alebo finančných činností -/+</t>
  </si>
  <si>
    <t>Príjmy mimoriadneho charakteru vzťahujúce sa na prevádzkovú činnosť /+/</t>
  </si>
  <si>
    <t>Výdavky mimoriadneho charakteru vzťahujúce sa na prevádzkovú činnosť /-/</t>
  </si>
  <si>
    <t>Čisté peň.toky z prevádzkovej činnosti /súčet Z/S + A.1. až A.9/</t>
  </si>
  <si>
    <t>výdavky na obstaranie dlhodobého nehmot.majetku /-/</t>
  </si>
  <si>
    <t>výdavky na obstaranie dlhodobého hmotného majetku /-/</t>
  </si>
  <si>
    <t>výdavky na obstaranie cenných papierov a podielov v iných účtovných jednotkách , s výnimkou cenných papierov, ktoré sa považujú za peňažné ekvivalenty a cenných papierov určených na predaj alebo na obchodovanie /-/</t>
  </si>
  <si>
    <t>Príjmy z predaja dlhodobého nehmotného majetku /+/</t>
  </si>
  <si>
    <t>Príjmy z predaja dlhodobého hmotného majetku /+/</t>
  </si>
  <si>
    <t>Príjmy z predaja dlhodobých cenných papierov a podielov v iných účtovných jednotkách s výnimkou cenných papierov na predaj alebo obchodovanie /+/</t>
  </si>
  <si>
    <t>výdavky na dlhodobé pôžičky poskytnuté účtovnou jednotkou inej UJ ktorá je súčasťou konsolidovaného celku /-/</t>
  </si>
  <si>
    <t>Príjmy zo splácania dlhodobých pôžičiek poskytnutých účtovnou jednotkou inej účtovnej jednote, ktorá je súčasťou konsolidovaného celku /+/</t>
  </si>
  <si>
    <t>Výdavky na dlhodobé pôžičky poskytnuté  účtovnou jednotkou tretím osobám  s výnimkou  dlhodobých pôžičiek poskytnutých účtovnej jednotke, ktorá je súčasťou konsolidovaného celku /-/</t>
  </si>
  <si>
    <t>Príjmy zo splácania pôžičiek poskytnutých účtovnou jednotkou tretím osobám, s výnimkou pôžičiek poskytnutých UJ ktorá je súčasťou konsolidovaného celku /+/</t>
  </si>
  <si>
    <t>Prijaté úroky, s výnimkou tých, ktoré sa začleňujú do prevádzkových činností /+/</t>
  </si>
  <si>
    <t>Príjmy z dividend a iných podielov na zisku, s výnimkou tých, ktoré sa začleňujú do prevádzkových činností /+/</t>
  </si>
  <si>
    <t>výdavky súvisiace s derivátmi s výnimkou, ak sú určené na predaj alebo na obchodovanie, alebo ak sa tieto výdavky považujú za peňažné toky z finančnej činnosti /-/</t>
  </si>
  <si>
    <t>Príjmy súvisiace s derivátmi s výnimkou , ak sú určené na predaj alebo na obchodovanie, alebo ak sa tieto výdavkypovažujú za peňažné toky z finančnej činnosti /+/</t>
  </si>
  <si>
    <t>Výdavky na daň z príjmov UJ ak je ju možné začleniť do investičných činností /-/</t>
  </si>
  <si>
    <t>Príjmy mimoriadneho charakteru vzťahujúce sa na investičnú činnosť /+/</t>
  </si>
  <si>
    <t>Výdavky mimoriadneho charakteru vzťahujúce sa na investičnú činnosť /-/</t>
  </si>
  <si>
    <t>Ostatné príjmy vzťahujúce sa na investičnú činnosť /+/</t>
  </si>
  <si>
    <t>Ostatné výdavky vzťahujúce sa na investičnú činnosť /-/</t>
  </si>
  <si>
    <t>Peňažné toky z finančnej činnosti</t>
  </si>
  <si>
    <t>Peňažné toky vo vlastnom imaní /súčet C.1.1 až C 1.8./</t>
  </si>
  <si>
    <t>Príjmy z upísaných akcií a obchodných podielov /+/</t>
  </si>
  <si>
    <t>Príjmy z ďalších vkladov do VI spoločníkmi alebo FO, ktorá je UJ /+/</t>
  </si>
  <si>
    <t>Prijaté peňažné dary /+/</t>
  </si>
  <si>
    <t>Príjmy z úhrady straty spoločníkmi /+/</t>
  </si>
  <si>
    <t>výdavky na obstaranie alebo odkúpenie vlastných akcii a podielov /-/</t>
  </si>
  <si>
    <t>Výdavky spojené so znížením fondov vytvorených UJ /-/</t>
  </si>
  <si>
    <t>Výdavky na vyplatenie podielu na vlastnom imaní spoločníkmi UJ a FO ktorá je UJ /-/</t>
  </si>
  <si>
    <t>Výdavky z iných dôvodov, ktoré nesúviasia so znížením vlastného imania /-/</t>
  </si>
  <si>
    <t>Peňažné toky vznikajúce z dlhodobých záväzkov a krátkodobých záväzkov z fin.činnosti /súčet C.2.1 až C.2.9/</t>
  </si>
  <si>
    <t>Príjmy z emisie dlhových cenných papierov /+/</t>
  </si>
  <si>
    <t>Výdavky na úhradu záväzkov z dlhových CP/-/</t>
  </si>
  <si>
    <t>Príjmy z úverov, ktoré UJ poskytla banka alebo pobočka zahraničnej banky, s výnimkou úverov, ktoré boli poskytnuté na zabezpečenie hlavného predmetu činnosti /+/</t>
  </si>
  <si>
    <t>Výdavky na splácanie úverov, ktoré UJ poskytla banka s výnimkou úverov, ktoré boli poskytnuté na zabezpečenie hlavného predmetu činnosti /-/</t>
  </si>
  <si>
    <t>Výdavky na splácanie pôžičiek /-/</t>
  </si>
  <si>
    <t>Výdavky na úhradu záväzkov z používania majetku, ktorý je predmetom zmluvy o kúpe prenajatej veci /-/</t>
  </si>
  <si>
    <t>Príjmy z ostatných dlhodobých záväzkov a krátkodobých záväzkov vyplývajúcich z finančnej činnosti UJ s výnimkou tých, ktoré sa uvádzajú osobitne v inej časti prehľadu peňažných tokov /+/</t>
  </si>
  <si>
    <t>výdavky na splácanie ostatných dlhodobých záväzkov a krátkodobých záväzkov vyplývajúcich z fin.činnosti UJ s výnimkkou tých, ktoré sa uvádzajú osobitne v inej časti prehľadu peňažných tokov /-/</t>
  </si>
  <si>
    <t>Výdavky na zaplatené úroky , s výnimkou tých, ktoré sa začleňujú do prevádzkových činností /-/</t>
  </si>
  <si>
    <t>Výdavky na vyplatené dividendy a iné podiely na zisku, s výnimkou tých, ktoré sa začleňujú do prevádzkových činností /-/</t>
  </si>
  <si>
    <t>výdavky súvisiace s derivátmi, s výnimkou, ak sú určené na predaj alebo na obchodovanie, alebo ak sa považujú za peňažné toky z investičnej činnosti /-/</t>
  </si>
  <si>
    <t>Príjmy súvisiace s derivátmi, s výnimkou, ak sú určené na predaj alebo na obchodovanie, alebo ak sa považujú za peňažné toky z investičnej činnosti /+/</t>
  </si>
  <si>
    <t>Výdavky na daň z príjmov UJ, ak ich možno začleniť do finančných činností /-/</t>
  </si>
  <si>
    <t>Príjmy mimoriadneho charakteru vzťahujúce sa na finačnú  činnosť /+/</t>
  </si>
  <si>
    <t>Výdavky mimoriadneho charakteru vzťahujúce sa na finančnú činnosť /-/</t>
  </si>
  <si>
    <t>Stav peňažných prostriedkov a peňažných ekvivalentov na začiatku účtovného obdobia +/-</t>
  </si>
  <si>
    <t>Stav peňažných prostriedkov peňažných ekvivalentov na konci účtovného obdobia pred zohľadnením KR vyčíslených ku dňu , ku ktorému sa zostavuje UZ +/-</t>
  </si>
  <si>
    <t>Zmena stavu krátkodobého fin.majetku s výnimkou majetku, ktorý je súčasťou peň.prostriedkov a peň.ekvivalentov -/+</t>
  </si>
  <si>
    <t>Prijaté úroky, s výnimkou tých, ktoré sa začleňujú do investičných činností /+/</t>
  </si>
  <si>
    <t>rozdiel</t>
  </si>
  <si>
    <t>Herba Drug s.r.o., DIČ: 2020032718</t>
  </si>
  <si>
    <t>Označenie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</si>
</sst>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3" fontId="0" fillId="0" borderId="0" xfId="1" applyFont="1"/>
    <xf numFmtId="0" fontId="10" fillId="0" borderId="0" xfId="0" applyFont="1" applyFill="1" applyBorder="1" applyAlignment="1">
      <alignment wrapText="1"/>
    </xf>
    <xf numFmtId="3" fontId="12" fillId="0" borderId="2" xfId="0" applyNumberFormat="1" applyFont="1" applyBorder="1"/>
    <xf numFmtId="3" fontId="14" fillId="0" borderId="2" xfId="0" applyNumberFormat="1" applyFont="1" applyBorder="1"/>
    <xf numFmtId="3" fontId="12" fillId="0" borderId="0" xfId="0" applyNumberFormat="1" applyFont="1"/>
    <xf numFmtId="3" fontId="12" fillId="2" borderId="2" xfId="0" applyNumberFormat="1" applyFont="1" applyFill="1" applyBorder="1"/>
    <xf numFmtId="3" fontId="11" fillId="0" borderId="0" xfId="0" applyNumberFormat="1" applyFont="1"/>
    <xf numFmtId="3" fontId="15" fillId="2" borderId="2" xfId="0" applyNumberFormat="1" applyFont="1" applyFill="1" applyBorder="1"/>
    <xf numFmtId="3" fontId="15" fillId="2" borderId="2" xfId="0" applyNumberFormat="1" applyFont="1" applyFill="1" applyBorder="1" applyAlignment="1">
      <alignment horizontal="right"/>
    </xf>
    <xf numFmtId="3" fontId="12" fillId="2" borderId="3" xfId="0" applyNumberFormat="1" applyFont="1" applyFill="1" applyBorder="1"/>
    <xf numFmtId="3" fontId="12" fillId="3" borderId="2" xfId="0" applyNumberFormat="1" applyFont="1" applyFill="1" applyBorder="1"/>
    <xf numFmtId="0" fontId="3" fillId="0" borderId="0" xfId="0" applyFont="1"/>
    <xf numFmtId="0" fontId="0" fillId="0" borderId="0" xfId="0" applyBorder="1"/>
    <xf numFmtId="3" fontId="12" fillId="0" borderId="0" xfId="0" applyNumberFormat="1" applyFont="1" applyBorder="1"/>
    <xf numFmtId="3" fontId="13" fillId="0" borderId="1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/>
    <xf numFmtId="3" fontId="12" fillId="2" borderId="6" xfId="0" applyNumberFormat="1" applyFont="1" applyFill="1" applyBorder="1"/>
    <xf numFmtId="3" fontId="15" fillId="2" borderId="6" xfId="0" applyNumberFormat="1" applyFont="1" applyFill="1" applyBorder="1"/>
    <xf numFmtId="3" fontId="12" fillId="3" borderId="6" xfId="0" applyNumberFormat="1" applyFont="1" applyFill="1" applyBorder="1"/>
    <xf numFmtId="3" fontId="15" fillId="2" borderId="6" xfId="0" applyNumberFormat="1" applyFont="1" applyFill="1" applyBorder="1" applyAlignment="1">
      <alignment horizontal="right"/>
    </xf>
    <xf numFmtId="3" fontId="14" fillId="0" borderId="6" xfId="0" applyNumberFormat="1" applyFont="1" applyBorder="1"/>
    <xf numFmtId="3" fontId="12" fillId="2" borderId="7" xfId="0" applyNumberFormat="1" applyFont="1" applyFill="1" applyBorder="1"/>
    <xf numFmtId="0" fontId="5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6" fillId="0" borderId="6" xfId="0" applyFont="1" applyBorder="1"/>
    <xf numFmtId="0" fontId="7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11" xfId="0" applyBorder="1"/>
    <xf numFmtId="0" fontId="4" fillId="0" borderId="12" xfId="0" applyFont="1" applyBorder="1"/>
    <xf numFmtId="0" fontId="14" fillId="0" borderId="13" xfId="0" applyNumberFormat="1" applyFont="1" applyBorder="1" applyAlignment="1">
      <alignment horizontal="center"/>
    </xf>
    <xf numFmtId="0" fontId="14" fillId="0" borderId="12" xfId="0" applyNumberFormat="1" applyFont="1" applyBorder="1" applyAlignment="1">
      <alignment horizontal="center"/>
    </xf>
    <xf numFmtId="0" fontId="9" fillId="0" borderId="7" xfId="0" applyFont="1" applyBorder="1" applyAlignment="1">
      <alignment wrapText="1"/>
    </xf>
    <xf numFmtId="3" fontId="14" fillId="2" borderId="3" xfId="0" applyNumberFormat="1" applyFont="1" applyFill="1" applyBorder="1"/>
    <xf numFmtId="3" fontId="14" fillId="2" borderId="7" xfId="0" applyNumberFormat="1" applyFont="1" applyFill="1" applyBorder="1"/>
    <xf numFmtId="0" fontId="0" fillId="0" borderId="5" xfId="0" applyBorder="1"/>
    <xf numFmtId="0" fontId="6" fillId="0" borderId="14" xfId="0" applyFont="1" applyBorder="1"/>
    <xf numFmtId="3" fontId="12" fillId="0" borderId="15" xfId="0" applyNumberFormat="1" applyFont="1" applyBorder="1"/>
    <xf numFmtId="3" fontId="12" fillId="0" borderId="14" xfId="0" applyNumberFormat="1" applyFont="1" applyBorder="1"/>
    <xf numFmtId="0" fontId="4" fillId="0" borderId="12" xfId="0" applyFont="1" applyBorder="1" applyAlignment="1">
      <alignment wrapText="1"/>
    </xf>
    <xf numFmtId="3" fontId="12" fillId="0" borderId="13" xfId="0" applyNumberFormat="1" applyFont="1" applyBorder="1"/>
    <xf numFmtId="3" fontId="12" fillId="0" borderId="12" xfId="0" applyNumberFormat="1" applyFont="1" applyBorder="1"/>
    <xf numFmtId="0" fontId="2" fillId="0" borderId="10" xfId="0" applyFont="1" applyBorder="1"/>
    <xf numFmtId="0" fontId="0" fillId="0" borderId="16" xfId="0" applyBorder="1"/>
    <xf numFmtId="0" fontId="9" fillId="0" borderId="17" xfId="0" applyFont="1" applyBorder="1" applyAlignment="1">
      <alignment wrapText="1"/>
    </xf>
    <xf numFmtId="3" fontId="12" fillId="2" borderId="18" xfId="0" applyNumberFormat="1" applyFont="1" applyFill="1" applyBorder="1"/>
    <xf numFmtId="3" fontId="12" fillId="2" borderId="17" xfId="0" applyNumberFormat="1" applyFont="1" applyFill="1" applyBorder="1"/>
    <xf numFmtId="0" fontId="2" fillId="0" borderId="11" xfId="0" applyFont="1" applyBorder="1"/>
    <xf numFmtId="0" fontId="5" fillId="0" borderId="12" xfId="0" applyFont="1" applyBorder="1" applyAlignment="1">
      <alignment wrapText="1"/>
    </xf>
    <xf numFmtId="3" fontId="14" fillId="2" borderId="13" xfId="0" applyNumberFormat="1" applyFont="1" applyFill="1" applyBorder="1"/>
    <xf numFmtId="3" fontId="14" fillId="2" borderId="12" xfId="0" applyNumberFormat="1" applyFont="1" applyFill="1" applyBorder="1"/>
    <xf numFmtId="0" fontId="3" fillId="0" borderId="0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3"/>
  <sheetViews>
    <sheetView tabSelected="1" topLeftCell="A17" zoomScaleNormal="100" workbookViewId="0">
      <selection activeCell="D23" sqref="D23"/>
    </sheetView>
  </sheetViews>
  <sheetFormatPr defaultRowHeight="15.75" x14ac:dyDescent="0.25"/>
  <cols>
    <col min="1" max="1" width="8.5" customWidth="1"/>
    <col min="2" max="2" width="48.5" customWidth="1"/>
    <col min="3" max="3" width="14.375" style="5" customWidth="1"/>
    <col min="4" max="4" width="13.75" style="1" customWidth="1"/>
    <col min="6" max="6" width="23.875" customWidth="1"/>
  </cols>
  <sheetData>
    <row r="1" spans="1:4" ht="18.75" x14ac:dyDescent="0.3">
      <c r="A1" s="12" t="s">
        <v>168</v>
      </c>
    </row>
    <row r="2" spans="1:4" x14ac:dyDescent="0.25">
      <c r="A2" s="13"/>
      <c r="B2" s="13"/>
      <c r="C2" s="14"/>
    </row>
    <row r="3" spans="1:4" ht="24" customHeight="1" thickBot="1" x14ac:dyDescent="0.35">
      <c r="A3" s="58" t="s">
        <v>89</v>
      </c>
      <c r="B3" s="58"/>
      <c r="C3" s="58"/>
      <c r="D3" s="13"/>
    </row>
    <row r="4" spans="1:4" ht="44.25" customHeight="1" thickBot="1" x14ac:dyDescent="0.3">
      <c r="A4" s="24" t="s">
        <v>169</v>
      </c>
      <c r="B4" s="28" t="s">
        <v>0</v>
      </c>
      <c r="C4" s="15" t="s">
        <v>90</v>
      </c>
      <c r="D4" s="16" t="s">
        <v>90</v>
      </c>
    </row>
    <row r="5" spans="1:4" ht="21.75" customHeight="1" x14ac:dyDescent="0.25">
      <c r="A5" s="35"/>
      <c r="B5" s="36" t="s">
        <v>1</v>
      </c>
      <c r="C5" s="37">
        <v>2012</v>
      </c>
      <c r="D5" s="38">
        <v>2013</v>
      </c>
    </row>
    <row r="6" spans="1:4" ht="29.25" customHeight="1" x14ac:dyDescent="0.25">
      <c r="A6" s="25"/>
      <c r="B6" s="29" t="s">
        <v>87</v>
      </c>
      <c r="C6" s="3">
        <v>49776</v>
      </c>
      <c r="D6" s="17">
        <v>69285</v>
      </c>
    </row>
    <row r="7" spans="1:4" ht="28.5" customHeight="1" x14ac:dyDescent="0.25">
      <c r="A7" s="25" t="s">
        <v>2</v>
      </c>
      <c r="B7" s="30" t="s">
        <v>91</v>
      </c>
      <c r="C7" s="6">
        <f>SUM(C8:C20)</f>
        <v>220488</v>
      </c>
      <c r="D7" s="18">
        <f>SUM(D8:D20)</f>
        <v>630692</v>
      </c>
    </row>
    <row r="8" spans="1:4" x14ac:dyDescent="0.25">
      <c r="A8" s="25" t="s">
        <v>3</v>
      </c>
      <c r="B8" s="31" t="s">
        <v>92</v>
      </c>
      <c r="C8" s="3">
        <v>110811</v>
      </c>
      <c r="D8" s="17">
        <v>98731</v>
      </c>
    </row>
    <row r="9" spans="1:4" ht="16.5" customHeight="1" x14ac:dyDescent="0.25">
      <c r="A9" s="25" t="s">
        <v>4</v>
      </c>
      <c r="B9" s="29" t="s">
        <v>93</v>
      </c>
      <c r="C9" s="3"/>
      <c r="D9" s="17"/>
    </row>
    <row r="10" spans="1:4" x14ac:dyDescent="0.25">
      <c r="A10" s="25" t="s">
        <v>5</v>
      </c>
      <c r="B10" s="31" t="s">
        <v>94</v>
      </c>
      <c r="C10" s="3"/>
      <c r="D10" s="17"/>
    </row>
    <row r="11" spans="1:4" x14ac:dyDescent="0.25">
      <c r="A11" s="25" t="s">
        <v>6</v>
      </c>
      <c r="B11" s="31" t="s">
        <v>95</v>
      </c>
      <c r="C11" s="3">
        <v>3541</v>
      </c>
      <c r="D11" s="17">
        <v>-671</v>
      </c>
    </row>
    <row r="12" spans="1:4" x14ac:dyDescent="0.25">
      <c r="A12" s="25" t="s">
        <v>7</v>
      </c>
      <c r="B12" s="31" t="s">
        <v>96</v>
      </c>
      <c r="C12" s="3">
        <v>-3324</v>
      </c>
      <c r="D12" s="17">
        <v>-10040</v>
      </c>
    </row>
    <row r="13" spans="1:4" ht="21" customHeight="1" x14ac:dyDescent="0.25">
      <c r="A13" s="25" t="s">
        <v>8</v>
      </c>
      <c r="B13" s="29" t="s">
        <v>97</v>
      </c>
      <c r="C13" s="3">
        <v>75197</v>
      </c>
      <c r="D13" s="17">
        <v>518512</v>
      </c>
    </row>
    <row r="14" spans="1:4" x14ac:dyDescent="0.25">
      <c r="A14" s="25" t="s">
        <v>9</v>
      </c>
      <c r="B14" s="31" t="s">
        <v>98</v>
      </c>
      <c r="C14" s="3"/>
      <c r="D14" s="17"/>
    </row>
    <row r="15" spans="1:4" x14ac:dyDescent="0.25">
      <c r="A15" s="25" t="s">
        <v>10</v>
      </c>
      <c r="B15" s="31" t="s">
        <v>99</v>
      </c>
      <c r="C15" s="3">
        <v>34467</v>
      </c>
      <c r="D15" s="17">
        <v>23384</v>
      </c>
    </row>
    <row r="16" spans="1:4" x14ac:dyDescent="0.25">
      <c r="A16" s="25" t="s">
        <v>11</v>
      </c>
      <c r="B16" s="31" t="s">
        <v>100</v>
      </c>
      <c r="C16" s="3">
        <v>-4</v>
      </c>
      <c r="D16" s="17">
        <v>-365</v>
      </c>
    </row>
    <row r="17" spans="1:4" ht="25.5" customHeight="1" x14ac:dyDescent="0.25">
      <c r="A17" s="25" t="s">
        <v>12</v>
      </c>
      <c r="B17" s="29" t="s">
        <v>101</v>
      </c>
      <c r="C17" s="3">
        <v>-200</v>
      </c>
      <c r="D17" s="17"/>
    </row>
    <row r="18" spans="1:4" ht="27.75" customHeight="1" x14ac:dyDescent="0.25">
      <c r="A18" s="25" t="s">
        <v>13</v>
      </c>
      <c r="B18" s="29" t="s">
        <v>102</v>
      </c>
      <c r="C18" s="3"/>
      <c r="D18" s="17">
        <v>1141</v>
      </c>
    </row>
    <row r="19" spans="1:4" ht="26.25" customHeight="1" x14ac:dyDescent="0.25">
      <c r="A19" s="25" t="s">
        <v>14</v>
      </c>
      <c r="B19" s="29" t="s">
        <v>103</v>
      </c>
      <c r="C19" s="3"/>
      <c r="D19" s="17"/>
    </row>
    <row r="20" spans="1:4" ht="23.25" customHeight="1" x14ac:dyDescent="0.25">
      <c r="A20" s="25" t="s">
        <v>15</v>
      </c>
      <c r="B20" s="29" t="s">
        <v>104</v>
      </c>
      <c r="C20" s="3"/>
      <c r="D20" s="17"/>
    </row>
    <row r="21" spans="1:4" ht="48.75" customHeight="1" x14ac:dyDescent="0.25">
      <c r="A21" s="25" t="s">
        <v>16</v>
      </c>
      <c r="B21" s="30" t="s">
        <v>105</v>
      </c>
      <c r="C21" s="6">
        <f>C22+C23+C24+C25</f>
        <v>-112449</v>
      </c>
      <c r="D21" s="18">
        <f>D22+D23+D24+D25</f>
        <v>-589736</v>
      </c>
    </row>
    <row r="22" spans="1:4" x14ac:dyDescent="0.25">
      <c r="A22" s="25" t="s">
        <v>17</v>
      </c>
      <c r="B22" s="31" t="s">
        <v>106</v>
      </c>
      <c r="C22" s="3">
        <v>-87278</v>
      </c>
      <c r="D22" s="17">
        <v>-425079</v>
      </c>
    </row>
    <row r="23" spans="1:4" x14ac:dyDescent="0.25">
      <c r="A23" s="25" t="s">
        <v>18</v>
      </c>
      <c r="B23" s="31" t="s">
        <v>107</v>
      </c>
      <c r="C23" s="3">
        <v>7999</v>
      </c>
      <c r="D23" s="17">
        <v>-132280</v>
      </c>
    </row>
    <row r="24" spans="1:4" x14ac:dyDescent="0.25">
      <c r="A24" s="25" t="s">
        <v>19</v>
      </c>
      <c r="B24" s="31" t="s">
        <v>108</v>
      </c>
      <c r="C24" s="3">
        <v>-33170</v>
      </c>
      <c r="D24" s="17">
        <v>-32377</v>
      </c>
    </row>
    <row r="25" spans="1:4" ht="27" customHeight="1" x14ac:dyDescent="0.25">
      <c r="A25" s="25" t="s">
        <v>20</v>
      </c>
      <c r="B25" s="29" t="s">
        <v>165</v>
      </c>
      <c r="C25" s="3"/>
      <c r="D25" s="17"/>
    </row>
    <row r="26" spans="1:4" ht="24.75" customHeight="1" x14ac:dyDescent="0.25">
      <c r="A26" s="25"/>
      <c r="B26" s="32" t="s">
        <v>109</v>
      </c>
      <c r="C26" s="8">
        <f>C6+C7+C21</f>
        <v>157815</v>
      </c>
      <c r="D26" s="19">
        <f>D6+D7+D21</f>
        <v>110241</v>
      </c>
    </row>
    <row r="27" spans="1:4" ht="26.25" customHeight="1" x14ac:dyDescent="0.25">
      <c r="A27" s="25" t="s">
        <v>21</v>
      </c>
      <c r="B27" s="29" t="s">
        <v>166</v>
      </c>
      <c r="C27" s="3">
        <v>4</v>
      </c>
      <c r="D27" s="17">
        <v>365</v>
      </c>
    </row>
    <row r="28" spans="1:4" ht="27.75" customHeight="1" x14ac:dyDescent="0.25">
      <c r="A28" s="25" t="s">
        <v>22</v>
      </c>
      <c r="B28" s="29" t="s">
        <v>110</v>
      </c>
      <c r="C28" s="3">
        <v>-34467</v>
      </c>
      <c r="D28" s="17">
        <v>-23384</v>
      </c>
    </row>
    <row r="29" spans="1:4" ht="28.5" customHeight="1" x14ac:dyDescent="0.25">
      <c r="A29" s="25" t="s">
        <v>23</v>
      </c>
      <c r="B29" s="29" t="s">
        <v>111</v>
      </c>
      <c r="C29" s="3"/>
      <c r="D29" s="17"/>
    </row>
    <row r="30" spans="1:4" ht="24.75" customHeight="1" x14ac:dyDescent="0.25">
      <c r="A30" s="25" t="s">
        <v>24</v>
      </c>
      <c r="B30" s="29" t="s">
        <v>112</v>
      </c>
      <c r="C30" s="11">
        <v>0</v>
      </c>
      <c r="D30" s="20">
        <v>0</v>
      </c>
    </row>
    <row r="31" spans="1:4" ht="24.75" customHeight="1" x14ac:dyDescent="0.25">
      <c r="A31" s="25"/>
      <c r="B31" s="32" t="s">
        <v>113</v>
      </c>
      <c r="C31" s="9">
        <f>C6+C7+C21+C27+C28+C29+C30</f>
        <v>123352</v>
      </c>
      <c r="D31" s="21">
        <f>D6+D7+D21+D27+D28+D29+D30</f>
        <v>87222</v>
      </c>
    </row>
    <row r="32" spans="1:4" ht="27" customHeight="1" x14ac:dyDescent="0.25">
      <c r="A32" s="25" t="s">
        <v>25</v>
      </c>
      <c r="B32" s="29" t="s">
        <v>114</v>
      </c>
      <c r="C32" s="3">
        <v>-11939</v>
      </c>
      <c r="D32" s="17">
        <v>-17458</v>
      </c>
    </row>
    <row r="33" spans="1:4" ht="27.75" customHeight="1" x14ac:dyDescent="0.25">
      <c r="A33" s="25" t="s">
        <v>26</v>
      </c>
      <c r="B33" s="29" t="s">
        <v>115</v>
      </c>
      <c r="C33" s="3"/>
      <c r="D33" s="17"/>
    </row>
    <row r="34" spans="1:4" ht="25.5" customHeight="1" x14ac:dyDescent="0.25">
      <c r="A34" s="25" t="s">
        <v>27</v>
      </c>
      <c r="B34" s="29" t="s">
        <v>116</v>
      </c>
      <c r="C34" s="3"/>
      <c r="D34" s="17"/>
    </row>
    <row r="35" spans="1:4" ht="27.75" customHeight="1" thickBot="1" x14ac:dyDescent="0.3">
      <c r="A35" s="27" t="s">
        <v>28</v>
      </c>
      <c r="B35" s="39" t="s">
        <v>117</v>
      </c>
      <c r="C35" s="40">
        <f>C6+C7+C21+C27+C28+C29+C30+C32+C33+C34</f>
        <v>111413</v>
      </c>
      <c r="D35" s="41">
        <f>D6+D7+D21+D27+D28+D29+D30+D32+D33+D34</f>
        <v>69764</v>
      </c>
    </row>
    <row r="36" spans="1:4" ht="16.5" thickBot="1" x14ac:dyDescent="0.3">
      <c r="A36" s="42"/>
      <c r="B36" s="43"/>
      <c r="C36" s="44"/>
      <c r="D36" s="45"/>
    </row>
    <row r="37" spans="1:4" ht="16.5" customHeight="1" x14ac:dyDescent="0.25">
      <c r="A37" s="35"/>
      <c r="B37" s="46" t="s">
        <v>29</v>
      </c>
      <c r="C37" s="47"/>
      <c r="D37" s="48"/>
    </row>
    <row r="38" spans="1:4" ht="15" customHeight="1" x14ac:dyDescent="0.25">
      <c r="A38" s="25" t="s">
        <v>30</v>
      </c>
      <c r="B38" s="29" t="s">
        <v>118</v>
      </c>
      <c r="C38" s="3">
        <v>-4820</v>
      </c>
      <c r="D38" s="17">
        <v>-750</v>
      </c>
    </row>
    <row r="39" spans="1:4" ht="26.25" customHeight="1" x14ac:dyDescent="0.25">
      <c r="A39" s="25" t="s">
        <v>31</v>
      </c>
      <c r="B39" s="29" t="s">
        <v>119</v>
      </c>
      <c r="C39" s="11">
        <v>-22756</v>
      </c>
      <c r="D39" s="20">
        <v>-8654</v>
      </c>
    </row>
    <row r="40" spans="1:4" ht="53.25" customHeight="1" x14ac:dyDescent="0.25">
      <c r="A40" s="25" t="s">
        <v>32</v>
      </c>
      <c r="B40" s="29" t="s">
        <v>120</v>
      </c>
      <c r="C40" s="3"/>
      <c r="D40" s="17"/>
    </row>
    <row r="41" spans="1:4" ht="32.25" customHeight="1" x14ac:dyDescent="0.25">
      <c r="A41" s="25" t="s">
        <v>33</v>
      </c>
      <c r="B41" s="29" t="s">
        <v>121</v>
      </c>
      <c r="C41" s="3"/>
      <c r="D41" s="17"/>
    </row>
    <row r="42" spans="1:4" ht="22.5" customHeight="1" x14ac:dyDescent="0.25">
      <c r="A42" s="25" t="s">
        <v>34</v>
      </c>
      <c r="B42" s="29" t="s">
        <v>122</v>
      </c>
      <c r="C42" s="3"/>
      <c r="D42" s="17"/>
    </row>
    <row r="43" spans="1:4" ht="37.5" customHeight="1" x14ac:dyDescent="0.25">
      <c r="A43" s="25" t="s">
        <v>35</v>
      </c>
      <c r="B43" s="29" t="s">
        <v>123</v>
      </c>
      <c r="C43" s="3"/>
      <c r="D43" s="17"/>
    </row>
    <row r="44" spans="1:4" ht="29.25" customHeight="1" x14ac:dyDescent="0.25">
      <c r="A44" s="25" t="s">
        <v>36</v>
      </c>
      <c r="B44" s="29" t="s">
        <v>124</v>
      </c>
      <c r="C44" s="3"/>
      <c r="D44" s="17"/>
    </row>
    <row r="45" spans="1:4" ht="58.5" customHeight="1" x14ac:dyDescent="0.25">
      <c r="A45" s="25" t="s">
        <v>37</v>
      </c>
      <c r="B45" s="29" t="s">
        <v>125</v>
      </c>
      <c r="C45" s="3"/>
      <c r="D45" s="17"/>
    </row>
    <row r="46" spans="1:4" ht="44.25" customHeight="1" x14ac:dyDescent="0.25">
      <c r="A46" s="25" t="s">
        <v>38</v>
      </c>
      <c r="B46" s="29" t="s">
        <v>126</v>
      </c>
      <c r="C46" s="3"/>
      <c r="D46" s="17"/>
    </row>
    <row r="47" spans="1:4" ht="42" customHeight="1" x14ac:dyDescent="0.25">
      <c r="A47" s="25" t="s">
        <v>39</v>
      </c>
      <c r="B47" s="29" t="s">
        <v>127</v>
      </c>
      <c r="C47" s="3"/>
      <c r="D47" s="17"/>
    </row>
    <row r="48" spans="1:4" ht="30" customHeight="1" x14ac:dyDescent="0.25">
      <c r="A48" s="25" t="s">
        <v>40</v>
      </c>
      <c r="B48" s="29" t="s">
        <v>128</v>
      </c>
      <c r="C48" s="3"/>
      <c r="D48" s="17"/>
    </row>
    <row r="49" spans="1:4" ht="41.25" customHeight="1" x14ac:dyDescent="0.25">
      <c r="A49" s="25" t="s">
        <v>41</v>
      </c>
      <c r="B49" s="29" t="s">
        <v>129</v>
      </c>
      <c r="C49" s="3"/>
      <c r="D49" s="17"/>
    </row>
    <row r="50" spans="1:4" ht="55.5" customHeight="1" x14ac:dyDescent="0.25">
      <c r="A50" s="25" t="s">
        <v>42</v>
      </c>
      <c r="B50" s="29" t="s">
        <v>130</v>
      </c>
      <c r="C50" s="3"/>
      <c r="D50" s="17"/>
    </row>
    <row r="51" spans="1:4" ht="41.25" customHeight="1" x14ac:dyDescent="0.25">
      <c r="A51" s="25" t="s">
        <v>43</v>
      </c>
      <c r="B51" s="29" t="s">
        <v>131</v>
      </c>
      <c r="C51" s="3"/>
      <c r="D51" s="17"/>
    </row>
    <row r="52" spans="1:4" ht="31.5" customHeight="1" x14ac:dyDescent="0.25">
      <c r="A52" s="25" t="s">
        <v>44</v>
      </c>
      <c r="B52" s="29" t="s">
        <v>132</v>
      </c>
      <c r="C52" s="3"/>
      <c r="D52" s="17"/>
    </row>
    <row r="53" spans="1:4" ht="31.5" customHeight="1" x14ac:dyDescent="0.25">
      <c r="A53" s="25" t="s">
        <v>45</v>
      </c>
      <c r="B53" s="29" t="s">
        <v>133</v>
      </c>
      <c r="C53" s="3"/>
      <c r="D53" s="17"/>
    </row>
    <row r="54" spans="1:4" ht="28.5" customHeight="1" x14ac:dyDescent="0.25">
      <c r="A54" s="25" t="s">
        <v>46</v>
      </c>
      <c r="B54" s="29" t="s">
        <v>134</v>
      </c>
      <c r="C54" s="3"/>
      <c r="D54" s="17"/>
    </row>
    <row r="55" spans="1:4" ht="24.75" customHeight="1" x14ac:dyDescent="0.25">
      <c r="A55" s="25" t="s">
        <v>47</v>
      </c>
      <c r="B55" s="29" t="s">
        <v>135</v>
      </c>
      <c r="C55" s="3"/>
      <c r="D55" s="17"/>
    </row>
    <row r="56" spans="1:4" ht="35.25" customHeight="1" x14ac:dyDescent="0.25">
      <c r="A56" s="25" t="s">
        <v>48</v>
      </c>
      <c r="B56" s="29" t="s">
        <v>136</v>
      </c>
      <c r="C56" s="3"/>
      <c r="D56" s="17"/>
    </row>
    <row r="57" spans="1:4" ht="33" customHeight="1" thickBot="1" x14ac:dyDescent="0.3">
      <c r="A57" s="49" t="s">
        <v>49</v>
      </c>
      <c r="B57" s="34" t="s">
        <v>50</v>
      </c>
      <c r="C57" s="10">
        <f>C38+C39+C40+C41+C42+C43+C44+C45+C46+C47+C48+C49+C50+C51+C52+C53+C54+C55+C56</f>
        <v>-27576</v>
      </c>
      <c r="D57" s="23">
        <f>D38+D39+D40+D41+D42+D43+D44+D45+D46+D47+D48+D49+D50+D51+D52+D53+D54+D55+D56</f>
        <v>-9404</v>
      </c>
    </row>
    <row r="58" spans="1:4" ht="16.5" thickBot="1" x14ac:dyDescent="0.3">
      <c r="A58" s="42"/>
      <c r="B58" s="43"/>
      <c r="C58" s="44"/>
      <c r="D58" s="45"/>
    </row>
    <row r="59" spans="1:4" x14ac:dyDescent="0.25">
      <c r="A59" s="35"/>
      <c r="B59" s="36" t="s">
        <v>137</v>
      </c>
      <c r="C59" s="47"/>
      <c r="D59" s="48"/>
    </row>
    <row r="60" spans="1:4" x14ac:dyDescent="0.25">
      <c r="A60" s="25" t="s">
        <v>51</v>
      </c>
      <c r="B60" s="31" t="s">
        <v>138</v>
      </c>
      <c r="C60" s="6">
        <f>C61+C62+C63+C64+C65+C66+C67+C68</f>
        <v>0</v>
      </c>
      <c r="D60" s="18">
        <f>D61+D62+D63+D64+D65+D66+D67+D68</f>
        <v>0</v>
      </c>
    </row>
    <row r="61" spans="1:4" x14ac:dyDescent="0.25">
      <c r="A61" s="25" t="s">
        <v>52</v>
      </c>
      <c r="B61" s="31" t="s">
        <v>139</v>
      </c>
      <c r="C61" s="3"/>
      <c r="D61" s="17"/>
    </row>
    <row r="62" spans="1:4" ht="30" customHeight="1" x14ac:dyDescent="0.25">
      <c r="A62" s="25" t="s">
        <v>53</v>
      </c>
      <c r="B62" s="29" t="s">
        <v>140</v>
      </c>
      <c r="C62" s="3"/>
      <c r="D62" s="17"/>
    </row>
    <row r="63" spans="1:4" x14ac:dyDescent="0.25">
      <c r="A63" s="25" t="s">
        <v>54</v>
      </c>
      <c r="B63" s="31" t="s">
        <v>141</v>
      </c>
      <c r="C63" s="3"/>
      <c r="D63" s="17"/>
    </row>
    <row r="64" spans="1:4" x14ac:dyDescent="0.25">
      <c r="A64" s="25" t="s">
        <v>55</v>
      </c>
      <c r="B64" s="31" t="s">
        <v>142</v>
      </c>
      <c r="C64" s="3"/>
      <c r="D64" s="17"/>
    </row>
    <row r="65" spans="1:4" ht="30.75" customHeight="1" x14ac:dyDescent="0.25">
      <c r="A65" s="25" t="s">
        <v>56</v>
      </c>
      <c r="B65" s="29" t="s">
        <v>143</v>
      </c>
      <c r="C65" s="3"/>
      <c r="D65" s="17"/>
    </row>
    <row r="66" spans="1:4" ht="27.75" customHeight="1" x14ac:dyDescent="0.25">
      <c r="A66" s="25" t="s">
        <v>57</v>
      </c>
      <c r="B66" s="29" t="s">
        <v>144</v>
      </c>
      <c r="C66" s="3"/>
      <c r="D66" s="17"/>
    </row>
    <row r="67" spans="1:4" ht="28.5" customHeight="1" x14ac:dyDescent="0.25">
      <c r="A67" s="25" t="s">
        <v>58</v>
      </c>
      <c r="B67" s="29" t="s">
        <v>145</v>
      </c>
      <c r="C67" s="3"/>
      <c r="D67" s="17"/>
    </row>
    <row r="68" spans="1:4" ht="27" customHeight="1" x14ac:dyDescent="0.25">
      <c r="A68" s="25" t="s">
        <v>59</v>
      </c>
      <c r="B68" s="29" t="s">
        <v>146</v>
      </c>
      <c r="C68" s="3"/>
      <c r="D68" s="17"/>
    </row>
    <row r="69" spans="1:4" ht="43.5" customHeight="1" x14ac:dyDescent="0.25">
      <c r="A69" s="26" t="s">
        <v>60</v>
      </c>
      <c r="B69" s="30" t="s">
        <v>147</v>
      </c>
      <c r="C69" s="6">
        <f>C70+C71+C72+C73+C74+C75+C76+C77+C78</f>
        <v>-67033</v>
      </c>
      <c r="D69" s="18">
        <f>D70+D71+D72+D73+D74+D75+D76+D77+D78</f>
        <v>-84139</v>
      </c>
    </row>
    <row r="70" spans="1:4" x14ac:dyDescent="0.25">
      <c r="A70" s="25" t="s">
        <v>61</v>
      </c>
      <c r="B70" s="31" t="s">
        <v>148</v>
      </c>
      <c r="C70" s="3"/>
      <c r="D70" s="17"/>
    </row>
    <row r="71" spans="1:4" x14ac:dyDescent="0.25">
      <c r="A71" s="25" t="s">
        <v>62</v>
      </c>
      <c r="B71" s="31" t="s">
        <v>149</v>
      </c>
      <c r="C71" s="3"/>
      <c r="D71" s="17"/>
    </row>
    <row r="72" spans="1:4" ht="55.5" customHeight="1" x14ac:dyDescent="0.25">
      <c r="A72" s="25" t="s">
        <v>63</v>
      </c>
      <c r="B72" s="29" t="s">
        <v>150</v>
      </c>
      <c r="C72" s="3"/>
      <c r="D72" s="17"/>
    </row>
    <row r="73" spans="1:4" ht="45" customHeight="1" x14ac:dyDescent="0.25">
      <c r="A73" s="25" t="s">
        <v>64</v>
      </c>
      <c r="B73" s="29" t="s">
        <v>151</v>
      </c>
      <c r="C73" s="3">
        <v>-67033</v>
      </c>
      <c r="D73" s="17">
        <v>-84139</v>
      </c>
    </row>
    <row r="74" spans="1:4" x14ac:dyDescent="0.25">
      <c r="A74" s="25" t="s">
        <v>65</v>
      </c>
      <c r="B74" s="29" t="s">
        <v>88</v>
      </c>
      <c r="C74" s="3"/>
      <c r="D74" s="17"/>
    </row>
    <row r="75" spans="1:4" x14ac:dyDescent="0.25">
      <c r="A75" s="25" t="s">
        <v>66</v>
      </c>
      <c r="B75" s="31" t="s">
        <v>152</v>
      </c>
      <c r="C75" s="3"/>
      <c r="D75" s="17"/>
    </row>
    <row r="76" spans="1:4" ht="33" customHeight="1" x14ac:dyDescent="0.25">
      <c r="A76" s="25" t="s">
        <v>67</v>
      </c>
      <c r="B76" s="29" t="s">
        <v>153</v>
      </c>
      <c r="C76" s="3"/>
      <c r="D76" s="17"/>
    </row>
    <row r="77" spans="1:4" ht="39.75" customHeight="1" x14ac:dyDescent="0.25">
      <c r="A77" s="25" t="s">
        <v>68</v>
      </c>
      <c r="B77" s="29" t="s">
        <v>154</v>
      </c>
      <c r="C77" s="3"/>
      <c r="D77" s="17"/>
    </row>
    <row r="78" spans="1:4" ht="45" customHeight="1" x14ac:dyDescent="0.25">
      <c r="A78" s="25" t="s">
        <v>69</v>
      </c>
      <c r="B78" s="29" t="s">
        <v>155</v>
      </c>
      <c r="C78" s="3"/>
      <c r="D78" s="17"/>
    </row>
    <row r="79" spans="1:4" ht="29.25" customHeight="1" x14ac:dyDescent="0.25">
      <c r="A79" s="25" t="s">
        <v>70</v>
      </c>
      <c r="B79" s="29" t="s">
        <v>156</v>
      </c>
      <c r="C79" s="3"/>
      <c r="D79" s="17"/>
    </row>
    <row r="80" spans="1:4" ht="29.25" customHeight="1" x14ac:dyDescent="0.25">
      <c r="A80" s="25" t="s">
        <v>71</v>
      </c>
      <c r="B80" s="29" t="s">
        <v>157</v>
      </c>
      <c r="C80" s="3"/>
      <c r="D80" s="17"/>
    </row>
    <row r="81" spans="1:4" ht="26.25" customHeight="1" x14ac:dyDescent="0.25">
      <c r="A81" s="25" t="s">
        <v>72</v>
      </c>
      <c r="B81" s="29" t="s">
        <v>158</v>
      </c>
      <c r="C81" s="3"/>
      <c r="D81" s="17"/>
    </row>
    <row r="82" spans="1:4" ht="20.25" customHeight="1" x14ac:dyDescent="0.25">
      <c r="A82" s="25" t="s">
        <v>73</v>
      </c>
      <c r="B82" s="29" t="s">
        <v>159</v>
      </c>
      <c r="C82" s="3"/>
      <c r="D82" s="17"/>
    </row>
    <row r="83" spans="1:4" ht="25.5" customHeight="1" x14ac:dyDescent="0.25">
      <c r="A83" s="25" t="s">
        <v>74</v>
      </c>
      <c r="B83" s="29" t="s">
        <v>160</v>
      </c>
      <c r="C83" s="3"/>
      <c r="D83" s="17"/>
    </row>
    <row r="84" spans="1:4" ht="24" customHeight="1" x14ac:dyDescent="0.25">
      <c r="A84" s="25" t="s">
        <v>75</v>
      </c>
      <c r="B84" s="29" t="s">
        <v>161</v>
      </c>
      <c r="C84" s="3"/>
      <c r="D84" s="17"/>
    </row>
    <row r="85" spans="1:4" ht="26.25" customHeight="1" x14ac:dyDescent="0.25">
      <c r="A85" s="25" t="s">
        <v>76</v>
      </c>
      <c r="B85" s="29" t="s">
        <v>162</v>
      </c>
      <c r="C85" s="3"/>
      <c r="D85" s="17"/>
    </row>
    <row r="86" spans="1:4" ht="32.25" customHeight="1" thickBot="1" x14ac:dyDescent="0.3">
      <c r="A86" s="50" t="s">
        <v>77</v>
      </c>
      <c r="B86" s="51" t="s">
        <v>78</v>
      </c>
      <c r="C86" s="52">
        <f>C60+C69+C79+C80+C81+C82+C83+C84+C85</f>
        <v>-67033</v>
      </c>
      <c r="D86" s="53">
        <f>D60+D69+D79+D80+D81+D82+D83+D84+D85</f>
        <v>-84139</v>
      </c>
    </row>
    <row r="87" spans="1:4" ht="28.5" customHeight="1" x14ac:dyDescent="0.25">
      <c r="A87" s="54" t="s">
        <v>79</v>
      </c>
      <c r="B87" s="55" t="s">
        <v>80</v>
      </c>
      <c r="C87" s="56">
        <f>C35+C57+C86</f>
        <v>16804</v>
      </c>
      <c r="D87" s="57">
        <f>D35+D57+D86</f>
        <v>-23779</v>
      </c>
    </row>
    <row r="88" spans="1:4" ht="26.25" customHeight="1" x14ac:dyDescent="0.25">
      <c r="A88" s="26" t="s">
        <v>81</v>
      </c>
      <c r="B88" s="33" t="s">
        <v>163</v>
      </c>
      <c r="C88" s="4">
        <v>19873</v>
      </c>
      <c r="D88" s="22">
        <v>36877</v>
      </c>
    </row>
    <row r="89" spans="1:4" ht="26.25" customHeight="1" x14ac:dyDescent="0.25">
      <c r="A89" s="26" t="s">
        <v>82</v>
      </c>
      <c r="B89" s="33" t="s">
        <v>164</v>
      </c>
      <c r="C89" s="4">
        <v>36677</v>
      </c>
      <c r="D89" s="22">
        <v>13098</v>
      </c>
    </row>
    <row r="90" spans="1:4" ht="29.25" customHeight="1" x14ac:dyDescent="0.25">
      <c r="A90" s="25" t="s">
        <v>83</v>
      </c>
      <c r="B90" s="29" t="s">
        <v>84</v>
      </c>
      <c r="C90" s="3">
        <v>200</v>
      </c>
      <c r="D90" s="17">
        <v>-1141</v>
      </c>
    </row>
    <row r="91" spans="1:4" ht="32.25" customHeight="1" thickBot="1" x14ac:dyDescent="0.3">
      <c r="A91" s="27" t="s">
        <v>85</v>
      </c>
      <c r="B91" s="34" t="s">
        <v>86</v>
      </c>
      <c r="C91" s="10">
        <f>C89+C90</f>
        <v>36877</v>
      </c>
      <c r="D91" s="23">
        <f>D89+D90</f>
        <v>11957</v>
      </c>
    </row>
    <row r="92" spans="1:4" x14ac:dyDescent="0.25">
      <c r="D92"/>
    </row>
    <row r="93" spans="1:4" x14ac:dyDescent="0.25">
      <c r="B93" s="2" t="s">
        <v>167</v>
      </c>
      <c r="C93" s="7">
        <f>C91-C88-C87</f>
        <v>200</v>
      </c>
    </row>
  </sheetData>
  <mergeCells count="1">
    <mergeCell ref="A3:C3"/>
  </mergeCells>
  <printOptions horizontalCentered="1"/>
  <pageMargins left="0" right="0" top="0.74803149606299213" bottom="0" header="0" footer="0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Cash flow 2012</vt:lpstr>
      <vt:lpstr>'Cash flow 2012'!Oblasť_tlače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Margita Hudáková</dc:creator>
  <cp:lastModifiedBy>Imreova</cp:lastModifiedBy>
  <cp:lastPrinted>2014-03-20T12:05:26Z</cp:lastPrinted>
  <dcterms:created xsi:type="dcterms:W3CDTF">2012-03-29T08:57:01Z</dcterms:created>
  <dcterms:modified xsi:type="dcterms:W3CDTF">2014-03-25T09:07:06Z</dcterms:modified>
</cp:coreProperties>
</file>