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210" windowWidth="14220" windowHeight="5655"/>
  </bookViews>
  <sheets>
    <sheet name="Súvaha TS" sheetId="26" r:id="rId1"/>
    <sheet name="Aktíva" sheetId="31" r:id="rId2"/>
    <sheet name="Pasíva" sheetId="32" r:id="rId3"/>
    <sheet name="VZAS TS" sheetId="29" r:id="rId4"/>
    <sheet name="VZAS" sheetId="33" r:id="rId5"/>
    <sheet name="Poznámky TS" sheetId="1" r:id="rId6"/>
    <sheet name="Poznámky text časť" sheetId="19" r:id="rId7"/>
    <sheet name="Poznámky tabuľ. časť" sheetId="2" r:id="rId8"/>
    <sheet name="CF 2013" sheetId="35" r:id="rId9"/>
    <sheet name="Vysvetlivky" sheetId="25" state="hidden" r:id="rId10"/>
  </sheets>
  <definedNames>
    <definedName name="_GoBack" localSheetId="6">'Poznámky text časť'!$A$4</definedName>
    <definedName name="_Toc474124189" localSheetId="6">'Poznámky text časť'!$B$2</definedName>
    <definedName name="_Toc474124192" localSheetId="6">'Poznámky text časť'!$A$114</definedName>
    <definedName name="_Toc474124195" localSheetId="6">'Poznámky text časť'!$A$188</definedName>
    <definedName name="_Toc474124196" localSheetId="6">'Poznámky text časť'!$A$214</definedName>
    <definedName name="_Toc474124199" localSheetId="6">'Poznámky text časť'!$A$279</definedName>
    <definedName name="_Toc474124202" localSheetId="6">'Poznámky text časť'!$A$285</definedName>
    <definedName name="_xlnm.Print_Area" localSheetId="1">Aktíva!$A$1:$I$145</definedName>
    <definedName name="_xlnm.Print_Area" localSheetId="8">'CF 2013'!$B$1:$F$96</definedName>
    <definedName name="_xlnm.Print_Area" localSheetId="2">Pasíva!$A$1:$E$62</definedName>
    <definedName name="_xlnm.Print_Area" localSheetId="7">'Poznámky tabuľ. časť'!$A$1:$AH$1592</definedName>
    <definedName name="_xlnm.Print_Area" localSheetId="5">'Poznámky TS'!$A$1:$AH$50</definedName>
  </definedNames>
  <calcPr calcId="145621"/>
</workbook>
</file>

<file path=xl/calcChain.xml><?xml version="1.0" encoding="utf-8"?>
<calcChain xmlns="http://schemas.openxmlformats.org/spreadsheetml/2006/main">
  <c r="O898" i="2" l="1"/>
  <c r="AD913" i="2"/>
  <c r="AD906" i="2"/>
  <c r="AD905" i="2"/>
  <c r="AD902" i="2"/>
  <c r="U1393" i="2" l="1"/>
  <c r="D52" i="33" l="1"/>
  <c r="AD877" i="2" l="1"/>
  <c r="AD878" i="2"/>
  <c r="Y863" i="2"/>
  <c r="Q1353" i="2" l="1"/>
  <c r="Z1353" i="2"/>
  <c r="Q1356" i="2"/>
  <c r="Z1356" i="2"/>
  <c r="Q1352" i="2" l="1"/>
  <c r="Y892" i="2"/>
  <c r="T892" i="2"/>
  <c r="AA1510" i="2" l="1"/>
  <c r="AA1508" i="2"/>
  <c r="AB1393" i="2" l="1"/>
  <c r="AB1386" i="2" s="1"/>
  <c r="Z1116" i="2" l="1"/>
  <c r="Z1110" i="2"/>
  <c r="Z1106" i="2"/>
  <c r="Z1103" i="2"/>
  <c r="Y930" i="2"/>
  <c r="Y924" i="2"/>
  <c r="Y954" i="2" l="1"/>
  <c r="Y958" i="2" s="1"/>
  <c r="J400" i="2" l="1"/>
  <c r="AC284" i="2"/>
  <c r="Z284" i="2"/>
  <c r="W284" i="2"/>
  <c r="T284" i="2"/>
  <c r="Q284" i="2"/>
  <c r="N284" i="2"/>
  <c r="K284" i="2"/>
  <c r="I284" i="2"/>
  <c r="AC282" i="2"/>
  <c r="Z282" i="2"/>
  <c r="W282" i="2"/>
  <c r="T282" i="2"/>
  <c r="Q282" i="2"/>
  <c r="N282" i="2"/>
  <c r="K282" i="2"/>
  <c r="I282" i="2"/>
  <c r="AF281" i="2"/>
  <c r="AF280" i="2"/>
  <c r="AF279" i="2"/>
  <c r="AC277" i="2"/>
  <c r="Z277" i="2"/>
  <c r="W277" i="2"/>
  <c r="T277" i="2"/>
  <c r="Q277" i="2"/>
  <c r="N277" i="2"/>
  <c r="K277" i="2"/>
  <c r="I277" i="2"/>
  <c r="AF276" i="2"/>
  <c r="AF275" i="2"/>
  <c r="AF274" i="2"/>
  <c r="AF273" i="2"/>
  <c r="AF284" i="2" s="1"/>
  <c r="AC162" i="2"/>
  <c r="Z162" i="2"/>
  <c r="W162" i="2"/>
  <c r="T162" i="2"/>
  <c r="Q162" i="2"/>
  <c r="N162" i="2"/>
  <c r="K162" i="2"/>
  <c r="I162" i="2"/>
  <c r="AC160" i="2"/>
  <c r="Z160" i="2"/>
  <c r="W160" i="2"/>
  <c r="T160" i="2"/>
  <c r="Q160" i="2"/>
  <c r="N160" i="2"/>
  <c r="K160" i="2"/>
  <c r="I160" i="2"/>
  <c r="AF159" i="2"/>
  <c r="AF158" i="2"/>
  <c r="AF157" i="2"/>
  <c r="AC155" i="2"/>
  <c r="Z155" i="2"/>
  <c r="W155" i="2"/>
  <c r="T155" i="2"/>
  <c r="Q155" i="2"/>
  <c r="N155" i="2"/>
  <c r="K155" i="2"/>
  <c r="I155" i="2"/>
  <c r="AF154" i="2"/>
  <c r="AF153" i="2"/>
  <c r="AF152" i="2"/>
  <c r="AC150" i="2"/>
  <c r="Z150" i="2"/>
  <c r="W150" i="2"/>
  <c r="T150" i="2"/>
  <c r="Q150" i="2"/>
  <c r="N150" i="2"/>
  <c r="K150" i="2"/>
  <c r="I150" i="2"/>
  <c r="AF149" i="2"/>
  <c r="AF148" i="2"/>
  <c r="AF147" i="2"/>
  <c r="AF146" i="2"/>
  <c r="K163" i="2" l="1"/>
  <c r="AF162" i="2"/>
  <c r="N285" i="2"/>
  <c r="W163" i="2"/>
  <c r="Q285" i="2"/>
  <c r="K285" i="2"/>
  <c r="W285" i="2"/>
  <c r="Z285" i="2"/>
  <c r="T285" i="2"/>
  <c r="T163" i="2"/>
  <c r="AC285" i="2"/>
  <c r="N163" i="2"/>
  <c r="AF160" i="2"/>
  <c r="I163" i="2"/>
  <c r="Q163" i="2"/>
  <c r="AC163" i="2"/>
  <c r="AF155" i="2"/>
  <c r="AF282" i="2"/>
  <c r="Z163" i="2"/>
  <c r="AF150" i="2"/>
  <c r="AF277" i="2"/>
  <c r="I285" i="2"/>
  <c r="AF163" i="2" l="1"/>
  <c r="AF285" i="2"/>
  <c r="D121" i="31"/>
  <c r="AI1385" i="2" l="1"/>
  <c r="AI1408" i="2"/>
  <c r="Z1376" i="2" l="1"/>
  <c r="AI1110" i="2" l="1"/>
  <c r="O869" i="2"/>
  <c r="T869" i="2"/>
  <c r="Y869" i="2"/>
  <c r="J869" i="2"/>
  <c r="AD876" i="2"/>
  <c r="J826" i="2"/>
  <c r="F140" i="31" l="1"/>
  <c r="D30" i="32" l="1"/>
  <c r="AI1386" i="2" l="1"/>
  <c r="AI999" i="2"/>
  <c r="AD903" i="2"/>
  <c r="AD901" i="2"/>
  <c r="AD900" i="2"/>
  <c r="AD899" i="2"/>
  <c r="AD895" i="2"/>
  <c r="AD896" i="2"/>
  <c r="AD897" i="2"/>
  <c r="AD893" i="2"/>
  <c r="T898" i="2"/>
  <c r="Y898" i="2"/>
  <c r="J898" i="2"/>
  <c r="AD874" i="2"/>
  <c r="AD873" i="2"/>
  <c r="AD872" i="2"/>
  <c r="AD871" i="2"/>
  <c r="AD870" i="2"/>
  <c r="AD866" i="2"/>
  <c r="AD867" i="2"/>
  <c r="AD868" i="2"/>
  <c r="AD864" i="2"/>
  <c r="O863" i="2"/>
  <c r="J863" i="2"/>
  <c r="AD898" i="2" l="1"/>
  <c r="AD869" i="2"/>
  <c r="AI870" i="2" s="1"/>
  <c r="AI898" i="2"/>
  <c r="AD892" i="2"/>
  <c r="AI892" i="2" s="1"/>
  <c r="AD863" i="2"/>
  <c r="AA338" i="2"/>
  <c r="W338" i="2"/>
  <c r="S338" i="2"/>
  <c r="Y350" i="2"/>
  <c r="T350" i="2"/>
  <c r="O350" i="2"/>
  <c r="J350" i="2"/>
  <c r="T863" i="2"/>
  <c r="AI863" i="2"/>
  <c r="AI1428" i="2"/>
  <c r="AI1427" i="2"/>
  <c r="AI1416" i="2"/>
  <c r="AI1318" i="2"/>
  <c r="Q1337" i="2"/>
  <c r="AI1338" i="2" s="1"/>
  <c r="AI781" i="2"/>
  <c r="AI775" i="2"/>
  <c r="Y607" i="2"/>
  <c r="AI603" i="2"/>
  <c r="AI601" i="2"/>
  <c r="AI599" i="2"/>
  <c r="F72" i="31"/>
  <c r="AI869" i="2" l="1"/>
  <c r="AI864" i="2"/>
  <c r="AI1360" i="2" l="1"/>
  <c r="AI1361" i="2"/>
  <c r="AI1341" i="2"/>
  <c r="Z1337" i="2"/>
  <c r="AI1337" i="2" s="1"/>
  <c r="Y1176" i="2"/>
  <c r="O1176" i="2"/>
  <c r="AD1158" i="2"/>
  <c r="Y1158" i="2"/>
  <c r="T1158" i="2"/>
  <c r="O1158" i="2"/>
  <c r="AD1153" i="2"/>
  <c r="Y1153" i="2"/>
  <c r="T1153" i="2"/>
  <c r="O1153" i="2"/>
  <c r="AA1140" i="2"/>
  <c r="T1140" i="2"/>
  <c r="M1140" i="2"/>
  <c r="AA1136" i="2"/>
  <c r="T1136" i="2"/>
  <c r="M1136" i="2"/>
  <c r="AI1116" i="2"/>
  <c r="AI1106" i="2"/>
  <c r="AI1103" i="2"/>
  <c r="Q1103" i="2"/>
  <c r="AI1104" i="2" s="1"/>
  <c r="AI958" i="2"/>
  <c r="O954" i="2"/>
  <c r="O958" i="2" s="1"/>
  <c r="AI959" i="2" s="1"/>
  <c r="O930" i="2"/>
  <c r="O924" i="2"/>
  <c r="Y826" i="2"/>
  <c r="T826" i="2"/>
  <c r="O826" i="2"/>
  <c r="AD825" i="2"/>
  <c r="AD824" i="2"/>
  <c r="AD823" i="2"/>
  <c r="AD822" i="2"/>
  <c r="AD821" i="2"/>
  <c r="AD820" i="2"/>
  <c r="AD819" i="2"/>
  <c r="AD818" i="2"/>
  <c r="AD817" i="2"/>
  <c r="AD816" i="2"/>
  <c r="AD815" i="2"/>
  <c r="AD814" i="2"/>
  <c r="AD813" i="2"/>
  <c r="AD812" i="2"/>
  <c r="AD811" i="2"/>
  <c r="AD810" i="2"/>
  <c r="AD809" i="2"/>
  <c r="AD808" i="2"/>
  <c r="AD807" i="2"/>
  <c r="AI782" i="2"/>
  <c r="AI776" i="2"/>
  <c r="R763" i="2"/>
  <c r="R751" i="2"/>
  <c r="AE727" i="2"/>
  <c r="AA727" i="2"/>
  <c r="W727" i="2"/>
  <c r="S727" i="2"/>
  <c r="O727" i="2"/>
  <c r="K727" i="2"/>
  <c r="Y700" i="2"/>
  <c r="AI700" i="2" s="1"/>
  <c r="O700" i="2"/>
  <c r="Y694" i="2"/>
  <c r="AI694" i="2" s="1"/>
  <c r="O694" i="2"/>
  <c r="Y686" i="2"/>
  <c r="AI686" i="2" s="1"/>
  <c r="O686" i="2"/>
  <c r="Y680" i="2"/>
  <c r="AI680" i="2" s="1"/>
  <c r="O680" i="2"/>
  <c r="AA670" i="2"/>
  <c r="S670" i="2"/>
  <c r="K670" i="2"/>
  <c r="Y644" i="2"/>
  <c r="T644" i="2"/>
  <c r="O644" i="2"/>
  <c r="J644" i="2"/>
  <c r="AD642" i="2"/>
  <c r="AD640" i="2"/>
  <c r="W630" i="2"/>
  <c r="Q630" i="2"/>
  <c r="K630" i="2"/>
  <c r="AC628" i="2"/>
  <c r="AC626" i="2"/>
  <c r="AC624" i="2"/>
  <c r="AC622" i="2"/>
  <c r="AC620" i="2"/>
  <c r="AC618" i="2"/>
  <c r="O607" i="2"/>
  <c r="AI543" i="2"/>
  <c r="AI541" i="2"/>
  <c r="AI539" i="2"/>
  <c r="AI537" i="2"/>
  <c r="AI535" i="2"/>
  <c r="AI533" i="2"/>
  <c r="AI531" i="2"/>
  <c r="S527" i="2"/>
  <c r="K527" i="2"/>
  <c r="AA525" i="2"/>
  <c r="AI526" i="2" s="1"/>
  <c r="AA523" i="2"/>
  <c r="AI524" i="2" s="1"/>
  <c r="AA521" i="2"/>
  <c r="AI522" i="2" s="1"/>
  <c r="AA519" i="2"/>
  <c r="AI520" i="2" s="1"/>
  <c r="AA517" i="2"/>
  <c r="AI518" i="2" s="1"/>
  <c r="Y502" i="2"/>
  <c r="T502" i="2"/>
  <c r="O502" i="2"/>
  <c r="J502" i="2"/>
  <c r="AD500" i="2"/>
  <c r="AD498" i="2"/>
  <c r="AI499" i="2" s="1"/>
  <c r="AD496" i="2"/>
  <c r="AI497" i="2" s="1"/>
  <c r="AD494" i="2"/>
  <c r="AI495" i="2" s="1"/>
  <c r="AD492" i="2"/>
  <c r="AA463" i="2"/>
  <c r="S463" i="2"/>
  <c r="K463" i="2"/>
  <c r="AA438" i="2"/>
  <c r="S438" i="2"/>
  <c r="K438" i="2"/>
  <c r="Y400" i="2"/>
  <c r="T400" i="2"/>
  <c r="O400" i="2"/>
  <c r="AD398" i="2"/>
  <c r="AI399" i="2" s="1"/>
  <c r="AD396" i="2"/>
  <c r="AD394" i="2"/>
  <c r="AI395" i="2" s="1"/>
  <c r="AD392" i="2"/>
  <c r="AI393" i="2" s="1"/>
  <c r="AD390" i="2"/>
  <c r="AI391" i="2" s="1"/>
  <c r="AD388" i="2"/>
  <c r="AI389" i="2" s="1"/>
  <c r="AD386" i="2"/>
  <c r="AI387" i="2" s="1"/>
  <c r="AD826" i="2" l="1"/>
  <c r="AI1300" i="2"/>
  <c r="AD502" i="2"/>
  <c r="AD644" i="2"/>
  <c r="AI645" i="2" s="1"/>
  <c r="AC630" i="2"/>
  <c r="AI631" i="2" s="1"/>
  <c r="AD400" i="2"/>
  <c r="AA527" i="2"/>
  <c r="B32" i="1"/>
  <c r="C32" i="1"/>
  <c r="D32" i="1"/>
  <c r="E32" i="1"/>
  <c r="F32" i="1"/>
  <c r="G32" i="1"/>
  <c r="H32" i="1"/>
  <c r="I32" i="1"/>
  <c r="J32" i="1"/>
  <c r="K32" i="1"/>
  <c r="L32" i="1"/>
  <c r="M32" i="1"/>
  <c r="N32" i="1"/>
  <c r="O32" i="1"/>
  <c r="P32" i="1"/>
  <c r="Q32" i="1"/>
  <c r="R32" i="1"/>
  <c r="S32" i="1"/>
  <c r="T32" i="1"/>
  <c r="U32" i="1"/>
  <c r="V32" i="1"/>
  <c r="W32" i="1"/>
  <c r="X32" i="1"/>
  <c r="Y32" i="1"/>
  <c r="Z32" i="1"/>
  <c r="A32" i="1"/>
  <c r="A25" i="29"/>
  <c r="E48" i="1"/>
  <c r="D48" i="1"/>
  <c r="B48" i="1"/>
  <c r="A48" i="1"/>
  <c r="I44" i="1"/>
  <c r="J44" i="1"/>
  <c r="G44" i="1"/>
  <c r="E44" i="1"/>
  <c r="H38" i="29"/>
  <c r="I38" i="29"/>
  <c r="J38" i="29"/>
  <c r="G38" i="29"/>
  <c r="E38" i="29"/>
  <c r="D38" i="29"/>
  <c r="B38" i="29"/>
  <c r="A38" i="29"/>
  <c r="B41" i="1"/>
  <c r="C41" i="1"/>
  <c r="D41" i="1"/>
  <c r="E41" i="1"/>
  <c r="F41" i="1"/>
  <c r="G41" i="1"/>
  <c r="H41" i="1"/>
  <c r="I41" i="1"/>
  <c r="J41" i="1"/>
  <c r="K41" i="1"/>
  <c r="L41" i="1"/>
  <c r="M41" i="1"/>
  <c r="N41" i="1"/>
  <c r="O41" i="1"/>
  <c r="P41" i="1"/>
  <c r="Q41" i="1"/>
  <c r="R41" i="1"/>
  <c r="S41" i="1"/>
  <c r="T41" i="1"/>
  <c r="U41" i="1"/>
  <c r="V41" i="1"/>
  <c r="W41" i="1"/>
  <c r="X41" i="1"/>
  <c r="Y41" i="1"/>
  <c r="Z41" i="1"/>
  <c r="AA41" i="1"/>
  <c r="AB41" i="1"/>
  <c r="AC41" i="1"/>
  <c r="AD41" i="1"/>
  <c r="A41" i="1"/>
  <c r="B31" i="29"/>
  <c r="C31" i="29"/>
  <c r="D31" i="29"/>
  <c r="E31" i="29"/>
  <c r="F31" i="29"/>
  <c r="G31" i="29"/>
  <c r="H31" i="29"/>
  <c r="I31" i="29"/>
  <c r="J31" i="29"/>
  <c r="K31" i="29"/>
  <c r="L31" i="29"/>
  <c r="M31" i="29"/>
  <c r="N31" i="29"/>
  <c r="O31" i="29"/>
  <c r="P31" i="29"/>
  <c r="Q31" i="29"/>
  <c r="R31" i="29"/>
  <c r="S31" i="29"/>
  <c r="T31" i="29"/>
  <c r="U31" i="29"/>
  <c r="V31" i="29"/>
  <c r="W31" i="29"/>
  <c r="X31" i="29"/>
  <c r="Y31" i="29"/>
  <c r="Z31" i="29"/>
  <c r="AA31" i="29"/>
  <c r="AB31" i="29"/>
  <c r="AC31" i="29"/>
  <c r="AD31" i="29"/>
  <c r="A31" i="29"/>
  <c r="X38" i="1"/>
  <c r="Y38" i="1"/>
  <c r="Z38" i="1"/>
  <c r="AA38" i="1"/>
  <c r="AB38" i="1"/>
  <c r="AC38" i="1"/>
  <c r="AD38" i="1"/>
  <c r="W38" i="1"/>
  <c r="S38" i="1"/>
  <c r="T38" i="1"/>
  <c r="U38" i="1"/>
  <c r="G38" i="1"/>
  <c r="H38" i="1"/>
  <c r="I38" i="1"/>
  <c r="J38" i="1"/>
  <c r="K38" i="1"/>
  <c r="L38" i="1"/>
  <c r="M38" i="1"/>
  <c r="F38" i="1"/>
  <c r="B38" i="1"/>
  <c r="C38" i="1"/>
  <c r="D38" i="1"/>
  <c r="X29" i="29"/>
  <c r="Y29" i="29"/>
  <c r="Z29" i="29"/>
  <c r="AA29" i="29"/>
  <c r="AB29" i="29"/>
  <c r="AC29" i="29"/>
  <c r="AD29" i="29"/>
  <c r="W29" i="29"/>
  <c r="S29" i="29"/>
  <c r="T29" i="29"/>
  <c r="U29" i="29"/>
  <c r="R29" i="29"/>
  <c r="G29" i="29"/>
  <c r="H29" i="29"/>
  <c r="I29" i="29"/>
  <c r="J29" i="29"/>
  <c r="K29" i="29"/>
  <c r="L29" i="29"/>
  <c r="M29" i="29"/>
  <c r="F29" i="29"/>
  <c r="B29" i="29"/>
  <c r="C29" i="29"/>
  <c r="D29" i="29"/>
  <c r="A29" i="29"/>
  <c r="I35" i="1"/>
  <c r="J35" i="1"/>
  <c r="K35" i="1"/>
  <c r="L35" i="1"/>
  <c r="M35" i="1"/>
  <c r="N35" i="1"/>
  <c r="O35" i="1"/>
  <c r="P35" i="1"/>
  <c r="Q35" i="1"/>
  <c r="R35" i="1"/>
  <c r="S35" i="1"/>
  <c r="T35" i="1"/>
  <c r="U35" i="1"/>
  <c r="V35" i="1"/>
  <c r="W35" i="1"/>
  <c r="X35" i="1"/>
  <c r="Y35" i="1"/>
  <c r="Z35" i="1"/>
  <c r="AA35" i="1"/>
  <c r="AB35" i="1"/>
  <c r="AC35" i="1"/>
  <c r="AD35" i="1"/>
  <c r="AE35" i="1"/>
  <c r="AF35" i="1"/>
  <c r="AG35" i="1"/>
  <c r="AH35" i="1"/>
  <c r="H35" i="1"/>
  <c r="B35" i="1"/>
  <c r="C35" i="1"/>
  <c r="E35" i="1"/>
  <c r="R27" i="29"/>
  <c r="S27" i="29"/>
  <c r="T27" i="29"/>
  <c r="U27" i="29"/>
  <c r="V27" i="29"/>
  <c r="W27" i="29"/>
  <c r="X27" i="29"/>
  <c r="Y27" i="29"/>
  <c r="Z27" i="29"/>
  <c r="AA27" i="29"/>
  <c r="AB27" i="29"/>
  <c r="AC27" i="29"/>
  <c r="AD27" i="29"/>
  <c r="AE27" i="29"/>
  <c r="AF27" i="29"/>
  <c r="AG27" i="29"/>
  <c r="AH27" i="29"/>
  <c r="B27" i="29"/>
  <c r="C27" i="29"/>
  <c r="AD32" i="1"/>
  <c r="AE32" i="1"/>
  <c r="AF32" i="1"/>
  <c r="AG32" i="1"/>
  <c r="AH32" i="1"/>
  <c r="AC32" i="1"/>
  <c r="AD25" i="29"/>
  <c r="AE25" i="29"/>
  <c r="AF25" i="29"/>
  <c r="AG25" i="29"/>
  <c r="AH25" i="29"/>
  <c r="AC25" i="29"/>
  <c r="B25" i="29"/>
  <c r="C25" i="29"/>
  <c r="D25" i="29"/>
  <c r="E25" i="29"/>
  <c r="F25" i="29"/>
  <c r="G25" i="29"/>
  <c r="H25" i="29"/>
  <c r="I25" i="29"/>
  <c r="J25" i="29"/>
  <c r="K25" i="29"/>
  <c r="L25" i="29"/>
  <c r="M25" i="29"/>
  <c r="N25" i="29"/>
  <c r="O25" i="29"/>
  <c r="P25" i="29"/>
  <c r="Q25" i="29"/>
  <c r="R25" i="29"/>
  <c r="S25" i="29"/>
  <c r="T25" i="29"/>
  <c r="U25" i="29"/>
  <c r="V25" i="29"/>
  <c r="W25" i="29"/>
  <c r="X25" i="29"/>
  <c r="Y25" i="29"/>
  <c r="Z25" i="29"/>
  <c r="B28" i="1"/>
  <c r="C28" i="1"/>
  <c r="D28" i="1"/>
  <c r="E28" i="1"/>
  <c r="F28" i="1"/>
  <c r="G28" i="1"/>
  <c r="H28" i="1"/>
  <c r="I28" i="1"/>
  <c r="J28" i="1"/>
  <c r="K28" i="1"/>
  <c r="L28" i="1"/>
  <c r="M28" i="1"/>
  <c r="N28" i="1"/>
  <c r="O28" i="1"/>
  <c r="P28" i="1"/>
  <c r="Q28" i="1"/>
  <c r="R28" i="1"/>
  <c r="S28" i="1"/>
  <c r="T28" i="1"/>
  <c r="U28" i="1"/>
  <c r="V28" i="1"/>
  <c r="W28" i="1"/>
  <c r="X28" i="1"/>
  <c r="Y28" i="1"/>
  <c r="Z28" i="1"/>
  <c r="AA28" i="1"/>
  <c r="AB28" i="1"/>
  <c r="AC28" i="1"/>
  <c r="AD28" i="1"/>
  <c r="AE28" i="1"/>
  <c r="AF28" i="1"/>
  <c r="AG28" i="1"/>
  <c r="AH28" i="1"/>
  <c r="A28" i="1"/>
  <c r="B27" i="1"/>
  <c r="C27" i="1"/>
  <c r="D27" i="1"/>
  <c r="E27" i="1"/>
  <c r="F27" i="1"/>
  <c r="G27" i="1"/>
  <c r="H27" i="1"/>
  <c r="I27" i="1"/>
  <c r="J27" i="1"/>
  <c r="K27" i="1"/>
  <c r="L27" i="1"/>
  <c r="M27" i="1"/>
  <c r="N27" i="1"/>
  <c r="O27" i="1"/>
  <c r="P27" i="1"/>
  <c r="Q27" i="1"/>
  <c r="R27" i="1"/>
  <c r="S27" i="1"/>
  <c r="T27" i="1"/>
  <c r="U27" i="1"/>
  <c r="V27" i="1"/>
  <c r="W27" i="1"/>
  <c r="X27" i="1"/>
  <c r="Y27" i="1"/>
  <c r="Z27" i="1"/>
  <c r="AA27" i="1"/>
  <c r="AB27" i="1"/>
  <c r="AC27" i="1"/>
  <c r="AD27" i="1"/>
  <c r="AE27" i="1"/>
  <c r="AF27" i="1"/>
  <c r="AG27" i="1"/>
  <c r="AH27" i="1"/>
  <c r="A27" i="1"/>
  <c r="B22" i="29"/>
  <c r="C22" i="29"/>
  <c r="D22" i="29"/>
  <c r="E22" i="29"/>
  <c r="F22" i="29"/>
  <c r="G22" i="29"/>
  <c r="H22" i="29"/>
  <c r="I22" i="29"/>
  <c r="J22" i="29"/>
  <c r="K22" i="29"/>
  <c r="L22" i="29"/>
  <c r="M22" i="29"/>
  <c r="N22" i="29"/>
  <c r="O22" i="29"/>
  <c r="P22" i="29"/>
  <c r="Q22" i="29"/>
  <c r="R22" i="29"/>
  <c r="S22" i="29"/>
  <c r="T22" i="29"/>
  <c r="U22" i="29"/>
  <c r="V22" i="29"/>
  <c r="W22" i="29"/>
  <c r="X22" i="29"/>
  <c r="Y22" i="29"/>
  <c r="Z22" i="29"/>
  <c r="AA22" i="29"/>
  <c r="AB22" i="29"/>
  <c r="AC22" i="29"/>
  <c r="AD22" i="29"/>
  <c r="AE22" i="29"/>
  <c r="AF22" i="29"/>
  <c r="AG22" i="29"/>
  <c r="AH22" i="29"/>
  <c r="A22" i="29"/>
  <c r="B21" i="29"/>
  <c r="C21" i="29"/>
  <c r="D21" i="29"/>
  <c r="E21" i="29"/>
  <c r="F21" i="29"/>
  <c r="G21" i="29"/>
  <c r="H21" i="29"/>
  <c r="I21" i="29"/>
  <c r="J21" i="29"/>
  <c r="K21" i="29"/>
  <c r="L21" i="29"/>
  <c r="M21" i="29"/>
  <c r="N21" i="29"/>
  <c r="O21" i="29"/>
  <c r="P21" i="29"/>
  <c r="Q21" i="29"/>
  <c r="R21" i="29"/>
  <c r="S21" i="29"/>
  <c r="T21" i="29"/>
  <c r="U21" i="29"/>
  <c r="V21" i="29"/>
  <c r="W21" i="29"/>
  <c r="X21" i="29"/>
  <c r="Y21" i="29"/>
  <c r="Z21" i="29"/>
  <c r="AA21" i="29"/>
  <c r="AB21" i="29"/>
  <c r="AC21" i="29"/>
  <c r="AD21" i="29"/>
  <c r="AE21" i="29"/>
  <c r="AF21" i="29"/>
  <c r="AG21" i="29"/>
  <c r="AH21" i="29"/>
  <c r="A21" i="29"/>
  <c r="AE12" i="1"/>
  <c r="AF12" i="1"/>
  <c r="AC12" i="1"/>
  <c r="AE15" i="1"/>
  <c r="AF15" i="1"/>
  <c r="AC15" i="1"/>
  <c r="AA15" i="1"/>
  <c r="Z15" i="1"/>
  <c r="AA12" i="1"/>
  <c r="Z12" i="1"/>
  <c r="U15" i="1"/>
  <c r="V15" i="1"/>
  <c r="S15" i="1"/>
  <c r="Q15" i="1"/>
  <c r="U12" i="1"/>
  <c r="V12" i="1"/>
  <c r="S12" i="1"/>
  <c r="Q12" i="1"/>
  <c r="AH14" i="29"/>
  <c r="AH15" i="29"/>
  <c r="AH16" i="29"/>
  <c r="AG14" i="29"/>
  <c r="AG15" i="29"/>
  <c r="AG16" i="29"/>
  <c r="AG13" i="29"/>
  <c r="AH13" i="29"/>
  <c r="AE14" i="29"/>
  <c r="AE15" i="29"/>
  <c r="AE16" i="29"/>
  <c r="AE13" i="29"/>
  <c r="AC14" i="29"/>
  <c r="AC15" i="29"/>
  <c r="AC16" i="29"/>
  <c r="AC13" i="29"/>
  <c r="AB16" i="29"/>
  <c r="AB14" i="29"/>
  <c r="Y20" i="1"/>
  <c r="Y19" i="1"/>
  <c r="R20" i="1"/>
  <c r="R21" i="1"/>
  <c r="R19" i="1"/>
  <c r="S14" i="29"/>
  <c r="S13" i="29"/>
  <c r="L14" i="29"/>
  <c r="L15" i="29"/>
  <c r="L13" i="29"/>
  <c r="AA24" i="1"/>
  <c r="Y24" i="1"/>
  <c r="X24" i="1"/>
  <c r="D17" i="29"/>
  <c r="B17" i="29"/>
  <c r="A17" i="29"/>
  <c r="C24" i="1"/>
  <c r="D24" i="1"/>
  <c r="E24" i="1"/>
  <c r="F24" i="1"/>
  <c r="H24" i="1"/>
  <c r="I24" i="1"/>
  <c r="B24" i="1"/>
  <c r="B15" i="29"/>
  <c r="C15" i="29"/>
  <c r="D15" i="29"/>
  <c r="E15" i="29"/>
  <c r="G15" i="29"/>
  <c r="H15" i="29"/>
  <c r="A15" i="29"/>
  <c r="N24" i="1"/>
  <c r="P24" i="1"/>
  <c r="Q24" i="1"/>
  <c r="R24" i="1"/>
  <c r="S24" i="1"/>
  <c r="T24" i="1"/>
  <c r="U24" i="1"/>
  <c r="C13" i="29"/>
  <c r="E13" i="29"/>
  <c r="F13" i="29"/>
  <c r="G13" i="29"/>
  <c r="H13" i="29"/>
  <c r="I13" i="29"/>
  <c r="J13" i="29"/>
  <c r="L24" i="1"/>
  <c r="A13" i="29"/>
  <c r="U7" i="29"/>
  <c r="V7" i="29"/>
  <c r="S7" i="29"/>
  <c r="Q7" i="29"/>
  <c r="P7" i="29"/>
  <c r="N7" i="29"/>
  <c r="M7" i="29"/>
  <c r="Y6" i="1"/>
  <c r="X6" i="1"/>
  <c r="V6" i="1"/>
  <c r="T6" i="1"/>
  <c r="S6" i="1"/>
  <c r="Q6" i="1"/>
  <c r="P6" i="1"/>
  <c r="E61" i="33"/>
  <c r="D61" i="33"/>
  <c r="E58" i="33"/>
  <c r="D58" i="33"/>
  <c r="E33" i="33"/>
  <c r="D33" i="33"/>
  <c r="E10" i="33"/>
  <c r="D10" i="33"/>
  <c r="E6" i="33"/>
  <c r="D6" i="33"/>
  <c r="E5" i="33"/>
  <c r="D5" i="33"/>
  <c r="E58" i="32"/>
  <c r="D58" i="32"/>
  <c r="E55" i="32"/>
  <c r="D55" i="32"/>
  <c r="E43" i="32"/>
  <c r="AI924" i="2" s="1"/>
  <c r="D43" i="32"/>
  <c r="AI925" i="2" s="1"/>
  <c r="E30" i="32"/>
  <c r="AI930" i="2" s="1"/>
  <c r="AI931" i="2"/>
  <c r="E25" i="32"/>
  <c r="D25" i="32"/>
  <c r="E20" i="32"/>
  <c r="D20" i="32"/>
  <c r="E16" i="32"/>
  <c r="D16" i="32"/>
  <c r="E9" i="32"/>
  <c r="D9" i="32"/>
  <c r="E4" i="32"/>
  <c r="D4" i="32"/>
  <c r="F144" i="31"/>
  <c r="AI701" i="2" s="1"/>
  <c r="F142" i="31"/>
  <c r="AI695" i="2" s="1"/>
  <c r="AI687" i="2"/>
  <c r="F138" i="31"/>
  <c r="AI681" i="2" s="1"/>
  <c r="G137" i="31"/>
  <c r="D137" i="31"/>
  <c r="D136" i="31"/>
  <c r="F134" i="31"/>
  <c r="F132" i="31"/>
  <c r="F130" i="31"/>
  <c r="AI604" i="2" s="1"/>
  <c r="F128" i="31"/>
  <c r="AI602" i="2" s="1"/>
  <c r="F123" i="31"/>
  <c r="AI600" i="2" s="1"/>
  <c r="G122" i="31"/>
  <c r="AI607" i="2" s="1"/>
  <c r="D122" i="31"/>
  <c r="F119" i="31"/>
  <c r="F117" i="31"/>
  <c r="F115" i="31"/>
  <c r="F113" i="31"/>
  <c r="F111" i="31"/>
  <c r="F109" i="31"/>
  <c r="F107" i="31"/>
  <c r="F105" i="31"/>
  <c r="G104" i="31"/>
  <c r="D104" i="31"/>
  <c r="D103" i="31"/>
  <c r="AI555" i="2" s="1"/>
  <c r="F101" i="31"/>
  <c r="F99" i="31"/>
  <c r="F97" i="31"/>
  <c r="F92" i="31"/>
  <c r="F90" i="31"/>
  <c r="F88" i="31"/>
  <c r="F86" i="31"/>
  <c r="G85" i="31"/>
  <c r="D85" i="31"/>
  <c r="D84" i="31"/>
  <c r="F82" i="31"/>
  <c r="F80" i="31"/>
  <c r="F78" i="31"/>
  <c r="F76" i="31"/>
  <c r="F74" i="31"/>
  <c r="G71" i="31"/>
  <c r="D71" i="31"/>
  <c r="D70" i="31"/>
  <c r="F66" i="31"/>
  <c r="F61" i="31"/>
  <c r="F59" i="31"/>
  <c r="F57" i="31"/>
  <c r="F55" i="31"/>
  <c r="F53" i="31"/>
  <c r="F51" i="31"/>
  <c r="F49" i="31"/>
  <c r="G48" i="31"/>
  <c r="D48" i="31"/>
  <c r="D47" i="31"/>
  <c r="F45" i="31"/>
  <c r="F43" i="31"/>
  <c r="F41" i="31"/>
  <c r="F39" i="31"/>
  <c r="F37" i="31"/>
  <c r="F35" i="31"/>
  <c r="F30" i="31"/>
  <c r="F28" i="31"/>
  <c r="F26" i="31"/>
  <c r="G25" i="31"/>
  <c r="D25" i="31"/>
  <c r="D24" i="31"/>
  <c r="F22" i="31"/>
  <c r="F18" i="31"/>
  <c r="F16" i="31"/>
  <c r="F14" i="31"/>
  <c r="F12" i="31"/>
  <c r="F10" i="31"/>
  <c r="G9" i="31"/>
  <c r="D9" i="31"/>
  <c r="D8" i="31"/>
  <c r="G7" i="31" l="1"/>
  <c r="AI1375" i="2"/>
  <c r="AI1350" i="2"/>
  <c r="AI1462" i="2"/>
  <c r="AI503" i="2"/>
  <c r="AI545" i="2"/>
  <c r="D7" i="31"/>
  <c r="AI528" i="2"/>
  <c r="AI561" i="2"/>
  <c r="D69" i="31"/>
  <c r="F121" i="31"/>
  <c r="AI608" i="2" s="1"/>
  <c r="F136" i="31"/>
  <c r="D68" i="31"/>
  <c r="D24" i="32"/>
  <c r="D6" i="31"/>
  <c r="G69" i="31"/>
  <c r="F103" i="31"/>
  <c r="E24" i="32"/>
  <c r="AI401" i="2"/>
  <c r="F24" i="31"/>
  <c r="D13" i="33"/>
  <c r="D28" i="33" s="1"/>
  <c r="D50" i="33"/>
  <c r="D64" i="33"/>
  <c r="F47" i="31"/>
  <c r="F84" i="31"/>
  <c r="E50" i="33"/>
  <c r="F8" i="31"/>
  <c r="F70" i="31"/>
  <c r="E13" i="33"/>
  <c r="E28" i="33" s="1"/>
  <c r="E64" i="33"/>
  <c r="D58" i="19"/>
  <c r="E48" i="19" s="1"/>
  <c r="H58" i="19"/>
  <c r="D73" i="19"/>
  <c r="E67" i="19" s="1"/>
  <c r="H73" i="19"/>
  <c r="G5" i="31" l="1"/>
  <c r="F68" i="31"/>
  <c r="D5" i="31"/>
  <c r="E51" i="33"/>
  <c r="E55" i="33" s="1"/>
  <c r="E67" i="33" s="1"/>
  <c r="E23" i="32" s="1"/>
  <c r="E66" i="32" s="1"/>
  <c r="F6" i="31"/>
  <c r="D4" i="31"/>
  <c r="D51" i="33"/>
  <c r="E71" i="19"/>
  <c r="F71" i="19" s="1"/>
  <c r="E69" i="19"/>
  <c r="F69" i="19" s="1"/>
  <c r="E56" i="19"/>
  <c r="F56" i="19" s="1"/>
  <c r="E54" i="19"/>
  <c r="F54" i="19" s="1"/>
  <c r="E52" i="19"/>
  <c r="F52" i="19" s="1"/>
  <c r="E50" i="19"/>
  <c r="F50" i="19" s="1"/>
  <c r="AD347" i="2"/>
  <c r="AD348" i="2"/>
  <c r="AD349" i="2"/>
  <c r="AD350" i="2"/>
  <c r="AD346" i="2"/>
  <c r="AE335" i="2"/>
  <c r="AE336" i="2"/>
  <c r="AE337" i="2"/>
  <c r="AE334" i="2"/>
  <c r="AI262" i="2" l="1"/>
  <c r="F4" i="31"/>
  <c r="E65" i="33"/>
  <c r="E3" i="32"/>
  <c r="AI34" i="2"/>
  <c r="D65" i="33"/>
  <c r="D55" i="33"/>
  <c r="D67" i="33" s="1"/>
  <c r="D23" i="32" s="1"/>
  <c r="AE338" i="2"/>
  <c r="E58" i="19"/>
  <c r="F58" i="19"/>
  <c r="E73" i="19"/>
  <c r="F73" i="19"/>
  <c r="E2" i="32" l="1"/>
  <c r="E65" i="32" s="1"/>
  <c r="AI795" i="2"/>
  <c r="D66" i="32"/>
  <c r="D3" i="32"/>
  <c r="AI285" i="2"/>
  <c r="AI163" i="2"/>
  <c r="AI35" i="2"/>
  <c r="AI70" i="2"/>
  <c r="D2" i="32" l="1"/>
  <c r="D65" i="32" s="1"/>
  <c r="AI796" i="2"/>
  <c r="AI1319" i="2"/>
</calcChain>
</file>

<file path=xl/comments1.xml><?xml version="1.0" encoding="utf-8"?>
<comments xmlns="http://schemas.openxmlformats.org/spreadsheetml/2006/main">
  <authors>
    <author>zkandlerova</author>
    <author>Zuzana.Markovicova</author>
  </authors>
  <commentList>
    <comment ref="A20" authorId="0">
      <text>
        <r>
          <rPr>
            <sz val="8"/>
            <color indexed="81"/>
            <rFont val="Tahoma"/>
            <family val="2"/>
            <charset val="238"/>
          </rPr>
          <t xml:space="preserve">hodnota s mínusom
</t>
        </r>
      </text>
    </comment>
    <comment ref="A21" authorId="0">
      <text>
        <r>
          <rPr>
            <sz val="8"/>
            <color indexed="81"/>
            <rFont val="Tahoma"/>
            <family val="2"/>
            <charset val="238"/>
          </rPr>
          <t xml:space="preserve">hodnota môže byť s plusom aj s mínusom
</t>
        </r>
      </text>
    </comment>
    <comment ref="A26" authorId="0">
      <text>
        <r>
          <rPr>
            <sz val="8"/>
            <color indexed="81"/>
            <rFont val="Tahoma"/>
            <family val="2"/>
            <charset val="238"/>
          </rPr>
          <t>hodnota s mínusom</t>
        </r>
      </text>
    </comment>
    <comment ref="A31" authorId="0">
      <text>
        <r>
          <rPr>
            <sz val="8"/>
            <color indexed="81"/>
            <rFont val="Tahoma"/>
            <family val="2"/>
            <charset val="238"/>
          </rPr>
          <t xml:space="preserve">hodnota s mínusom
</t>
        </r>
      </text>
    </comment>
    <comment ref="A55" authorId="0">
      <text>
        <r>
          <rPr>
            <sz val="8"/>
            <color indexed="81"/>
            <rFont val="Tahoma"/>
            <family val="2"/>
            <charset val="238"/>
          </rPr>
          <t xml:space="preserve">hodnota s mínusom
</t>
        </r>
      </text>
    </comment>
    <comment ref="A56" authorId="0">
      <text>
        <r>
          <rPr>
            <sz val="8"/>
            <color indexed="81"/>
            <rFont val="Tahoma"/>
            <family val="2"/>
            <charset val="238"/>
          </rPr>
          <t xml:space="preserve">hodnota môže byť s plusom aj s mínusom
</t>
        </r>
      </text>
    </comment>
    <comment ref="A61" authorId="0">
      <text>
        <r>
          <rPr>
            <sz val="8"/>
            <color indexed="81"/>
            <rFont val="Tahoma"/>
            <family val="2"/>
            <charset val="238"/>
          </rPr>
          <t>hodnota s mínusom</t>
        </r>
      </text>
    </comment>
    <comment ref="A66" authorId="0">
      <text>
        <r>
          <rPr>
            <sz val="8"/>
            <color indexed="81"/>
            <rFont val="Tahoma"/>
            <family val="2"/>
            <charset val="238"/>
          </rPr>
          <t xml:space="preserve">hodnota s mínusom
</t>
        </r>
      </text>
    </comment>
    <comment ref="A112" authorId="0">
      <text>
        <r>
          <rPr>
            <sz val="8"/>
            <color indexed="81"/>
            <rFont val="Tahoma"/>
            <family val="2"/>
            <charset val="238"/>
          </rPr>
          <t>hodnota s mínusom</t>
        </r>
      </text>
    </comment>
    <comment ref="A113" authorId="0">
      <text>
        <r>
          <rPr>
            <sz val="8"/>
            <color indexed="81"/>
            <rFont val="Tahoma"/>
            <family val="2"/>
            <charset val="238"/>
          </rPr>
          <t>hodnota môže byť s plusom aj s mínusom</t>
        </r>
      </text>
    </comment>
    <comment ref="A118" authorId="0">
      <text>
        <r>
          <rPr>
            <sz val="8"/>
            <color indexed="81"/>
            <rFont val="Tahoma"/>
            <family val="2"/>
            <charset val="238"/>
          </rPr>
          <t>hodnota s mínusom</t>
        </r>
      </text>
    </comment>
    <comment ref="A123" authorId="0">
      <text>
        <r>
          <rPr>
            <sz val="8"/>
            <color indexed="81"/>
            <rFont val="Tahoma"/>
            <family val="2"/>
            <charset val="238"/>
          </rPr>
          <t>hodnota s mínusom</t>
        </r>
      </text>
    </comment>
    <comment ref="A148" authorId="0">
      <text>
        <r>
          <rPr>
            <sz val="8"/>
            <color indexed="81"/>
            <rFont val="Tahoma"/>
            <family val="2"/>
            <charset val="238"/>
          </rPr>
          <t>hodnota s mínusom</t>
        </r>
      </text>
    </comment>
    <comment ref="A149" authorId="0">
      <text>
        <r>
          <rPr>
            <sz val="8"/>
            <color indexed="81"/>
            <rFont val="Tahoma"/>
            <family val="2"/>
            <charset val="238"/>
          </rPr>
          <t>hodnota môže byť s plusom aj s mínusom</t>
        </r>
      </text>
    </comment>
    <comment ref="A154" authorId="0">
      <text>
        <r>
          <rPr>
            <sz val="8"/>
            <color indexed="81"/>
            <rFont val="Tahoma"/>
            <family val="2"/>
            <charset val="238"/>
          </rPr>
          <t>hodnota s mínusom</t>
        </r>
      </text>
    </comment>
    <comment ref="A159" authorId="0">
      <text>
        <r>
          <rPr>
            <sz val="8"/>
            <color indexed="81"/>
            <rFont val="Tahoma"/>
            <family val="2"/>
            <charset val="238"/>
          </rPr>
          <t>hodnota s mínusom</t>
        </r>
      </text>
    </comment>
    <comment ref="A253" authorId="0">
      <text>
        <r>
          <rPr>
            <sz val="8"/>
            <color indexed="81"/>
            <rFont val="Tahoma"/>
            <family val="2"/>
            <charset val="238"/>
          </rPr>
          <t>hodnota s mínusom</t>
        </r>
      </text>
    </comment>
    <comment ref="A254" authorId="0">
      <text>
        <r>
          <rPr>
            <sz val="8"/>
            <color indexed="81"/>
            <rFont val="Tahoma"/>
            <family val="2"/>
            <charset val="238"/>
          </rPr>
          <t>hodnota môže byť s plusom aj mínusom</t>
        </r>
      </text>
    </comment>
    <comment ref="A259" authorId="0">
      <text>
        <r>
          <rPr>
            <sz val="8"/>
            <color indexed="81"/>
            <rFont val="Tahoma"/>
            <family val="2"/>
            <charset val="238"/>
          </rPr>
          <t>hodnota s mínusom</t>
        </r>
      </text>
    </comment>
    <comment ref="A275" authorId="0">
      <text>
        <r>
          <rPr>
            <sz val="8"/>
            <color indexed="81"/>
            <rFont val="Tahoma"/>
            <family val="2"/>
            <charset val="238"/>
          </rPr>
          <t>hodnota s mínusom</t>
        </r>
      </text>
    </comment>
    <comment ref="A276" authorId="0">
      <text>
        <r>
          <rPr>
            <sz val="8"/>
            <color indexed="81"/>
            <rFont val="Tahoma"/>
            <family val="2"/>
            <charset val="238"/>
          </rPr>
          <t>hodnota môže byť s plusom aj mínusom</t>
        </r>
      </text>
    </comment>
    <comment ref="A281" authorId="0">
      <text>
        <r>
          <rPr>
            <sz val="8"/>
            <color indexed="81"/>
            <rFont val="Tahoma"/>
            <family val="2"/>
            <charset val="238"/>
          </rPr>
          <t>hodnota s mínusom</t>
        </r>
      </text>
    </comment>
    <comment ref="O565" authorId="0">
      <text>
        <r>
          <rPr>
            <sz val="8"/>
            <color indexed="81"/>
            <rFont val="Tahoma"/>
            <family val="2"/>
            <charset val="238"/>
          </rPr>
          <t>viď. vysvetlivky</t>
        </r>
      </text>
    </comment>
    <comment ref="A776" authorId="0">
      <text>
        <r>
          <rPr>
            <sz val="8"/>
            <color indexed="81"/>
            <rFont val="Tahoma"/>
            <family val="2"/>
            <charset val="238"/>
          </rPr>
          <t xml:space="preserve">účet 411 </t>
        </r>
      </text>
    </comment>
    <comment ref="AD776" authorId="0">
      <text>
        <r>
          <rPr>
            <sz val="8"/>
            <color indexed="81"/>
            <rFont val="Tahoma"/>
            <family val="2"/>
            <charset val="238"/>
          </rPr>
          <t>riadok č. 069 v súvahe</t>
        </r>
      </text>
    </comment>
    <comment ref="A777" authorId="0">
      <text>
        <r>
          <rPr>
            <sz val="8"/>
            <color indexed="81"/>
            <rFont val="Tahoma"/>
            <family val="2"/>
            <charset val="238"/>
          </rPr>
          <t>účet 252 s mínusom</t>
        </r>
      </text>
    </comment>
    <comment ref="AD777" authorId="0">
      <text>
        <r>
          <rPr>
            <sz val="8"/>
            <color indexed="81"/>
            <rFont val="Tahoma"/>
            <family val="2"/>
            <charset val="238"/>
          </rPr>
          <t>riadok č. 070 v súvahe</t>
        </r>
      </text>
    </comment>
    <comment ref="A778" authorId="0">
      <text>
        <r>
          <rPr>
            <sz val="8"/>
            <color indexed="81"/>
            <rFont val="Tahoma"/>
            <family val="2"/>
            <charset val="238"/>
          </rPr>
          <t>účet 419 môže byť s plusom aj s mínusom</t>
        </r>
      </text>
    </comment>
    <comment ref="AD778" authorId="0">
      <text>
        <r>
          <rPr>
            <sz val="8"/>
            <color indexed="81"/>
            <rFont val="Tahoma"/>
            <family val="2"/>
            <charset val="238"/>
          </rPr>
          <t>riadok č. 071 v súvahe</t>
        </r>
      </text>
    </comment>
    <comment ref="A779" authorId="0">
      <text>
        <r>
          <rPr>
            <sz val="8"/>
            <color indexed="81"/>
            <rFont val="Tahoma"/>
            <family val="2"/>
            <charset val="238"/>
          </rPr>
          <t>účet 353 s mínusom</t>
        </r>
      </text>
    </comment>
    <comment ref="AD779" authorId="0">
      <text>
        <r>
          <rPr>
            <sz val="8"/>
            <color indexed="81"/>
            <rFont val="Tahoma"/>
            <family val="2"/>
            <charset val="238"/>
          </rPr>
          <t>riadok č. 072 v súvahe</t>
        </r>
      </text>
    </comment>
    <comment ref="A780" authorId="0">
      <text>
        <r>
          <rPr>
            <sz val="8"/>
            <color indexed="81"/>
            <rFont val="Tahoma"/>
            <family val="2"/>
            <charset val="238"/>
          </rPr>
          <t>účet 412</t>
        </r>
      </text>
    </comment>
    <comment ref="AD780" authorId="0">
      <text>
        <r>
          <rPr>
            <sz val="8"/>
            <color indexed="81"/>
            <rFont val="Tahoma"/>
            <family val="2"/>
            <charset val="238"/>
          </rPr>
          <t>riadok č. 074 v súvahe</t>
        </r>
      </text>
    </comment>
    <comment ref="A781" authorId="0">
      <text>
        <r>
          <rPr>
            <sz val="8"/>
            <color indexed="81"/>
            <rFont val="Tahoma"/>
            <family val="2"/>
            <charset val="238"/>
          </rPr>
          <t>účet 413</t>
        </r>
      </text>
    </comment>
    <comment ref="AD781" authorId="0">
      <text>
        <r>
          <rPr>
            <sz val="8"/>
            <color indexed="81"/>
            <rFont val="Tahoma"/>
            <family val="2"/>
            <charset val="238"/>
          </rPr>
          <t>riadok č. 075 v súvahe</t>
        </r>
      </text>
    </comment>
    <comment ref="A782" authorId="0">
      <text>
        <r>
          <rPr>
            <sz val="8"/>
            <color indexed="81"/>
            <rFont val="Tahoma"/>
            <family val="2"/>
            <charset val="238"/>
          </rPr>
          <t>účet 417, 418</t>
        </r>
      </text>
    </comment>
    <comment ref="AD782" authorId="0">
      <text>
        <r>
          <rPr>
            <sz val="8"/>
            <color indexed="81"/>
            <rFont val="Tahoma"/>
            <family val="2"/>
            <charset val="238"/>
          </rPr>
          <t>riadok č. 076 v súvahe</t>
        </r>
      </text>
    </comment>
    <comment ref="A783" authorId="0">
      <text>
        <r>
          <rPr>
            <sz val="8"/>
            <color indexed="81"/>
            <rFont val="Tahoma"/>
            <family val="2"/>
            <charset val="238"/>
          </rPr>
          <t>účet 414 môže byť s plusom aj s mínusom</t>
        </r>
      </text>
    </comment>
    <comment ref="AD783" authorId="0">
      <text>
        <r>
          <rPr>
            <sz val="8"/>
            <color indexed="81"/>
            <rFont val="Tahoma"/>
            <family val="2"/>
            <charset val="238"/>
          </rPr>
          <t>riadok č. 077 v súvahe</t>
        </r>
      </text>
    </comment>
    <comment ref="A784" authorId="0">
      <text>
        <r>
          <rPr>
            <sz val="8"/>
            <color indexed="81"/>
            <rFont val="Tahoma"/>
            <family val="2"/>
            <charset val="238"/>
          </rPr>
          <t>účet 415 môže byť s plusom aj s mínusom</t>
        </r>
      </text>
    </comment>
    <comment ref="AD784" authorId="0">
      <text>
        <r>
          <rPr>
            <sz val="8"/>
            <color indexed="81"/>
            <rFont val="Tahoma"/>
            <family val="2"/>
            <charset val="238"/>
          </rPr>
          <t>riadok č. 078 v súvahe</t>
        </r>
      </text>
    </comment>
    <comment ref="A785" authorId="0">
      <text>
        <r>
          <rPr>
            <sz val="8"/>
            <color indexed="81"/>
            <rFont val="Tahoma"/>
            <family val="2"/>
            <charset val="238"/>
          </rPr>
          <t>účet 416 môže byť s plusom aj s mínusom</t>
        </r>
      </text>
    </comment>
    <comment ref="AD785" authorId="0">
      <text>
        <r>
          <rPr>
            <sz val="8"/>
            <color indexed="81"/>
            <rFont val="Tahoma"/>
            <family val="2"/>
            <charset val="238"/>
          </rPr>
          <t>riadok č. 079 v súvahe</t>
        </r>
      </text>
    </comment>
    <comment ref="A786" authorId="0">
      <text>
        <r>
          <rPr>
            <sz val="8"/>
            <color indexed="81"/>
            <rFont val="Tahoma"/>
            <family val="2"/>
            <charset val="238"/>
          </rPr>
          <t>účet 421</t>
        </r>
      </text>
    </comment>
    <comment ref="AD786" authorId="0">
      <text>
        <r>
          <rPr>
            <sz val="8"/>
            <color indexed="81"/>
            <rFont val="Tahoma"/>
            <family val="2"/>
            <charset val="238"/>
          </rPr>
          <t>riadok č. 081 v súvahe</t>
        </r>
      </text>
    </comment>
    <comment ref="A787" authorId="0">
      <text>
        <r>
          <rPr>
            <sz val="8"/>
            <color indexed="81"/>
            <rFont val="Tahoma"/>
            <family val="2"/>
            <charset val="238"/>
          </rPr>
          <t>účet 422</t>
        </r>
      </text>
    </comment>
    <comment ref="AD787" authorId="0">
      <text>
        <r>
          <rPr>
            <sz val="8"/>
            <color indexed="81"/>
            <rFont val="Tahoma"/>
            <family val="2"/>
            <charset val="238"/>
          </rPr>
          <t>riadok č. 082 v súvahe</t>
        </r>
      </text>
    </comment>
    <comment ref="A788" authorId="0">
      <text>
        <r>
          <rPr>
            <sz val="8"/>
            <color indexed="81"/>
            <rFont val="Tahoma"/>
            <family val="2"/>
            <charset val="238"/>
          </rPr>
          <t>účty 423, 427, 42X</t>
        </r>
      </text>
    </comment>
    <comment ref="AD788" authorId="0">
      <text>
        <r>
          <rPr>
            <sz val="8"/>
            <color indexed="81"/>
            <rFont val="Tahoma"/>
            <family val="2"/>
            <charset val="238"/>
          </rPr>
          <t>riadok č. 083 v súvahe</t>
        </r>
      </text>
    </comment>
    <comment ref="A789" authorId="0">
      <text>
        <r>
          <rPr>
            <sz val="8"/>
            <color indexed="81"/>
            <rFont val="Tahoma"/>
            <family val="2"/>
            <charset val="238"/>
          </rPr>
          <t>účet 428</t>
        </r>
      </text>
    </comment>
    <comment ref="AD789" authorId="0">
      <text>
        <r>
          <rPr>
            <sz val="8"/>
            <color indexed="81"/>
            <rFont val="Tahoma"/>
            <family val="2"/>
            <charset val="238"/>
          </rPr>
          <t>riadok č. 085 v súvahe</t>
        </r>
      </text>
    </comment>
    <comment ref="A790" authorId="0">
      <text>
        <r>
          <rPr>
            <sz val="8"/>
            <color indexed="81"/>
            <rFont val="Tahoma"/>
            <family val="2"/>
            <charset val="238"/>
          </rPr>
          <t>účet 429 s mínusom</t>
        </r>
      </text>
    </comment>
    <comment ref="AD790" authorId="0">
      <text>
        <r>
          <rPr>
            <sz val="8"/>
            <color indexed="81"/>
            <rFont val="Tahoma"/>
            <family val="2"/>
            <charset val="238"/>
          </rPr>
          <t xml:space="preserve">riadok č. 086 v súvahe </t>
        </r>
      </text>
    </comment>
    <comment ref="AD791" authorId="0">
      <text>
        <r>
          <rPr>
            <sz val="8"/>
            <color indexed="81"/>
            <rFont val="Tahoma"/>
            <family val="2"/>
            <charset val="238"/>
          </rPr>
          <t xml:space="preserve">riadok č. 087 v súvahe, riadok č. 61 vo výkaze ziskov a strát
</t>
        </r>
      </text>
    </comment>
    <comment ref="AD794" authorId="0">
      <text>
        <r>
          <rPr>
            <sz val="8"/>
            <color indexed="81"/>
            <rFont val="Tahoma"/>
            <family val="2"/>
            <charset val="238"/>
          </rPr>
          <t>riadok č. 069 s plusom alebo mínusom</t>
        </r>
      </text>
    </comment>
    <comment ref="A807" authorId="0">
      <text>
        <r>
          <rPr>
            <sz val="8"/>
            <color indexed="81"/>
            <rFont val="Tahoma"/>
            <family val="2"/>
            <charset val="238"/>
          </rPr>
          <t xml:space="preserve">účet 411 </t>
        </r>
      </text>
    </comment>
    <comment ref="AD807" authorId="0">
      <text>
        <r>
          <rPr>
            <sz val="8"/>
            <color indexed="81"/>
            <rFont val="Tahoma"/>
            <family val="2"/>
            <charset val="238"/>
          </rPr>
          <t>riadok č. 069 v súvahe</t>
        </r>
      </text>
    </comment>
    <comment ref="A808" authorId="0">
      <text>
        <r>
          <rPr>
            <sz val="8"/>
            <color indexed="81"/>
            <rFont val="Tahoma"/>
            <family val="2"/>
            <charset val="238"/>
          </rPr>
          <t>účet 252 s mínusom</t>
        </r>
      </text>
    </comment>
    <comment ref="AD808" authorId="0">
      <text>
        <r>
          <rPr>
            <sz val="8"/>
            <color indexed="81"/>
            <rFont val="Tahoma"/>
            <family val="2"/>
            <charset val="238"/>
          </rPr>
          <t>riadok č. 070 v súvahe</t>
        </r>
      </text>
    </comment>
    <comment ref="A809" authorId="0">
      <text>
        <r>
          <rPr>
            <sz val="8"/>
            <color indexed="81"/>
            <rFont val="Tahoma"/>
            <family val="2"/>
            <charset val="238"/>
          </rPr>
          <t>účet 419 môže byť s plusom aj s mínusom</t>
        </r>
      </text>
    </comment>
    <comment ref="AD809" authorId="0">
      <text>
        <r>
          <rPr>
            <sz val="8"/>
            <color indexed="81"/>
            <rFont val="Tahoma"/>
            <family val="2"/>
            <charset val="238"/>
          </rPr>
          <t>riadok č. 071 v súvahe</t>
        </r>
      </text>
    </comment>
    <comment ref="A810" authorId="0">
      <text>
        <r>
          <rPr>
            <sz val="8"/>
            <color indexed="81"/>
            <rFont val="Tahoma"/>
            <family val="2"/>
            <charset val="238"/>
          </rPr>
          <t>účet 353 s mínusom</t>
        </r>
      </text>
    </comment>
    <comment ref="AD810" authorId="0">
      <text>
        <r>
          <rPr>
            <sz val="8"/>
            <color indexed="81"/>
            <rFont val="Tahoma"/>
            <family val="2"/>
            <charset val="238"/>
          </rPr>
          <t>riadok č. 072 v súvahe</t>
        </r>
      </text>
    </comment>
    <comment ref="A811" authorId="0">
      <text>
        <r>
          <rPr>
            <sz val="8"/>
            <color indexed="81"/>
            <rFont val="Tahoma"/>
            <family val="2"/>
            <charset val="238"/>
          </rPr>
          <t>účet 412</t>
        </r>
      </text>
    </comment>
    <comment ref="AD811" authorId="0">
      <text>
        <r>
          <rPr>
            <sz val="8"/>
            <color indexed="81"/>
            <rFont val="Tahoma"/>
            <family val="2"/>
            <charset val="238"/>
          </rPr>
          <t>riadok č. 074 v súvahe</t>
        </r>
      </text>
    </comment>
    <comment ref="A812" authorId="0">
      <text>
        <r>
          <rPr>
            <sz val="8"/>
            <color indexed="81"/>
            <rFont val="Tahoma"/>
            <family val="2"/>
            <charset val="238"/>
          </rPr>
          <t>účet 413</t>
        </r>
      </text>
    </comment>
    <comment ref="AD812" authorId="0">
      <text>
        <r>
          <rPr>
            <sz val="8"/>
            <color indexed="81"/>
            <rFont val="Tahoma"/>
            <family val="2"/>
            <charset val="238"/>
          </rPr>
          <t>riadok č. 075 v súvahe</t>
        </r>
      </text>
    </comment>
    <comment ref="A813" authorId="0">
      <text>
        <r>
          <rPr>
            <sz val="8"/>
            <color indexed="81"/>
            <rFont val="Tahoma"/>
            <family val="2"/>
            <charset val="238"/>
          </rPr>
          <t>účet 417, 418</t>
        </r>
      </text>
    </comment>
    <comment ref="AD813" authorId="0">
      <text>
        <r>
          <rPr>
            <sz val="8"/>
            <color indexed="81"/>
            <rFont val="Tahoma"/>
            <family val="2"/>
            <charset val="238"/>
          </rPr>
          <t>riadok č. 076 v súvahe</t>
        </r>
      </text>
    </comment>
    <comment ref="A814" authorId="0">
      <text>
        <r>
          <rPr>
            <sz val="8"/>
            <color indexed="81"/>
            <rFont val="Tahoma"/>
            <family val="2"/>
            <charset val="238"/>
          </rPr>
          <t>účet 414 môže byť s plusom aj s mínusom</t>
        </r>
      </text>
    </comment>
    <comment ref="AD814" authorId="0">
      <text>
        <r>
          <rPr>
            <sz val="8"/>
            <color indexed="81"/>
            <rFont val="Tahoma"/>
            <family val="2"/>
            <charset val="238"/>
          </rPr>
          <t>riadok č. 077 v súvahe</t>
        </r>
      </text>
    </comment>
    <comment ref="A815" authorId="0">
      <text>
        <r>
          <rPr>
            <sz val="8"/>
            <color indexed="81"/>
            <rFont val="Tahoma"/>
            <family val="2"/>
            <charset val="238"/>
          </rPr>
          <t>účet 415 môže byť s plusom aj s mínusom</t>
        </r>
      </text>
    </comment>
    <comment ref="AD815" authorId="0">
      <text>
        <r>
          <rPr>
            <sz val="8"/>
            <color indexed="81"/>
            <rFont val="Tahoma"/>
            <family val="2"/>
            <charset val="238"/>
          </rPr>
          <t>riadok č. 078 v súvahe</t>
        </r>
      </text>
    </comment>
    <comment ref="A816" authorId="0">
      <text>
        <r>
          <rPr>
            <sz val="8"/>
            <color indexed="81"/>
            <rFont val="Tahoma"/>
            <family val="2"/>
            <charset val="238"/>
          </rPr>
          <t>účet 416 môže byť s plusom aj s mínusom</t>
        </r>
      </text>
    </comment>
    <comment ref="AD816" authorId="0">
      <text>
        <r>
          <rPr>
            <sz val="8"/>
            <color indexed="81"/>
            <rFont val="Tahoma"/>
            <family val="2"/>
            <charset val="238"/>
          </rPr>
          <t>riadok č. 079 v súvahe</t>
        </r>
      </text>
    </comment>
    <comment ref="A817" authorId="0">
      <text>
        <r>
          <rPr>
            <sz val="8"/>
            <color indexed="81"/>
            <rFont val="Tahoma"/>
            <family val="2"/>
            <charset val="238"/>
          </rPr>
          <t>účet 421</t>
        </r>
      </text>
    </comment>
    <comment ref="AD817" authorId="0">
      <text>
        <r>
          <rPr>
            <sz val="8"/>
            <color indexed="81"/>
            <rFont val="Tahoma"/>
            <family val="2"/>
            <charset val="238"/>
          </rPr>
          <t>riadok č. 081 v súvahe</t>
        </r>
      </text>
    </comment>
    <comment ref="A818" authorId="0">
      <text>
        <r>
          <rPr>
            <sz val="8"/>
            <color indexed="81"/>
            <rFont val="Tahoma"/>
            <family val="2"/>
            <charset val="238"/>
          </rPr>
          <t>účet 422</t>
        </r>
      </text>
    </comment>
    <comment ref="AD818" authorId="0">
      <text>
        <r>
          <rPr>
            <sz val="8"/>
            <color indexed="81"/>
            <rFont val="Tahoma"/>
            <family val="2"/>
            <charset val="238"/>
          </rPr>
          <t>riadok č. 082 v súvahe</t>
        </r>
      </text>
    </comment>
    <comment ref="A819" authorId="0">
      <text>
        <r>
          <rPr>
            <sz val="8"/>
            <color indexed="81"/>
            <rFont val="Tahoma"/>
            <family val="2"/>
            <charset val="238"/>
          </rPr>
          <t>účty 423, 427, 42X</t>
        </r>
      </text>
    </comment>
    <comment ref="AD819" authorId="0">
      <text>
        <r>
          <rPr>
            <sz val="8"/>
            <color indexed="81"/>
            <rFont val="Tahoma"/>
            <family val="2"/>
            <charset val="238"/>
          </rPr>
          <t>riadok č. 083 v súvahe</t>
        </r>
      </text>
    </comment>
    <comment ref="A820" authorId="0">
      <text>
        <r>
          <rPr>
            <sz val="8"/>
            <color indexed="81"/>
            <rFont val="Tahoma"/>
            <family val="2"/>
            <charset val="238"/>
          </rPr>
          <t>účet 428</t>
        </r>
      </text>
    </comment>
    <comment ref="AD820" authorId="0">
      <text>
        <r>
          <rPr>
            <sz val="8"/>
            <color indexed="81"/>
            <rFont val="Tahoma"/>
            <family val="2"/>
            <charset val="238"/>
          </rPr>
          <t>riadok č. 085 v súvahe</t>
        </r>
      </text>
    </comment>
    <comment ref="A821" authorId="0">
      <text>
        <r>
          <rPr>
            <sz val="8"/>
            <color indexed="81"/>
            <rFont val="Tahoma"/>
            <family val="2"/>
            <charset val="238"/>
          </rPr>
          <t>účet 429 s mínusom</t>
        </r>
      </text>
    </comment>
    <comment ref="AD821" authorId="0">
      <text>
        <r>
          <rPr>
            <sz val="8"/>
            <color indexed="81"/>
            <rFont val="Tahoma"/>
            <family val="2"/>
            <charset val="238"/>
          </rPr>
          <t xml:space="preserve">riadok č. 086 v súvahe </t>
        </r>
      </text>
    </comment>
    <comment ref="AD822" authorId="0">
      <text>
        <r>
          <rPr>
            <sz val="8"/>
            <color indexed="81"/>
            <rFont val="Tahoma"/>
            <family val="2"/>
            <charset val="238"/>
          </rPr>
          <t xml:space="preserve">riadok č. 087 v súvahe, riadok č. 61 vo výkaze ziskov a strát
</t>
        </r>
      </text>
    </comment>
    <comment ref="AD825" authorId="0">
      <text>
        <r>
          <rPr>
            <sz val="8"/>
            <color indexed="81"/>
            <rFont val="Tahoma"/>
            <family val="2"/>
            <charset val="238"/>
          </rPr>
          <t>riadok č. 069 s plusom alebo mínusom</t>
        </r>
      </text>
    </comment>
    <comment ref="T860" authorId="0">
      <text>
        <r>
          <rPr>
            <sz val="8"/>
            <color indexed="81"/>
            <rFont val="Tahoma"/>
            <family val="2"/>
            <charset val="238"/>
          </rPr>
          <t>s mínusom</t>
        </r>
      </text>
    </comment>
    <comment ref="Y860" authorId="0">
      <text>
        <r>
          <rPr>
            <sz val="8"/>
            <color indexed="81"/>
            <rFont val="Tahoma"/>
            <family val="2"/>
            <charset val="238"/>
          </rPr>
          <t>s mínusom</t>
        </r>
      </text>
    </comment>
    <comment ref="T889" authorId="0">
      <text>
        <r>
          <rPr>
            <sz val="8"/>
            <color indexed="81"/>
            <rFont val="Tahoma"/>
            <family val="2"/>
            <charset val="238"/>
          </rPr>
          <t>s mínusom</t>
        </r>
      </text>
    </comment>
    <comment ref="Y889" authorId="0">
      <text>
        <r>
          <rPr>
            <sz val="8"/>
            <color indexed="81"/>
            <rFont val="Tahoma"/>
            <family val="2"/>
            <charset val="238"/>
          </rPr>
          <t>s mínusom</t>
        </r>
      </text>
    </comment>
    <comment ref="A1376" authorId="1">
      <text>
        <r>
          <rPr>
            <sz val="9"/>
            <color indexed="81"/>
            <rFont val="Tahoma"/>
            <family val="2"/>
            <charset val="238"/>
          </rPr>
          <t xml:space="preserve">
všetky výnosy tried 60*, 64* a 66*</t>
        </r>
      </text>
    </comment>
    <comment ref="A1457" authorId="0">
      <text>
        <r>
          <rPr>
            <sz val="8"/>
            <color indexed="81"/>
            <rFont val="Tahoma"/>
            <family val="2"/>
            <charset val="238"/>
          </rPr>
          <t>s minusom
položky znižujúce ZD</t>
        </r>
      </text>
    </comment>
    <comment ref="A1458" authorId="0">
      <text>
        <r>
          <rPr>
            <sz val="8"/>
            <color indexed="81"/>
            <rFont val="Tahoma"/>
            <family val="2"/>
            <charset val="238"/>
          </rPr>
          <t xml:space="preserve">s mínusom </t>
        </r>
      </text>
    </comment>
    <comment ref="O1504" authorId="0">
      <text>
        <r>
          <rPr>
            <sz val="8"/>
            <color indexed="81"/>
            <rFont val="Tahoma"/>
            <family val="2"/>
            <charset val="238"/>
          </rPr>
          <t>viď. vysvetlivky</t>
        </r>
      </text>
    </comment>
    <comment ref="O1521" authorId="0">
      <text>
        <r>
          <rPr>
            <sz val="8"/>
            <color indexed="81"/>
            <rFont val="Tahoma"/>
            <family val="2"/>
            <charset val="238"/>
          </rPr>
          <t>viď. vysvetlivky</t>
        </r>
      </text>
    </comment>
  </commentList>
</comments>
</file>

<file path=xl/sharedStrings.xml><?xml version="1.0" encoding="utf-8"?>
<sst xmlns="http://schemas.openxmlformats.org/spreadsheetml/2006/main" count="2734" uniqueCount="1764">
  <si>
    <t>Poznámky Úč POD 3-4</t>
  </si>
  <si>
    <t>POZNÁMKY</t>
  </si>
  <si>
    <t>individuálnej účtovnej závierky</t>
  </si>
  <si>
    <t xml:space="preserve">v </t>
  </si>
  <si>
    <t xml:space="preserve"> - eurocentoch</t>
  </si>
  <si>
    <t xml:space="preserve"> - celých eurách *)</t>
  </si>
  <si>
    <t>Za obdobie</t>
  </si>
  <si>
    <t>od</t>
  </si>
  <si>
    <t>mesiac</t>
  </si>
  <si>
    <t>rok</t>
  </si>
  <si>
    <t>do</t>
  </si>
  <si>
    <t>Za bezprostredne</t>
  </si>
  <si>
    <t>predchádzajúce obdobie</t>
  </si>
  <si>
    <t>Dátum vzniku účtovnej jednotky</t>
  </si>
  <si>
    <t>Účtovná závierka:*)</t>
  </si>
  <si>
    <t xml:space="preserve"> -riadna</t>
  </si>
  <si>
    <t xml:space="preserve"> -mimoriadna</t>
  </si>
  <si>
    <t xml:space="preserve"> -priebežná</t>
  </si>
  <si>
    <t xml:space="preserve"> -zostavená</t>
  </si>
  <si>
    <t xml:space="preserve"> -schválená</t>
  </si>
  <si>
    <t>IČO</t>
  </si>
  <si>
    <t>DIČ</t>
  </si>
  <si>
    <t>Kód SK NACE</t>
  </si>
  <si>
    <t>.</t>
  </si>
  <si>
    <t>Ulica</t>
  </si>
  <si>
    <t>Číslo</t>
  </si>
  <si>
    <t>PSČ</t>
  </si>
  <si>
    <t>/</t>
  </si>
  <si>
    <t>*)</t>
  </si>
  <si>
    <t>Vyznačuje sa krížikom</t>
  </si>
  <si>
    <t>X</t>
  </si>
  <si>
    <t>F.</t>
  </si>
  <si>
    <t>1.</t>
  </si>
  <si>
    <t>a)</t>
  </si>
  <si>
    <t>Informácie o dlhodobom nehmotnom majetku:</t>
  </si>
  <si>
    <t>Dlhodobý nehmotný majetok</t>
  </si>
  <si>
    <t>Softvér</t>
  </si>
  <si>
    <t>Goodwill</t>
  </si>
  <si>
    <t>Ostatný DNM</t>
  </si>
  <si>
    <t>Spolu</t>
  </si>
  <si>
    <t>a</t>
  </si>
  <si>
    <t>b</t>
  </si>
  <si>
    <t>c</t>
  </si>
  <si>
    <t>d</t>
  </si>
  <si>
    <t>e</t>
  </si>
  <si>
    <t>f</t>
  </si>
  <si>
    <t>g</t>
  </si>
  <si>
    <t>h</t>
  </si>
  <si>
    <t>i</t>
  </si>
  <si>
    <t>Prvotné ocenenie</t>
  </si>
  <si>
    <t>Stav na začiatku účtovného obdobia</t>
  </si>
  <si>
    <t>Prírastky</t>
  </si>
  <si>
    <t>Úbytky</t>
  </si>
  <si>
    <t>Presuny</t>
  </si>
  <si>
    <t>Stav na konci účtovného obdobia</t>
  </si>
  <si>
    <t>Oprávky</t>
  </si>
  <si>
    <t>Opravné položky</t>
  </si>
  <si>
    <t>Zostatková hodnota</t>
  </si>
  <si>
    <t>Bežné účtovné obdobie</t>
  </si>
  <si>
    <t>Bezprostredne predchádzajúce účtovné obdobie</t>
  </si>
  <si>
    <t>Hodnota za bežné účtovné obdobie</t>
  </si>
  <si>
    <t>Dlhodobý nehmotný majetok, na ktorý je zriadené záložné právo</t>
  </si>
  <si>
    <t>Dlhodobý nehmotný majetok, pri ktorom má účtovná jednotka obmedzené právo s ním nakladať</t>
  </si>
  <si>
    <t xml:space="preserve">Popis iného dlhodobého nehmotného majetku, ak je to potrebné. Ak spoločnosť nemá pre túto oblasť náplň, informácie v poznámkach neuvádza. </t>
  </si>
  <si>
    <t>b)</t>
  </si>
  <si>
    <t>Informácie o dlhodobom hmotnom majetku:</t>
  </si>
  <si>
    <t>Dlhodobý hmotný majetok</t>
  </si>
  <si>
    <t>Pozemky</t>
  </si>
  <si>
    <t>Stavby</t>
  </si>
  <si>
    <t>Základné stádo a ťažné zvieratá</t>
  </si>
  <si>
    <t>Ostatný DHM</t>
  </si>
  <si>
    <t xml:space="preserve">Dlhodobý hmotný majetok </t>
  </si>
  <si>
    <t>j</t>
  </si>
  <si>
    <t>Pestovateľ-ské celky trvalých porastov</t>
  </si>
  <si>
    <t>Bezprostredne predchádzajúce obdobie</t>
  </si>
  <si>
    <t>Dlhodobý hmotný majetok, na ktorý je zriadené záložné právo</t>
  </si>
  <si>
    <t>Dlhodobý hmotný majetok, pri ktorom má účtovná jednotka obmedzené právo s ním nakladať</t>
  </si>
  <si>
    <t xml:space="preserve">V prípade, že  existujú vecné bremená, popíšte ich. </t>
  </si>
  <si>
    <t>c)</t>
  </si>
  <si>
    <t>Informácie o dlhodobom finančnom majetku:</t>
  </si>
  <si>
    <t>Dlhodobý nehmotný majetok, dlhodobý hmotný majetok a dlhodobý finančný majetok</t>
  </si>
  <si>
    <t xml:space="preserve">Dlhodobý finančný majetok </t>
  </si>
  <si>
    <t>Ostatné dlhodobé CP a podiely</t>
  </si>
  <si>
    <t>Ostatný DFM</t>
  </si>
  <si>
    <t>Pôžičky s dobou splatnos-ti najviac jeden rok</t>
  </si>
  <si>
    <t>Podielové CP a podiely v spoločnos-ti  s podstat-ným vplyvom</t>
  </si>
  <si>
    <t>Dlhodobý finančný majetok</t>
  </si>
  <si>
    <t>Dlhodobý finančný majetok, na ktorý je zriadené záložné právo</t>
  </si>
  <si>
    <t>Dlhodobý finančný majetok, pri ktorom má účtovná jednotka obmedzené právo s ním nakladať</t>
  </si>
  <si>
    <t>Poistený majetok</t>
  </si>
  <si>
    <t>Poistná suma</t>
  </si>
  <si>
    <t>Informácie o štruktúre dlhodobého finančného majetku</t>
  </si>
  <si>
    <t>Podiel ÚJ na ZI v %</t>
  </si>
  <si>
    <t>Podiel ÚJ na hlasovacích právach v %</t>
  </si>
  <si>
    <t>Hodnota vlastného imania ÚJ, v ktorej má ÚJ umiestnený DFM</t>
  </si>
  <si>
    <t>Výsledok hospodárenia ÚJ, v ktorej má ÚJ umiestnený DFM</t>
  </si>
  <si>
    <t>Účtovná hodnota DFM</t>
  </si>
  <si>
    <t>Obchodné meno a sídlo spoločnosti, v ktorej má ÚJ umiestený DFM</t>
  </si>
  <si>
    <t>Dcérske účtovné jednotky</t>
  </si>
  <si>
    <t>Ostatné realizovateľné CP a podiely</t>
  </si>
  <si>
    <t xml:space="preserve">Obstarávaný DFM na účely vykonania vplyvu v inej ÚJ </t>
  </si>
  <si>
    <t>Dlhodobý finančný majetok spolu</t>
  </si>
  <si>
    <t>x</t>
  </si>
  <si>
    <t>Informácie o dlhových CP držaných do splatnosti</t>
  </si>
  <si>
    <t>Dlhové CP držané do splatnosti</t>
  </si>
  <si>
    <t>Druh CP</t>
  </si>
  <si>
    <t>Zvýšenie hodnoty</t>
  </si>
  <si>
    <t>Zníženie hodnoty</t>
  </si>
  <si>
    <t>Vyradenie dlhového CP z účtovníctva v účtovnom období</t>
  </si>
  <si>
    <t>Do splatnosti viac ako päť rokov</t>
  </si>
  <si>
    <t>Do splatnosti od troch do piatich rokov vrátane</t>
  </si>
  <si>
    <t>Do splatnosti od jedného do troch rokov vrátane</t>
  </si>
  <si>
    <t>Do splatnosti do jedného roka vrátane</t>
  </si>
  <si>
    <t>Dlhové CP držané do splatnosti spolu</t>
  </si>
  <si>
    <t xml:space="preserve">b </t>
  </si>
  <si>
    <t>Informácie o poskytnutých dlhodobých pôžičkách</t>
  </si>
  <si>
    <t>Dlhodobé pôžičky</t>
  </si>
  <si>
    <t>Vyradenie pôžičky z účtovníctva v účtovnom období</t>
  </si>
  <si>
    <t xml:space="preserve">Do splatnosti od troch do piatich rokov vrátane </t>
  </si>
  <si>
    <t>Do splatnosti od jedného  do troch rokov vrátane</t>
  </si>
  <si>
    <t>Dlhodobé pôžičky spolu</t>
  </si>
  <si>
    <t>Aktivova-né náklady na vývoj</t>
  </si>
  <si>
    <t>Oceniteľ-né práva</t>
  </si>
  <si>
    <t>Poskytnu-té preddav-ky na DNM</t>
  </si>
  <si>
    <t>Obstará-vaný DNM</t>
  </si>
  <si>
    <t xml:space="preserve">Samostat-né hnuteľné veci a súbory hnuteľ-ných vecí </t>
  </si>
  <si>
    <t>Obstará-vaný DHM</t>
  </si>
  <si>
    <t>Poskytnu-té preddav-ky na DHM</t>
  </si>
  <si>
    <t>Podielové CP a podiely v dcérskej ÚJ</t>
  </si>
  <si>
    <t>Pôžičky ÚJ v konsolido-vanom celku</t>
  </si>
  <si>
    <t>Obstará-vaný DFM</t>
  </si>
  <si>
    <t>Poskytnu-té preddav-ky na DFM</t>
  </si>
  <si>
    <t xml:space="preserve">Pokiaľ nie je finančný majetok ocenený reálnou hodnotou či metódou vlastného imania, uviesť dôvody    a dopady iného použitého ocenenia. </t>
  </si>
  <si>
    <t>Názov položky</t>
  </si>
  <si>
    <t>Účtovný zisk</t>
  </si>
  <si>
    <t>Rozdelenie účtovného zisku</t>
  </si>
  <si>
    <t xml:space="preserve">Bežné účtovné obdobie </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</si>
  <si>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</si>
  <si>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</si>
  <si>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</si>
  <si>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</si>
  <si>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</si>
  <si>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</si>
  <si>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</si>
  <si>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</si>
  <si>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</si>
  <si>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</si>
  <si>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</si>
  <si>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</si>
  <si>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</si>
  <si>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</si>
  <si>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</si>
  <si>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Informácie o zmenách vlastného imania</t>
  </si>
  <si>
    <t>Prehľad o pohybe vlastného imania v priebehu účtovného obdobia je uvedený v nasledujúcej tabuľke.</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</si>
  <si>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</si>
  <si>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</si>
  <si>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</si>
  <si>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</si>
  <si>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</si>
  <si>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</si>
  <si>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</si>
  <si>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rezervné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</si>
  <si>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</si>
  <si>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</si>
  <si>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</si>
  <si>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</si>
  <si>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</si>
  <si>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</si>
  <si>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</si>
  <si>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</si>
  <si>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</si>
  <si>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</si>
  <si>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</si>
  <si>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</si>
  <si>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 xml:space="preserve">Bezprostredne predchádzajúce účtovné obdobie </t>
  </si>
  <si>
    <t>12.</t>
  </si>
  <si>
    <t xml:space="preserve">Informácie o rezervách za bežné účtovné obdobie sú uvedené v nasledujúcej tabuľke: </t>
  </si>
  <si>
    <t>Tvorba</t>
  </si>
  <si>
    <t>Použitie</t>
  </si>
  <si>
    <t>Zrušenie</t>
  </si>
  <si>
    <t>Dlhodobé rezervy, z toho:</t>
  </si>
  <si>
    <t>Krátkodobé rezervy, z toho:</t>
  </si>
  <si>
    <t xml:space="preserve">Informácie o rezervách za bezprostredne predchádzajúce účtovné obdobie sú uvedené v nasledujúcej tabuľke: </t>
  </si>
  <si>
    <t xml:space="preserve">Dlhodobá rezerva na odchodné bude použitá postupne v nasledujúcich rokoch podľa odchodu pracovníkov do dôchodku. </t>
  </si>
  <si>
    <t>14.</t>
  </si>
  <si>
    <t>Informácie o vydaných dlhopisoch</t>
  </si>
  <si>
    <t>Názov vydaného dlhopisu</t>
  </si>
  <si>
    <t>Menovitá hodnota</t>
  </si>
  <si>
    <t xml:space="preserve">Počet </t>
  </si>
  <si>
    <t>Emisný kurz</t>
  </si>
  <si>
    <t>Úrok</t>
  </si>
  <si>
    <t>Splatnosť</t>
  </si>
  <si>
    <t>Mena</t>
  </si>
  <si>
    <t>Úrok p.a. v %</t>
  </si>
  <si>
    <t>Dátum splatnosti</t>
  </si>
  <si>
    <t>Suma istiny v príslušnej mene za bežné účtovné obdobie</t>
  </si>
  <si>
    <t xml:space="preserve">Suma istiny v príslušnej mene za bezprostredne predchádzajú-ce účtovné obdobie </t>
  </si>
  <si>
    <t>Dlhodobé bankové úvery</t>
  </si>
  <si>
    <t>Krátkodobé bankové úvery</t>
  </si>
  <si>
    <t>Krátkodobé pôžičky</t>
  </si>
  <si>
    <t>Krátkodobé finančné výpomoci</t>
  </si>
  <si>
    <t>2.</t>
  </si>
  <si>
    <t>3.</t>
  </si>
  <si>
    <t>Bankové úvery</t>
  </si>
  <si>
    <t>Kontokorentné účty</t>
  </si>
  <si>
    <t>Finančné výpomoci</t>
  </si>
  <si>
    <t>do 1 roka</t>
  </si>
  <si>
    <t>od 1 do 5 rokov</t>
  </si>
  <si>
    <t>nad 5 rokov</t>
  </si>
  <si>
    <t>15.</t>
  </si>
  <si>
    <t>ODLOŽENÁ DAŇ Z PRÍJMOV</t>
  </si>
  <si>
    <t xml:space="preserve">Informácie o odloženej daňovej pohľadávke alebo odloženom daňovom záväzku. </t>
  </si>
  <si>
    <t xml:space="preserve">Dočasné rozdiely medzi účtovnou hodnotou majetku a daňovou základňou, z toho: </t>
  </si>
  <si>
    <t>odpočítateľné</t>
  </si>
  <si>
    <t>zdaniteľné</t>
  </si>
  <si>
    <t xml:space="preserve">Dočasné rozdiely medzi účtovnou hodnotou záväzkov a daňovou základňou, z toho: </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</si>
  <si>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</si>
  <si>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</si>
  <si>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</si>
  <si>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</si>
  <si>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</si>
  <si>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</si>
  <si>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</si>
  <si>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 xml:space="preserve">Odložený daňový záväzok </t>
  </si>
  <si>
    <t>Zmena odloženého daňového záväzku</t>
  </si>
  <si>
    <t xml:space="preserve">16. </t>
  </si>
  <si>
    <t>ČASOVÉ ROZLÍŠENIE</t>
  </si>
  <si>
    <t>Informácie o významných položkách časového rozlíšenia na strane pasív</t>
  </si>
  <si>
    <t>Výdavky budúcich období krátkodobé, z toho:</t>
  </si>
  <si>
    <t>Výdavky budúcich období dlhodobé, z toho:</t>
  </si>
  <si>
    <t>Výnosy budúcich období dlhodobé, z toho:</t>
  </si>
  <si>
    <t xml:space="preserve">Výnosy budúcich období krátkodobé, z toho: </t>
  </si>
  <si>
    <t>17.</t>
  </si>
  <si>
    <t>DERIVÁTY</t>
  </si>
  <si>
    <t>Informácie o významných položkách derivátov za bežné účtovné obdobie</t>
  </si>
  <si>
    <t>Účtovná hodnota</t>
  </si>
  <si>
    <t>pohľadávky</t>
  </si>
  <si>
    <t>záväzky</t>
  </si>
  <si>
    <t>Dohodnutá cena podkladového nástroja</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</si>
  <si>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</si>
  <si>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</si>
  <si>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</si>
  <si>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</si>
  <si>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</si>
  <si>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</si>
  <si>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</si>
  <si>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</si>
  <si>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</si>
  <si>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</si>
  <si>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</si>
  <si>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</si>
  <si>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</si>
  <si>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</si>
  <si>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</si>
  <si>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</si>
  <si>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</si>
  <si>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t>18.</t>
  </si>
  <si>
    <t>LÍZING (SPOLOČNOSŤ JE NÁJOMCOM)</t>
  </si>
  <si>
    <t>Informácie o majetku prenajatom formou finančného prenájmu:</t>
  </si>
  <si>
    <t>Do jedného roka vrátane</t>
  </si>
  <si>
    <t>Od jedného roka do piatich rokov vrátane</t>
  </si>
  <si>
    <t>Viac ako päť rokov</t>
  </si>
  <si>
    <t>Istina</t>
  </si>
  <si>
    <t>Finančný náklad</t>
  </si>
  <si>
    <t>nájomná zmluva uzatvorená do:</t>
  </si>
  <si>
    <t>druh majetku vo finančnom prenájme</t>
  </si>
  <si>
    <t>19.</t>
  </si>
  <si>
    <t xml:space="preserve">Budúce práva a povinnosti z devízových termínovaných obchodov, opčných obchodov, derivátových obchodov, servisných zmlúv, poistných zmlúv atď. </t>
  </si>
  <si>
    <t xml:space="preserve">Spoločnosť nemá poistený majetok v hodnote ................. EUR, ani poistenie zodpovednosti za škody. </t>
  </si>
  <si>
    <t xml:space="preserve">Popíšte ďalší významný majetok a záväzky, ktoré nie sú uvedené v súvahe, napr. záväzky vyplývajúce z nájomných zmlúv. </t>
  </si>
  <si>
    <t>Prenajatý majetok</t>
  </si>
  <si>
    <t>Majetok v nájme (operetívny prenájom)</t>
  </si>
  <si>
    <t xml:space="preserve">Majetok prijatý do úschovy </t>
  </si>
  <si>
    <t xml:space="preserve">Pohľadávky z derivátov </t>
  </si>
  <si>
    <t>Odpísané pohľadávky</t>
  </si>
  <si>
    <t>Pohľadávky z lízingu</t>
  </si>
  <si>
    <t>Záväzky z lízingu</t>
  </si>
  <si>
    <t>Záväzky z opcií derivátov</t>
  </si>
  <si>
    <t>Iné položky</t>
  </si>
  <si>
    <r>
      <t>PODMIENENÉ ZÁV</t>
    </r>
    <r>
      <rPr>
        <b/>
        <u/>
        <sz val="10"/>
        <color theme="1"/>
        <rFont val="Calibri"/>
        <family val="2"/>
        <charset val="238"/>
      </rPr>
      <t>Ä</t>
    </r>
    <r>
      <rPr>
        <b/>
        <u/>
        <sz val="10"/>
        <color theme="1"/>
        <rFont val="Arial"/>
        <family val="2"/>
        <charset val="238"/>
      </rPr>
      <t>ZKY A AKTÍVA, PODSÚVAHOVÉ POLOŽKY</t>
    </r>
  </si>
  <si>
    <t xml:space="preserve">Informácie o podsúvahových položkách </t>
  </si>
  <si>
    <t>Informácie o podmienených záväzkoch</t>
  </si>
  <si>
    <t>Druh podmieneného záväzku</t>
  </si>
  <si>
    <t>Hodnota celkom</t>
  </si>
  <si>
    <t xml:space="preserve">Hodnota voči sprazneným osobám </t>
  </si>
  <si>
    <t>Zo súdnych rozhodnutí</t>
  </si>
  <si>
    <t>Z poskytnutých záruk</t>
  </si>
  <si>
    <t>Zo všeobecne záväzných predpisov</t>
  </si>
  <si>
    <t>Zo zmluvy o podriadenom záväzku</t>
  </si>
  <si>
    <t>Z ručenia</t>
  </si>
  <si>
    <t>Iné podmienené záväzky</t>
  </si>
  <si>
    <t>Druh podmieneného majetku</t>
  </si>
  <si>
    <t>Práva zo servisných zmlúv</t>
  </si>
  <si>
    <t>Práva z poistných zmlúv</t>
  </si>
  <si>
    <t>Práva z koncesionárskych zmlúv</t>
  </si>
  <si>
    <t>Práva z investovania prosdtriedkov získaných oslobodením od dane z príjmov</t>
  </si>
  <si>
    <t>Práva z privatizácie</t>
  </si>
  <si>
    <t>Práva zo súdnych sporov</t>
  </si>
  <si>
    <t>Iné práva</t>
  </si>
  <si>
    <t>20.</t>
  </si>
  <si>
    <t>VÝNOSY A NÁKLADY</t>
  </si>
  <si>
    <t>Tržby</t>
  </si>
  <si>
    <t>Informácie o tržbách za vlastné výkony a tovar podľa jednotlivých segmentov, t.j. podľa typov výrobkov a služieb, a podľa hlavných teritórii sú uvedené v tabuľke:</t>
  </si>
  <si>
    <t>Bezprostredne predchádzajúce účtovné odbobie</t>
  </si>
  <si>
    <t>Údaje o zmene stavu vnútropodnikových zásob</t>
  </si>
  <si>
    <t>Informácie o zmene stavu vnútroorganizačných zásob</t>
  </si>
  <si>
    <t>Zmena stavu vnútroorganizačných zásob</t>
  </si>
  <si>
    <t>Konečný zostatok</t>
  </si>
  <si>
    <t>Nedokončená výroba a polotovary vlastnej výroby</t>
  </si>
  <si>
    <t>Výrobky</t>
  </si>
  <si>
    <t>Zvieratá</t>
  </si>
  <si>
    <t>Manká a škody</t>
  </si>
  <si>
    <t>Reprezentačné</t>
  </si>
  <si>
    <t>Dary</t>
  </si>
  <si>
    <t xml:space="preserve">Zmena stavu vnútroorganizačných zásob vo výkaze ziskov a strát </t>
  </si>
  <si>
    <t>Aktivácia nákladov, výnosy z hospodárskej, finančnej činnosti a mimoriadnej činnosti</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</si>
  <si>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</si>
  <si>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</si>
  <si>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</si>
  <si>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</si>
  <si>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</si>
  <si>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</si>
  <si>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</si>
  <si>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 xml:space="preserve">Informácie o čistom obrate spoločnosti </t>
  </si>
  <si>
    <t>Tržby za vlastné výrobky</t>
  </si>
  <si>
    <t>Tržby z predaja služieb</t>
  </si>
  <si>
    <t>Tržby za tovar</t>
  </si>
  <si>
    <t>Výnosy zo zákazky</t>
  </si>
  <si>
    <t>Výnosy z nehnuteľnosti na predaj</t>
  </si>
  <si>
    <t>Iné výnosy súvisiace s bežnou činnosťou</t>
  </si>
  <si>
    <t>Čistý obrat celkom</t>
  </si>
  <si>
    <t xml:space="preserve">Spoločnosť uvádza k výnosom ďalšie doplňujúce informácie: </t>
  </si>
  <si>
    <t xml:space="preserve">Náklady </t>
  </si>
  <si>
    <t>Náklady za poskytnuté služby, z toho:</t>
  </si>
  <si>
    <t xml:space="preserve">Náklady voči audítorovi, audítorskej spoločnosti, z toho: </t>
  </si>
  <si>
    <t>náklady za overenie individuálnej účtovnej závierky</t>
  </si>
  <si>
    <t>iné uisťovacie audítorské služby</t>
  </si>
  <si>
    <t xml:space="preserve">súvisiace audítorské služby </t>
  </si>
  <si>
    <t>daňové poradenstvo</t>
  </si>
  <si>
    <t>ostatné neaudítorské služby</t>
  </si>
  <si>
    <t xml:space="preserve">Ostatné významné položky nákladov za poskytnuté služby, z toho: </t>
  </si>
  <si>
    <t xml:space="preserve">Ostatné významné položky nákladov z hospodárskej činnosti, z toho: </t>
  </si>
  <si>
    <t>Finančné náklady, z toho:</t>
  </si>
  <si>
    <t xml:space="preserve">Kurzové straty, z toho: </t>
  </si>
  <si>
    <t>kurzové straty ku dňu, ku ktorému sa zostavuje účtovná závierka</t>
  </si>
  <si>
    <t xml:space="preserve">Ostatné významné položky finančných nákladov, z toho: </t>
  </si>
  <si>
    <t xml:space="preserve">Mimoriadne náklady, z toho: </t>
  </si>
  <si>
    <t xml:space="preserve">Spoločnosť uvádza k nákladom ďalšie doplňujúce informácie: </t>
  </si>
  <si>
    <t>Dane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</si>
  <si>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</si>
  <si>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</si>
  <si>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</si>
  <si>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</si>
  <si>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</si>
  <si>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</si>
  <si>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Transformácia účtovného hospodárskeho výsledku na základ dane</t>
  </si>
  <si>
    <t xml:space="preserve">Prevod od teoretickej dane z príjmov k vykázanej dani z príjmov je uvedený v nasledujúcej tabuľke: </t>
  </si>
  <si>
    <t xml:space="preserve">Názov položky </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</si>
  <si>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</si>
  <si>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</si>
  <si>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</si>
  <si>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</si>
  <si>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</si>
  <si>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</si>
  <si>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</si>
  <si>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</si>
  <si>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</si>
  <si>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</si>
  <si>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</si>
  <si>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Informácie o príjmoch a výhodách členov štatutárnych orgánov, dozorných orgánov a iných orgánov účtovnej jednotky</t>
  </si>
  <si>
    <t>Prehľad o príjmoch a výhodách členov štatutárnych, dozorných a iných orgánov je uvedený v nasledovnej tabuľke:</t>
  </si>
  <si>
    <t>Druh príjmu, výhody</t>
  </si>
  <si>
    <t>Hodnota príjmu, výhody súčasných členov orgánov</t>
  </si>
  <si>
    <t>Hodnota príjmu, výhody bývalých členov orgánov</t>
  </si>
  <si>
    <t>štatutárnych</t>
  </si>
  <si>
    <t>dozorných</t>
  </si>
  <si>
    <t>iných</t>
  </si>
  <si>
    <t>Časť 1 - Bežné účtovné obdobie</t>
  </si>
  <si>
    <t>Časť 2 - Bezprostredne predchádzajúce účtovné obdobie</t>
  </si>
  <si>
    <t>Peňažné príjmy</t>
  </si>
  <si>
    <t>Nepeňažné príjmy</t>
  </si>
  <si>
    <t>Peňažné preddavky</t>
  </si>
  <si>
    <t>Poskytnuté úvery</t>
  </si>
  <si>
    <t>Poskytnuté záruky</t>
  </si>
  <si>
    <t>21.</t>
  </si>
  <si>
    <t>INFORMÁCIE O EKONOMICKÝCH VZŤAHOCH SPOLOČNOSTI SO SPRIAZNENÝMI OSOBAMI</t>
  </si>
  <si>
    <t>Informácie o ekonomických vzťahoch medzi účtovnou jednotkou a spriaznenými osobami</t>
  </si>
  <si>
    <t>Spriaznená osoba</t>
  </si>
  <si>
    <t>Kód obchodu</t>
  </si>
  <si>
    <t>Hodnotové vyjadrenie obchodu</t>
  </si>
  <si>
    <t>Dcérska účtovná jednotka / Materská účtovná jednotka</t>
  </si>
  <si>
    <t xml:space="preserve">22. </t>
  </si>
  <si>
    <t>VÝZNAMNÉ UDALOSTI, KTORÉ NASTALI PO DNI, KU KTORÉMU SA ZOSTAVUJE ÚČTOVNÁ ZÁVIERKA</t>
  </si>
  <si>
    <t>23.</t>
  </si>
  <si>
    <t>PREHĽAD O PEŇAŽNÝCH TOKOCH</t>
  </si>
  <si>
    <t>REZERVY</t>
  </si>
  <si>
    <t>DLHODOBÝ MAJETOK</t>
  </si>
  <si>
    <t>A.</t>
  </si>
  <si>
    <t>+</t>
  </si>
  <si>
    <t>S.</t>
  </si>
  <si>
    <t>A.1.</t>
  </si>
  <si>
    <t>A.1.1.</t>
  </si>
  <si>
    <t>A.1.2.</t>
  </si>
  <si>
    <t>A.1.3.</t>
  </si>
  <si>
    <t>A.1.4.</t>
  </si>
  <si>
    <t>Zmena stavu dlhodobých rezerv</t>
  </si>
  <si>
    <t>A.1.5.</t>
  </si>
  <si>
    <t>A.1.6.</t>
  </si>
  <si>
    <t>A.1.7.</t>
  </si>
  <si>
    <t>Dividendy a iné podiely na zisku účtované do výnosov</t>
  </si>
  <si>
    <t>A.1.8.</t>
  </si>
  <si>
    <t>Úroky účtované do nákladov</t>
  </si>
  <si>
    <t>A.1.9.</t>
  </si>
  <si>
    <t>Úroky účtované do výnosov</t>
  </si>
  <si>
    <t>A.1.10.</t>
  </si>
  <si>
    <t>A.1.11.</t>
  </si>
  <si>
    <t>A.1.12.</t>
  </si>
  <si>
    <t>A.1.13.</t>
  </si>
  <si>
    <t>A.2.</t>
  </si>
  <si>
    <t>Zmena stavu zásob</t>
  </si>
  <si>
    <t>A.3.</t>
  </si>
  <si>
    <t>A.4.</t>
  </si>
  <si>
    <t>A.5.</t>
  </si>
  <si>
    <t>A.6.</t>
  </si>
  <si>
    <t>A.7.</t>
  </si>
  <si>
    <t>A.8.</t>
  </si>
  <si>
    <t>B.</t>
  </si>
  <si>
    <t>B.3.</t>
  </si>
  <si>
    <t>B.4.</t>
  </si>
  <si>
    <t>Príjmy z predaja dlhodobého nehmotného majetku</t>
  </si>
  <si>
    <t>B.5.</t>
  </si>
  <si>
    <t>Príjmy z predaja dlhodobého hmotného majetku</t>
  </si>
  <si>
    <t>B.6.</t>
  </si>
  <si>
    <t>B.7.</t>
  </si>
  <si>
    <t>B.9.</t>
  </si>
  <si>
    <t>B.10.</t>
  </si>
  <si>
    <t>B.11.</t>
  </si>
  <si>
    <t>B.12.</t>
  </si>
  <si>
    <t>B.13.</t>
  </si>
  <si>
    <t>B.14.</t>
  </si>
  <si>
    <t>B.15.</t>
  </si>
  <si>
    <t>B.16.</t>
  </si>
  <si>
    <t>Príjmy mimoriadneho charakteru vzťahujúce sa na investičnú činnosť</t>
  </si>
  <si>
    <t>B.17.</t>
  </si>
  <si>
    <t>B.18.</t>
  </si>
  <si>
    <t>B.19.</t>
  </si>
  <si>
    <t>Ostatné výdavky vzťahujúce sa na investičnú činnosť</t>
  </si>
  <si>
    <t>C.</t>
  </si>
  <si>
    <t>C.1.</t>
  </si>
  <si>
    <t>C.1.1.</t>
  </si>
  <si>
    <t>Príjmy z upísaných akcií a obchodných podielov</t>
  </si>
  <si>
    <t>C.1.2.</t>
  </si>
  <si>
    <t>C.1.3.</t>
  </si>
  <si>
    <t>Prijaté peňažné dary</t>
  </si>
  <si>
    <t>C.1.4.</t>
  </si>
  <si>
    <t>Príjmy z úhrady straty spoločníkmi</t>
  </si>
  <si>
    <t>C.1.6.</t>
  </si>
  <si>
    <t>Výdavky spojené so znížením fondov vytvorených účtovnou jednotkou</t>
  </si>
  <si>
    <t>C.1.7.</t>
  </si>
  <si>
    <t>C.1.8.</t>
  </si>
  <si>
    <t>C.2.</t>
  </si>
  <si>
    <t>C.2.1.</t>
  </si>
  <si>
    <t>Príjmy z emisie dlhodobých cenných papierov</t>
  </si>
  <si>
    <t>C.2.2.</t>
  </si>
  <si>
    <t>C.2.3.</t>
  </si>
  <si>
    <t>C.2.4.</t>
  </si>
  <si>
    <t>C.2.5.</t>
  </si>
  <si>
    <t>Príjmy z prijatých pôžičiek</t>
  </si>
  <si>
    <t>C.2.6.</t>
  </si>
  <si>
    <t>Výdavky na splácanie pôžičiek</t>
  </si>
  <si>
    <t>C.2.7.</t>
  </si>
  <si>
    <t>C.2.8.</t>
  </si>
  <si>
    <t>C.2.9.</t>
  </si>
  <si>
    <t>C.3.</t>
  </si>
  <si>
    <t>C.4.</t>
  </si>
  <si>
    <t>C.5.</t>
  </si>
  <si>
    <t>C.6.</t>
  </si>
  <si>
    <t>C.7.</t>
  </si>
  <si>
    <t>C.8.</t>
  </si>
  <si>
    <t>Príjmy mimoriadneho charakteru vzťahujúce sa na finančnú činnosť</t>
  </si>
  <si>
    <t>C.9.</t>
  </si>
  <si>
    <t>Výdavky mimoriadneho charakteru vzťahujúce sa na finančnú činnosť</t>
  </si>
  <si>
    <t>D.</t>
  </si>
  <si>
    <t>E.</t>
  </si>
  <si>
    <t>G.</t>
  </si>
  <si>
    <t>Príjmy z dividend a iných podielov na zisku, s výnimkou tých, ktoré sa začleňujú do investičných činností</t>
  </si>
  <si>
    <r>
      <t>r)</t>
    </r>
    <r>
      <rPr>
        <b/>
        <sz val="7"/>
        <rFont val="Times New Roman"/>
        <family val="1"/>
        <charset val="238"/>
      </rPr>
      <t xml:space="preserve">         </t>
    </r>
    <r>
      <rPr>
        <b/>
        <sz val="10"/>
        <rFont val="Arial"/>
        <family val="2"/>
        <charset val="238"/>
      </rPr>
      <t>Dotácie</t>
    </r>
  </si>
  <si>
    <t>O odloženom daňovom záväzku účtuje spoločnosť vždy, o pohľadávke účtuje, ak je realizovateľná.</t>
  </si>
  <si>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</si>
  <si>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</si>
  <si>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</si>
  <si>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</si>
  <si>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q)</t>
    </r>
    <r>
      <rPr>
        <b/>
        <sz val="7"/>
        <rFont val="Times New Roman"/>
        <family val="1"/>
        <charset val="238"/>
      </rPr>
      <t xml:space="preserve">         </t>
    </r>
    <r>
      <rPr>
        <b/>
        <sz val="10"/>
        <rFont val="Arial"/>
        <family val="2"/>
        <charset val="238"/>
      </rPr>
      <t>Daň z príjmu</t>
    </r>
  </si>
  <si>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</si>
  <si>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</si>
  <si>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r>
      <t>p)</t>
    </r>
    <r>
      <rPr>
        <b/>
        <sz val="7"/>
        <rFont val="Times New Roman"/>
        <family val="1"/>
        <charset val="238"/>
      </rPr>
      <t xml:space="preserve">         </t>
    </r>
    <r>
      <rPr>
        <b/>
        <sz val="10"/>
        <rFont val="Arial"/>
        <family val="2"/>
        <charset val="238"/>
      </rPr>
      <t>Finančný/operatívny lízing</t>
    </r>
  </si>
  <si>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</si>
  <si>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</si>
  <si>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Deriváty sa prvotne oceňujú obstarávacími cenami. V súvahe sú deriváty vykázané ako súčasť iných krátkodobých/dlhodobých pohľadávok, resp. záväzkov.</t>
  </si>
  <si>
    <t>V ostatných prípadoch sa jedná o deriváty určené na obchodovanie.</t>
  </si>
  <si>
    <t>Deriváty sa členia na deriváty určené na obchodovanie a zabezpečovacie deriváty.Ako zabezpečovacie deriváty sa účtujú deriváty, ktoré spĺňajú súčasne tieto podmienky:</t>
  </si>
  <si>
    <r>
      <t>o)</t>
    </r>
    <r>
      <rPr>
        <b/>
        <sz val="7"/>
        <rFont val="Times New Roman"/>
        <family val="1"/>
        <charset val="238"/>
      </rPr>
      <t xml:space="preserve">         </t>
    </r>
    <r>
      <rPr>
        <b/>
        <sz val="10"/>
        <rFont val="Arial"/>
        <family val="2"/>
        <charset val="238"/>
      </rPr>
      <t>Deriváty</t>
    </r>
  </si>
  <si>
    <t xml:space="preserve">Tržby za vlastné výkony a tovar neobsahujú daň z pridanej hodnoty. Sú tiež znížené o zľavy a zrážky (rabaty, bonusy, skontá, dobropisy a pod.). Tržby sú účtované ku dňu splnenia dodávky alebo služby. </t>
  </si>
  <si>
    <r>
      <t>n)</t>
    </r>
    <r>
      <rPr>
        <b/>
        <sz val="7"/>
        <rFont val="Times New Roman"/>
        <family val="1"/>
        <charset val="238"/>
      </rPr>
      <t xml:space="preserve">         </t>
    </r>
    <r>
      <rPr>
        <b/>
        <sz val="10"/>
        <rFont val="Arial"/>
        <family val="2"/>
        <charset val="238"/>
      </rPr>
      <t>Výnosy</t>
    </r>
  </si>
  <si>
    <t xml:space="preserve">Kúpa a predaj cudzej meny sa prepočítava na euro kurzom, za ktorý boli tieto hodnoty nakúpené alebo predané.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</si>
  <si>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</si>
  <si>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</si>
  <si>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</si>
  <si>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r>
      <t>m)</t>
    </r>
    <r>
      <rPr>
        <b/>
        <sz val="7"/>
        <rFont val="Times New Roman"/>
        <family val="1"/>
        <charset val="238"/>
      </rPr>
      <t xml:space="preserve">         </t>
    </r>
    <r>
      <rPr>
        <b/>
        <sz val="10"/>
        <rFont val="Arial"/>
        <family val="2"/>
        <charset val="238"/>
      </rPr>
      <t>Transakcie v cudzích menách</t>
    </r>
  </si>
  <si>
    <r>
      <t>l)</t>
    </r>
    <r>
      <rPr>
        <b/>
        <sz val="7"/>
        <rFont val="Times New Roman"/>
        <family val="1"/>
        <charset val="238"/>
      </rPr>
      <t xml:space="preserve">         </t>
    </r>
    <r>
      <rPr>
        <b/>
        <sz val="10"/>
        <rFont val="Arial"/>
        <family val="2"/>
        <charset val="238"/>
      </rPr>
      <t>Vlastné imanie</t>
    </r>
  </si>
  <si>
    <t>Výdavky budúcich období a výnosy budúcich období sa oceňujú ich menovitou hodnotou, pričom sa vykazujú vo výške, ktorá je potrebná na dodržanie zásady vecnej a časovej súvislosti s účtovným obdobím.</t>
  </si>
  <si>
    <r>
      <t>k)</t>
    </r>
    <r>
      <rPr>
        <b/>
        <sz val="7"/>
        <rFont val="Times New Roman"/>
        <family val="1"/>
        <charset val="238"/>
      </rPr>
      <t xml:space="preserve">         </t>
    </r>
    <r>
      <rPr>
        <b/>
        <sz val="10"/>
        <rFont val="Arial"/>
        <family val="2"/>
        <charset val="238"/>
      </rPr>
      <t>Výdavky budúcich období a výnosy budúcich období</t>
    </r>
  </si>
  <si>
    <r>
      <t>j)</t>
    </r>
    <r>
      <rPr>
        <b/>
        <sz val="7"/>
        <rFont val="Times New Roman"/>
        <family val="1"/>
        <charset val="238"/>
      </rPr>
      <t xml:space="preserve">         </t>
    </r>
    <r>
      <rPr>
        <b/>
        <sz val="10"/>
        <rFont val="Arial"/>
        <family val="2"/>
        <charset val="238"/>
      </rPr>
      <t xml:space="preserve">Rezervy </t>
    </r>
  </si>
  <si>
    <t>Dlhodobé, krátkodobé úvery sa vykazujú v menovitej hodnote. Za krátkodobý úver sa považuje aj časť dlhodobých úverov, ktorá je splatná do jedného roka od súvahového dňa.</t>
  </si>
  <si>
    <t>Dlhodobé i krátkodobé záväzky sa vykazujú v menovitých hodnotách. V položke iné záväzky sa vykazujú taktiež  hodnoty zistené pri ocenení finančných derivátov reálnou hodnotou.</t>
  </si>
  <si>
    <r>
      <t>i)</t>
    </r>
    <r>
      <rPr>
        <b/>
        <sz val="7"/>
        <rFont val="Times New Roman"/>
        <family val="1"/>
        <charset val="238"/>
      </rPr>
      <t xml:space="preserve">         </t>
    </r>
    <r>
      <rPr>
        <b/>
        <sz val="10"/>
        <rFont val="Arial"/>
        <family val="2"/>
        <charset val="238"/>
      </rPr>
      <t xml:space="preserve">Záväzky </t>
    </r>
  </si>
  <si>
    <t>Náklady budúcich období a príjmy budúcich období sa oceňujú ich menovitou hodnotou, pričom sa vykazujú vo výške, ktorá je potrebná na dodržanie zásady vecnej a časovej súvislosti s účtovným obdobím.</t>
  </si>
  <si>
    <r>
      <t>h)</t>
    </r>
    <r>
      <rPr>
        <b/>
        <sz val="7"/>
        <rFont val="Times New Roman"/>
        <family val="1"/>
        <charset val="238"/>
      </rPr>
      <t xml:space="preserve">         </t>
    </r>
    <r>
      <rPr>
        <b/>
        <sz val="10"/>
        <rFont val="Arial"/>
        <family val="2"/>
        <charset val="238"/>
      </rPr>
      <t>Náklady budúcich období a príjmy budúcich období</t>
    </r>
  </si>
  <si>
    <t>Ak je zostatková doba splatnosti pohľadávky dlhšia ako jeden rok, tvorí sa opravná položka, ktorá predstavuje rozdiel medzi menovitou a súčasnou hodnotou pohľadávky.</t>
  </si>
  <si>
    <r>
      <t>g)</t>
    </r>
    <r>
      <rPr>
        <b/>
        <sz val="7"/>
        <rFont val="Times New Roman"/>
        <family val="1"/>
        <charset val="238"/>
      </rPr>
      <t xml:space="preserve">         </t>
    </r>
    <r>
      <rPr>
        <b/>
        <sz val="10"/>
        <rFont val="Arial"/>
        <family val="2"/>
        <charset val="238"/>
      </rPr>
      <t>Pohľadávky</t>
    </r>
  </si>
  <si>
    <t>Zákazková výstavba nehnuteľnosti určenej na predaj sa oceňuje metódou percenta dokončenia alebo metódou nulového zisku.</t>
  </si>
  <si>
    <r>
      <t>f)</t>
    </r>
    <r>
      <rPr>
        <b/>
        <sz val="7"/>
        <rFont val="Times New Roman"/>
        <family val="1"/>
        <charset val="238"/>
      </rPr>
      <t xml:space="preserve">         </t>
    </r>
    <r>
      <rPr>
        <b/>
        <sz val="10"/>
        <rFont val="Arial"/>
        <family val="2"/>
        <charset val="238"/>
      </rPr>
      <t xml:space="preserve">Zákazková výstavba nehnuteľností určených na predaj </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</si>
  <si>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</si>
  <si>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e)</t>
    </r>
    <r>
      <rPr>
        <b/>
        <sz val="7"/>
        <rFont val="Times New Roman"/>
        <family val="1"/>
        <charset val="238"/>
      </rPr>
      <t xml:space="preserve">         </t>
    </r>
    <r>
      <rPr>
        <b/>
        <sz val="10"/>
        <rFont val="Arial"/>
        <family val="2"/>
        <charset val="238"/>
      </rPr>
      <t xml:space="preserve">Zákazková výroba </t>
    </r>
  </si>
  <si>
    <t xml:space="preserve">V prípade prechodného zníženia úžitkovej hodnoty zásob sa tvorí  opravná položka. </t>
  </si>
  <si>
    <r>
      <t>d)</t>
    </r>
    <r>
      <rPr>
        <b/>
        <sz val="7"/>
        <rFont val="Times New Roman"/>
        <family val="1"/>
        <charset val="238"/>
      </rPr>
      <t xml:space="preserve">         </t>
    </r>
    <r>
      <rPr>
        <b/>
        <sz val="10"/>
        <rFont val="Arial"/>
        <family val="2"/>
        <charset val="238"/>
      </rPr>
      <t>Zásoby</t>
    </r>
  </si>
  <si>
    <t>Pokiaľ dochádza k poklesu hodnoty finančného majetku, ktorý sa ku dňu zostavenia účtovnej závierky nepreceňuje na reálnu hodnotu, rozdiel sa považuje za dočasné zníženie hodnoty a účtuje sa ako opravná položka.</t>
  </si>
  <si>
    <t>Reálna hodnota predstavuje trhovú hodnotu, ktorá je vyhlásená na tuzemskej či zahraničnej burze, prípadne ocenenie kvalifikovaným odhadom alebo posudkom znalca v prípade, že trhová hodnota nie je k dispozícii.</t>
  </si>
  <si>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</si>
  <si>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</si>
  <si>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t>Dlhodobý finančný majetok tvoria hlavne majetkové účasti, realizovateľné cenné papiere a podiely a dlžné cenné papiere držané do doby splatnosti.</t>
  </si>
  <si>
    <t>Iný dlhodobý hmotný majetok</t>
  </si>
  <si>
    <t>Inventár</t>
  </si>
  <si>
    <t>Dopravné prostriedky</t>
  </si>
  <si>
    <t>Stroje, prístroje a zariadenia</t>
  </si>
  <si>
    <t>Metóda odpisovania</t>
  </si>
  <si>
    <t>Ročná odpisová sadzba</t>
  </si>
  <si>
    <t>Predpokladaná doba používania</t>
  </si>
  <si>
    <t>Odpisovanie</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</si>
  <si>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</si>
  <si>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Pre opravné položky k nadobudnutému majetku,  ktoré vznikli pred 1. 1. 2004 platí nasledovné:</t>
  </si>
  <si>
    <t>Náklady na technické zhodnotenie dlhodobého hmotného majetku zvyšujú jeho obstarávaciu cenu. Opravy a údržba sa účtujú do nákladov.</t>
  </si>
  <si>
    <t>Nakupovaný dlhodobý hmotný majetok sa oceňuje v obstarávacích cenách, ktoré zahŕňajú cenu obstarania, náklady na dopravu, clo a ďalšie náklady súvisiace s obstaraním.</t>
  </si>
  <si>
    <r>
      <t>b)</t>
    </r>
    <r>
      <rPr>
        <b/>
        <sz val="7"/>
        <rFont val="Times New Roman"/>
        <family val="1"/>
        <charset val="238"/>
      </rPr>
      <t xml:space="preserve">         </t>
    </r>
    <r>
      <rPr>
        <b/>
        <sz val="10"/>
        <rFont val="Arial"/>
        <family val="2"/>
        <charset val="238"/>
      </rPr>
      <t>Dlhodobý hmotný majetok</t>
    </r>
  </si>
  <si>
    <t>V prípade prechodného zníženia úžitkovej hodnoty dlhodobého nehmotného majetku sa tvorí opravná položka vo výške rozdielu jeho zistenej úžitkovej hodnoty a zostatkovej hodnoty.</t>
  </si>
  <si>
    <t xml:space="preserve">Ostatný DNM </t>
  </si>
  <si>
    <t>Oceniteľné práva</t>
  </si>
  <si>
    <t>Aktivované náklady na vývoj</t>
  </si>
  <si>
    <t xml:space="preserve">Goodwill/ záporny goodwil vznikol ako rozdiel medzi obstarávacou cenou a podielom spoločnosti na reálnej hodnote obstaraného identifikovateľného majetku a záväzkov v deň obstarania. </t>
  </si>
  <si>
    <t>Nakupovaný dlhodobý nehmotný majetok sa oceňuje v obstarávacích cenách, ktoré obsahujú cenu obstarania a náklady súvisiace s jeho obstaraním.</t>
  </si>
  <si>
    <r>
      <t>a)</t>
    </r>
    <r>
      <rPr>
        <b/>
        <sz val="7"/>
        <rFont val="Times New Roman"/>
        <family val="1"/>
        <charset val="238"/>
      </rPr>
      <t xml:space="preserve">         </t>
    </r>
    <r>
      <rPr>
        <b/>
        <sz val="10"/>
        <rFont val="Arial"/>
        <family val="2"/>
        <charset val="238"/>
      </rPr>
      <t>Dlhodobý nehmotný majetok</t>
    </r>
  </si>
  <si>
    <t>Člen:</t>
  </si>
  <si>
    <t>Dozorná rada</t>
  </si>
  <si>
    <t>v %</t>
  </si>
  <si>
    <t>absolútne</t>
  </si>
  <si>
    <t>Dátum zmeny</t>
  </si>
  <si>
    <t>Iný podiel na ostatných položkách VI ako na ZI v %</t>
  </si>
  <si>
    <t>Podiel na hlasovacích právach v %</t>
  </si>
  <si>
    <t>Výška podielu na základnom imaní</t>
  </si>
  <si>
    <t>Počet vedúcich zamestnancov</t>
  </si>
  <si>
    <t>Stav zamestnancov ku dňu, ku ktorému sa zostavuje účtovná závierka, z toho:</t>
  </si>
  <si>
    <t>Priemerný prepočítaný počet zamestnancov</t>
  </si>
  <si>
    <t>Hlavným predmetom činnosti je:</t>
  </si>
  <si>
    <t>Suma zadržanej platby</t>
  </si>
  <si>
    <t>Suma prijatých preddavkov</t>
  </si>
  <si>
    <t>Úprava nárokov podľa stupňa dokončenia alebo metódou nulového zisku</t>
  </si>
  <si>
    <t>Vyfakturované nároky za vykonanú prácu na zákazkovej výstavbe nehnuteľnosti určenej na predaj</t>
  </si>
  <si>
    <t>Sumár od začiatku zákazkovej výstavby nehnuteľnosti určenej na predaj až do konca bežného účtovného obdobia</t>
  </si>
  <si>
    <t>Za bežné účtovné obdobie</t>
  </si>
  <si>
    <t>Hodnota zákazkovej výstavby nehnuteľnosti určenej na predaj</t>
  </si>
  <si>
    <t>Hrubý zisk / hrubá strata</t>
  </si>
  <si>
    <t>Náklady na zákazkovú výstavbu nehnuteľnosti určenej na predaj</t>
  </si>
  <si>
    <t>Výnosy zo zákazkovej výstavby nehnuteľnosti určenej na predaj</t>
  </si>
  <si>
    <t>Sumár od začiatku zákazk. výstavby nehnuteľnosti určenej na predaj až do konca bežného ÚO</t>
  </si>
  <si>
    <t>Za bezprostredne predchádzajúce účtovné obdobie</t>
  </si>
  <si>
    <t>Úprava nárokov podľa stupňa dokonč. al. metódou nulového zisku</t>
  </si>
  <si>
    <t>Vyfakturované nároky za vykonanú prácu na zákazkovej výrobe</t>
  </si>
  <si>
    <t>Sumár od začiatku zákazkovej výroby až do konca bežného účtovného obdobia</t>
  </si>
  <si>
    <t>Hodnota zákazkovej výroby</t>
  </si>
  <si>
    <t>Náklady na zákazkovú výrobu</t>
  </si>
  <si>
    <t>Výnosy zo zákazkovej výroby</t>
  </si>
  <si>
    <t>Zásoby, pri ktorých má účtovná jednotka obmedzené právo s nimi nakladať</t>
  </si>
  <si>
    <t>Zásoby, na ktoré je zriadené záložné právo</t>
  </si>
  <si>
    <t>Zásoby</t>
  </si>
  <si>
    <t>Informácie o zásobách, na ktoré je zriadené záložné právo a o zásobách, pri ktorých má účtovná jednotka obmedzené právo s nimi nakladať</t>
  </si>
  <si>
    <t>Náklady na obstaranie nehnuteľnosti na predaj od začiatku obstarávania</t>
  </si>
  <si>
    <t>Náklady na obstarávanie nehnuteľnosti na predaj za účtovné obdobie</t>
  </si>
  <si>
    <t xml:space="preserve">Hodnota </t>
  </si>
  <si>
    <t>Nehnuteľnosť na predaj</t>
  </si>
  <si>
    <t>Informácie o nehnuteľnostiach na predaj</t>
  </si>
  <si>
    <t>Zásoby spolu</t>
  </si>
  <si>
    <t>Poskytnuté preddavky na zásoby</t>
  </si>
  <si>
    <t>Tovar</t>
  </si>
  <si>
    <t>Materiál</t>
  </si>
  <si>
    <t>Stav OP na konci účtovného obdobia</t>
  </si>
  <si>
    <t>Zúčtovanie OP z dôvodu vyradenia majetku z účtovníctva</t>
  </si>
  <si>
    <t>Zúčtovanie OP z dôvodu zániku opodstatnenosti</t>
  </si>
  <si>
    <t>Tvorba OP</t>
  </si>
  <si>
    <t>Stav OP na začiatku účtovného obdobia</t>
  </si>
  <si>
    <t>Informácie o opravných položkách k zásobám</t>
  </si>
  <si>
    <t>Hodnota pohľadávok, pri ktorých je obmedzené právo s nimi nakladať</t>
  </si>
  <si>
    <t>Hodnota pohľadávok, na ktoré sa zriadilo záložné právo</t>
  </si>
  <si>
    <t>Pohľadávky kryté záložným právom alebo inou formou zabezpečenia</t>
  </si>
  <si>
    <t>Hodnota pohľadávky</t>
  </si>
  <si>
    <t>Hodnota predmetu</t>
  </si>
  <si>
    <t>Opis predmetu záložného práva</t>
  </si>
  <si>
    <t>Informácie o pohľadávkach zabezpečených záložným právom alebo inou formou zabezpečenia</t>
  </si>
  <si>
    <t>Dlhodobé pohľadávky spolu</t>
  </si>
  <si>
    <t>Pohľadávky so zostatkovou dobou splatnosti dlhšou ako päť rokov</t>
  </si>
  <si>
    <t>Pohľadávky so zostatkovou dobou splatnosti jeden rok až päť rokov</t>
  </si>
  <si>
    <t>Krátkodobé pohľadávky spolu</t>
  </si>
  <si>
    <t>Pohľadávky so zostatkovou dobou splatnosti do jedného roka</t>
  </si>
  <si>
    <t>Pohľadávky po lehote splatnosti</t>
  </si>
  <si>
    <t>Pohľadávky podľa zostatkovej doby splatnosti</t>
  </si>
  <si>
    <t>Iné pohľadávky</t>
  </si>
  <si>
    <t>Daňové pohľadávky a dotácie</t>
  </si>
  <si>
    <t>Sociálne poistenie</t>
  </si>
  <si>
    <t>Pohľadávky voči spoločníkom, členom a združeniu</t>
  </si>
  <si>
    <t>Ostatné pohľadávky v rámci konsolidovaného celku</t>
  </si>
  <si>
    <t>Pohľadávky voči dcérskej ÚJ a materskej ÚJ</t>
  </si>
  <si>
    <t>Pohľadávky z obchodného styku</t>
  </si>
  <si>
    <t>Krátkodobé pohľadávky</t>
  </si>
  <si>
    <t>Dlhodobé pohľadávky</t>
  </si>
  <si>
    <t>Pohľadávky spolu</t>
  </si>
  <si>
    <t>Po lehote splatnosti</t>
  </si>
  <si>
    <t>V lehote splatnosti</t>
  </si>
  <si>
    <t>Informácie o vekovej štruktúre pohľadávok</t>
  </si>
  <si>
    <t>Zúčtovanie OP z dôvodu zániku opodstatne-nosti</t>
  </si>
  <si>
    <t>Pohľadávky</t>
  </si>
  <si>
    <t>Informácie o vývoji opravnej položky k pohľadávkam</t>
  </si>
  <si>
    <t>viac ako päť rokov</t>
  </si>
  <si>
    <t>od jedného roka do piatich rokov vrátane</t>
  </si>
  <si>
    <t>do jedného roka vrátane</t>
  </si>
  <si>
    <t>Informácie o majetku prenajatom formou finančného prenájmu</t>
  </si>
  <si>
    <t>Príjmy budúcich období krátkodobé, z toho:</t>
  </si>
  <si>
    <t>Príjmy budúcich období dlhodobé, z toho:</t>
  </si>
  <si>
    <t>Náklady budúcich období krátkodobé, z toho:</t>
  </si>
  <si>
    <t>Náklady budúcich období dlhodobé, z toho:</t>
  </si>
  <si>
    <t>Opis položky časového rozlíšenia</t>
  </si>
  <si>
    <t>Informácie o významných položkách časového rozlíšenia</t>
  </si>
  <si>
    <t>Krátkodobý finančný majetok spolu</t>
  </si>
  <si>
    <t>Ostatné realizovateľné CP</t>
  </si>
  <si>
    <t>Emisné kvóty (komodity)</t>
  </si>
  <si>
    <t>Dlhové CP na obchodovanie</t>
  </si>
  <si>
    <t>Majetkové CP na obchodovanie</t>
  </si>
  <si>
    <t>Vplyv ocenenia na vlastné imanie</t>
  </si>
  <si>
    <t>Vplyv ocenenia na výsledok hospodárenia bežného účtovného obdobia</t>
  </si>
  <si>
    <t xml:space="preserve">Zvýšenie / zníženie hodnoty
(+ / -)
</t>
  </si>
  <si>
    <t>Krátkodobý finančný majetok</t>
  </si>
  <si>
    <t>Informácie o ocenení krátkodobého finančného majetku, ku dňu ku ktorému sa zostavuje účtovná závierka reálnou hodnotou</t>
  </si>
  <si>
    <t>Krátkodobý finančný majetok, pri ktorom je obmedzené právo s ním nakladať</t>
  </si>
  <si>
    <t>Krátkodobý finančný majetok, na ktorý bolo zriadené záložné právo</t>
  </si>
  <si>
    <t>Informácie o krátkodobom finančnom majetku, na ktorý bolo zriadené záložné právo a o krátkodobom finančnom majetku, pri ktorom má účtovná jednotka obmedzené právo s ním nakladať</t>
  </si>
  <si>
    <t>Obstarávanie krátkodobého finančného majetku</t>
  </si>
  <si>
    <t>Dlhové CP so splatnosťou do 1 roka držané do splatnosti</t>
  </si>
  <si>
    <t>Emisné kvóty</t>
  </si>
  <si>
    <t>Peniaze na ceste</t>
  </si>
  <si>
    <t>Bankové účty termínované</t>
  </si>
  <si>
    <t>Bežné bankové účty</t>
  </si>
  <si>
    <t>Pokladnica, ceniny</t>
  </si>
  <si>
    <t>Konečný zostatok sociálneho fondu</t>
  </si>
  <si>
    <t>Čerpanie sociálneho fondu</t>
  </si>
  <si>
    <t>Tvorba sociálneho fondu spolu</t>
  </si>
  <si>
    <t>Ostatná tvorba sociálneho fondu</t>
  </si>
  <si>
    <t>Tvorba sociálneho fondu zo zisku</t>
  </si>
  <si>
    <t>Tvorba sociálneho fondu na ťarchu nákladov</t>
  </si>
  <si>
    <t>Začiatočný stav sociálneho fondu</t>
  </si>
  <si>
    <t>Informácie o záväzkoch zo sociálneho fondu</t>
  </si>
  <si>
    <t>Popis zaistenia</t>
  </si>
  <si>
    <t>Záväzok</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</si>
  <si>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</si>
  <si>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</si>
  <si>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</si>
  <si>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</si>
  <si>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</si>
  <si>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</si>
  <si>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 xml:space="preserve">10.     </t>
  </si>
  <si>
    <t>MAJETOK PRENAJATÝ FORMOU FINANČNÉHO PRENÁJMU (SPOLOČNOSŤ JE PRENAJÍMATEĽOM)</t>
  </si>
  <si>
    <t>Vysvetlivky:</t>
  </si>
  <si>
    <t xml:space="preserve">(1) Identifikačné číslo organizácie (IČO) sa vyplňuje podľa Registra organizácií vedeného Štatistickým úradom Slovenskej republiky. </t>
  </si>
  <si>
    <t xml:space="preserve">(2) Daňové identifikačné číslo (DIČ) sa vyplňuje, ak ho má účtovná jednotka pridelené. </t>
  </si>
  <si>
    <t xml:space="preserve">(3) Kód SK NACE sa vypĺňa podľa vyhlášky Štatistického úradu Slovenskej republiky č. 306/2007 Z. z., ktorou sa vydáva Štatistická klasifikácia ekonomických činností. </t>
  </si>
  <si>
    <t xml:space="preserve">(4) V bodoch č. 3, 5 a 7 sa prvotným ocenením majetku rozumie jeho ocenenie podľa § 25 zákona. </t>
  </si>
  <si>
    <t xml:space="preserve">(5) V bodoch č. 2, 9, 22, 25, 29, 30, 31, 32, 35, 37, 39, 46, 48 a 49 sa obsahová náplň tabuliek a počet riadkov v nich uvádzajú podľa potrieb účtovnej jednotky. </t>
  </si>
  <si>
    <t xml:space="preserve">(6) V bode č. 46 sa kód druhu obchodu vyplňuje takto: </t>
  </si>
  <si>
    <t xml:space="preserve">Kód druhu obchodu </t>
  </si>
  <si>
    <t xml:space="preserve">Druh obchodu: </t>
  </si>
  <si>
    <t>01</t>
  </si>
  <si>
    <t>02</t>
  </si>
  <si>
    <t>03</t>
  </si>
  <si>
    <t>04</t>
  </si>
  <si>
    <t>05</t>
  </si>
  <si>
    <t>06</t>
  </si>
  <si>
    <t>07</t>
  </si>
  <si>
    <t>08</t>
  </si>
  <si>
    <t>09</t>
  </si>
  <si>
    <t>kúpa</t>
  </si>
  <si>
    <t>predaj</t>
  </si>
  <si>
    <t>poskytnutie služby</t>
  </si>
  <si>
    <t>obchodné zastúpenie</t>
  </si>
  <si>
    <t>licencia</t>
  </si>
  <si>
    <t>transfer</t>
  </si>
  <si>
    <t>know -how</t>
  </si>
  <si>
    <t>úver, pôžička</t>
  </si>
  <si>
    <t>výpomoc</t>
  </si>
  <si>
    <t>záruka</t>
  </si>
  <si>
    <t xml:space="preserve">iný obchod. </t>
  </si>
  <si>
    <t>Použité skratky:</t>
  </si>
  <si>
    <t>kons. - konsolidovaný</t>
  </si>
  <si>
    <t>CP - cenný papier</t>
  </si>
  <si>
    <t xml:space="preserve">DFM - dlhodobý finančný majetok </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</si>
  <si>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</si>
  <si>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</si>
  <si>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</si>
  <si>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</si>
  <si>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</si>
  <si>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</si>
  <si>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</si>
  <si>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</si>
  <si>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</si>
  <si>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 xml:space="preserve">ZI - základné imanie </t>
  </si>
  <si>
    <t>Súvaha Úč POD 1 -01</t>
  </si>
  <si>
    <t>SÚVAHA</t>
  </si>
  <si>
    <t>(v celých eurách)</t>
  </si>
  <si>
    <t>k</t>
  </si>
  <si>
    <t xml:space="preserve">Daňové identifikačné číslo </t>
  </si>
  <si>
    <t xml:space="preserve">Účtovná závierka </t>
  </si>
  <si>
    <t>riadna</t>
  </si>
  <si>
    <t>mimoriadna</t>
  </si>
  <si>
    <t>priebežná</t>
  </si>
  <si>
    <t>Účtovná závierka</t>
  </si>
  <si>
    <t xml:space="preserve">zostavená </t>
  </si>
  <si>
    <t>schválená</t>
  </si>
  <si>
    <t>(vyznačí sa x)</t>
  </si>
  <si>
    <t>Za</t>
  </si>
  <si>
    <t>obdobie</t>
  </si>
  <si>
    <t>Rok</t>
  </si>
  <si>
    <t>Mesiac</t>
  </si>
  <si>
    <t>SK NACE</t>
  </si>
  <si>
    <t>bezprostr.</t>
  </si>
  <si>
    <t>predchá-dzajúce</t>
  </si>
  <si>
    <t>Obchodné meno (názov účtovnej jednotky)</t>
  </si>
  <si>
    <t xml:space="preserve">Sídlo účtovnej jednotky </t>
  </si>
  <si>
    <t>Obec</t>
  </si>
  <si>
    <t>Telefón</t>
  </si>
  <si>
    <t>Fax</t>
  </si>
  <si>
    <t>E-mail</t>
  </si>
  <si>
    <t>Zostavený dňa</t>
  </si>
  <si>
    <t>Schválený dňa</t>
  </si>
  <si>
    <t xml:space="preserve">Podpisový záznam osoby zodpovednej za vedenie účtovníctva: </t>
  </si>
  <si>
    <t>Podpisový záznam osoby zodpovednej za zostavenie účtovnej závierky:</t>
  </si>
  <si>
    <t>Podpisový záznam člena štatutárneho orgánu účtovnej jednotky alebo fyzickej osoby, ktorá je účtovnou jednotkou:</t>
  </si>
  <si>
    <t>Výkaz ziskov a strát</t>
  </si>
  <si>
    <t>Ozna-
čenie   a</t>
  </si>
  <si>
    <t>STRANA AKTÍV</t>
  </si>
  <si>
    <t xml:space="preserve">Číslo  </t>
  </si>
  <si>
    <t>čenie</t>
  </si>
  <si>
    <t>riadku</t>
  </si>
  <si>
    <r>
      <t xml:space="preserve">Brutto - </t>
    </r>
    <r>
      <rPr>
        <sz val="8"/>
        <rFont val="Verdana"/>
        <family val="2"/>
        <charset val="238"/>
      </rPr>
      <t>časť 1</t>
    </r>
  </si>
  <si>
    <t>Netto 2</t>
  </si>
  <si>
    <r>
      <t>Korekcia</t>
    </r>
    <r>
      <rPr>
        <sz val="8"/>
        <rFont val="Verdana"/>
        <family val="2"/>
        <charset val="238"/>
      </rPr>
      <t xml:space="preserve"> - časť 2</t>
    </r>
  </si>
  <si>
    <t>Netto    3</t>
  </si>
  <si>
    <t>SPOLU MAJETOK                                                                                                      r. 002 + r. 030 + r. 061</t>
  </si>
  <si>
    <t>001</t>
  </si>
  <si>
    <t xml:space="preserve"> </t>
  </si>
  <si>
    <t>Neobežný majetok                                                                                                             r.003 + r. 011 + r. 021</t>
  </si>
  <si>
    <t>002</t>
  </si>
  <si>
    <t xml:space="preserve">A.I. </t>
  </si>
  <si>
    <t>Dlhodobý nehmotný majetok súčet                                                                                    (r. 004 až 010)</t>
  </si>
  <si>
    <t>003</t>
  </si>
  <si>
    <t xml:space="preserve">       A.I.1.</t>
  </si>
  <si>
    <t>Aktivované náklady na vývoj                                                                                                (012) - /072, 091A/</t>
  </si>
  <si>
    <t>004</t>
  </si>
  <si>
    <t xml:space="preserve">       2.</t>
  </si>
  <si>
    <t>Softvér   (013) - /073, 091A/</t>
  </si>
  <si>
    <t>005</t>
  </si>
  <si>
    <t xml:space="preserve">       3.</t>
  </si>
  <si>
    <t>Oceniteľné práva (014) - /074, 091A/</t>
  </si>
  <si>
    <t>006</t>
  </si>
  <si>
    <t xml:space="preserve">       4.</t>
  </si>
  <si>
    <t>Goodwill (015) - /075, 091A/</t>
  </si>
  <si>
    <t>007</t>
  </si>
  <si>
    <t xml:space="preserve">       5.</t>
  </si>
  <si>
    <t>Ostatný dlhodobý nehmotný majetok
 (019, 01X) - /079, 07X, 091A/</t>
  </si>
  <si>
    <t>008</t>
  </si>
  <si>
    <t xml:space="preserve">       6.</t>
  </si>
  <si>
    <t>Obstarávaný dlhodobý nehmotný majetok
(041) - 093</t>
  </si>
  <si>
    <t>009</t>
  </si>
  <si>
    <t xml:space="preserve">       7.</t>
  </si>
  <si>
    <t>Poskytnuté preddavky na dlhodobý nehmotný majetok (051) - 095A</t>
  </si>
  <si>
    <t>010</t>
  </si>
  <si>
    <t xml:space="preserve">  A.II.</t>
  </si>
  <si>
    <t>Dlhodobý hmotný majetok                                                                                              (r. 012 až 020)</t>
  </si>
  <si>
    <t>011</t>
  </si>
  <si>
    <t xml:space="preserve">  A.II.1.</t>
  </si>
  <si>
    <t>Pozemky  (031) - 092A</t>
  </si>
  <si>
    <t>012</t>
  </si>
  <si>
    <t xml:space="preserve">         2.</t>
  </si>
  <si>
    <t>Stavby (021) - /081, 092A/</t>
  </si>
  <si>
    <t>013</t>
  </si>
  <si>
    <t xml:space="preserve">         3.</t>
  </si>
  <si>
    <t>Samostatné hnuteľné veci a súbory hnuteľných vecí 
(022) - /082, 092A/</t>
  </si>
  <si>
    <t>014</t>
  </si>
  <si>
    <t xml:space="preserve">         4.</t>
  </si>
  <si>
    <t>Pestovateľské celky trvalých porastov
 (025) - /085, 092A/</t>
  </si>
  <si>
    <t>15</t>
  </si>
  <si>
    <t xml:space="preserve">         5.</t>
  </si>
  <si>
    <t>Základné stádo a ťažné zvieratá
(026) - /086,092A/</t>
  </si>
  <si>
    <t>16</t>
  </si>
  <si>
    <t xml:space="preserve">         6.</t>
  </si>
  <si>
    <t>Ostatný dlhodobý hmotný majetok
(029, 02X, 032) - /089, 08X, 092A/</t>
  </si>
  <si>
    <t>17</t>
  </si>
  <si>
    <t xml:space="preserve">         7.</t>
  </si>
  <si>
    <t>Obstarávaný dlhodobý hmotný majetok
(042) - 094</t>
  </si>
  <si>
    <t>18</t>
  </si>
  <si>
    <t xml:space="preserve">         8.</t>
  </si>
  <si>
    <t>Poskytnuté preddavky na dlhodobý hmotný majetok
(052) - 095A</t>
  </si>
  <si>
    <t>19</t>
  </si>
  <si>
    <t xml:space="preserve">        9.</t>
  </si>
  <si>
    <t>Opravná položka k nadobudnutému majetku  
 (+/- 097) +/- 098</t>
  </si>
  <si>
    <t>20</t>
  </si>
  <si>
    <t>A.III.</t>
  </si>
  <si>
    <t>Dlhodobý finančný majetok                                                                                                (r. 022 až 029)</t>
  </si>
  <si>
    <t>21</t>
  </si>
  <si>
    <t>A.III. 1.</t>
  </si>
  <si>
    <t>Podielové cenné papiere a podiely v dcérskej účtovnej jednotke
(061) - 096A</t>
  </si>
  <si>
    <t>22</t>
  </si>
  <si>
    <t>Podielové a cenné papiere a podiely v spoločnosti s podstatným vplyvom                                            (062) - 096A</t>
  </si>
  <si>
    <t>23</t>
  </si>
  <si>
    <t>Ostatné dlhodobé cenné papiere a podiely  
(063, 065) - 096A</t>
  </si>
  <si>
    <t>24</t>
  </si>
  <si>
    <t>Pôžičky účtovnej jednotke v konsolidovanom celku  (066A) - 096A</t>
  </si>
  <si>
    <t>25</t>
  </si>
  <si>
    <t>Ostatný dlhodobý finančný majetok                                                                                 (067A, 069, 06XA) - 096A</t>
  </si>
  <si>
    <t>26</t>
  </si>
  <si>
    <t>6.</t>
  </si>
  <si>
    <t>Pôžičky s dobou splatnosti najviac jeden rok  (066A, 067A, 06XA) - 096A</t>
  </si>
  <si>
    <t>27</t>
  </si>
  <si>
    <t>7.</t>
  </si>
  <si>
    <t>Obstarávaný dlhodobý finančný majetok   
(043) - 096A</t>
  </si>
  <si>
    <t>028</t>
  </si>
  <si>
    <t xml:space="preserve">        8.</t>
  </si>
  <si>
    <t>Poskytnuté preddavky na dlhodobý finančný majetok  
(053) - 095A</t>
  </si>
  <si>
    <t>029</t>
  </si>
  <si>
    <t xml:space="preserve">Obežný majetok                                                                                                            r. 031 + r. 038 + r. 046 + r. 055   </t>
  </si>
  <si>
    <t>030</t>
  </si>
  <si>
    <t>B.I.</t>
  </si>
  <si>
    <t>Zásoby súčet (r. 032 až 037)</t>
  </si>
  <si>
    <t>031</t>
  </si>
  <si>
    <t>B.I.1.</t>
  </si>
  <si>
    <t>Materiál  (112, 119, 11X) - /191, 19X/</t>
  </si>
  <si>
    <t>032</t>
  </si>
  <si>
    <t>Nedokončená výroba a polotovary vlastnej výroby
(121, 122, 12X) - /192, 193, 19X/</t>
  </si>
  <si>
    <t>033</t>
  </si>
  <si>
    <t>Výrobky  (123) - 194</t>
  </si>
  <si>
    <t>034</t>
  </si>
  <si>
    <t>4.</t>
  </si>
  <si>
    <t>Zvieratá  (124) - 195</t>
  </si>
  <si>
    <t>035</t>
  </si>
  <si>
    <t>5.</t>
  </si>
  <si>
    <t>Tovar (132, 133, 13X, 139) - /196, 19X/</t>
  </si>
  <si>
    <t>036</t>
  </si>
  <si>
    <t>Poskytnuté preddavky na zásoby                                                                                            (314A) - 391A</t>
  </si>
  <si>
    <t>037</t>
  </si>
  <si>
    <t>B.II.</t>
  </si>
  <si>
    <t>Dlhodobé pohľadávky súčet                                                                                                   (r. 039 až 045)</t>
  </si>
  <si>
    <t>038</t>
  </si>
  <si>
    <t>B.II.1.</t>
  </si>
  <si>
    <t>Pohľadávky z obchodného styku                                                                                           (311A, 312A, 313A, 314A, 315A, 31XA) - 391A</t>
  </si>
  <si>
    <t>039</t>
  </si>
  <si>
    <t>        2.</t>
  </si>
  <si>
    <t>Čistá hodnota zákazky (316A)</t>
  </si>
  <si>
    <t>040</t>
  </si>
  <si>
    <t>        3.</t>
  </si>
  <si>
    <t>Pohľadávky voči dcérskej účtovnej jednotke a materskej účtovnej jednotke (351A) - 391A</t>
  </si>
  <si>
    <t>041</t>
  </si>
  <si>
    <t>        4.</t>
  </si>
  <si>
    <t>Ostatné pohľadávky v rámci konsolidovaného celku
(351A) - 391A</t>
  </si>
  <si>
    <t>042</t>
  </si>
  <si>
    <t>        5.</t>
  </si>
  <si>
    <t>Pohľadávky voči spoločníkom, členom a združeniu                                                                        (354A, 355A, 358A, 35XA) - 391A</t>
  </si>
  <si>
    <t>043</t>
  </si>
  <si>
    <t>        6.</t>
  </si>
  <si>
    <t>Iné pohľadávky (335A, 33XA, 371A, 373A, 374A, 375A, 376A, 378A) - 391A</t>
  </si>
  <si>
    <t>044</t>
  </si>
  <si>
    <t xml:space="preserve">        7.</t>
  </si>
  <si>
    <t>Odložená daňová pohľadávka ( 481A)</t>
  </si>
  <si>
    <t>045</t>
  </si>
  <si>
    <t>B.III.</t>
  </si>
  <si>
    <t>Krátkodobé pohľadávky súčet                                                                                           (r. 047 až 054)</t>
  </si>
  <si>
    <t>046</t>
  </si>
  <si>
    <t>B.III.1.</t>
  </si>
  <si>
    <t>Pohľadávky z obchodného styku                                                                                       (311A, 312A, 313A, 314A 315A, 31XA) - 391A</t>
  </si>
  <si>
    <t>047</t>
  </si>
  <si>
    <t>048</t>
  </si>
  <si>
    <t>049</t>
  </si>
  <si>
    <t>050</t>
  </si>
  <si>
    <t>Pohľadávky voči spoločníkom, členom a združeniu  
(354A, 355A, 358A, 35XA, 398A) - 391A</t>
  </si>
  <si>
    <t>051</t>
  </si>
  <si>
    <r>
      <t>Sociálne poistenie</t>
    </r>
    <r>
      <rPr>
        <b/>
        <sz val="8"/>
        <rFont val="Verdana"/>
        <family val="2"/>
        <charset val="238"/>
      </rPr>
      <t xml:space="preserve"> </t>
    </r>
    <r>
      <rPr>
        <sz val="8"/>
        <rFont val="Verdana"/>
        <family val="2"/>
        <charset val="238"/>
      </rPr>
      <t>(336) - 391A</t>
    </r>
  </si>
  <si>
    <t>052</t>
  </si>
  <si>
    <t>        7.</t>
  </si>
  <si>
    <t>Daňové pohľadávky a dotácie                                                                                                              (341, 342, 343, 345, 346, 347) - 391A</t>
  </si>
  <si>
    <t>053</t>
  </si>
  <si>
    <t>        8.</t>
  </si>
  <si>
    <t>054</t>
  </si>
  <si>
    <t>B.IV.</t>
  </si>
  <si>
    <t>Finančné účty súčet (r . 056 až r. 060)</t>
  </si>
  <si>
    <t>055</t>
  </si>
  <si>
    <t>B.IV.1.</t>
  </si>
  <si>
    <t xml:space="preserve">Peniaze  (211, 213, 21X) </t>
  </si>
  <si>
    <t>056</t>
  </si>
  <si>
    <t>Účty v bankách  (221A, 22X +/-261)</t>
  </si>
  <si>
    <t>057</t>
  </si>
  <si>
    <t>Účty v bankách s dobou viazanosti dlhšou ako jeden rok 22XA</t>
  </si>
  <si>
    <t>058</t>
  </si>
  <si>
    <t>Krátkodobý finančný majetok 
(251, 253, 256, 257, 25X) - /291, 29X)</t>
  </si>
  <si>
    <t>059</t>
  </si>
  <si>
    <t>         5.</t>
  </si>
  <si>
    <t>Obstarávaný krátkodobý finančný majetok 
(259, 314A) - 291</t>
  </si>
  <si>
    <t>060</t>
  </si>
  <si>
    <t>Časové rozlíšenie ( r. 062 až r. 065)</t>
  </si>
  <si>
    <t>061</t>
  </si>
  <si>
    <t>Náklady budúcich období dlhodobé (381A, 382A)</t>
  </si>
  <si>
    <t>062</t>
  </si>
  <si>
    <t>Náklady budúcich období krátkodobé (381A, 382A)</t>
  </si>
  <si>
    <t>063</t>
  </si>
  <si>
    <t>Príjmy budúcich období dlhodobé (385A)</t>
  </si>
  <si>
    <t>064</t>
  </si>
  <si>
    <t>Príjmy budúcich období krátkodobé (385A)</t>
  </si>
  <si>
    <t>065</t>
  </si>
  <si>
    <t>STRANA PASÍV
b</t>
  </si>
  <si>
    <t>Číslo riadku
 c</t>
  </si>
  <si>
    <t>Bežné účtovné obdobie
4</t>
  </si>
  <si>
    <t>Bezprostredne predchádzajúce účtovné obdobie
5</t>
  </si>
  <si>
    <t>SPOLU VLASTNÉ IMANIE A ZÁVÄZKY                                                                           r. 067 + r. 088 + r. 121</t>
  </si>
  <si>
    <t>066</t>
  </si>
  <si>
    <t xml:space="preserve">Vlastné imanie r. 068 + r. 073 + r. 080 + r. 084 + r. 087 </t>
  </si>
  <si>
    <t>067</t>
  </si>
  <si>
    <t>A.I.</t>
  </si>
  <si>
    <t>Základné imanie súčet (r. 069 až 072)</t>
  </si>
  <si>
    <t>068</t>
  </si>
  <si>
    <t>A.I.1.</t>
  </si>
  <si>
    <t>Základné imanie (411 alebo +/- 491)</t>
  </si>
  <si>
    <t>069</t>
  </si>
  <si>
    <t xml:space="preserve">      2.</t>
  </si>
  <si>
    <t>Vlastné akcie a vlastné obchodné podiely  (/-/252)</t>
  </si>
  <si>
    <t>070</t>
  </si>
  <si>
    <t xml:space="preserve">      3.</t>
  </si>
  <si>
    <t>Zmena základného imania   +/- 419</t>
  </si>
  <si>
    <t>071</t>
  </si>
  <si>
    <t xml:space="preserve">      4.</t>
  </si>
  <si>
    <t>Pohľadávky za upísané vlatsné imanie (/-/353)</t>
  </si>
  <si>
    <t>072</t>
  </si>
  <si>
    <t>A.II.</t>
  </si>
  <si>
    <t>Kapitálové fondy súčet (r. 074 až 079)</t>
  </si>
  <si>
    <t>073</t>
  </si>
  <si>
    <t>A.II.1.</t>
  </si>
  <si>
    <t>Emisné ážio     (412)</t>
  </si>
  <si>
    <t>074</t>
  </si>
  <si>
    <t>Ostatné kapitálové fondy (413)</t>
  </si>
  <si>
    <t>075</t>
  </si>
  <si>
    <t>Zákonný rezervný fond (Nedeliteľný fond) z kapitálových vkladov (417, 418)</t>
  </si>
  <si>
    <t>076</t>
  </si>
  <si>
    <t>Oceňovacie rozdiely z precenenia majetku a záväzkov
(+/- 414)</t>
  </si>
  <si>
    <t>077</t>
  </si>
  <si>
    <t>Oceňovacie rozdiely z kapitálových účastín (+/- 415)</t>
  </si>
  <si>
    <t>078</t>
  </si>
  <si>
    <t>Oceňovacie rozdiely z precenenia pri zlúčení, splynutí a rozdelení (+/- 416)</t>
  </si>
  <si>
    <t>079</t>
  </si>
  <si>
    <t>Fondy zo zisku súčet (r. 081 až r. 083)</t>
  </si>
  <si>
    <t>080</t>
  </si>
  <si>
    <t>A.III.1.</t>
  </si>
  <si>
    <t>Zákonný rezervný fond (421)</t>
  </si>
  <si>
    <t>081</t>
  </si>
  <si>
    <t>Nedeliteľný fond  (422)</t>
  </si>
  <si>
    <t>082</t>
  </si>
  <si>
    <t>Štatutárne fondy a ostatné fondy (423, 427, 42X)</t>
  </si>
  <si>
    <t>083</t>
  </si>
  <si>
    <t>A.IV.</t>
  </si>
  <si>
    <t>Výsledok hospodárenia minulých rokov r. 085 a r. 086</t>
  </si>
  <si>
    <t>084</t>
  </si>
  <si>
    <t>A.IV.1.</t>
  </si>
  <si>
    <t>Nerozdelený zisk minulých rokov (428)</t>
  </si>
  <si>
    <t>085</t>
  </si>
  <si>
    <t xml:space="preserve">        2.</t>
  </si>
  <si>
    <t>Neuhradená strata minulých rokov (/-/429)</t>
  </si>
  <si>
    <t>086</t>
  </si>
  <si>
    <t>A.V.</t>
  </si>
  <si>
    <t>Výsledok hospodárenia za účtovné obdobie/+-/
r. 001 - (r. 068 + r. 073 + r. 080 + r. 084 + r. 088 + r. 121)</t>
  </si>
  <si>
    <t>087</t>
  </si>
  <si>
    <t>Záväzky r. 89 + r. 94 + r. 106+ r. 117 + r. 118</t>
  </si>
  <si>
    <t>088</t>
  </si>
  <si>
    <t>Rezervy súčet(r. 090 až r. 093)</t>
  </si>
  <si>
    <t>089</t>
  </si>
  <si>
    <t>Rezervy zákonné dlhodobé (451A)</t>
  </si>
  <si>
    <t>090</t>
  </si>
  <si>
    <t>Rezervy zákonné krátkodobé (323A, 451A)</t>
  </si>
  <si>
    <t>091</t>
  </si>
  <si>
    <t>Ostatné dlhodobé rezervy (459A, 45XA)</t>
  </si>
  <si>
    <t>092</t>
  </si>
  <si>
    <t>Ostatné krátkodobé rezervy (323A, 32X, 459A, 45XA)</t>
  </si>
  <si>
    <t>093</t>
  </si>
  <si>
    <t>Dlhodobé záväzky súčet (r. 095 až r. 105)</t>
  </si>
  <si>
    <t>094</t>
  </si>
  <si>
    <t>Dlhodobé záväzky z obchodného styku  (321A, 479A)</t>
  </si>
  <si>
    <t>095</t>
  </si>
  <si>
    <t>       2.</t>
  </si>
  <si>
    <t>Čistá hodnota zakázky (316A)</t>
  </si>
  <si>
    <t>096</t>
  </si>
  <si>
    <t>       3.</t>
  </si>
  <si>
    <t>Dlhodobé nevyfakturované dodávky  (476A)</t>
  </si>
  <si>
    <t>097</t>
  </si>
  <si>
    <t>       4.</t>
  </si>
  <si>
    <t>Dlhodobé záväzky voči dcérskej účtovnej jednotke a materskej účtovnej jednotke (471A)</t>
  </si>
  <si>
    <t>098</t>
  </si>
  <si>
    <t>Ostatné dlhodobé záväzky v rámci konsolidovaného celku (471A)</t>
  </si>
  <si>
    <t>099</t>
  </si>
  <si>
    <t>       6.</t>
  </si>
  <si>
    <t>Dlhodobé prijaté preddavky (475A)</t>
  </si>
  <si>
    <t>100</t>
  </si>
  <si>
    <t>       7.</t>
  </si>
  <si>
    <t>Dlhodobé zmenky na úhradu (478A)</t>
  </si>
  <si>
    <t>101</t>
  </si>
  <si>
    <t>       8.</t>
  </si>
  <si>
    <t>Vydané dhopisy (473A/-/255A)</t>
  </si>
  <si>
    <t>102</t>
  </si>
  <si>
    <t>       9.</t>
  </si>
  <si>
    <t>Záväzky zo sociálneho fondu (472)</t>
  </si>
  <si>
    <t>103</t>
  </si>
  <si>
    <t>     10.</t>
  </si>
  <si>
    <t>Ostatné dlhodobé záväzky                                                                                             (474A, 479A, 47XA, 372A, 373A, 377A)</t>
  </si>
  <si>
    <t>104</t>
  </si>
  <si>
    <t xml:space="preserve">     11.</t>
  </si>
  <si>
    <t>Odložený daňový záväzok  (481A)</t>
  </si>
  <si>
    <t>105</t>
  </si>
  <si>
    <t>Krátkodobé záväzky súčet (r. 107 až r. 116)</t>
  </si>
  <si>
    <t>106</t>
  </si>
  <si>
    <t>Záväzky z obchodného styku                                                                                          (321, 322, 324, 325, 32X, 475A, 478A, 479A, 47XA)</t>
  </si>
  <si>
    <t>107</t>
  </si>
  <si>
    <t>108</t>
  </si>
  <si>
    <t>Nevyfaktúrované dodávky (326, 476A)</t>
  </si>
  <si>
    <t>109</t>
  </si>
  <si>
    <t>       4. </t>
  </si>
  <si>
    <t>Záväzky voči dcérskej účtovnej jednotke a materskej účtovnej jednotke  (361A, 471A)</t>
  </si>
  <si>
    <t>110</t>
  </si>
  <si>
    <t>       5.</t>
  </si>
  <si>
    <t>Ostatné záväzky v rámci konsolidovaného celku                                                                 (361A, 36XA, 471A, 47XA)</t>
  </si>
  <si>
    <t>111</t>
  </si>
  <si>
    <t>Záväzky voči spoločníkom a združeniu                                                                            (364, 365, 366, 367, 368, 398A, 478A, 479A)</t>
  </si>
  <si>
    <t>112</t>
  </si>
  <si>
    <t>Záväzky voči zamestnancom (331,333,33X,479A)</t>
  </si>
  <si>
    <t>113</t>
  </si>
  <si>
    <t>Záväzky zo sociálneho poistenia  (336, 479A)</t>
  </si>
  <si>
    <t>114</t>
  </si>
  <si>
    <t xml:space="preserve">       9.</t>
  </si>
  <si>
    <t>Daňové záväzky a dotácie                                                                                                (341, 342, 343, 345, 346, 347, 34X)</t>
  </si>
  <si>
    <t>115</t>
  </si>
  <si>
    <t xml:space="preserve">      10.</t>
  </si>
  <si>
    <t>Ostatné záväzky                                                                                                                   (372A, 373A, 377A, 379A, 474A, 479A, 47X)</t>
  </si>
  <si>
    <t>116</t>
  </si>
  <si>
    <t>Krátkodobé finančné výpomoci                                                                                           (241, 249, 24X, 473A,/-/255A)</t>
  </si>
  <si>
    <t>117</t>
  </si>
  <si>
    <t>B.V.</t>
  </si>
  <si>
    <t>Bankové úvery r. 119 + r. 120</t>
  </si>
  <si>
    <t>118</t>
  </si>
  <si>
    <t>B.V.1.</t>
  </si>
  <si>
    <t>Bankové úvery dlhodobé  (461A, 46XA)</t>
  </si>
  <si>
    <t>119</t>
  </si>
  <si>
    <t>Bežné bankové úvery  (221A, 231, 232, 23X, 461A, 46XA)</t>
  </si>
  <si>
    <t>120</t>
  </si>
  <si>
    <t>Časové rozlíšenie súčet (r. 122 až r. 125)</t>
  </si>
  <si>
    <t>121</t>
  </si>
  <si>
    <t>C.   1.</t>
  </si>
  <si>
    <t>Výdavky budúcich období dlhodobé (383A)</t>
  </si>
  <si>
    <t>122</t>
  </si>
  <si>
    <t>Výdavky budúcich období krátkodobé (383A)</t>
  </si>
  <si>
    <t>123</t>
  </si>
  <si>
    <t>Výnosy budúcich období dlhodobé (384A)</t>
  </si>
  <si>
    <t>124</t>
  </si>
  <si>
    <t>Výnosy budúcich období krátkodobé (384A)</t>
  </si>
  <si>
    <t>125</t>
  </si>
  <si>
    <t>Ozna-čenie
a</t>
  </si>
  <si>
    <t>Text
b</t>
  </si>
  <si>
    <t>Číslo riadku
c</t>
  </si>
  <si>
    <t>Skutočnosť</t>
  </si>
  <si>
    <t>Bežné účtovné obdobie
1</t>
  </si>
  <si>
    <t>Bezprostredne predchádzajúce účtovné obdobie
2</t>
  </si>
  <si>
    <t xml:space="preserve">  I.</t>
  </si>
  <si>
    <t>Tržby z predaja tovaru  (604, 607)</t>
  </si>
  <si>
    <t>Náklady vynaložené na obstaranie predaného tovaru                                                                           (504, 505A, 507)</t>
  </si>
  <si>
    <t>Obchodná marža r. 01 - r. 02</t>
  </si>
  <si>
    <t xml:space="preserve">   II.</t>
  </si>
  <si>
    <t>Výroba r. 05 + r. 06 + r. 07</t>
  </si>
  <si>
    <t xml:space="preserve">   II.1.</t>
  </si>
  <si>
    <t>Tržby z predaja vlastných výrobkov a služieb (601, 602, 606)</t>
  </si>
  <si>
    <t>Zmeny stavu vnútroorganizačných zásob                                                                                            (+/- účtová skupina 61)</t>
  </si>
  <si>
    <t>Aktivácia ( účtová skupina 62)</t>
  </si>
  <si>
    <t>Výrobná spotreba r. 09 + r. 10</t>
  </si>
  <si>
    <t>B. 1.</t>
  </si>
  <si>
    <t>Spotreba materiálu, energie a ostatných neskladovateľných dodávok (501, 502, 503, 505A)</t>
  </si>
  <si>
    <t>    2.</t>
  </si>
  <si>
    <t>Služby (účtová skupina 51)</t>
  </si>
  <si>
    <t>Pridaná hodnota r. 03 + r. 04 - r. 08</t>
  </si>
  <si>
    <t>Osobné náklady súčet (r. 13 až 16)</t>
  </si>
  <si>
    <t>Mzdové náklady (521, 522)</t>
  </si>
  <si>
    <t xml:space="preserve">   2.</t>
  </si>
  <si>
    <t>Odmeny členom orgánov spoločnosti a družstva (523)</t>
  </si>
  <si>
    <t xml:space="preserve">   3.</t>
  </si>
  <si>
    <t>Náklady na sociálne poistenie (524, 525, 526)</t>
  </si>
  <si>
    <t xml:space="preserve">   4.</t>
  </si>
  <si>
    <t>Sociálne náklady (527, 528)</t>
  </si>
  <si>
    <t>Dane a poplatky (účtová skupina 53)</t>
  </si>
  <si>
    <t>Odpisy a opravné položky k dlhodobému nehmotnému majetku a dlhodobému hmotnému majetku (551, 553)</t>
  </si>
  <si>
    <t xml:space="preserve">  III.</t>
  </si>
  <si>
    <t>Tržby z predaja dlhodobého majetku a materiálu (641, 642)</t>
  </si>
  <si>
    <t>Zostatková cena predaného dlhodobého majetku a predaného materiálu (541, 542)</t>
  </si>
  <si>
    <t>Tvorba a zúčtovanie opravných položiek k pohľadávkam (+/-547)</t>
  </si>
  <si>
    <t>IV.</t>
  </si>
  <si>
    <t>Ostatné výnosy z hospodárskej činnosti                                                                                          (644, 645, 646, 648, 655, 657)</t>
  </si>
  <si>
    <t>H.</t>
  </si>
  <si>
    <t>Ostatné náklady na hospodársku činnosť                                                                                        (543, 544, 545, 546, 548, 549, 555, 557)</t>
  </si>
  <si>
    <t>V.</t>
  </si>
  <si>
    <t>Prevod výnosov z hospodárskej činnosti (-)(697)</t>
  </si>
  <si>
    <t>I.</t>
  </si>
  <si>
    <t>Prevod nákladov na hospodársku činnosť (-)(597)</t>
  </si>
  <si>
    <t>*</t>
  </si>
  <si>
    <t>Výsledok hospodárenia z hospodárskej činnosti r. 11 - r. 12 - r. 17 - r. 18 + r. 19 - r. 20 - r. 21 + r. 22 - r. 23 + (- r. 24) - (-r.25)</t>
  </si>
  <si>
    <t>VI.</t>
  </si>
  <si>
    <t>Tržby z predaja cenných papierov a podielov (661)</t>
  </si>
  <si>
    <t>J.</t>
  </si>
  <si>
    <t>Predané cenné papiere a podiely (561)</t>
  </si>
  <si>
    <t>28</t>
  </si>
  <si>
    <t xml:space="preserve"> VII.</t>
  </si>
  <si>
    <t>Výnosy z dlhodobého finančného majetku r. 30 + r. 31 + r. 32</t>
  </si>
  <si>
    <t>29</t>
  </si>
  <si>
    <t>VII. 1.</t>
  </si>
  <si>
    <t>Výnosy z cenných papierov a podielov v dcérskej účtovnej jednotke a v spoločnosti s podstatným vplyvom (665A)</t>
  </si>
  <si>
    <t>30</t>
  </si>
  <si>
    <t>Výnosy z ostatných dlhodobých cenných papierov a podielov (665A)</t>
  </si>
  <si>
    <t>31</t>
  </si>
  <si>
    <t>Výnosy z ostatného dlhodobého finančného majetku (665A)</t>
  </si>
  <si>
    <t>32</t>
  </si>
  <si>
    <t>VIII.</t>
  </si>
  <si>
    <t>Výnosy z krátkodobého finančného majetku (666)</t>
  </si>
  <si>
    <t>33</t>
  </si>
  <si>
    <t xml:space="preserve">K. </t>
  </si>
  <si>
    <t>Náklady na krátkodobý finančný majetok (566)</t>
  </si>
  <si>
    <t>34</t>
  </si>
  <si>
    <t>IX.</t>
  </si>
  <si>
    <t>Výnosy z precenenia cenných papierov a výnosy z derivátových operácií (664, 667)</t>
  </si>
  <si>
    <t>35</t>
  </si>
  <si>
    <t>L.</t>
  </si>
  <si>
    <t>Náklady na precenenie cenných papierov a náklady na derivátové operácie (564, 567)</t>
  </si>
  <si>
    <t>36</t>
  </si>
  <si>
    <t>M.</t>
  </si>
  <si>
    <t>Tvorba a zúčtovanie opravných položiek k finančnému majetku +/- 565</t>
  </si>
  <si>
    <t>37</t>
  </si>
  <si>
    <t>X.</t>
  </si>
  <si>
    <t>Výnosové úroky (662)</t>
  </si>
  <si>
    <t>38</t>
  </si>
  <si>
    <t>N.</t>
  </si>
  <si>
    <t>Nákladové úroky (562)</t>
  </si>
  <si>
    <t>39</t>
  </si>
  <si>
    <t>XI.</t>
  </si>
  <si>
    <t>Kurzové zisky (663)</t>
  </si>
  <si>
    <t>40</t>
  </si>
  <si>
    <t>O.</t>
  </si>
  <si>
    <t>Kurzové straty (563)</t>
  </si>
  <si>
    <t>41</t>
  </si>
  <si>
    <t>XII.</t>
  </si>
  <si>
    <t>Ostatné výnosy z finančnej činnosti (668)</t>
  </si>
  <si>
    <t>42</t>
  </si>
  <si>
    <t>P.</t>
  </si>
  <si>
    <t>Ostatné náklady na finančnú činnosť (568, 569)</t>
  </si>
  <si>
    <t>43</t>
  </si>
  <si>
    <t xml:space="preserve">  XIII.</t>
  </si>
  <si>
    <t>Prevod finančných výnosov (-) (698)</t>
  </si>
  <si>
    <t>44</t>
  </si>
  <si>
    <t>R.</t>
  </si>
  <si>
    <t>Prevod finančných nákladov (-) (598)</t>
  </si>
  <si>
    <t>45</t>
  </si>
  <si>
    <t>Výsledok hospodárenia z finančnej činnosti r. 27 - r. 28 + r. 29 + r. 33 - r. 34 + r. 35 - r. 36 - r. 37 + r. 38 - r. 39 + r. 40 - r. 41 + r. 42 - r. 43 + (- r. 44) - (- r. 45)</t>
  </si>
  <si>
    <t>46</t>
  </si>
  <si>
    <t>**</t>
  </si>
  <si>
    <t>Výsledok hospodárenia z bežnej činnosti pred zdanením r. 26 + r. 46</t>
  </si>
  <si>
    <t>47</t>
  </si>
  <si>
    <t>Daň z príjmov z bežnej činnosti r. 49 + r. 50</t>
  </si>
  <si>
    <t>48</t>
  </si>
  <si>
    <t>S.   1.</t>
  </si>
  <si>
    <t>- splatná (591, 595)</t>
  </si>
  <si>
    <t>49</t>
  </si>
  <si>
    <t>- odložená (+/- 592)</t>
  </si>
  <si>
    <t>50</t>
  </si>
  <si>
    <t>Výsledok hospodárenia z bežnej činnosti po zdanení                                                                                        r. 47 - r. 48</t>
  </si>
  <si>
    <t>51</t>
  </si>
  <si>
    <t xml:space="preserve">  XIV.</t>
  </si>
  <si>
    <t>Mimoriadne výnosy (účtová skupina 68)</t>
  </si>
  <si>
    <t>52</t>
  </si>
  <si>
    <t>T.</t>
  </si>
  <si>
    <t>Mimoriadne náklady (účtová skupina 58)</t>
  </si>
  <si>
    <t>53</t>
  </si>
  <si>
    <t>Výsledok hospodárenia z mimoriadnej činnosti pred zdanením r. 52 - r. 53</t>
  </si>
  <si>
    <t>54</t>
  </si>
  <si>
    <t>U.</t>
  </si>
  <si>
    <t>Daň z príjmov z mimoriadnej činnosti r. 56 + r. 57</t>
  </si>
  <si>
    <t>55</t>
  </si>
  <si>
    <t>U.1.</t>
  </si>
  <si>
    <t>- splatná (593)</t>
  </si>
  <si>
    <t>56</t>
  </si>
  <si>
    <t>- odložená (+/- 594)</t>
  </si>
  <si>
    <t>57</t>
  </si>
  <si>
    <t>Výsledok hospodárenia z mimoriadnej činnosti po zdanením r. 54 - r. 55</t>
  </si>
  <si>
    <t>58</t>
  </si>
  <si>
    <t>***</t>
  </si>
  <si>
    <t>Výsledok hospodárenia za účtovné obdobie pred zdanením (+/-) [r. 47 + r. 54]</t>
  </si>
  <si>
    <t>59</t>
  </si>
  <si>
    <t>Prevod podielov na výsledku hospodárenia spoločníkom                                                                  (+/- 596)</t>
  </si>
  <si>
    <t>60</t>
  </si>
  <si>
    <t>Výsledok hospodárenia za účtovné obdobie po zdanení (+/-) [r. 51 + r. 58 - r. 60]</t>
  </si>
  <si>
    <t>61</t>
  </si>
  <si>
    <t xml:space="preserve">zostavenej k </t>
  </si>
  <si>
    <t>Výkaz ziskov a strát  Úč POD 2 -04</t>
  </si>
  <si>
    <t>kontrola súčtu</t>
  </si>
  <si>
    <t xml:space="preserve">Zostatok v bežnom roku
(EUR)
</t>
  </si>
  <si>
    <r>
      <t xml:space="preserve">Z dlhodobého hmotného majetku spoločnosti k </t>
    </r>
    <r>
      <rPr>
        <sz val="10"/>
        <color rgb="FFFF0000"/>
        <rFont val="Arial"/>
        <family val="2"/>
        <charset val="238"/>
      </rPr>
      <t>31.12.2012</t>
    </r>
    <r>
      <rPr>
        <sz val="10"/>
        <color theme="1"/>
        <rFont val="Arial"/>
        <family val="2"/>
        <charset val="238"/>
      </rPr>
      <t xml:space="preserve"> a </t>
    </r>
    <r>
      <rPr>
        <sz val="10"/>
        <color rgb="FFFF0000"/>
        <rFont val="Arial"/>
        <family val="2"/>
        <charset val="238"/>
      </rPr>
      <t xml:space="preserve">31.12.2011 </t>
    </r>
    <r>
      <rPr>
        <sz val="10"/>
        <color theme="1"/>
        <rFont val="Arial"/>
        <family val="2"/>
        <charset val="238"/>
      </rPr>
      <t xml:space="preserve">sa určité položky (.................., atď.) v obstarávacej cene (v prípade, že je významné, uviesť spôsob stanovenia reprodukčnej obstarávacej ceny) ................... EUR a s oprávkami v hodnote ....................... EUR nepoužívali alebo boli určené na predaj alebo rekonštrukciu. </t>
    </r>
  </si>
  <si>
    <r>
      <t xml:space="preserve">Spoločnosť má zmluvu ................................., ktorá stanovuje rozhodovacie práva spoločnosti bez ohľadu na výšku uvedeného podielu vlastníctva. </t>
    </r>
    <r>
      <rPr>
        <sz val="10"/>
        <color rgb="FFFF0000"/>
        <rFont val="Arial"/>
        <family val="2"/>
        <charset val="238"/>
      </rPr>
      <t>(popíšte)</t>
    </r>
  </si>
  <si>
    <r>
      <t>Spoločnosť uzavrela ovládaciu zmluvu s ovládanými spoločnosťami (vypísať ktoré), zmluvu o prevode zisku so spoločnosťami (uviesť názov), z tejto zmluvy vyplýva povinnosť .............................</t>
    </r>
    <r>
      <rPr>
        <sz val="10"/>
        <color rgb="FFFF0000"/>
        <rFont val="Arial"/>
        <family val="2"/>
        <charset val="238"/>
      </rPr>
      <t xml:space="preserve"> (doplniť)</t>
    </r>
    <r>
      <rPr>
        <sz val="10"/>
        <color theme="1"/>
        <rFont val="Arial"/>
        <family val="2"/>
        <charset val="238"/>
      </rPr>
      <t xml:space="preserve">. </t>
    </r>
  </si>
  <si>
    <r>
      <t xml:space="preserve">K </t>
    </r>
    <r>
      <rPr>
        <sz val="10"/>
        <color rgb="FFFF0000"/>
        <rFont val="Arial"/>
        <family val="2"/>
        <charset val="238"/>
      </rPr>
      <t>31.12.2012</t>
    </r>
    <r>
      <rPr>
        <sz val="10"/>
        <color theme="1"/>
        <rFont val="Arial"/>
        <family val="2"/>
        <charset val="238"/>
      </rPr>
      <t xml:space="preserve"> a </t>
    </r>
    <r>
      <rPr>
        <sz val="10"/>
        <color rgb="FFFF0000"/>
        <rFont val="Arial"/>
        <family val="2"/>
        <charset val="238"/>
      </rPr>
      <t>31.12.2011</t>
    </r>
    <r>
      <rPr>
        <sz val="10"/>
        <color theme="1"/>
        <rFont val="Arial"/>
        <family val="2"/>
        <charset val="238"/>
      </rPr>
      <t xml:space="preserve"> spoločnosť nadobudla/vlastnila ................. ks vlastných akcií v cene ................... EUR a ................. ks v cene .................... EUR za účelom / z dôvodu................ (popis dôvodu). </t>
    </r>
  </si>
  <si>
    <r>
      <t xml:space="preserve">Spoločnosť uzavrela zmluvu na výstavbu .......................... v čiastke ....................EUR, ktorá bude financovaná z </t>
    </r>
    <r>
      <rPr>
        <sz val="10"/>
        <color rgb="FFFF0000"/>
        <rFont val="Arial"/>
        <family val="2"/>
        <charset val="238"/>
      </rPr>
      <t>vlastných / z cudzích</t>
    </r>
    <r>
      <rPr>
        <sz val="10"/>
        <color theme="1"/>
        <rFont val="Arial"/>
        <family val="2"/>
        <charset val="238"/>
      </rPr>
      <t xml:space="preserve"> zdrojov </t>
    </r>
    <r>
      <rPr>
        <sz val="10"/>
        <color rgb="FFFF0000"/>
        <rFont val="Arial"/>
        <family val="2"/>
        <charset val="238"/>
      </rPr>
      <t>(DD.MM.RRRR</t>
    </r>
    <r>
      <rPr>
        <sz val="10"/>
        <color theme="1"/>
        <rFont val="Arial"/>
        <family val="2"/>
        <charset val="238"/>
      </rPr>
      <t>: ................EUR)</t>
    </r>
  </si>
  <si>
    <r>
      <t>V aktivovaných nákladoch na vývoj sú zahrnuté výdavky na vývoj, ktorého výsledky sú určené na predaj alebo na obchodovanie, a sú rozdelené do jednotlivých položiek podľa projektov. Vedenie spoločnosti zároveň predpokladá technický úspech a ziskovosť týchto projektov. Tieto náklady zahŕňajú ........................</t>
    </r>
    <r>
      <rPr>
        <sz val="10"/>
        <color rgb="FFFF0000"/>
        <rFont val="Arial"/>
        <family val="2"/>
        <charset val="238"/>
      </rPr>
      <t>(stručnú popis)</t>
    </r>
    <r>
      <rPr>
        <sz val="10"/>
        <color theme="1"/>
        <rFont val="Arial"/>
        <family val="2"/>
        <charset val="238"/>
      </rPr>
      <t xml:space="preserve">. </t>
    </r>
  </si>
  <si>
    <t>Druh obchodu</t>
  </si>
  <si>
    <t>Kód druhu obchodu</t>
  </si>
  <si>
    <t>poskytnutie služieb</t>
  </si>
  <si>
    <t>obchoné zasútpenie</t>
  </si>
  <si>
    <t>know-how</t>
  </si>
  <si>
    <t>iný obchod</t>
  </si>
  <si>
    <t>Informácie o údajoch na strane aktív súvahy</t>
  </si>
  <si>
    <t>ZÁVÄZKY</t>
  </si>
  <si>
    <t>13.</t>
  </si>
  <si>
    <t>9.</t>
  </si>
  <si>
    <t>FINANČNÉ ÚČTY</t>
  </si>
  <si>
    <t>8.</t>
  </si>
  <si>
    <t>POHĽADÁVKY</t>
  </si>
  <si>
    <t>ZÁKAZKOVÁ VÝROBA</t>
  </si>
  <si>
    <t>ZÁSOBY</t>
  </si>
  <si>
    <t>Informácie o neukončených obchodoch s hodnotovým vyjadrením alebo % vyjadrením obchodu k celkovému obchodov realizovaných spoločnosťou.</t>
  </si>
  <si>
    <t>INFORMÁCIE O ÚČTOVNEJ JEDNOTKE</t>
  </si>
  <si>
    <t>ZÁKLADNÉ VÝCHODISKÁ PRE ZOSTAVENIE ÚČTOVNEJ ZÁVIERKY</t>
  </si>
  <si>
    <t>POUŽITÉ ÚČTOVNÉ ZÁSADY A METÓDY</t>
  </si>
  <si>
    <t>Poistné riziká</t>
  </si>
  <si>
    <t>kontrola AKÍVA = PASÍVA</t>
  </si>
  <si>
    <t>kontrola VÝSLEDOK v pasívach = VÝSLEDOK vo VZaS</t>
  </si>
  <si>
    <t>Informácie o počte zamestnancov:</t>
  </si>
  <si>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</si>
  <si>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</si>
  <si>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</si>
  <si>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Informácie o finančných účtoch:</t>
  </si>
  <si>
    <t>Informácie o krátkodobom finančnom majetku:</t>
  </si>
  <si>
    <t>Z</t>
  </si>
  <si>
    <t>T</t>
  </si>
  <si>
    <t>S</t>
  </si>
  <si>
    <t>R</t>
  </si>
  <si>
    <t>O</t>
  </si>
  <si>
    <t>J</t>
  </si>
  <si>
    <t>Á</t>
  </si>
  <si>
    <t>N</t>
  </si>
  <si>
    <t>E</t>
  </si>
  <si>
    <t>,</t>
  </si>
  <si>
    <t>K</t>
  </si>
  <si>
    <t xml:space="preserve">L </t>
  </si>
  <si>
    <t>I</t>
  </si>
  <si>
    <t>Ň</t>
  </si>
  <si>
    <t>A</t>
  </si>
  <si>
    <t>V</t>
  </si>
  <si>
    <t>r</t>
  </si>
  <si>
    <t>o</t>
  </si>
  <si>
    <t>v</t>
  </si>
  <si>
    <t>l</t>
  </si>
  <si>
    <t>n</t>
  </si>
  <si>
    <t>@</t>
  </si>
  <si>
    <t>z</t>
  </si>
  <si>
    <t>t</t>
  </si>
  <si>
    <t>s</t>
  </si>
  <si>
    <t>m</t>
  </si>
  <si>
    <t>Spločnosť nemá zákazkovú výrobu.</t>
  </si>
  <si>
    <t>Úroky z leasingu</t>
  </si>
  <si>
    <t>Ostatné</t>
  </si>
  <si>
    <t>Vyfaktúrované dobropisy na zásoby</t>
  </si>
  <si>
    <t>Úroky z DÚ</t>
  </si>
  <si>
    <r>
      <rPr>
        <sz val="10"/>
        <color theme="1"/>
        <rFont val="Arial"/>
        <family val="2"/>
        <charset val="238"/>
      </rPr>
      <t>ZTS Strojárne, s.r.o. (</t>
    </r>
    <r>
      <rPr>
        <sz val="10"/>
        <rFont val="Arial"/>
        <family val="2"/>
        <charset val="238"/>
      </rPr>
      <t>ďalej len „spoločnosť”)</t>
    </r>
    <r>
      <rPr>
        <sz val="10"/>
        <color theme="1"/>
        <rFont val="Arial"/>
        <family val="2"/>
        <charset val="238"/>
      </rPr>
      <t xml:space="preserve"> je spoločnosť s ručením obmedzeným</t>
    </r>
    <r>
      <rPr>
        <sz val="10"/>
        <rFont val="Arial"/>
        <family val="2"/>
        <charset val="238"/>
      </rPr>
      <t>, ktorá bola založená dňa 04. 06. 1998. Dňa 22. 06. 1998</t>
    </r>
    <r>
      <rPr>
        <sz val="10"/>
        <color indexed="10"/>
        <rFont val="Arial"/>
        <family val="2"/>
        <charset val="238"/>
      </rPr>
      <t xml:space="preserve"> </t>
    </r>
    <r>
      <rPr>
        <sz val="10"/>
        <rFont val="Arial"/>
        <family val="2"/>
        <charset val="238"/>
      </rPr>
      <t>bola zapísaná do Obchodného registra vedenom na Okresnom súde Žilina, oddiel s.r.o.</t>
    </r>
    <r>
      <rPr>
        <sz val="10"/>
        <color indexed="10"/>
        <rFont val="Arial"/>
        <family val="2"/>
        <charset val="238"/>
      </rPr>
      <t xml:space="preserve"> </t>
    </r>
    <r>
      <rPr>
        <sz val="10"/>
        <rFont val="Arial"/>
        <family val="2"/>
        <charset val="238"/>
      </rPr>
      <t xml:space="preserve">vložka 54196/L. Spoločnosť sídli  v Námestove, Kliňanská 564, Slovenská republika, identifikačné číslo 36 381 047. </t>
    </r>
  </si>
  <si>
    <t>1. Strojárenská výroba v rámci remeselných živností</t>
  </si>
  <si>
    <t xml:space="preserve">2. Obchodná činnosť v rámci voľných živností - maloobchod, veľkoobchod </t>
  </si>
  <si>
    <t>3. Úprava vody pre technické účely</t>
  </si>
  <si>
    <t>4. Stravovanie závodné a účelové</t>
  </si>
  <si>
    <t>5 .Cestná nákladná motorová doprava</t>
  </si>
  <si>
    <t>6. Čistenie kanalizácie a vodohospodárskych zariadení špeciálnou technikou</t>
  </si>
  <si>
    <t>7. Čistenie a likvidácia odpadových vôd znečistených ropnými látkami</t>
  </si>
  <si>
    <t>8. Vedenie účtovníctva</t>
  </si>
  <si>
    <t>9. Výroba tepla, rozvod elektriny, rozvod tepla</t>
  </si>
  <si>
    <t>10. Finančný leasing</t>
  </si>
  <si>
    <t>11. Prenájom predmetov a zariadení na rekreačné účely</t>
  </si>
  <si>
    <t>12. Prenájom strojov a zariadení bez obsluhy</t>
  </si>
  <si>
    <t>13. Prenájom tovaru osobnej potreby a potrieb pre domácnosť</t>
  </si>
  <si>
    <t>Spoločník</t>
  </si>
  <si>
    <t>KREPALA INVESTMENTS LIMITED</t>
  </si>
  <si>
    <r>
      <rPr>
        <b/>
        <sz val="8"/>
        <color theme="1"/>
        <rFont val="Arial"/>
        <family val="2"/>
        <charset val="238"/>
      </rPr>
      <t>Spoločník</t>
    </r>
    <r>
      <rPr>
        <b/>
        <sz val="8"/>
        <rFont val="Arial"/>
        <family val="2"/>
        <charset val="238"/>
      </rPr>
      <t xml:space="preserve"> do dňa zmeny v štruktúre spoločníkov</t>
    </r>
  </si>
  <si>
    <t>NOGIZAKA LIMITED</t>
  </si>
  <si>
    <t>Spoločnosť nie   je neobmedzene ručiacim spoločníkom v iných  spoločnostiach podľa § 56 ods. 5 Obchodného zákonníka.</t>
  </si>
  <si>
    <t>Konateľ:</t>
  </si>
  <si>
    <t>Konatelia</t>
  </si>
  <si>
    <t>Ing. Miroslav Fedor</t>
  </si>
  <si>
    <t>Ing. Jozef Pisoň</t>
  </si>
  <si>
    <t>Ing. Martin Drobný</t>
  </si>
  <si>
    <t>JUDr. Peter Kubík</t>
  </si>
  <si>
    <t>Ing. Michael Charalambos</t>
  </si>
  <si>
    <t>Anton Grzyb</t>
  </si>
  <si>
    <t xml:space="preserve">Spoločnosť nemá organizačnú zložku v zahraničí. </t>
  </si>
  <si>
    <r>
      <t xml:space="preserve">Dlhodobý nehmotný majetok vytvorený vlastnou činnosťou sa oceňuje vlastnými nákladmi, ktoré zahrňujú priame materiálové a mzdové náklady a výrobné režijné náklady </t>
    </r>
    <r>
      <rPr>
        <sz val="10"/>
        <color theme="1"/>
        <rFont val="Arial"/>
        <family val="2"/>
        <charset val="238"/>
      </rPr>
      <t>prípadne časť správnych nákladov.</t>
    </r>
  </si>
  <si>
    <t>lineárna</t>
  </si>
  <si>
    <t>Dlhodobý hmotný majetok obstaraný iným spôsobomsa oceňuje spôsob oceňovania.</t>
  </si>
  <si>
    <r>
      <t>O</t>
    </r>
    <r>
      <rPr>
        <sz val="10"/>
        <color theme="1"/>
        <rFont val="Arial"/>
        <family val="2"/>
        <charset val="238"/>
      </rPr>
      <t>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r>
  </si>
  <si>
    <t>rôzne</t>
  </si>
  <si>
    <t xml:space="preserve">jednorazový odpis     </t>
  </si>
  <si>
    <r>
      <t xml:space="preserve"> -</t>
    </r>
    <r>
      <rPr>
        <sz val="7"/>
        <color theme="1"/>
        <rFont val="Times New Roman"/>
        <family val="1"/>
        <charset val="238"/>
      </rPr>
      <t xml:space="preserve">         </t>
    </r>
    <r>
      <rPr>
        <sz val="10"/>
        <color theme="1"/>
        <rFont val="Arial"/>
        <family val="2"/>
        <charset val="238"/>
      </rPr>
      <t>cenné papiere, ktoré predstavujú podiely v dcérskej a pridruženej spoločnosti metódou vlastného imania, zmena hodnoty sa účtuje na účty vlastného imania ako oceňovacie rozdiely z precenenia majetku a záväzkov /obstarávacou  cenou  zníženou o opravnú položku,</t>
    </r>
  </si>
  <si>
    <t>Nakupované zásoby sú ocenené obstarávacími cenami s použitím pevných cien a oceňovacích rozdielov. Obstarávacia cena zásob zahŕňa cenu obstarania a náklady súvisiace s ich obstaraním (náklady na prepravu, clo, provízie, atď.).  Prijaté zľavy, diskonty, rabaty znižujú obstarávaciu cenu zásob.</t>
  </si>
  <si>
    <t xml:space="preserve">Zásoby vytvorené vlastnou činnosťou sa oceňujú vlastnými nákladmi. Vlastné náklady zahŕňajú priame materiálové a mzdové náklady a nepriame výrobné náklady. </t>
  </si>
  <si>
    <t>Zásoby obstarané iným spôsobom sa oceňujú spôsob oceňovania.</t>
  </si>
  <si>
    <t>Spoločnosť nemá zákazkovú výrobu.</t>
  </si>
  <si>
    <t>Zákazkovú výstavbu nehnuteľnosti  na predaj spoločnosť neprevádzkuje.</t>
  </si>
  <si>
    <r>
      <t>Spoločnosť vytvára rezervný fond z prídelov zo zisku.</t>
    </r>
    <r>
      <rPr>
        <i/>
        <sz val="10"/>
        <rFont val="Arial"/>
        <family val="2"/>
        <charset val="238"/>
      </rPr>
      <t xml:space="preserve">  </t>
    </r>
  </si>
  <si>
    <r>
      <t xml:space="preserve"> -</t>
    </r>
    <r>
      <rPr>
        <sz val="7"/>
        <color theme="1"/>
        <rFont val="Times New Roman"/>
        <family val="1"/>
        <charset val="238"/>
      </rPr>
      <t xml:space="preserve">         </t>
    </r>
    <r>
      <rPr>
        <sz val="10"/>
        <color theme="1"/>
        <rFont val="Arial"/>
        <family val="2"/>
        <charset val="238"/>
      </rPr>
      <t>zodpovedajú stratégii účtovnej jednotky v riadení rizík,</t>
    </r>
  </si>
  <si>
    <r>
      <t xml:space="preserve"> -</t>
    </r>
    <r>
      <rPr>
        <sz val="7"/>
        <color theme="1"/>
        <rFont val="Times New Roman"/>
        <family val="1"/>
        <charset val="238"/>
      </rPr>
      <t xml:space="preserve">         </t>
    </r>
    <r>
      <rPr>
        <sz val="10"/>
        <color theme="1"/>
        <rFont val="Arial"/>
        <family val="2"/>
        <charset val="238"/>
      </rPr>
      <t>zabezpečovací vzťah je od začiatku formálne zdokumentovaný</t>
    </r>
  </si>
  <si>
    <r>
      <t xml:space="preserve"> -</t>
    </r>
    <r>
      <rPr>
        <sz val="7"/>
        <color theme="1"/>
        <rFont val="Times New Roman"/>
        <family val="1"/>
        <charset val="238"/>
      </rPr>
      <t xml:space="preserve">         </t>
    </r>
    <r>
      <rPr>
        <sz val="10"/>
        <color theme="1"/>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</si>
  <si>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</si>
  <si>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V roku 2005 a 2008 bola prijatá dotácia zo štátneho rozpočtu za účelom plynofikácie a na dlhodobý majetok (sklad LINDE).</t>
  </si>
  <si>
    <t>Na investíciu spojenú s obstaraním skladu LINDE v roku 2008 bola poskytnutá dotácia v 100%</t>
  </si>
  <si>
    <t>obstarávacej cene vo výške 27.222,- EUR.</t>
  </si>
  <si>
    <t>nenávratného finančného príspevku z eurofondov na obnovu výrobných zariadení vo výške</t>
  </si>
  <si>
    <t>1.513.772 EUR. Dotácia predstavuje 50% z hodnoty investície. Ku dňu účtovnej závierky bol</t>
  </si>
  <si>
    <t>splátky boli obdržané 14. 12. 2012 a to následovne - prvá splátka vo výške 346.634,66 EUR</t>
  </si>
  <si>
    <t>a druhá vo výške 61.170,84 EUR.</t>
  </si>
  <si>
    <t>Dotácie sú rozpúšťané do výnosov v pomernej časti k odpisom príslušného majetku.</t>
  </si>
  <si>
    <t>Dlhodobý hmotný majetok získaný bezodplatne sa oceňuje reprodukčnou obstarávacou cenou a účtuje sa v prospech účtu ostatných kapitálových fondov.</t>
  </si>
  <si>
    <t>M</t>
  </si>
  <si>
    <t>Informácie o vývoji opravnej položky ku krátkodobému finančnému majetku.</t>
  </si>
  <si>
    <t>Rezerva na odchodné</t>
  </si>
  <si>
    <t>Rezerva na ÚZ</t>
  </si>
  <si>
    <t>EUR</t>
  </si>
  <si>
    <t>1meuri+3,6%</t>
  </si>
  <si>
    <t>1meuri+1,4%</t>
  </si>
  <si>
    <t>1meur+1,95%</t>
  </si>
  <si>
    <t>Deriváty nespĺňaujúce podmienky pre zabezpečenie sú zahrnuté v derivátoch určených na obchodovanie.</t>
  </si>
  <si>
    <t>Informácie o majetku prenajatom formou finančného prenájmu pred 1.1.2004 k 31.12.2012  a 31.12.2011.</t>
  </si>
  <si>
    <t>Informácie o ostatných finančných povinnostiach -</t>
  </si>
  <si>
    <t>Spoločnosť uvádza k podmienenému majetku ďalšie doplňujúce informácie:</t>
  </si>
  <si>
    <r>
      <t>Spoločnosť pri transakciách so spriaznenými osobami používa ceny</t>
    </r>
    <r>
      <rPr>
        <sz val="10"/>
        <color theme="1"/>
        <rFont val="Arial"/>
        <family val="2"/>
        <charset val="238"/>
      </rPr>
      <t xml:space="preserve"> </t>
    </r>
  </si>
  <si>
    <t xml:space="preserve">Spoločnosť má uzavreté zmluvy o derivátoch, ktoré člení na deriváty určené na obchodovanie a zabezpečovacie deriváty. K 31.12.2012 spoločnosť precenila deriváty na reálnu hodnotu a kladné, resp. záporné reálne hodnoty derivátov sú vykázane v iných pohľadávkach, resp. iných záväzkoch. </t>
  </si>
  <si>
    <t xml:space="preserve">Podľa zákona o daniach z príjmov môže spoločnosť previesť daňovú stratu vzniknutú v roku 199X/200X do nasledujúcich rokov. Výška daňovej straty z rokov .............. - ............, ktorá nebola v roku 2011 uplatnená a bude prevedená do ďalších rokov, bola vo výške ....................EUR k 31.12.2011. </t>
  </si>
  <si>
    <t>Valné zhromaždenie spoločnosti rozhodlo nevyplácať dividendy zo zisku za rok 2011.</t>
  </si>
  <si>
    <t xml:space="preserve">Zisk na akciu/podiel na základnom imaní predstavuje za rok 2011 .................... EUR. </t>
  </si>
  <si>
    <t>Povinný prídel do zákonného rezervného fondu nie je potrebný, pretože zákonný rezervný fond už dosiahol svoju maximálnu hranicu stanovenú v právnych predpisoch a v spoločenskej zmluve.</t>
  </si>
  <si>
    <t xml:space="preserve">Emisné ážio (popis prečo existuje a ako vzniklo). </t>
  </si>
  <si>
    <t xml:space="preserve">Ostatné kapitálové fondy sú tvorené z ............. (popis jednotlivých kapitálových fondov). </t>
  </si>
  <si>
    <t xml:space="preserve">Valné zhromaždenie spoločnosti, ktoré sa konalo dňa DD/MM/YYYY, schválilo rozdelenie zisku / vyrovnanie straty za rok YYYY. </t>
  </si>
  <si>
    <t xml:space="preserve"> - náklady na výskum neboli vynakladané,</t>
  </si>
  <si>
    <t xml:space="preserve"> - neaktivované náklady na vývoj neboli,</t>
  </si>
  <si>
    <t xml:space="preserve"> - aktivované náklady na vývoj neboli. </t>
  </si>
  <si>
    <t>Spoločnosť nevykazuje v majetku goodwill.</t>
  </si>
  <si>
    <r>
      <t xml:space="preserve">Oceňovací rozdiel k nadobudnutému majetku spolčnosť neúčtovala.                                                                           vo výške .......................... EUR vznikol nadobudnutím ......................... </t>
    </r>
    <r>
      <rPr>
        <sz val="10"/>
        <color rgb="FFFF0000"/>
        <rFont val="Arial"/>
        <family val="2"/>
        <charset val="238"/>
      </rPr>
      <t>(spôsob nadobudnutia)</t>
    </r>
    <r>
      <rPr>
        <sz val="10"/>
        <color theme="1"/>
        <rFont val="Arial"/>
        <family val="2"/>
        <charset val="238"/>
      </rPr>
      <t xml:space="preserve"> v roku .................. . Do nákladov, resp. výnosov bol v roku ................. zaúčtovaný odpis oceňovacieho rozdielu k nadobudnutému majetku vo výške ........................ EUR. </t>
    </r>
  </si>
  <si>
    <t xml:space="preserve">V roku 2012 spoločnosť nezískala bezodplatne žiadny dlhodobý hmotný majetok. </t>
  </si>
  <si>
    <t>všetky riziká</t>
  </si>
  <si>
    <t>riziko povodne a záplavy</t>
  </si>
  <si>
    <t>riziko víchrice a krupobití</t>
  </si>
  <si>
    <t>krádež,vlámanie,lúpež,vandalizmus</t>
  </si>
  <si>
    <r>
      <rPr>
        <sz val="10"/>
        <color theme="1"/>
        <rFont val="Arial"/>
        <family val="2"/>
        <charset val="238"/>
      </rPr>
      <t xml:space="preserve">V roku 2012 a 2011 </t>
    </r>
    <r>
      <rPr>
        <sz val="10"/>
        <rFont val="Arial"/>
        <family val="2"/>
        <charset val="238"/>
      </rPr>
      <t>spoločnosť z dôvodu nedobytnosti, zamietnutím konkurzu a vyrovnaním, či neuspokojením pohľadávokv konkurznom riadení, atď. odpísala do nákladov pohľadávky vo výške 3 776,13 EUR.</t>
    </r>
  </si>
  <si>
    <t>Základné imanie spoločnosti je zložené z plne splateného vkladu KREPALA INVESTMENTS LIMITED v hodnote 8 598 800 EUR.</t>
  </si>
  <si>
    <t xml:space="preserve">Fondy zo zisku predstavujú hodnotu Zákonného rezervného formu tvoreného zo zisku. </t>
  </si>
  <si>
    <t>Na základe rozhodnutia Valného zhromaždenia vyplatila spoločnosť dividendy vo výške ..................... EUR na akciu, v celkovej výške ......................... EUR za rok 2011.</t>
  </si>
  <si>
    <t>Nevyčerpaná dovolenka</t>
  </si>
  <si>
    <t>Rezerva na reklamácie</t>
  </si>
  <si>
    <t>Rezerva na odmeny</t>
  </si>
  <si>
    <t>Rezerva na trovy súdneho konania</t>
  </si>
  <si>
    <t>Odchodné do dôchodku</t>
  </si>
  <si>
    <t>Rezerva na odmeny a prémie</t>
  </si>
  <si>
    <t>Ostatné VBO</t>
  </si>
  <si>
    <t>VBO - Plynofikácia</t>
  </si>
  <si>
    <t>VBO - Budova</t>
  </si>
  <si>
    <t>VBO - stroje - FONDY</t>
  </si>
  <si>
    <t>Ostatné výdavky budúcich období</t>
  </si>
  <si>
    <t>Poľnohospodárske stroje</t>
  </si>
  <si>
    <t>Stavebná technika</t>
  </si>
  <si>
    <t>Manipulačná technika</t>
  </si>
  <si>
    <t>Ostatné tržby</t>
  </si>
  <si>
    <t>Tržby z predaja dlhodobého majetku</t>
  </si>
  <si>
    <t>Tržby z predaja majetku</t>
  </si>
  <si>
    <t>Výnosy z postúpenia pohľadávok</t>
  </si>
  <si>
    <t>Dotácia na budovu</t>
  </si>
  <si>
    <t>Príspevok z EU fondov na stroje</t>
  </si>
  <si>
    <t>Ostatné výnosy - predaj šrotu</t>
  </si>
  <si>
    <t>Inventúrne rozdiely</t>
  </si>
  <si>
    <t>Ostatné výnosy</t>
  </si>
  <si>
    <t>výnosové úroky</t>
  </si>
  <si>
    <t>ostatné výnosy z FČ</t>
  </si>
  <si>
    <t>tržby z predaja CP</t>
  </si>
  <si>
    <t>Refakturácia miezd Strojárne, s.r.o.</t>
  </si>
  <si>
    <t>Poradenstvo POLLEO PARTNERS</t>
  </si>
  <si>
    <t>Školenia</t>
  </si>
  <si>
    <t>Náklady - logistika</t>
  </si>
  <si>
    <t>Náklady na živnostníkov - zváračov</t>
  </si>
  <si>
    <t>Telefónne poplatky, poštovné</t>
  </si>
  <si>
    <t>Opravy a udržiavanie</t>
  </si>
  <si>
    <t>Cestovné</t>
  </si>
  <si>
    <t>Licencie SW, údržba PC</t>
  </si>
  <si>
    <t>Strážna služba</t>
  </si>
  <si>
    <t xml:space="preserve">Ostatné služby </t>
  </si>
  <si>
    <t>Tvorba opravných položiek</t>
  </si>
  <si>
    <t>Nákladové úroky</t>
  </si>
  <si>
    <t>Faktoringové poplatky</t>
  </si>
  <si>
    <t>Bankové poplatky</t>
  </si>
  <si>
    <t>Sprostredkovanie služby</t>
  </si>
  <si>
    <t xml:space="preserve">Iné poplatky </t>
  </si>
  <si>
    <t>Predané CP a podiely</t>
  </si>
  <si>
    <t>ZTS Doprava, s.r.o.</t>
  </si>
  <si>
    <t>Strojárne, s.r.o.</t>
  </si>
  <si>
    <t>ZTS Energetika, s.r.o.</t>
  </si>
  <si>
    <t>ZTS - LKT Trstená, a.s.</t>
  </si>
  <si>
    <t>ZTS Gastro, s.r.o.</t>
  </si>
  <si>
    <t>DIVIDEND</t>
  </si>
  <si>
    <t>neznáma</t>
  </si>
  <si>
    <t>ZTS TEES Martin</t>
  </si>
  <si>
    <t>dlhopis</t>
  </si>
  <si>
    <t>Na účte 0671 -  Dlhodobý finančný majetok k 31.12.2012 je zostatková hodnote 0.</t>
  </si>
  <si>
    <t>Predseda:</t>
  </si>
  <si>
    <t>Rozhodnutím jediného spoločníka zo dňa 3.5.2012 bol zvolený predseda dozornej rady.</t>
  </si>
  <si>
    <t>Dlhodobý nehmotný majetok nebol obstaraný iným spôsobom ako kúpou.</t>
  </si>
  <si>
    <t xml:space="preserve"> sa oceňuje vlastnými nákladmi, ktoré zahrňujú priame materiálové a mzdové náklady a výrobné režijné náklady prípadne časť správnych nákladov.</t>
  </si>
  <si>
    <r>
      <t>c)</t>
    </r>
    <r>
      <rPr>
        <b/>
        <sz val="7"/>
        <rFont val="Times New Roman"/>
        <family val="1"/>
        <charset val="238"/>
      </rPr>
      <t xml:space="preserve">         </t>
    </r>
    <r>
      <rPr>
        <b/>
        <sz val="10"/>
        <rFont val="Arial"/>
        <family val="2"/>
        <charset val="238"/>
      </rPr>
      <t>Finančný majetok a finančné účty</t>
    </r>
  </si>
  <si>
    <t>Finančné účty tvoria ceniny, peniaze v hotovosti a na bankových účtoch. Krátkodobý finančný majetok ako sú cenné papiere určené na obchodovanie, dlžné cenné papiere so splatnosťou do jedného roka držané do doby splatnosti, vlastné akcie, vlastné dlhopisy a ostatné realizovateľné cenné papiere spoločnosť nevlastní.</t>
  </si>
  <si>
    <t xml:space="preserve">Ku dňu zostavenia účtovnej závierky sa cenné papiere, ktoré predstavujú podiely v dcérkej účtovnej jednotke, preceňujú metódou vlastného imania. Zmena hodnoty sa účtuje na účty vlastného imania ako oceňovacie rozdiely z precenenia majetku a záväzkov. </t>
  </si>
  <si>
    <t>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</si>
  <si>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Pohľadávky sa oceňujú menovitou hodnotou. Postúpené pohľadávky a pohľadávky nadobudnuté vkladom do základného imania sa oceňujú obstarávacou cenou. Ocenenie pochybných pohľadávok sa upravuje na ich realizovateľnú  hodnotu  opravnými  položkami.</t>
  </si>
  <si>
    <t>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a pod.</t>
  </si>
  <si>
    <r>
      <t>Základné imanie spoločnosti sa vykazuje vo výške zapísanej v obchodnom regist</t>
    </r>
    <r>
      <rPr>
        <sz val="10"/>
        <color theme="1"/>
        <rFont val="Arial"/>
        <family val="2"/>
        <charset val="238"/>
      </rPr>
      <t>ri okresného</t>
    </r>
    <r>
      <rPr>
        <sz val="10"/>
        <rFont val="Arial"/>
        <family val="2"/>
        <charset val="238"/>
      </rPr>
      <t xml:space="preserve"> súdu. </t>
    </r>
  </si>
  <si>
    <t>Spoločnosť nevykazuje deriváty.</t>
  </si>
  <si>
    <t>Dotácia na plynofikáciu z roku 2005 vo výške 341.298 EUR predstavovala 50% z hodnoty investície.</t>
  </si>
  <si>
    <t>Dňa 14. 11. 2012  to boli dve spátky. Prvá vo výške 344.612,10 EUR a druhá vo výške 60.813,90 EUR.  Ďalšie dve</t>
  </si>
  <si>
    <t>obdržaný príspevok vo výške 813.231,50 EUR.</t>
  </si>
  <si>
    <t>Obstaraný DNM</t>
  </si>
  <si>
    <t>Poskytnuté preddavky na DNM</t>
  </si>
  <si>
    <t>Spoločnosť nevynaložila prostriedky na výskumnú a vývojovú činnosť za bežné ani bezprostredne predchádzajúce účtovné obdobie.</t>
  </si>
  <si>
    <t>Poskytnuté preddavky na DHM</t>
  </si>
  <si>
    <t xml:space="preserve">Samostatné hnuteľné veci a súbory hnuteľných vecí </t>
  </si>
  <si>
    <t>V roku 2011 spoločnosť nadobudla pozemky aj iným spôsobom ako kúpou. Majetok obstarala zámenou, pričom jednotlivé nehnuteľnosti boli ocenené v reálnej hodnote 52 796 EUR.</t>
  </si>
  <si>
    <t>Nehnuteľný, hnuteľný majetok, zásoby</t>
  </si>
  <si>
    <t>Hnuteľný majetok, zásoby</t>
  </si>
  <si>
    <t>Poistenie majetku - dlhodobý majetok vrátane zásob je poistený :</t>
  </si>
  <si>
    <t>Poistná suma súboru zásob je 2.873.963 EUR.</t>
  </si>
  <si>
    <t>Spločnosť neúčtuje o nehnuteľnostiach na predaj.</t>
  </si>
  <si>
    <t>Poistné</t>
  </si>
  <si>
    <t>Informácie o rozdelení účtovného zisku:</t>
  </si>
  <si>
    <t xml:space="preserve">Vedenie spoločnosti navrhuje rozdeliť zisk za rok 2012 nasledovne: </t>
  </si>
  <si>
    <t>Rezerva na nevyfakturované služby</t>
  </si>
  <si>
    <t>Spoločnosť nemá záväzky zabezpečené záložným právom ani zárukou v prospech veriteľa.</t>
  </si>
  <si>
    <t xml:space="preserve">BANKOVÉ ÚVERY </t>
  </si>
  <si>
    <t>Informácie o bankových úveroch</t>
  </si>
  <si>
    <t xml:space="preserve">Na základe Zmluvy o kontokorentnom úvere č. S01159/2010 v znení jej ďalších dodatkov medzi záložným veriteľom (banka č. 1) a záložcom ako dlžníkom, sú založené pohľadávky týchto odberateľov:
1. John Deere Werke Mannheim, Windeckstrasse 90, 68163 Mannhaeim,  deutschland, IČO:DE143846785
2. John Deere Werke Bruchsal, Industriestr. 27, 76646 Bruchsal, Deustschland, IČO:DE143846785
3. John Deere Waterloo Works, P.O.Box 8808, Moline, USA, IČO: IL61266-8808
</t>
  </si>
  <si>
    <t>Úvery poskytnuté bankou č. 2 sú zabezpečené záložným právom na nehnuteľný majetok /dokončené komerčné stavby/, zmluvne zabezpečené pohľadávky a jednosubjektovou blankozmenkou.</t>
  </si>
  <si>
    <t>1.  CLAAS HUNGARIA KFT</t>
  </si>
  <si>
    <t>2. CLAAS SAULGAU GmbH</t>
  </si>
  <si>
    <t>4. CLAAS SERVICE AND PARTS GmbH</t>
  </si>
  <si>
    <t>5. CLAAS TRACTOR SAS</t>
  </si>
  <si>
    <t>6. USINES CLAAS FRANCE S.A.S.</t>
  </si>
  <si>
    <t>Dlhodobý majetok je založený v prospech bánk z titulu zabezpečenia poskytnutých úverov. Záložné právo k majetku obstaraného z prostriedkov fondov Európskej únie je v prospech Ministerstva hospodárstva SR v zastúpení Slovenskou inovačnou a energetickou agentúrou.</t>
  </si>
  <si>
    <t>Obmedzené právno s nakladaním majetku je zdôvodu obstarania majetku finančným lízingom.</t>
  </si>
  <si>
    <t>Prehľad splatnosti bankových úverov:</t>
  </si>
  <si>
    <t xml:space="preserve">Na položke VBO- stroje – Fondy spoločnosť účtuje o poskytnutí nenávratného finančného príspevku z eurofondov na obnovu výrobných zariadení vo výške 1.513.772 EUR. Dotácia predstavuje 50% z hodnoty investície. 
Ostatné položky výnosov budúcich období sú detailnejšie uvededné v bode 3 písmena r.
</t>
  </si>
  <si>
    <t xml:space="preserve">Spoločnosť prenajíma časť výrobnej haly spriaznenej spoločnosti Strojárne, s.r.o., časť administratívnej budovy dcérskej spoločnosti  ZTS Doprava, s.r.o.. So spoločnosťami boli dňa 30.12.2010 uzatvorené nájomné zmluvy na dobu neurčitú. </t>
  </si>
  <si>
    <t>Spoločnosť má uzatvorené poistenie zodpovednosti za škodu spôsobenú prevádzkovou činnosťou (všeobecná zodpovednosť za škodu, zodpovednosť za vadné výrobky) do výšky 5.000.000 EUR. Spoločnosť v roku 2012 uzatvorila nové poistenie zodpovednosti za škodu (environmentálne škody) do výšky 500.000 EUR.</t>
  </si>
  <si>
    <t>Typ tržby</t>
  </si>
  <si>
    <t>Tržby za služby</t>
  </si>
  <si>
    <t>Počiatočný stav</t>
  </si>
  <si>
    <t>Nedokončená výroba</t>
  </si>
  <si>
    <t>Prehľad o výnosoch je uvedený v tabuľke:</t>
  </si>
  <si>
    <t>Informácie o dotáciách položiek Dotácia na plynofikáciu, Dotáciu na budovu a Príspevok z EU fondov na stroje sú detailnejšie uvedené v bode 3 písmeno r.</t>
  </si>
  <si>
    <t xml:space="preserve">Informácie o nákladoch na poskytnuté služby, ostatných nákladoch na hospodársku činnosť a finančných nákladoch sú uvedený v nasledujúcej tabuľke: </t>
  </si>
  <si>
    <t>Náklady na faktoring</t>
  </si>
  <si>
    <t>Postúpenie pohľadávky</t>
  </si>
  <si>
    <t>Náklady na poistenie</t>
  </si>
  <si>
    <t>Ostatné náklady</t>
  </si>
  <si>
    <t>Informácie o podmienenom majetku</t>
  </si>
  <si>
    <t>Exterené kooperácie</t>
  </si>
  <si>
    <t>Reklamácie</t>
  </si>
  <si>
    <t>Rozdiel v splatnej dani predstavuje zrážkovú daň z bankových účtov.</t>
  </si>
  <si>
    <t>Úver poskytnutý bankou č. 3 je zabezpečený blankozmenkou.</t>
  </si>
  <si>
    <t>Spoločnosť neeviduje podmienený majetok.</t>
  </si>
  <si>
    <t xml:space="preserve">Majetok, ku ktorému bola v minulom účtovnom období tvorená opravná položka, bol vyradený. Z toho dôvodu bola zúčtovaná opravná položka k dlhodobému hmotnému majetku. </t>
  </si>
  <si>
    <t>3. CLAAS SELBSTFAHRENDE ERNTEMASCHINEN GmbH</t>
  </si>
  <si>
    <t>Záväzok vyplývajúci z iného súdneho sporu je primerane zohľadnený v súvahe.</t>
  </si>
  <si>
    <t xml:space="preserve">Spoločnosť nie  je súčasťou  žiadnej skupiny. Spoločnosť je materskou spoločnosťou  pre spoločnosti ZTS Doprava, s.r.o., ZTS Gastro, s.r.o., ZTS LKT Trstená, a.s., ZTS Energetika, s.r.o. Za uvedené spoločnosti spoločnosť zostavuje  konolidovanú účtovnú závierku. Táto účtovná závierka je k nahliadnutiu v sídle spoločnosti. </t>
  </si>
  <si>
    <t>V roku 2012 vstúpila do dcérskej spoločnosti Strojárne, s.r.o. iná spoločnosť vkladom do ZI vo výške 25.000 EUR. Z uvedeného dôvodu sa znížil podiel na ZI pod 20%, t.j. k 31.12.2012 sa podiel vykazuje na riadku Ostatné dlhové cenné papiere a podiely.</t>
  </si>
  <si>
    <t>Cenné papiere zahrnuté v položke ostatné dlhové CP a podiely v hodnote 182 567 EUR predstavujú akcie spol. DIVIDEND, a.s. Spoločnosť vzhľadom na nedostatok informácií o činnosti spoločnosti, o trhovej cene, resp. o finančnej situácii v uvedenej spoločnosti zreálnila hodnotu cenných papierov tvorbou 100% opravnej položky.</t>
  </si>
  <si>
    <t>Zmluvne zabezpečené pohľadávky pre uzatvorený kontokorentný úver poskytnutý bankou č. 2 uvedených odberateľov:</t>
  </si>
  <si>
    <t xml:space="preserve">Banka č. 1 - úver č. 1B/2011- 1 000 TEUR </t>
  </si>
  <si>
    <t xml:space="preserve">Banka č. 1 - úver č. 2 B/2011 - 1 513 TEUR </t>
  </si>
  <si>
    <t>Banka č.1 - úver č. 2 A/2011 - 1513 TEUR</t>
  </si>
  <si>
    <t>Banka č.1 - úver č. 1A/2011-1000 TEUR</t>
  </si>
  <si>
    <t>Banka č. 1 - úver č. 3/2010 - 1 100 TEUR KK</t>
  </si>
  <si>
    <t>Banka č. 2 - úver č. 5/2011 - 1 221 TEUR KK</t>
  </si>
  <si>
    <t>Informácie o štruktúre spoločníkov ku dňu, ku ktorému sa zostavuje účtovná závierka. V priebehu účtovného obdobia nenastala zmena v štruktúre spoločníkov.</t>
  </si>
  <si>
    <t>Dlhodobý nehmotný majetok sa odpisuje do nákladov počas predpokladanej doby jeho používania a predpokladaného priebehu jeho opotrebenia. Odpisovať sa začína v mesiaci uvedenia dlhodobého majetku do používania. Drobný dlhodobý nehmotný majetok, ktorého obstarávacia cena je 2 400 EUR a nižšia, sa odpisuje jednorazovo pri uvedení do používania. Predpokladaná  doba používania, metóda odpisovania a odpisová sadzba sú  stanovené pre jednotlivé skupiny dlhodobého nehmotného majetku  nasledovne:</t>
  </si>
  <si>
    <t>Dlhodobý hmotný majetok sa odpisuje do nákladov počas predpokladanej doby jeho používania a predpokladaného priebehu jeho opotrebenia. Odpisovať sa začína v mesiaci uvedenia dlhodobého majetku do používania. Drobný dlhodobý hmotný majetok, ktorého obstarávacia cena je 1 700 EUR a nižšia, sa odpisuje jednorazovo pri uvedení do používania. Predpokladaná doba používania, metóda odpisovania a odpisová sadzba sú stanovené pre jednotlivé skupiny dlhodobého hmotného majetku  nasledovne:</t>
  </si>
  <si>
    <t xml:space="preserve">Vlastné imanie sa skladá zo základného imania,  kapitálových fondov, oceňovacích rozdielov, zákonného rezervného fondu, výsledku hospodárenia minulých rokov a za účtovné obdobie. </t>
  </si>
  <si>
    <t>Ocenenie nadbytočných, zastaraných a nízkoobrátkových zásob sa znižuje na nižšiu úžitkovú hodnotu prostredníctvom opravných položiek. Opravnú položku stanovilo vedenie spoločnosti na základe doby obratu jednotlivých zásob.</t>
  </si>
  <si>
    <r>
      <t>Úvery od banky č. 1 sú založené hnuteľným /technologické zariadenia/ a nehnuteľným majetkom /výrobný a prevádzkový areál/ uvedeným</t>
    </r>
    <r>
      <rPr>
        <b/>
        <sz val="10"/>
        <color theme="1"/>
        <rFont val="Arial"/>
        <family val="2"/>
        <charset val="238"/>
      </rPr>
      <t xml:space="preserve"> v prílohe č. 1 poznámok</t>
    </r>
    <r>
      <rPr>
        <sz val="10"/>
        <color theme="1"/>
        <rFont val="Arial"/>
        <family val="2"/>
        <charset val="238"/>
      </rPr>
      <t xml:space="preserve"> a zmenkovým avalom.</t>
    </r>
  </si>
  <si>
    <r>
      <t>Spoločnosť sa v roku 2011 transformovala z akciovej spoločnosti na spoločnosť s ručením obmedzeným. V nasledujúcich rokoch sa zmenili vlastnícke vzťahy v spoločnosti a  štruktúra spoločníkov. Spoločnosť je odporcom vo viacerých druhostupňových súdnych konaniach s predchádzajúcim akcionárom spoločnosťou</t>
    </r>
    <r>
      <rPr>
        <b/>
        <sz val="10"/>
        <color theme="1"/>
        <rFont val="Arial"/>
        <family val="2"/>
        <charset val="238"/>
      </rPr>
      <t xml:space="preserve"> </t>
    </r>
    <r>
      <rPr>
        <sz val="10"/>
        <color theme="1"/>
        <rFont val="Arial"/>
        <family val="2"/>
        <charset val="238"/>
      </rPr>
      <t>SEAFLY ESTATE a.s. vo veci neplatnosti uznesení mimoriadnych valných zhromaždení v roku 2006 a v roku 2010. Podľa vyjadrenia právneho zástupcu peňažné hodnoty sporu sú neurčiteľné, finančná zodpovednosť spoločnosti predstavuje náhradu trov súdneho konania a právneho zastúpenia. Pravdepodobnosť úspešnosti spoločnosti v súdnych sporoch je vysoká vzhľadom na pozitívne rozhodnutia prvostupňových súdov.</t>
    </r>
  </si>
  <si>
    <t>45 pharm /poskytnutie pôžičky, úroky/</t>
  </si>
  <si>
    <t xml:space="preserve">Prehľad o peňažných tokoch bol spracovaný nepriamou metódou (Príloha č. 1). </t>
  </si>
  <si>
    <t xml:space="preserve">V roku 2013 sa zmenili vlastnícke vzťahy v spoločnosti ZTS Doprava, s.r.o., ktorá bola v roku 2013 dcérskou spoločnosťou. Dňa 08. 11. 2013 sa predal OP spoločnosti TITRANS, s.r.o., so sídlom Na Priehon 855 Nitra. </t>
  </si>
  <si>
    <r>
      <t>Členovia štatutárnych orgánov k</t>
    </r>
    <r>
      <rPr>
        <sz val="10"/>
        <color theme="1"/>
        <rFont val="Arial"/>
        <family val="2"/>
        <charset val="238"/>
      </rPr>
      <t xml:space="preserve"> 31.12.2013</t>
    </r>
    <r>
      <rPr>
        <sz val="10"/>
        <rFont val="Arial"/>
        <family val="2"/>
        <charset val="238"/>
      </rPr>
      <t>:</t>
    </r>
  </si>
  <si>
    <r>
      <t>Účtovné zásady a metódy, ktoré spoločnosť používala pri zostavení účtovnej závierky za rok</t>
    </r>
    <r>
      <rPr>
        <sz val="10"/>
        <color theme="1"/>
        <rFont val="Arial"/>
        <family val="2"/>
        <charset val="238"/>
      </rPr>
      <t xml:space="preserve"> 2013 </t>
    </r>
    <r>
      <rPr>
        <sz val="10"/>
        <rFont val="Arial"/>
        <family val="2"/>
        <charset val="238"/>
      </rPr>
      <t>a </t>
    </r>
    <r>
      <rPr>
        <sz val="10"/>
        <color theme="1"/>
        <rFont val="Arial"/>
        <family val="2"/>
        <charset val="238"/>
      </rPr>
      <t xml:space="preserve">2012 </t>
    </r>
    <r>
      <rPr>
        <sz val="10"/>
        <rFont val="Arial"/>
        <family val="2"/>
        <charset val="238"/>
      </rPr>
      <t xml:space="preserve">sú nasledovné: </t>
    </r>
  </si>
  <si>
    <t xml:space="preserve">Obstaraný dlhodobý hmotný majetok počas účtovného obdobia 2013 nebol vytvorený vlastnou činnosťou ani obstaraný iným spôsobom ako kúpou. </t>
  </si>
  <si>
    <t xml:space="preserve">Prehľad o pohybe dlhodobého nehmotného majetku od 1.1.2013 do 31.12.2013 a za porovnateľné obdobie od 1.1.2012 do 31.12.2012 je uvedený v nasledovných tabuľkách. </t>
  </si>
  <si>
    <t xml:space="preserve">Prehľad o pohybe dlhodobého finančného majetku od 1.1.2013 do 31.12.2013 a za porovnateľné obdobie od 1.1.2012 do 31.12.2012 je uvedený v nasledovných tabuľkách. </t>
  </si>
  <si>
    <t>Banka č.1 - úver č. S01490/2013 - 2 000 000</t>
  </si>
  <si>
    <t>3meuri+2,65%</t>
  </si>
  <si>
    <r>
      <t xml:space="preserve">V roku 2013 neboli </t>
    </r>
    <r>
      <rPr>
        <sz val="10"/>
        <color indexed="10"/>
        <rFont val="Arial"/>
        <family val="2"/>
        <charset val="238"/>
      </rPr>
      <t xml:space="preserve"> </t>
    </r>
    <r>
      <rPr>
        <sz val="10"/>
        <color theme="1"/>
        <rFont val="Arial"/>
        <family val="2"/>
        <charset val="238"/>
      </rPr>
      <t xml:space="preserve">uskutočnené </t>
    </r>
    <r>
      <rPr>
        <sz val="10"/>
        <rFont val="Arial"/>
        <family val="2"/>
        <charset val="238"/>
      </rPr>
      <t xml:space="preserve"> žiadne významné zmeny v zápise do Obchodného registra.</t>
    </r>
    <r>
      <rPr>
        <sz val="10"/>
        <color indexed="10"/>
        <rFont val="Arial"/>
        <family val="2"/>
        <charset val="238"/>
      </rPr>
      <t xml:space="preserve"> </t>
    </r>
  </si>
  <si>
    <r>
      <rPr>
        <sz val="10"/>
        <rFont val="Arial"/>
        <family val="2"/>
        <charset val="238"/>
      </rPr>
      <t>Účtovná závierka bola zostavená podľa Zákona č. 431/2002 Z.z. o účtovníctve v znení neskorších predpisov za predpokladu nepretržitého trvania jej činnosti a je zostavená ako</t>
    </r>
    <r>
      <rPr>
        <sz val="10"/>
        <color theme="1"/>
        <rFont val="Arial"/>
        <family val="2"/>
        <charset val="238"/>
      </rPr>
      <t xml:space="preserve"> riadna</t>
    </r>
    <r>
      <rPr>
        <sz val="10"/>
        <rFont val="Arial"/>
        <family val="2"/>
        <charset val="238"/>
      </rPr>
      <t xml:space="preserve"> účtovná závierka. </t>
    </r>
  </si>
  <si>
    <t>Spoločnosť vykazovala k 31.12.2011 pohľadávku z titulu uzatvorenej zmluvy o poskytnutí nenávratného finančného príspevku z eurofondov na obnovu výrobných zariadení vo výške 1.513.772 EUR. Dotácia predstavuje 50% z hodnoty investície. Ku dňu účtovnej závierky bol obdržaný príspevok v celej  výške  1 513 772  EUR.</t>
  </si>
  <si>
    <t>V roku 2013 spoločnosť bezplatne nezískala žiadny dlhodobý nehmotný majetok.</t>
  </si>
  <si>
    <t xml:space="preserve">Prehľad o pohybe dlhodobého hmotného majetku od 1.1.2013 do 31.12.2013 a za porovnateľné obdobie od 1.1.2012 do 31.12.2012 je uvedený v nasledovných tabuľkách. </t>
  </si>
  <si>
    <t xml:space="preserve">Rezervy predstavujú existujúce záväzky spoločnosti, ktoré budú vyplatené v budúcnosti. Všetky rezervy sú vytvorené s predpokladom čerpania v roku 2014 s výnimkou rezervy na odchodné do dôchodku, ktorej predpoklad čerpania je v priebehu nasledujúcich 5-tich rokov. </t>
  </si>
  <si>
    <t xml:space="preserve">Spoločnosť má v nájme k 31.12.2013 desať osobných motorových vozidiel od Busness leasing. Výšku ročného nájomného pre nasledujúce účtovné obdobie predstavuje 115.608 Eur. </t>
  </si>
  <si>
    <t>Spoločnosť má v operatívnom nájme kopírovacie zariadenia v ročnej výške nájomného približne 15.340  Eur, vysokozdvyžné vozíky v predpokladanej výške 79.000 Eur a zásobníky zváracieho plynu v ročnej výške 22.500 Eur.</t>
  </si>
  <si>
    <t>V zmysle Zákona o správe daní a poplatkov a ostatných zákonov z oblasti daňového práva môžu byť v spoločnosti vykonané kontroly daňových priznaní spätne za obdobie 5 rokov. V dôsledku toho sú k 31. decembru 2013 daňové priznania spoločnosti za roky 2008 až 2012 otvorené a môžu sa stať predmetom kontroly. K závierkovému dňu spoločnosť nevie stanoviť dopad prípadných kontrol na finančné povinnosti spoločnosti.</t>
  </si>
  <si>
    <t>Dotácia na plynofikáciu</t>
  </si>
  <si>
    <t>Jediný spoločník má 100% podiel na dosiahnutom zisku za účtovné obdobie roku 2013.</t>
  </si>
  <si>
    <t>Rezervy ostatné</t>
  </si>
  <si>
    <t xml:space="preserve">Kontokorentný úver v Tatra banke s nulovým čerpaním k 31.12.2013 je zabezpečený pohľadávkami odberateľov uvedených v bode 14 poznámok v úhrne pohľadávok 558.747 EUR so stavom k 31.12.2013.      </t>
  </si>
  <si>
    <t>Oceňovacie rozdiely z precenenia majetku a záväzkov vznikli z dôvodov precenenia metódou vlastného imania podielov v dcérskych účtovných jednotkách, taktiež odpredajom obchodného podielu ZTS Doprava, s.r.o.</t>
  </si>
  <si>
    <t xml:space="preserve">Spoločnosť zaúčtovala zníženie  odloženého daňového záväzku vo výške 108.341 EUR z titulu rozdielu daňovej a účtovnej hodnoty dlhodobého majetku. </t>
  </si>
  <si>
    <t>14. výskum a vývoj v oblasti prírodných a technických vied</t>
  </si>
  <si>
    <t>4-6</t>
  </si>
  <si>
    <t>16,57 - 25</t>
  </si>
  <si>
    <t xml:space="preserve">Údaje o oprave významných chýb minulých účtovných období účtovanej v bežnom </t>
  </si>
  <si>
    <r>
      <t>s)</t>
    </r>
    <r>
      <rPr>
        <b/>
        <sz val="7"/>
        <color theme="1"/>
        <rFont val="Times New Roman"/>
        <family val="1"/>
      </rPr>
      <t xml:space="preserve"> </t>
    </r>
    <r>
      <rPr>
        <b/>
        <sz val="11"/>
        <color theme="1"/>
        <rFont val="Arial"/>
        <family val="2"/>
      </rPr>
      <t>Opravy chýb minulých období</t>
    </r>
  </si>
  <si>
    <t>Účtovná závierka spoločnosti za predchádzajúce účtovné obdobie, t.j. k 31.12.2012 bola schválená Rozhodnutím jediného spoločníka spoločnosti dňa 28.06.2013.</t>
  </si>
  <si>
    <r>
      <t>Rezervy sú záväz</t>
    </r>
    <r>
      <rPr>
        <sz val="10"/>
        <rFont val="Arial"/>
        <family val="2"/>
      </rPr>
      <t>ky s neistým časovým vymedzením alebo výškou, tvoria sa na krytie  známych rizík alebo strát z podnikania. Oceňujú sa v očakávanej výške záväzku.</t>
    </r>
  </si>
  <si>
    <t>S účinnosťou od 1.1.2014 bola sadzba dane z príjmov právnických osôb znížená z pôvodných 23% na 22%. Z tohto dôvodu bola odložená daň, o ktorej spoločnosť účtovala v účtovnom období 2013 prepočítaná sadzbou dane z príjmov platnou od 1.1.2014.</t>
  </si>
  <si>
    <t xml:space="preserve">K pochybným a nedobytným pohľadávkam boli v roku 2013 a 2012 vytvorené opravné položky. </t>
  </si>
  <si>
    <t xml:space="preserve">Kontokorentný úver vo výške 640.359 EUR so zostatkom k 31.12.2013 je zabezpečený pohľadávkami odberateľov uvedenými v bode 14 poznámok v úhrne pohľadávok 231.756 EUR so stavom k 31.12.2013.      </t>
  </si>
  <si>
    <t>Spoločnosť vykazuje debetné zostatky troch kontokorentných účtov s úverovým rámcom spolu 2.721 TEUR. K 31.12.2013 je debetný zostatok účtov vo výške 640  TEUR a k 31.12.2012 vo výške 1.461 TEUR. Úvery sú zabezpečené záložným právom uvedeným v bode 14 poznámok účtovnej závierky.</t>
  </si>
  <si>
    <t xml:space="preserve">Rozhodnutím jediného spoločníka spoločnosti bol dňa 28. 06.2013 schválený návrh konateľov spoločnosti o rozdelení dosiahnutého zisku za rok 2012. V 5 % výške z čistého zisku bol doplnený zákonný rezervný fond a zvyšok prevedený na nerozdelený zisk minulých rokov. </t>
  </si>
  <si>
    <t>popísané pod tabuľkou pohybov vo vlastnom imaní na strane 17.</t>
  </si>
  <si>
    <t>účtovnom období s uvedením sumy vplyvu na nerozdelený zisk minulých rokov sú</t>
  </si>
  <si>
    <t>Informácie o záväzkoch (bez odloženého daňového záväzku)</t>
  </si>
  <si>
    <t>Časť sociálneho fondu sa podľa zákona o sociálnom fonde tvorí povinne na ťarchu nákladov. Sociálny fond sa podľa zákona o sociálnom fonde čerpá na sociálne, zdravotné, rekreačné a iné potreby zamestnancov.</t>
  </si>
  <si>
    <t>Zaúčtovaná ako náklad / do výnosov (-)</t>
  </si>
  <si>
    <t xml:space="preserve">Rozdiel je spôsobený tým, že niektoré položky sa podľa slovenských právnych predpisov neúčtujú prostredníctvom zmeny stavu, </t>
  </si>
  <si>
    <t>ale priamo na príslušné iné účty nákladov a výnosov (napríklad inventúrne prebytky.)</t>
  </si>
  <si>
    <t>Polleo Mezzanine, s.r.o.</t>
  </si>
  <si>
    <t>KREPALA INVESTMENTS  /poskytnutie pôžičky, úroky/</t>
  </si>
  <si>
    <t xml:space="preserve">Rezerva na nevyfaktúrované služby </t>
  </si>
  <si>
    <t>Výkaz peňažných tokov</t>
  </si>
  <si>
    <t>za obdobie k 31.12.2013</t>
  </si>
  <si>
    <t>Predch. účt. obdobie</t>
  </si>
  <si>
    <t>(EUR)</t>
  </si>
  <si>
    <t>Z/S</t>
  </si>
  <si>
    <t>Hospodársky výsledok z bežnej činnosti pred zdanením daňou z príjmov PO</t>
  </si>
  <si>
    <t>Profit / loss before tax</t>
  </si>
  <si>
    <t>Nepeňažné operácie ovplyvňujúce hospodársky výsledok z bežnej činnosti</t>
  </si>
  <si>
    <t>Non-cash transactions</t>
  </si>
  <si>
    <t>Odpisy a opravne položky k dlhodobému majetku</t>
  </si>
  <si>
    <t>Depreciation</t>
  </si>
  <si>
    <t>Zostatková hodnota dlhodobého nehmotného a hmotného majetku účtovaná pri vyradení (s výnimkou predaja)</t>
  </si>
  <si>
    <t>NBV of disposed assets (excluding sale)</t>
  </si>
  <si>
    <t>Odpis pohľadávok</t>
  </si>
  <si>
    <t>Writte off receivables</t>
  </si>
  <si>
    <t>Change in long-term reserves</t>
  </si>
  <si>
    <t>Zmena stavu opravných položiek</t>
  </si>
  <si>
    <t>Change in provisions</t>
  </si>
  <si>
    <t>Zmena stavu položiek časového rozlíšenia nákladov a výnosov</t>
  </si>
  <si>
    <t>Change in expenses &amp; revenue accruals</t>
  </si>
  <si>
    <t>Dividends &amp; other shares on profit accounted through revenues</t>
  </si>
  <si>
    <t>Interest expenses</t>
  </si>
  <si>
    <t>Interest revenues</t>
  </si>
  <si>
    <t>Kurzový zisk vyčíslený k peňažným prostriedkom a peňažným ekvivalentom ku dňu účt. závierky</t>
  </si>
  <si>
    <t>FX gain related to translation of cash at B.S. date</t>
  </si>
  <si>
    <t>Kurzová strata vyčíslená k peňažným prostriedkom a peňažným ekvivalentom ku dňu účt. závierky</t>
  </si>
  <si>
    <t>FX loss related to translation of cash at B.S. date</t>
  </si>
  <si>
    <t>Výsledok z predaja dlhodobého majetku vrátane predaja dcérskych spoločností</t>
  </si>
  <si>
    <t>Net result from sale of non-current asset</t>
  </si>
  <si>
    <t>Ostatné položky nepeňažného charakteru</t>
  </si>
  <si>
    <t>Other items of non-cash transactions</t>
  </si>
  <si>
    <t>Vplyv zmien stavu pracovného kapitálu</t>
  </si>
  <si>
    <t>Efect of change in working capital</t>
  </si>
  <si>
    <t>A.2.1.</t>
  </si>
  <si>
    <t>Zmena stavu pohľadávok z prevádzkovej činnosti</t>
  </si>
  <si>
    <t>Change in receivables</t>
  </si>
  <si>
    <t>A.2.2.</t>
  </si>
  <si>
    <t>Zmena stavu záväzkov z prevádzkovej činnosti</t>
  </si>
  <si>
    <t>Change in payables</t>
  </si>
  <si>
    <t>A.2.3.</t>
  </si>
  <si>
    <t>Change in inventories</t>
  </si>
  <si>
    <t>A.2.4.</t>
  </si>
  <si>
    <t>Zmena stavu krátkodobého finančného majetku s výnimkou majetku, ktorý je súčasťou peň. prostriedkov</t>
  </si>
  <si>
    <t>Change in short term financial assets</t>
  </si>
  <si>
    <t>Prijaté úroky, s výnimkou tých, ktoré sa začleňujú do investičných činností</t>
  </si>
  <si>
    <t>Interests received</t>
  </si>
  <si>
    <t>Výdavky na zaplatené úroky, s výnimkou tých, ktoré sa začleňujú do finančných činností</t>
  </si>
  <si>
    <t>Interests paid</t>
  </si>
  <si>
    <t>Dividends received</t>
  </si>
  <si>
    <t>Výdavky na vyplatené dividendy a iné podiely na zisku, s výnimkou tých, ktoré sa začleňujú do fin.činností</t>
  </si>
  <si>
    <t>Dividends paid</t>
  </si>
  <si>
    <t>Výdavky na daň z príjmov účtovnej jednotky, s výnimkou tých, ktoré sa začleňujú do inv.alebo fin.činností</t>
  </si>
  <si>
    <t>Income tax paid</t>
  </si>
  <si>
    <t>Príjmy mimoriadneho charakteru vzťahujúce sa na prevádzkovú činnosť</t>
  </si>
  <si>
    <t>Extraordinary cash received from operating activity</t>
  </si>
  <si>
    <t>A.9.</t>
  </si>
  <si>
    <t>Výdavky mimoriadneho charakteru vzťahujúce sa na prevádzkovú činnosť</t>
  </si>
  <si>
    <t>Extraordinary cash paid from operating activity</t>
  </si>
  <si>
    <t>Čisté peňažné toky z prevádzkovej činnosti</t>
  </si>
  <si>
    <t>Net cash flows from operating activity</t>
  </si>
  <si>
    <t>B.1.</t>
  </si>
  <si>
    <t>Výdavky na obstaranie dlhodobého nehmotného majetku</t>
  </si>
  <si>
    <t>Expenditures for acquisition of intangible assets</t>
  </si>
  <si>
    <t>B.2.</t>
  </si>
  <si>
    <t>Výdavky na obstaranie dlhodobého hmotného majetku</t>
  </si>
  <si>
    <t>Expenditures for acquisition of tangible assets</t>
  </si>
  <si>
    <t>Výdavky na obstaranie dlhodobých cenných papierov a podielov v iných účtovných jednotkách</t>
  </si>
  <si>
    <t>Expenditures for acquisition of securities or other shares in other companies</t>
  </si>
  <si>
    <t>Cash receipts from sale of intangible assets</t>
  </si>
  <si>
    <t>Cash receipts from sale of tangible assets</t>
  </si>
  <si>
    <t>Príjmy z predaja dlhodobých cenných papierov a podielov v iných účtovných jednotkách</t>
  </si>
  <si>
    <t>Cash receipts from sale of securities or other shares in other companies</t>
  </si>
  <si>
    <t>Výdavky na dlhodobé pôžičky poskytnuté účtovnou jednotkou inej účtovnej jednotke v skupine</t>
  </si>
  <si>
    <t>Payments of borrowings provided to other companies within group</t>
  </si>
  <si>
    <t xml:space="preserve">B.8. </t>
  </si>
  <si>
    <t>Príjmy zo splácania dlhodobých pôžičiek poskytnutých účtovnou jednotkou inej účtovnej jednotke v skupine</t>
  </si>
  <si>
    <t>Cash received from repayment of borrowings provided to other companies within group</t>
  </si>
  <si>
    <t>Výdavky na dlhodobé pôžičky poskytnuté účtovnou jednotkou tretím osobám</t>
  </si>
  <si>
    <t>Payments of borrowings provided to other external companies</t>
  </si>
  <si>
    <t>Príjmy zo splácania dlhodobých pôžičiek poskytnutých účtovnou jednotkou tretím osobám</t>
  </si>
  <si>
    <t xml:space="preserve">Cash received from repayment of borrowings provided to other external companies </t>
  </si>
  <si>
    <t>Príjmy z prenájmu súboru hnuteľného a nehnuteľného majetku používaného a odpisovaného nájomcom</t>
  </si>
  <si>
    <t>Cash received from rental of non-current assets used and depreciated by the lessee</t>
  </si>
  <si>
    <t>Prijaté úroky, s výnimkou tých, ktoré sa začleňujú do prevádzkových činností</t>
  </si>
  <si>
    <t>Interests received, excluding those in operating activities</t>
  </si>
  <si>
    <t>Príjmy z dividend a iných podielov na zisku, s výnimkou tých, ktoré sa začleňujú do prevádzkových činností</t>
  </si>
  <si>
    <t>Dividends received, excluding those in operating activities</t>
  </si>
  <si>
    <t>Výdavky súvisiace s derivátmi s výnimkou, ak sú určené na predaj alebo na obchodovanie</t>
  </si>
  <si>
    <t>Expenditures related to derivatives, excluding those held for sale or held for trading</t>
  </si>
  <si>
    <t>Príjmy súvisiace s derivátmi s výnimkou, ak sú určené na predaj alebo na obchodovanie</t>
  </si>
  <si>
    <t>Cash receipts related to derivatives, excluding those held for sale or held for trading</t>
  </si>
  <si>
    <t>Výdavky na daň z príjmov účtovnej jednotky, ak je ju možné začleniť do investičných činností</t>
  </si>
  <si>
    <t>Payments of income tax, if related to investment activities</t>
  </si>
  <si>
    <t>Extraordinary cash received from investment activity</t>
  </si>
  <si>
    <t>Výdavky mimoriadneho charakteru vzťahujúce sa na investičnú činnosť</t>
  </si>
  <si>
    <t>Extraordinary cash paid from investment activity</t>
  </si>
  <si>
    <t>Ostatné príjmy vzťahujúce sa na investičnú činnosť</t>
  </si>
  <si>
    <t>Other receipts from investment activity</t>
  </si>
  <si>
    <t>B.20.</t>
  </si>
  <si>
    <t>Other payments from investment activity</t>
  </si>
  <si>
    <t>Čisté peňažné toky z investičnej činnosti</t>
  </si>
  <si>
    <t>Net cash flows from investment activity</t>
  </si>
  <si>
    <t>Peňažné toky vo vlastnom imaní</t>
  </si>
  <si>
    <t>Cash flows in equity</t>
  </si>
  <si>
    <t>Cash receipts from subscribed securities and other trade shares</t>
  </si>
  <si>
    <t>Príjmy z ďalších vkladov do vlastného imania spoločníkmi alebo fyzickou osobou</t>
  </si>
  <si>
    <t>Cash receipts from other contributions to equity by partners or other parties</t>
  </si>
  <si>
    <t>Cash gifts received</t>
  </si>
  <si>
    <t>Cash receipts from repayment of loss by the owners</t>
  </si>
  <si>
    <t>C.1.5</t>
  </si>
  <si>
    <t>Výdavky na obstaranie alebo spätné odkúpenie vlastných akcií a vlastných podielov</t>
  </si>
  <si>
    <t>Expenditures for acquisition or back repurchase of own securities and own shares</t>
  </si>
  <si>
    <t>Expenditures related to decrease of funds created by the company</t>
  </si>
  <si>
    <t>Výdavky na vyplatenie podielu na vlastnom imaní spoločníkmi účtovnej jednotky a fyzickou osobou</t>
  </si>
  <si>
    <t>Payments of shares on equity</t>
  </si>
  <si>
    <t>Výdavky z iných dôvodov, ktoré súvisia so znížením vlastného imania</t>
  </si>
  <si>
    <t>Other payments related to decrease in equity</t>
  </si>
  <si>
    <t>Peňažné toky vznikajúce z dlhodobých záväzkov a krátkodobých záväzkov z finančnej činnosti</t>
  </si>
  <si>
    <t>Cash flows arisen from long term payables and short term payables in financing activity</t>
  </si>
  <si>
    <t>Receipts from long term securities</t>
  </si>
  <si>
    <t>Výdavky na úhradu záväzkov z dlhodobých cenných papierov</t>
  </si>
  <si>
    <t>Paymenst of payables from long term securities</t>
  </si>
  <si>
    <t>Príjmy z úverov, ktoré účtovnej jednotke poskytla banka s výnimkou úverov poskytnutých na hlavnú činnosť</t>
  </si>
  <si>
    <t>Receipts from loans provided by banks, excluding those related to main activities</t>
  </si>
  <si>
    <t>Výdavky na splácanie úverov poskytnutých bankou</t>
  </si>
  <si>
    <t>Payments of loans provided by banks, excluding those related to main activities</t>
  </si>
  <si>
    <t xml:space="preserve">Receipts from received borrowings </t>
  </si>
  <si>
    <t xml:space="preserve">Payments of borrowings </t>
  </si>
  <si>
    <t>Výdavky na úhradu záväzkov z používania majetku, ktorý je predmetom zmluvy o kúpe prenajatej veci</t>
  </si>
  <si>
    <t>Expenditure for payment of payables arisen from use of assets, that are under finance lease</t>
  </si>
  <si>
    <t>Výdavky na úhradu záväzkov za prenájom súboru hnuteľného/neh. majetku používaného a odpisovaného nájomcom</t>
  </si>
  <si>
    <t>Expenditure for payment of payables arisen from use of assets, that are under operating lease</t>
  </si>
  <si>
    <t>Príjmy z ostatných dlhodobých a krátkodobých záväzkov vyplývajúcich z finančnej činnosti</t>
  </si>
  <si>
    <t>Other cash receipts from long term and short term payables related to financing activity</t>
  </si>
  <si>
    <t>C.2.10.</t>
  </si>
  <si>
    <t>Výdavky na splácanie ostatných dlhodobých a krátkodobých záväzkov z finančnej činnosti</t>
  </si>
  <si>
    <t>Other cash payements from long term and short term payables related to financing activity</t>
  </si>
  <si>
    <t>Výdavky na zaplatené úroky, s výnimkou tých, ktoré sa začleňujú do prevádzkových činností</t>
  </si>
  <si>
    <t>Interests paid, excluding those related to operating activities</t>
  </si>
  <si>
    <t>Výdavky na vyplatené dividendy a iné podiely na zisku, s výnimkou tých, ktoré sa začleňujú do prev.činností</t>
  </si>
  <si>
    <t>Dividends paid, excluding those related to operating activities</t>
  </si>
  <si>
    <t>Výdavky súvisiace s derivátmi s výnimkou, ak sú určené na predaj alebo na obchodovanie alebo na inv.činnosť</t>
  </si>
  <si>
    <t>Expenditures related to derivatives, excluding those held for sale or held for trading or related to investment activity</t>
  </si>
  <si>
    <t>Príjmy súvisiace s derivátmi s výnimkou, ak sú určené na predaj alebo na obchodovanie alebo na inv.činnosť</t>
  </si>
  <si>
    <t>Cash receipts related to derivatives, excluding those held for sale or held for trading  or related to investment activity</t>
  </si>
  <si>
    <t>Výdavky na daň z príjmov účtovnej jednotky, ak ich možno začleniť do finančných činností</t>
  </si>
  <si>
    <t>Payments of income tax, if related to financing activities</t>
  </si>
  <si>
    <t>Extraordinary cash received from financing activity</t>
  </si>
  <si>
    <t>Extraordinary cash paid from financing activity</t>
  </si>
  <si>
    <t>Čisté peňažné toky z finančnej činnosti</t>
  </si>
  <si>
    <t>Net cash flows from financing activity</t>
  </si>
  <si>
    <t>Čisté zvýšenie alebo čisté zníženie peňažných prostriedkov</t>
  </si>
  <si>
    <t>Net increase / decrease in cash</t>
  </si>
  <si>
    <t>Stav peňažných prostriedkov a peňažných ekvivalentov na začiatku účtovného obdobia</t>
  </si>
  <si>
    <t>Cash position at the beginning of the accounting period</t>
  </si>
  <si>
    <t>Stav peňažných prostriedkov a peňažných ekvivalentov na konci účtovného obdobia</t>
  </si>
  <si>
    <t>Cash position at the end of the accounting period</t>
  </si>
  <si>
    <t>Kurzové rozdiely vyčíslené k peňažným prostriedkom a peňažným ekvivalentom ku dňu účtovnej závierke</t>
  </si>
  <si>
    <t>FX differences related to translation of cash at B.S. date</t>
  </si>
  <si>
    <t>Zostatok peňažných prostriedkov a peňažných ekvivalentov na konci účtovného obdobia</t>
  </si>
  <si>
    <t>End balance of cash at the end of the accounting period</t>
  </si>
  <si>
    <t>Poznámka: Výkaz peňažných tokov minulého roka v riadku H zahŕňal aj sumu kontokorentného úveru, kým v roku 2013 sa spoločnosť</t>
  </si>
  <si>
    <t xml:space="preserve">rozhodla vykazovať zmeny v kontokorentnom úvere v rámci Výkazu peňažných prostriedkov v riadku C 2.4. </t>
  </si>
  <si>
    <t xml:space="preserve">Z tohto dôvodu zostatok  peňažných prostriedkov v predch. účt. období  v riadku H </t>
  </si>
  <si>
    <t>nesedí na začiatočný stav peňažných prostriedkov v bežnom období v riadku E.</t>
  </si>
  <si>
    <t xml:space="preserve">V roku 2013 sme účtovali prostredníctvom účtu nerozdeleného zisku dobropis na cenovú odchýlku, ktorá vznikla  pri fakturácii výrobkov </t>
  </si>
  <si>
    <t>pre Caterpillar SARL za obdobie decembra 2011 a  január 2012 - účtovala sa suma 110 464,- EUR.</t>
  </si>
  <si>
    <t>Ekvivalenty peňažných prostriedkov</t>
  </si>
  <si>
    <t>Položka</t>
  </si>
  <si>
    <t>Účet</t>
  </si>
  <si>
    <t>Peniaze</t>
  </si>
  <si>
    <t>Ceniny</t>
  </si>
  <si>
    <t>Peňažné prostsriedky</t>
  </si>
  <si>
    <t>Peňažnými prostriedkami sa rozumejú peňažné hotovosti, ekvivalent peňažných hotovostí,</t>
  </si>
  <si>
    <t>Peňažné prostriedky na bežných účtoch v bankách, kontokorentný účet a časť zostatku účtu</t>
  </si>
  <si>
    <t>Peniaze na ceste, ktorý sa viaže na prevod medzi bežným účtom a pokladnicou alebo medzi</t>
  </si>
  <si>
    <t>dvoma bankovými účtami.</t>
  </si>
  <si>
    <t>Ekvivalentmi peňažných prostriedkov sa rozumie krátkodobý finančný majetok zameniteľný za</t>
  </si>
  <si>
    <t>vopred známu sumu peňažných prostriedkov, pri ktorom nie je riziko výraznej zmeny jeho</t>
  </si>
  <si>
    <t>hodnoty v najbližších troch mesiacoch odo dňa , ku ktorému sa zostavuje účtovná závierka,</t>
  </si>
  <si>
    <t>napríklad termínované vklady na bankových účtoch, ktoré sú uložené najviac na trojmesačnú</t>
  </si>
  <si>
    <t xml:space="preserve">výpovednú lehotu, likvidné cenné papiere určené na obchodovanie, prioritné akcie </t>
  </si>
  <si>
    <t>obstarané účtovnou jednotkou, ktoré sú splatné do troch mesiacov odo dňa, ku ktorému</t>
  </si>
  <si>
    <t>sa zostavuje účtovná závierka.</t>
  </si>
  <si>
    <t>Štruktúra peňažných prostriedkov a peňažných ekvivalentov:</t>
  </si>
  <si>
    <t>Bežné účtovné obdobie        Bezprostredne</t>
  </si>
  <si>
    <t>predchadzajúce</t>
  </si>
  <si>
    <t>účtovné obdobie</t>
  </si>
  <si>
    <t xml:space="preserve"> 5 467                                                  1 058</t>
  </si>
  <si>
    <t>(bez KK účtu)</t>
  </si>
  <si>
    <t xml:space="preserve">Bankový účet </t>
  </si>
  <si>
    <t>1 741 596                                     1 094 291</t>
  </si>
  <si>
    <t xml:space="preserve">211 </t>
  </si>
  <si>
    <t>28 364</t>
  </si>
  <si>
    <t>27 697</t>
  </si>
  <si>
    <t>221</t>
  </si>
  <si>
    <t>1 775 427                                      1 123 046</t>
  </si>
  <si>
    <t>Z dôvodu zmeny podielov na základnom imaní v spoločnosti Strojárne, s.r.o. spoločnosť  v roku 2013 nie je dcérskou spoločnosťou ale predstavuje spriaznenú spoločnosť. Pohľadávky poskytnuté spriazneným osobám sú uvedené v časti 7. Pohľadávky</t>
  </si>
  <si>
    <t>Spolu:</t>
  </si>
  <si>
    <r>
      <t xml:space="preserve">Pohľadávky voči spriazneným osobám sú vo výške </t>
    </r>
    <r>
      <rPr>
        <sz val="11"/>
        <color theme="1"/>
        <rFont val="Calibri"/>
        <family val="2"/>
        <charset val="238"/>
        <scheme val="minor"/>
      </rPr>
      <t>4.084.037 EUR. V predchádzajúcom účtovnom období boli pohľadávky voči spriazneným osobám vo výške 2.561.824 EUR. Spoločnosť navýšila pôžičku týmto spoločnostiam.</t>
    </r>
  </si>
  <si>
    <t>Spoločnosť k 31. 12. 2013 vykazovala v riadku č. 54 v súvahe aj cash pooling pohľadávky v hodnote 2 944 tis. EUR od spriaznenej spoločnosti Polleo Mezzanine, s.r.o.. K 31. marcu 2014 bolo z tejto pohľadávky splatené 1 722 tis. EUR a zostatok cash poolingu k 31. 03. 2014 bol 1 222 tis. EUR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</si>
</sst>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quot;Sk&quot;_-;\-* #,##0.00\ &quot;Sk&quot;_-;_-* &quot;-&quot;??\ &quot;Sk&quot;_-;_-@_-"/>
    <numFmt numFmtId="165" formatCode="#,##0\ &quot;€&quot;"/>
    <numFmt numFmtId="166" formatCode="#,##0;[Red]\(#,##0\);&quot;&quot;"/>
    <numFmt numFmtId="167" formatCode="#,##0;\-#,##0;&quot;&quot;"/>
  </numFmts>
  <fonts count="58">
    <font>
      <sz val="11"/>
      <color theme="1"/>
      <name val="Calibri"/>
      <family val="2"/>
      <charset val="238"/>
      <scheme val="minor"/>
    </font>
    <font>
      <sz val="10"/>
      <color theme="1"/>
      <name val="Calibri"/>
      <family val="2"/>
      <charset val="238"/>
      <scheme val="minor"/>
    </font>
    <font>
      <b/>
      <sz val="18"/>
      <color theme="1"/>
      <name val="Calibri"/>
      <family val="2"/>
      <charset val="238"/>
      <scheme val="minor"/>
    </font>
    <font>
      <sz val="11"/>
      <color theme="1"/>
      <name val="Arial"/>
      <family val="2"/>
      <charset val="238"/>
    </font>
    <font>
      <sz val="8"/>
      <color theme="1"/>
      <name val="Arial"/>
      <family val="2"/>
      <charset val="238"/>
    </font>
    <font>
      <sz val="10"/>
      <color theme="1"/>
      <name val="Arial"/>
      <family val="2"/>
      <charset val="238"/>
    </font>
    <font>
      <b/>
      <sz val="11"/>
      <color theme="1"/>
      <name val="Arial"/>
      <family val="2"/>
      <charset val="238"/>
    </font>
    <font>
      <b/>
      <sz val="8"/>
      <color theme="1"/>
      <name val="Arial"/>
      <family val="2"/>
      <charset val="238"/>
    </font>
    <font>
      <sz val="8"/>
      <color indexed="81"/>
      <name val="Tahoma"/>
      <family val="2"/>
      <charset val="238"/>
    </font>
    <font>
      <b/>
      <sz val="10"/>
      <color theme="1"/>
      <name val="Arial"/>
      <family val="2"/>
      <charset val="238"/>
    </font>
    <font>
      <b/>
      <u/>
      <sz val="12"/>
      <color theme="1"/>
      <name val="Arial"/>
      <family val="2"/>
      <charset val="238"/>
    </font>
    <font>
      <sz val="10"/>
      <color rgb="FFFF0000"/>
      <name val="Arial"/>
      <family val="2"/>
      <charset val="238"/>
    </font>
    <font>
      <sz val="11"/>
      <color theme="1"/>
      <name val="Calibri"/>
      <family val="2"/>
      <charset val="238"/>
      <scheme val="minor"/>
    </font>
    <font>
      <b/>
      <u/>
      <sz val="10"/>
      <color theme="1"/>
      <name val="Arial"/>
      <family val="2"/>
      <charset val="238"/>
    </font>
    <font>
      <b/>
      <u/>
      <sz val="10"/>
      <color theme="1"/>
      <name val="Calibri"/>
      <family val="2"/>
      <charset val="238"/>
    </font>
    <font>
      <i/>
      <sz val="8"/>
      <color theme="1"/>
      <name val="Arial"/>
      <family val="2"/>
      <charset val="238"/>
    </font>
    <font>
      <b/>
      <sz val="7"/>
      <color theme="1"/>
      <name val="Arial"/>
      <family val="2"/>
      <charset val="238"/>
    </font>
    <font>
      <sz val="8"/>
      <color rgb="FFFF0000"/>
      <name val="Arial"/>
      <family val="2"/>
      <charset val="238"/>
    </font>
    <font>
      <sz val="10"/>
      <name val="Arial"/>
      <family val="2"/>
      <charset val="238"/>
    </font>
    <font>
      <sz val="10"/>
      <name val="Arial"/>
      <family val="2"/>
      <charset val="238"/>
    </font>
    <font>
      <b/>
      <sz val="10"/>
      <name val="Arial"/>
      <family val="2"/>
      <charset val="238"/>
    </font>
    <font>
      <b/>
      <sz val="7"/>
      <name val="Times New Roman"/>
      <family val="1"/>
      <charset val="238"/>
    </font>
    <font>
      <sz val="7"/>
      <name val="Times New Roman"/>
      <family val="1"/>
      <charset val="238"/>
    </font>
    <font>
      <i/>
      <sz val="10"/>
      <name val="Arial"/>
      <family val="2"/>
      <charset val="238"/>
    </font>
    <font>
      <sz val="7"/>
      <color indexed="10"/>
      <name val="Times New Roman"/>
      <family val="1"/>
      <charset val="238"/>
    </font>
    <font>
      <sz val="10"/>
      <color indexed="10"/>
      <name val="Arial"/>
      <family val="2"/>
      <charset val="238"/>
    </font>
    <font>
      <sz val="8"/>
      <name val="Arial"/>
      <family val="2"/>
      <charset val="238"/>
    </font>
    <font>
      <b/>
      <sz val="8"/>
      <name val="Arial"/>
      <family val="2"/>
      <charset val="238"/>
    </font>
    <font>
      <b/>
      <i/>
      <sz val="10"/>
      <name val="Arial"/>
      <family val="2"/>
      <charset val="238"/>
    </font>
    <font>
      <b/>
      <u/>
      <sz val="10"/>
      <name val="Arial"/>
      <family val="2"/>
      <charset val="238"/>
    </font>
    <font>
      <b/>
      <sz val="12"/>
      <color theme="1"/>
      <name val="Arial"/>
      <family val="2"/>
      <charset val="238"/>
    </font>
    <font>
      <sz val="10"/>
      <name val="Arial CE"/>
      <charset val="238"/>
    </font>
    <font>
      <b/>
      <sz val="8"/>
      <name val="Verdana"/>
      <family val="2"/>
      <charset val="238"/>
    </font>
    <font>
      <sz val="8"/>
      <name val="Verdana"/>
      <family val="2"/>
      <charset val="238"/>
    </font>
    <font>
      <b/>
      <sz val="9"/>
      <name val="Verdana"/>
      <family val="2"/>
      <charset val="238"/>
    </font>
    <font>
      <b/>
      <sz val="8"/>
      <name val="Verdana"/>
      <family val="2"/>
    </font>
    <font>
      <sz val="8"/>
      <name val="Verdana"/>
      <family val="2"/>
    </font>
    <font>
      <sz val="9"/>
      <name val="Verdana"/>
      <family val="2"/>
      <charset val="238"/>
    </font>
    <font>
      <b/>
      <sz val="9"/>
      <name val="Verdana"/>
      <family val="2"/>
    </font>
    <font>
      <b/>
      <sz val="7"/>
      <name val="Arial"/>
      <family val="2"/>
      <charset val="238"/>
    </font>
    <font>
      <sz val="11"/>
      <color rgb="FFFF0000"/>
      <name val="Calibri"/>
      <family val="2"/>
      <charset val="238"/>
      <scheme val="minor"/>
    </font>
    <font>
      <sz val="9"/>
      <color indexed="81"/>
      <name val="Tahoma"/>
      <family val="2"/>
      <charset val="238"/>
    </font>
    <font>
      <i/>
      <sz val="10"/>
      <color theme="1"/>
      <name val="Arial"/>
      <family val="2"/>
      <charset val="238"/>
    </font>
    <font>
      <sz val="7"/>
      <color theme="1"/>
      <name val="Times New Roman"/>
      <family val="1"/>
      <charset val="238"/>
    </font>
    <font>
      <sz val="11"/>
      <name val="Calibri"/>
      <family val="2"/>
      <charset val="238"/>
      <scheme val="minor"/>
    </font>
    <font>
      <b/>
      <sz val="11"/>
      <color theme="1"/>
      <name val="Arial"/>
      <family val="2"/>
    </font>
    <font>
      <b/>
      <sz val="7"/>
      <color theme="1"/>
      <name val="Times New Roman"/>
      <family val="1"/>
    </font>
    <font>
      <sz val="10"/>
      <name val="Arial"/>
      <family val="2"/>
    </font>
    <font>
      <sz val="11"/>
      <name val="Arial"/>
      <family val="2"/>
    </font>
    <font>
      <b/>
      <sz val="11"/>
      <name val="Arial"/>
      <family val="2"/>
    </font>
    <font>
      <sz val="10"/>
      <name val="Geneva"/>
      <charset val="238"/>
    </font>
    <font>
      <i/>
      <sz val="11"/>
      <name val="Arial"/>
      <family val="2"/>
    </font>
    <font>
      <b/>
      <sz val="11"/>
      <color theme="1"/>
      <name val="Calibri"/>
      <family val="2"/>
      <charset val="238"/>
      <scheme val="minor"/>
    </font>
    <font>
      <b/>
      <sz val="9"/>
      <color rgb="FF000000"/>
      <name val="Arial"/>
      <family val="2"/>
      <charset val="238"/>
    </font>
    <font>
      <sz val="9"/>
      <color theme="1"/>
      <name val="Arial"/>
      <family val="2"/>
      <charset val="238"/>
    </font>
    <font>
      <b/>
      <sz val="9"/>
      <color theme="1"/>
      <name val="Arial"/>
      <family val="2"/>
      <charset val="238"/>
    </font>
    <font>
      <sz val="8"/>
      <color theme="1"/>
      <name val="Calibri"/>
      <family val="2"/>
      <charset val="238"/>
      <scheme val="minor"/>
    </font>
    <font>
      <sz val="10"/>
      <color theme="0"/>
      <name val="Arial"/>
      <family val="2"/>
      <charset val="238"/>
    </font>
  </fonts>
  <fills count="10">
    <fill>
      <patternFill patternType="none"/>
    </fill>
    <fill>
      <patternFill patternType="gray125"/>
    </fill>
    <fill>
      <patternFill patternType="solid">
        <fgColor rgb="FFFFFFFF"/>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indexed="43"/>
        <bgColor indexed="64"/>
      </patternFill>
    </fill>
    <fill>
      <patternFill patternType="solid">
        <fgColor indexed="13"/>
        <bgColor indexed="64"/>
      </patternFill>
    </fill>
    <fill>
      <patternFill patternType="solid">
        <fgColor indexed="1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s>
  <cellStyleXfs count="9">
    <xf numFmtId="0" fontId="0" fillId="0" borderId="0"/>
    <xf numFmtId="9" fontId="12" fillId="0" borderId="0" applyFont="0" applyFill="0" applyBorder="0" applyAlignment="0" applyProtection="0"/>
    <xf numFmtId="0" fontId="19" fillId="0" borderId="0"/>
    <xf numFmtId="0" fontId="31" fillId="0" borderId="0"/>
    <xf numFmtId="164" fontId="31" fillId="0" borderId="0" applyFont="0" applyFill="0" applyBorder="0" applyAlignment="0" applyProtection="0"/>
    <xf numFmtId="0" fontId="47" fillId="0" borderId="0"/>
    <xf numFmtId="0" fontId="50" fillId="0" borderId="0"/>
    <xf numFmtId="0" fontId="47" fillId="0" borderId="0"/>
    <xf numFmtId="0" fontId="47" fillId="0" borderId="0"/>
  </cellStyleXfs>
  <cellXfs count="1017">
    <xf numFmtId="0" fontId="0" fillId="0" borderId="0" xfId="0"/>
    <xf numFmtId="0" fontId="1" fillId="0" borderId="0" xfId="0" applyFont="1"/>
    <xf numFmtId="0" fontId="0" fillId="0" borderId="0" xfId="0" applyFill="1"/>
    <xf numFmtId="0" fontId="3" fillId="0" borderId="0" xfId="0" applyFont="1"/>
    <xf numFmtId="0" fontId="4" fillId="0" borderId="0" xfId="0" applyFont="1"/>
    <xf numFmtId="0" fontId="5" fillId="0" borderId="0" xfId="0" applyFont="1"/>
    <xf numFmtId="0" fontId="3" fillId="0" borderId="0" xfId="0" applyFont="1" applyFill="1"/>
    <xf numFmtId="0" fontId="5" fillId="0" borderId="0" xfId="0" applyFont="1" applyFill="1"/>
    <xf numFmtId="0" fontId="5" fillId="0" borderId="0" xfId="0" applyFont="1" applyAlignment="1">
      <alignment vertical="center"/>
    </xf>
    <xf numFmtId="0" fontId="10" fillId="0" borderId="0" xfId="0" applyFont="1"/>
    <xf numFmtId="0" fontId="5" fillId="0" borderId="0" xfId="0" applyFont="1" applyBorder="1"/>
    <xf numFmtId="0" fontId="4" fillId="0" borderId="0" xfId="0" applyFont="1" applyBorder="1" applyAlignment="1">
      <alignment horizontal="left" vertical="center"/>
    </xf>
    <xf numFmtId="3" fontId="4" fillId="0" borderId="0" xfId="0" applyNumberFormat="1" applyFont="1" applyBorder="1" applyAlignment="1">
      <alignment horizontal="right" vertical="center"/>
    </xf>
    <xf numFmtId="0" fontId="13" fillId="0" borderId="0" xfId="0" applyFont="1"/>
    <xf numFmtId="0" fontId="4" fillId="0" borderId="11" xfId="0" applyFont="1" applyBorder="1"/>
    <xf numFmtId="0" fontId="9" fillId="0" borderId="0" xfId="0" applyFont="1"/>
    <xf numFmtId="0" fontId="19" fillId="0" borderId="0" xfId="2"/>
    <xf numFmtId="0" fontId="18" fillId="0" borderId="0" xfId="2" applyFont="1" applyAlignment="1">
      <alignment horizontal="left"/>
    </xf>
    <xf numFmtId="0" fontId="26" fillId="0" borderId="0" xfId="2" applyFont="1" applyAlignment="1"/>
    <xf numFmtId="0" fontId="26" fillId="0" borderId="0" xfId="2" applyFont="1"/>
    <xf numFmtId="0" fontId="27" fillId="0" borderId="1" xfId="2" applyFont="1" applyBorder="1" applyAlignment="1">
      <alignment horizontal="center" vertical="center"/>
    </xf>
    <xf numFmtId="0" fontId="19" fillId="0" borderId="0" xfId="2" applyBorder="1" applyAlignment="1">
      <alignment horizontal="center" vertical="center" wrapText="1"/>
    </xf>
    <xf numFmtId="0" fontId="19" fillId="0" borderId="0" xfId="2" applyBorder="1" applyAlignment="1">
      <alignment horizontal="left" vertical="center" wrapText="1"/>
    </xf>
    <xf numFmtId="0" fontId="27" fillId="0" borderId="0" xfId="2" applyFont="1" applyBorder="1" applyAlignment="1">
      <alignment horizontal="left" vertical="center" wrapText="1"/>
    </xf>
    <xf numFmtId="49" fontId="5" fillId="0" borderId="0" xfId="0" applyNumberFormat="1" applyFont="1" applyAlignment="1">
      <alignment horizontal="right"/>
    </xf>
    <xf numFmtId="0" fontId="5" fillId="0" borderId="1" xfId="0" applyFont="1" applyBorder="1"/>
    <xf numFmtId="0" fontId="4" fillId="0" borderId="0" xfId="0" applyFont="1" applyBorder="1"/>
    <xf numFmtId="0" fontId="4" fillId="0" borderId="1" xfId="0" applyFont="1" applyBorder="1"/>
    <xf numFmtId="0" fontId="4" fillId="0" borderId="6" xfId="0" applyFont="1" applyBorder="1"/>
    <xf numFmtId="0" fontId="4" fillId="0" borderId="5" xfId="0" applyFont="1" applyBorder="1"/>
    <xf numFmtId="0" fontId="4" fillId="0" borderId="7" xfId="0" applyFont="1" applyBorder="1"/>
    <xf numFmtId="0" fontId="4" fillId="0" borderId="8" xfId="0" applyFont="1" applyBorder="1"/>
    <xf numFmtId="0" fontId="5" fillId="0" borderId="0" xfId="0" applyFont="1" applyBorder="1" applyAlignment="1">
      <alignment horizontal="center"/>
    </xf>
    <xf numFmtId="0" fontId="5" fillId="0" borderId="9" xfId="0" applyFont="1" applyBorder="1"/>
    <xf numFmtId="0" fontId="5" fillId="0" borderId="10" xfId="0" applyFont="1" applyBorder="1"/>
    <xf numFmtId="0" fontId="5" fillId="0" borderId="11" xfId="0" applyFont="1" applyBorder="1"/>
    <xf numFmtId="0" fontId="5" fillId="0" borderId="12" xfId="0" applyFont="1" applyBorder="1"/>
    <xf numFmtId="0" fontId="4" fillId="0" borderId="9" xfId="0" applyFont="1" applyBorder="1"/>
    <xf numFmtId="0" fontId="5" fillId="0" borderId="8" xfId="0" applyFont="1" applyBorder="1"/>
    <xf numFmtId="0" fontId="4" fillId="0" borderId="10" xfId="0" applyFont="1" applyBorder="1"/>
    <xf numFmtId="0" fontId="5" fillId="0" borderId="19" xfId="0" applyFont="1" applyBorder="1" applyAlignment="1">
      <alignment horizontal="center"/>
    </xf>
    <xf numFmtId="0" fontId="4" fillId="0" borderId="2" xfId="0" applyFont="1" applyBorder="1"/>
    <xf numFmtId="0" fontId="4" fillId="0" borderId="3" xfId="0" applyFont="1" applyBorder="1"/>
    <xf numFmtId="0" fontId="4" fillId="0" borderId="4" xfId="0" applyFont="1" applyBorder="1"/>
    <xf numFmtId="0" fontId="5" fillId="0" borderId="11" xfId="0" applyFont="1" applyBorder="1" applyAlignment="1">
      <alignment horizontal="center"/>
    </xf>
    <xf numFmtId="0" fontId="4" fillId="0" borderId="0" xfId="0" applyFont="1" applyAlignment="1">
      <alignment horizontal="right"/>
    </xf>
    <xf numFmtId="0" fontId="5" fillId="0" borderId="2" xfId="0" applyFont="1" applyBorder="1"/>
    <xf numFmtId="0" fontId="5" fillId="0" borderId="3" xfId="0" applyFont="1" applyBorder="1"/>
    <xf numFmtId="0" fontId="5" fillId="0" borderId="4" xfId="0" applyFont="1" applyBorder="1"/>
    <xf numFmtId="0" fontId="32" fillId="3" borderId="7" xfId="3" applyFont="1" applyFill="1" applyBorder="1" applyAlignment="1">
      <alignment horizontal="center"/>
    </xf>
    <xf numFmtId="0" fontId="20" fillId="0" borderId="0" xfId="3" applyFont="1"/>
    <xf numFmtId="0" fontId="32" fillId="3" borderId="9" xfId="3" applyFont="1" applyFill="1" applyBorder="1" applyAlignment="1">
      <alignment horizontal="center"/>
    </xf>
    <xf numFmtId="0" fontId="32" fillId="3" borderId="19" xfId="3" applyFont="1" applyFill="1" applyBorder="1" applyAlignment="1">
      <alignment horizontal="center"/>
    </xf>
    <xf numFmtId="0" fontId="32" fillId="3" borderId="11" xfId="3" applyFont="1" applyFill="1" applyBorder="1" applyAlignment="1">
      <alignment horizontal="center"/>
    </xf>
    <xf numFmtId="0" fontId="32" fillId="3" borderId="0" xfId="3" applyFont="1" applyFill="1" applyBorder="1" applyAlignment="1">
      <alignment horizontal="center"/>
    </xf>
    <xf numFmtId="0" fontId="33" fillId="3" borderId="19" xfId="3" applyFont="1" applyFill="1" applyBorder="1"/>
    <xf numFmtId="3" fontId="34" fillId="0" borderId="1" xfId="3" applyNumberFormat="1" applyFont="1" applyFill="1" applyBorder="1" applyAlignment="1">
      <alignment horizontal="right"/>
    </xf>
    <xf numFmtId="0" fontId="18" fillId="0" borderId="0" xfId="3" applyFont="1"/>
    <xf numFmtId="3" fontId="37" fillId="0" borderId="1" xfId="3" applyNumberFormat="1" applyFont="1" applyFill="1" applyBorder="1" applyAlignment="1">
      <alignment horizontal="right"/>
    </xf>
    <xf numFmtId="0" fontId="32" fillId="3" borderId="20" xfId="3" applyFont="1" applyFill="1" applyBorder="1" applyAlignment="1"/>
    <xf numFmtId="0" fontId="32" fillId="3" borderId="1" xfId="3" applyFont="1" applyFill="1" applyBorder="1" applyAlignment="1">
      <alignment horizontal="center"/>
    </xf>
    <xf numFmtId="0" fontId="32" fillId="3" borderId="21" xfId="3" applyFont="1" applyFill="1" applyBorder="1" applyAlignment="1"/>
    <xf numFmtId="0" fontId="26" fillId="0" borderId="0" xfId="3" applyFont="1"/>
    <xf numFmtId="0" fontId="32" fillId="3" borderId="1" xfId="3" applyFont="1" applyFill="1" applyBorder="1" applyAlignment="1"/>
    <xf numFmtId="0" fontId="32" fillId="3" borderId="21" xfId="3" applyFont="1" applyFill="1" applyBorder="1" applyAlignment="1">
      <alignment horizontal="center"/>
    </xf>
    <xf numFmtId="0" fontId="33" fillId="0" borderId="0" xfId="3" applyFont="1"/>
    <xf numFmtId="0" fontId="33" fillId="0" borderId="0" xfId="3" applyFont="1" applyAlignment="1">
      <alignment wrapText="1"/>
    </xf>
    <xf numFmtId="49" fontId="33" fillId="0" borderId="0" xfId="3" applyNumberFormat="1" applyFont="1"/>
    <xf numFmtId="3" fontId="33" fillId="0" borderId="0" xfId="3" applyNumberFormat="1" applyFont="1"/>
    <xf numFmtId="0" fontId="32" fillId="3" borderId="1" xfId="3" applyFont="1" applyFill="1" applyBorder="1" applyAlignment="1">
      <alignment horizontal="center" wrapText="1"/>
    </xf>
    <xf numFmtId="49" fontId="32" fillId="3" borderId="1" xfId="3" applyNumberFormat="1" applyFont="1" applyFill="1" applyBorder="1" applyAlignment="1">
      <alignment horizontal="center" wrapText="1"/>
    </xf>
    <xf numFmtId="0" fontId="27" fillId="0" borderId="0" xfId="3" applyFont="1" applyFill="1" applyBorder="1" applyAlignment="1">
      <alignment horizontal="center" wrapText="1"/>
    </xf>
    <xf numFmtId="0" fontId="32" fillId="0" borderId="1" xfId="3" applyFont="1" applyBorder="1" applyAlignment="1">
      <alignment vertical="center"/>
    </xf>
    <xf numFmtId="0" fontId="32" fillId="0" borderId="1" xfId="3" applyFont="1" applyBorder="1" applyAlignment="1">
      <alignment vertical="center" wrapText="1" shrinkToFit="1"/>
    </xf>
    <xf numFmtId="49" fontId="32" fillId="0" borderId="1" xfId="3" applyNumberFormat="1" applyFont="1" applyBorder="1" applyAlignment="1">
      <alignment horizontal="center" vertical="center"/>
    </xf>
    <xf numFmtId="3" fontId="34" fillId="0" borderId="1" xfId="3" applyNumberFormat="1" applyFont="1" applyBorder="1"/>
    <xf numFmtId="0" fontId="20" fillId="0" borderId="0" xfId="3" applyFont="1" applyFill="1" applyBorder="1"/>
    <xf numFmtId="0" fontId="32" fillId="0" borderId="1" xfId="3" applyFont="1" applyBorder="1" applyAlignment="1">
      <alignment horizontal="left" vertical="center"/>
    </xf>
    <xf numFmtId="0" fontId="18" fillId="0" borderId="0" xfId="3" applyFont="1" applyFill="1" applyBorder="1"/>
    <xf numFmtId="0" fontId="33" fillId="0" borderId="1" xfId="3" applyFont="1" applyBorder="1" applyAlignment="1">
      <alignment horizontal="left" vertical="center"/>
    </xf>
    <xf numFmtId="0" fontId="33" fillId="0" borderId="1" xfId="3" applyFont="1" applyBorder="1" applyAlignment="1">
      <alignment vertical="center" wrapText="1" shrinkToFit="1"/>
    </xf>
    <xf numFmtId="49" fontId="33" fillId="0" borderId="1" xfId="3" applyNumberFormat="1" applyFont="1" applyBorder="1" applyAlignment="1">
      <alignment horizontal="center" vertical="center"/>
    </xf>
    <xf numFmtId="3" fontId="37" fillId="0" borderId="1" xfId="3" applyNumberFormat="1" applyFont="1" applyBorder="1"/>
    <xf numFmtId="0" fontId="33" fillId="0" borderId="1" xfId="3" applyFont="1" applyBorder="1" applyAlignment="1">
      <alignment horizontal="right" vertical="center"/>
    </xf>
    <xf numFmtId="0" fontId="33" fillId="0" borderId="1" xfId="3" applyFont="1" applyFill="1" applyBorder="1" applyAlignment="1">
      <alignment vertical="center" wrapText="1" shrinkToFit="1"/>
    </xf>
    <xf numFmtId="49" fontId="33" fillId="0" borderId="1" xfId="3" applyNumberFormat="1" applyFont="1" applyFill="1" applyBorder="1" applyAlignment="1">
      <alignment horizontal="center" vertical="center"/>
    </xf>
    <xf numFmtId="3" fontId="37" fillId="0" borderId="1" xfId="3" applyNumberFormat="1" applyFont="1" applyFill="1" applyBorder="1"/>
    <xf numFmtId="0" fontId="32" fillId="0" borderId="1" xfId="3" applyFont="1" applyFill="1" applyBorder="1" applyAlignment="1">
      <alignment vertical="center" wrapText="1" shrinkToFit="1"/>
    </xf>
    <xf numFmtId="49" fontId="32" fillId="0" borderId="1" xfId="3" applyNumberFormat="1" applyFont="1" applyFill="1" applyBorder="1" applyAlignment="1">
      <alignment horizontal="center" vertical="center"/>
    </xf>
    <xf numFmtId="3" fontId="34" fillId="0" borderId="1" xfId="3" applyNumberFormat="1" applyFont="1" applyFill="1" applyBorder="1"/>
    <xf numFmtId="0" fontId="26" fillId="0" borderId="0" xfId="3" applyFont="1" applyBorder="1" applyAlignment="1">
      <alignment horizontal="left" vertical="center"/>
    </xf>
    <xf numFmtId="0" fontId="26" fillId="0" borderId="0" xfId="3" applyFont="1" applyBorder="1" applyAlignment="1">
      <alignment vertical="center" wrapText="1" shrinkToFit="1"/>
    </xf>
    <xf numFmtId="49" fontId="26" fillId="0" borderId="0" xfId="3" applyNumberFormat="1" applyFont="1" applyBorder="1" applyAlignment="1">
      <alignment horizontal="center" vertical="center"/>
    </xf>
    <xf numFmtId="49" fontId="35" fillId="0" borderId="1" xfId="3" applyNumberFormat="1" applyFont="1" applyFill="1" applyBorder="1" applyAlignment="1">
      <alignment horizontal="center" vertical="center"/>
    </xf>
    <xf numFmtId="0" fontId="33" fillId="0" borderId="1" xfId="3" applyFont="1" applyFill="1" applyBorder="1" applyAlignment="1">
      <alignment horizontal="left" vertical="center"/>
    </xf>
    <xf numFmtId="0" fontId="33" fillId="0" borderId="1" xfId="3" applyFont="1" applyFill="1" applyBorder="1" applyAlignment="1">
      <alignment vertical="center"/>
    </xf>
    <xf numFmtId="3" fontId="38" fillId="0" borderId="1" xfId="3" applyNumberFormat="1" applyFont="1" applyFill="1" applyBorder="1"/>
    <xf numFmtId="0" fontId="33" fillId="0" borderId="1" xfId="3" applyFont="1" applyBorder="1" applyAlignment="1">
      <alignment vertical="center"/>
    </xf>
    <xf numFmtId="0" fontId="18" fillId="0" borderId="0" xfId="3" applyFont="1" applyBorder="1"/>
    <xf numFmtId="0" fontId="33" fillId="0" borderId="1" xfId="3" applyFont="1" applyBorder="1" applyAlignment="1">
      <alignment horizontal="left" vertical="center" indent="1"/>
    </xf>
    <xf numFmtId="0" fontId="32" fillId="0" borderId="1" xfId="3" applyFont="1" applyBorder="1" applyAlignment="1">
      <alignment horizontal="left" vertical="center" indent="1"/>
    </xf>
    <xf numFmtId="0" fontId="33" fillId="0" borderId="1" xfId="3" applyFont="1" applyBorder="1" applyAlignment="1">
      <alignment horizontal="center"/>
    </xf>
    <xf numFmtId="0" fontId="33" fillId="0" borderId="1" xfId="3" applyFont="1" applyBorder="1" applyAlignment="1">
      <alignment wrapText="1"/>
    </xf>
    <xf numFmtId="0" fontId="26" fillId="0" borderId="0" xfId="3" applyFont="1" applyBorder="1"/>
    <xf numFmtId="0" fontId="33" fillId="0" borderId="1" xfId="3" applyFont="1" applyBorder="1" applyAlignment="1">
      <alignment horizontal="center" vertical="center"/>
    </xf>
    <xf numFmtId="0" fontId="39" fillId="0" borderId="0" xfId="3" applyFont="1" applyBorder="1" applyAlignment="1">
      <alignment vertical="center" wrapText="1" shrinkToFit="1"/>
    </xf>
    <xf numFmtId="0" fontId="33" fillId="0" borderId="21" xfId="3" applyFont="1" applyBorder="1" applyAlignment="1">
      <alignment vertical="center" wrapText="1" shrinkToFit="1"/>
    </xf>
    <xf numFmtId="0" fontId="33" fillId="0" borderId="20" xfId="3" applyFont="1" applyBorder="1" applyAlignment="1">
      <alignment vertical="center" wrapText="1" shrinkToFit="1"/>
    </xf>
    <xf numFmtId="49" fontId="33" fillId="0" borderId="1" xfId="3" applyNumberFormat="1" applyFont="1" applyBorder="1" applyAlignment="1">
      <alignment vertical="center" wrapText="1" shrinkToFit="1"/>
    </xf>
    <xf numFmtId="0" fontId="33" fillId="0" borderId="0" xfId="3" applyFont="1" applyBorder="1"/>
    <xf numFmtId="0" fontId="33" fillId="0" borderId="0" xfId="3" applyFont="1" applyBorder="1" applyAlignment="1">
      <alignment wrapText="1"/>
    </xf>
    <xf numFmtId="49" fontId="33" fillId="0" borderId="0" xfId="3" applyNumberFormat="1" applyFont="1" applyBorder="1" applyAlignment="1">
      <alignment horizontal="center" vertical="center"/>
    </xf>
    <xf numFmtId="0" fontId="32" fillId="0" borderId="0" xfId="3" applyFont="1" applyBorder="1"/>
    <xf numFmtId="49" fontId="32" fillId="0" borderId="0" xfId="3" applyNumberFormat="1" applyFont="1" applyBorder="1" applyAlignment="1">
      <alignment horizontal="center" vertical="center"/>
    </xf>
    <xf numFmtId="0" fontId="32" fillId="0" borderId="0" xfId="3" applyFont="1" applyBorder="1" applyAlignment="1">
      <alignment horizontal="left" vertical="center" indent="1"/>
    </xf>
    <xf numFmtId="0" fontId="32" fillId="0" borderId="0" xfId="3" applyFont="1" applyBorder="1" applyAlignment="1">
      <alignment vertical="center" wrapText="1" shrinkToFit="1"/>
    </xf>
    <xf numFmtId="0" fontId="33" fillId="0" borderId="0" xfId="3" applyFont="1" applyBorder="1" applyAlignment="1"/>
    <xf numFmtId="0" fontId="33" fillId="0" borderId="0" xfId="3" applyFont="1" applyBorder="1" applyAlignment="1">
      <alignment horizontal="center"/>
    </xf>
    <xf numFmtId="0" fontId="4" fillId="0" borderId="0" xfId="0" applyFont="1" applyBorder="1" applyAlignment="1">
      <alignment horizontal="center"/>
    </xf>
    <xf numFmtId="0" fontId="5" fillId="0" borderId="1" xfId="0" applyFont="1" applyBorder="1" applyAlignment="1">
      <alignment horizontal="center"/>
    </xf>
    <xf numFmtId="0" fontId="4" fillId="0" borderId="1" xfId="0" applyFont="1" applyBorder="1" applyAlignment="1">
      <alignment horizontal="center"/>
    </xf>
    <xf numFmtId="0" fontId="5" fillId="0" borderId="1" xfId="0" applyFont="1" applyFill="1" applyBorder="1" applyAlignment="1">
      <alignment horizontal="center"/>
    </xf>
    <xf numFmtId="0" fontId="5" fillId="0" borderId="0" xfId="0" applyFont="1" applyAlignment="1">
      <alignment horizontal="center"/>
    </xf>
    <xf numFmtId="0" fontId="4" fillId="0" borderId="0" xfId="0" applyFont="1" applyAlignment="1"/>
    <xf numFmtId="0" fontId="4" fillId="0" borderId="0" xfId="0" applyFont="1" applyFill="1"/>
    <xf numFmtId="0" fontId="4" fillId="0" borderId="0" xfId="0" applyFont="1" applyAlignment="1">
      <alignment horizontal="center"/>
    </xf>
    <xf numFmtId="0" fontId="4" fillId="0" borderId="1" xfId="0" applyFont="1" applyFill="1" applyBorder="1"/>
    <xf numFmtId="0" fontId="7" fillId="0" borderId="11" xfId="0" applyFont="1" applyBorder="1" applyAlignment="1">
      <alignment horizontal="left"/>
    </xf>
    <xf numFmtId="0" fontId="4" fillId="0" borderId="5" xfId="0" applyFont="1" applyFill="1" applyBorder="1"/>
    <xf numFmtId="0" fontId="4" fillId="0" borderId="19" xfId="0" applyFont="1" applyBorder="1" applyAlignment="1">
      <alignment horizontal="center"/>
    </xf>
    <xf numFmtId="0" fontId="4" fillId="0" borderId="11" xfId="0" applyFont="1" applyBorder="1" applyAlignment="1">
      <alignment horizontal="center"/>
    </xf>
    <xf numFmtId="0" fontId="5" fillId="0" borderId="8" xfId="0" applyFont="1" applyBorder="1" applyAlignment="1">
      <alignment horizontal="center"/>
    </xf>
    <xf numFmtId="0" fontId="9" fillId="0" borderId="0" xfId="0" applyFont="1" applyAlignment="1">
      <alignment horizontal="center"/>
    </xf>
    <xf numFmtId="0" fontId="5" fillId="0" borderId="9" xfId="0" applyFont="1" applyBorder="1" applyAlignment="1">
      <alignment horizontal="center"/>
    </xf>
    <xf numFmtId="0" fontId="5" fillId="0" borderId="1" xfId="0" applyFont="1" applyBorder="1" applyAlignment="1">
      <alignment horizontal="right"/>
    </xf>
    <xf numFmtId="0" fontId="5" fillId="0" borderId="0" xfId="0" applyFont="1" applyBorder="1" applyAlignment="1">
      <alignment horizontal="right"/>
    </xf>
    <xf numFmtId="0" fontId="5" fillId="0" borderId="0" xfId="0" applyFont="1" applyAlignment="1">
      <alignment horizontal="left" vertical="center" wrapText="1"/>
    </xf>
    <xf numFmtId="0" fontId="27" fillId="0" borderId="0" xfId="2"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xf>
    <xf numFmtId="3" fontId="26" fillId="0" borderId="0" xfId="2" applyNumberFormat="1" applyFont="1" applyBorder="1" applyAlignment="1">
      <alignment horizontal="center" vertical="center" wrapText="1"/>
    </xf>
    <xf numFmtId="0" fontId="26" fillId="0" borderId="0" xfId="2" applyFont="1" applyBorder="1" applyAlignment="1">
      <alignment horizontal="left" vertical="center" wrapText="1"/>
    </xf>
    <xf numFmtId="0" fontId="5" fillId="0" borderId="0" xfId="0" applyFont="1" applyAlignment="1">
      <alignment vertical="center" wrapText="1"/>
    </xf>
    <xf numFmtId="0" fontId="5" fillId="0" borderId="0" xfId="0" applyFont="1" applyAlignment="1">
      <alignment vertical="top" wrapText="1"/>
    </xf>
    <xf numFmtId="0" fontId="4" fillId="0" borderId="0" xfId="0" applyFont="1" applyBorder="1" applyAlignment="1">
      <alignment horizontal="left" vertical="center" wrapText="1"/>
    </xf>
    <xf numFmtId="0" fontId="18" fillId="0" borderId="0" xfId="2" applyFont="1" applyAlignment="1">
      <alignment wrapText="1"/>
    </xf>
    <xf numFmtId="0" fontId="5" fillId="0" borderId="0" xfId="0" applyFont="1" applyAlignment="1">
      <alignment horizontal="left" vertical="center" wrapText="1"/>
    </xf>
    <xf numFmtId="0" fontId="4" fillId="0" borderId="0" xfId="0" applyFont="1" applyBorder="1" applyAlignment="1">
      <alignment horizontal="center" vertical="center"/>
    </xf>
    <xf numFmtId="3" fontId="37" fillId="4" borderId="1" xfId="3" applyNumberFormat="1" applyFont="1" applyFill="1" applyBorder="1"/>
    <xf numFmtId="3" fontId="34" fillId="4" borderId="1" xfId="3" applyNumberFormat="1" applyFont="1" applyFill="1" applyBorder="1"/>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0" fillId="4" borderId="0" xfId="0" applyFill="1"/>
    <xf numFmtId="0" fontId="40" fillId="0" borderId="0" xfId="0" applyFont="1"/>
    <xf numFmtId="0" fontId="18" fillId="0" borderId="0" xfId="2" applyFont="1" applyAlignment="1"/>
    <xf numFmtId="0" fontId="19" fillId="0" borderId="0" xfId="2" applyAlignment="1"/>
    <xf numFmtId="0" fontId="0" fillId="0" borderId="0" xfId="0" applyAlignment="1"/>
    <xf numFmtId="0" fontId="5" fillId="0" borderId="0" xfId="0" applyFont="1" applyAlignment="1">
      <alignment horizontal="center" vertical="center" wrapText="1"/>
    </xf>
    <xf numFmtId="0" fontId="19" fillId="0" borderId="0" xfId="2" applyFill="1"/>
    <xf numFmtId="0" fontId="18" fillId="0" borderId="0" xfId="2" applyFont="1" applyFill="1" applyAlignment="1">
      <alignment wrapText="1"/>
    </xf>
    <xf numFmtId="0" fontId="29" fillId="0" borderId="0" xfId="2" applyFont="1" applyFill="1" applyAlignment="1">
      <alignment wrapText="1"/>
    </xf>
    <xf numFmtId="0" fontId="9" fillId="0" borderId="11" xfId="0" applyFont="1" applyFill="1" applyBorder="1"/>
    <xf numFmtId="0" fontId="29" fillId="2" borderId="0" xfId="2" applyFont="1" applyFill="1" applyAlignment="1"/>
    <xf numFmtId="0" fontId="29" fillId="0" borderId="0" xfId="2" applyFont="1" applyFill="1" applyAlignment="1"/>
    <xf numFmtId="0" fontId="0" fillId="0" borderId="0" xfId="0" applyFill="1" applyAlignment="1"/>
    <xf numFmtId="0" fontId="29" fillId="0" borderId="0" xfId="2" applyFont="1" applyFill="1" applyAlignment="1">
      <alignment horizontal="left"/>
    </xf>
    <xf numFmtId="0" fontId="29" fillId="0" borderId="0" xfId="2" applyFont="1" applyFill="1" applyBorder="1" applyAlignment="1">
      <alignment horizontal="left"/>
    </xf>
    <xf numFmtId="0" fontId="18" fillId="0" borderId="0" xfId="2" applyFont="1"/>
    <xf numFmtId="0" fontId="11" fillId="0" borderId="0" xfId="2" applyFont="1"/>
    <xf numFmtId="0" fontId="18" fillId="0" borderId="0" xfId="0" applyFont="1" applyFill="1" applyAlignment="1">
      <alignment vertical="center"/>
    </xf>
    <xf numFmtId="0" fontId="18" fillId="0" borderId="0" xfId="2" applyFont="1" applyFill="1" applyAlignment="1"/>
    <xf numFmtId="0" fontId="33" fillId="0" borderId="0" xfId="0" applyFont="1" applyAlignment="1">
      <alignment wrapText="1"/>
    </xf>
    <xf numFmtId="49" fontId="33" fillId="0" borderId="0" xfId="0" applyNumberFormat="1" applyFont="1"/>
    <xf numFmtId="3" fontId="33" fillId="0" borderId="0" xfId="0" applyNumberFormat="1" applyFont="1" applyAlignment="1">
      <alignment horizontal="center"/>
    </xf>
    <xf numFmtId="0" fontId="18" fillId="0" borderId="0" xfId="2" applyFont="1" applyFill="1"/>
    <xf numFmtId="0" fontId="0" fillId="0" borderId="0" xfId="0" applyFont="1"/>
    <xf numFmtId="0" fontId="40" fillId="0" borderId="0" xfId="0" applyFont="1" applyFill="1"/>
    <xf numFmtId="0" fontId="18" fillId="0" borderId="0" xfId="2" applyFont="1" applyAlignment="1">
      <alignment horizontal="justify" wrapText="1"/>
    </xf>
    <xf numFmtId="0" fontId="18" fillId="0" borderId="0" xfId="2" applyFont="1" applyAlignment="1">
      <alignment wrapText="1"/>
    </xf>
    <xf numFmtId="0" fontId="19" fillId="0" borderId="0" xfId="2" applyAlignment="1">
      <alignment vertical="top"/>
    </xf>
    <xf numFmtId="0" fontId="19" fillId="0" borderId="0" xfId="2" applyAlignment="1">
      <alignment horizontal="left" wrapText="1"/>
    </xf>
    <xf numFmtId="0" fontId="5" fillId="0" borderId="0" xfId="2" applyFont="1"/>
    <xf numFmtId="0" fontId="4" fillId="0" borderId="2" xfId="0" applyFont="1" applyBorder="1" applyAlignment="1">
      <alignment horizontal="left" vertical="center"/>
    </xf>
    <xf numFmtId="0" fontId="4" fillId="0" borderId="3"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 fontId="4" fillId="0" borderId="2" xfId="0" applyNumberFormat="1"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11" fillId="0" borderId="0" xfId="2" applyFont="1" applyAlignment="1">
      <alignment wrapText="1"/>
    </xf>
    <xf numFmtId="0" fontId="11" fillId="0" borderId="0" xfId="2" applyFont="1" applyAlignment="1">
      <alignment horizontal="justify" wrapText="1"/>
    </xf>
    <xf numFmtId="0" fontId="20" fillId="0" borderId="0" xfId="2" applyFont="1" applyAlignment="1">
      <alignment horizontal="justify" wrapText="1"/>
    </xf>
    <xf numFmtId="0" fontId="19" fillId="0" borderId="0" xfId="2" applyAlignment="1">
      <alignment wrapText="1"/>
    </xf>
    <xf numFmtId="0" fontId="18" fillId="0" borderId="0" xfId="2" applyFont="1" applyAlignment="1">
      <alignment horizontal="left" wrapText="1"/>
    </xf>
    <xf numFmtId="0" fontId="11" fillId="0" borderId="0" xfId="0" applyFont="1" applyAlignment="1">
      <alignment horizontal="left" vertical="center" wrapText="1"/>
    </xf>
    <xf numFmtId="0" fontId="26" fillId="0" borderId="0" xfId="2" applyFont="1" applyBorder="1" applyAlignment="1">
      <alignment wrapText="1"/>
    </xf>
    <xf numFmtId="0" fontId="19" fillId="5" borderId="0" xfId="2" applyFill="1"/>
    <xf numFmtId="0" fontId="11" fillId="0" borderId="0" xfId="2" applyFont="1" applyFill="1"/>
    <xf numFmtId="0" fontId="4" fillId="0" borderId="0" xfId="0" applyFont="1" applyBorder="1" applyAlignment="1">
      <alignment horizontal="left" vertical="center" wrapText="1"/>
    </xf>
    <xf numFmtId="0" fontId="18" fillId="0" borderId="0" xfId="2" applyFont="1" applyAlignment="1">
      <alignment horizontal="justify" wrapText="1"/>
    </xf>
    <xf numFmtId="0" fontId="18" fillId="0" borderId="0" xfId="2" applyFont="1" applyAlignment="1">
      <alignment wrapText="1"/>
    </xf>
    <xf numFmtId="0" fontId="4" fillId="0" borderId="0" xfId="0" applyFont="1" applyBorder="1" applyAlignment="1">
      <alignment horizontal="center" vertical="center"/>
    </xf>
    <xf numFmtId="0" fontId="11" fillId="0" borderId="0" xfId="0" applyFont="1" applyAlignment="1">
      <alignment horizontal="left" vertical="center" wrapText="1"/>
    </xf>
    <xf numFmtId="3" fontId="0" fillId="0" borderId="0" xfId="0" applyNumberFormat="1"/>
    <xf numFmtId="0" fontId="18" fillId="5" borderId="0" xfId="2" applyFont="1" applyFill="1" applyAlignment="1">
      <alignment wrapText="1"/>
    </xf>
    <xf numFmtId="0" fontId="29" fillId="5" borderId="0" xfId="2" applyFont="1" applyFill="1" applyAlignment="1">
      <alignment wrapText="1"/>
    </xf>
    <xf numFmtId="0" fontId="44" fillId="0" borderId="0" xfId="0" applyFont="1"/>
    <xf numFmtId="0" fontId="4" fillId="0" borderId="0" xfId="0" applyFont="1" applyFill="1" applyBorder="1" applyAlignment="1">
      <alignment horizontal="left" vertical="center" wrapText="1"/>
    </xf>
    <xf numFmtId="3" fontId="4" fillId="0" borderId="0" xfId="0" applyNumberFormat="1" applyFont="1" applyFill="1" applyBorder="1" applyAlignment="1">
      <alignment horizontal="right" vertical="center"/>
    </xf>
    <xf numFmtId="0" fontId="0" fillId="0" borderId="0" xfId="0" applyFill="1" applyBorder="1"/>
    <xf numFmtId="0" fontId="5" fillId="5" borderId="0" xfId="0" applyFont="1" applyFill="1"/>
    <xf numFmtId="3" fontId="0" fillId="0" borderId="0" xfId="0" applyNumberFormat="1" applyFill="1"/>
    <xf numFmtId="0" fontId="11" fillId="0" borderId="0" xfId="0" applyFont="1" applyBorder="1" applyAlignment="1">
      <alignment horizontal="left" wrapText="1"/>
    </xf>
    <xf numFmtId="0" fontId="18" fillId="0" borderId="0" xfId="0" applyFont="1" applyFill="1" applyBorder="1"/>
    <xf numFmtId="0" fontId="20" fillId="0" borderId="0" xfId="0" applyFont="1" applyFill="1" applyBorder="1"/>
    <xf numFmtId="0" fontId="18" fillId="0" borderId="0" xfId="2" applyFont="1" applyFill="1" applyAlignment="1">
      <alignment wrapText="1"/>
    </xf>
    <xf numFmtId="1" fontId="0" fillId="0" borderId="0" xfId="0" applyNumberFormat="1" applyFill="1"/>
    <xf numFmtId="9" fontId="0" fillId="0" borderId="0" xfId="1" applyFont="1" applyFill="1"/>
    <xf numFmtId="0" fontId="5" fillId="0" borderId="0" xfId="0" applyFont="1" applyAlignment="1">
      <alignment horizontal="left" vertical="center" wrapText="1"/>
    </xf>
    <xf numFmtId="0" fontId="5" fillId="0" borderId="0" xfId="0" applyFont="1" applyAlignment="1">
      <alignment horizontal="left" wrapText="1"/>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0" fillId="0" borderId="0" xfId="0" applyFont="1" applyFill="1"/>
    <xf numFmtId="0" fontId="48" fillId="0" borderId="0" xfId="5" applyFont="1"/>
    <xf numFmtId="0" fontId="49" fillId="0" borderId="0" xfId="5" applyFont="1" applyAlignment="1">
      <alignment horizontal="left"/>
    </xf>
    <xf numFmtId="0" fontId="48" fillId="0" borderId="0" xfId="5" applyFont="1" applyBorder="1" applyAlignment="1">
      <alignment horizontal="left"/>
    </xf>
    <xf numFmtId="37" fontId="49" fillId="0" borderId="0" xfId="6" applyNumberFormat="1" applyFont="1" applyFill="1" applyBorder="1" applyAlignment="1">
      <alignment horizontal="center"/>
    </xf>
    <xf numFmtId="0" fontId="49" fillId="0" borderId="0" xfId="5" applyFont="1" applyFill="1" applyBorder="1"/>
    <xf numFmtId="0" fontId="49" fillId="0" borderId="0" xfId="6" applyFont="1"/>
    <xf numFmtId="0" fontId="48" fillId="0" borderId="0" xfId="6" applyFont="1" applyBorder="1"/>
    <xf numFmtId="0" fontId="49" fillId="0" borderId="0" xfId="5" applyFont="1" applyAlignment="1">
      <alignment horizontal="center"/>
    </xf>
    <xf numFmtId="0" fontId="48" fillId="0" borderId="0" xfId="6" applyFont="1"/>
    <xf numFmtId="17" fontId="48" fillId="0" borderId="0" xfId="6" quotePrefix="1" applyNumberFormat="1" applyFont="1" applyBorder="1" applyAlignment="1">
      <alignment horizontal="right"/>
    </xf>
    <xf numFmtId="38" fontId="48" fillId="0" borderId="0" xfId="5" applyNumberFormat="1" applyFont="1" applyFill="1" applyBorder="1"/>
    <xf numFmtId="0" fontId="49" fillId="0" borderId="2" xfId="5" applyFont="1" applyBorder="1" applyAlignment="1">
      <alignment horizontal="left"/>
    </xf>
    <xf numFmtId="0" fontId="49" fillId="0" borderId="4" xfId="5" applyFont="1" applyBorder="1" applyAlignment="1">
      <alignment horizontal="center"/>
    </xf>
    <xf numFmtId="0" fontId="48" fillId="0" borderId="20" xfId="5" applyFont="1" applyFill="1" applyBorder="1" applyAlignment="1">
      <alignment horizontal="center" vertical="center" wrapText="1"/>
    </xf>
    <xf numFmtId="0" fontId="48" fillId="0" borderId="20" xfId="7" applyFont="1" applyFill="1" applyBorder="1" applyAlignment="1">
      <alignment horizontal="center" vertical="center" wrapText="1"/>
    </xf>
    <xf numFmtId="0" fontId="48" fillId="0" borderId="0" xfId="5" applyFont="1" applyAlignment="1">
      <alignment wrapText="1"/>
    </xf>
    <xf numFmtId="0" fontId="49" fillId="0" borderId="1" xfId="5" applyFont="1" applyBorder="1" applyAlignment="1">
      <alignment horizontal="center" wrapText="1"/>
    </xf>
    <xf numFmtId="166" fontId="49" fillId="0" borderId="1" xfId="5" applyNumberFormat="1" applyFont="1" applyBorder="1" applyAlignment="1">
      <alignment horizontal="center" wrapText="1"/>
    </xf>
    <xf numFmtId="0" fontId="49" fillId="0" borderId="1" xfId="5" applyFont="1" applyFill="1" applyBorder="1" applyAlignment="1">
      <alignment horizontal="center" wrapText="1"/>
    </xf>
    <xf numFmtId="0" fontId="49" fillId="0" borderId="1" xfId="7" applyFont="1" applyFill="1" applyBorder="1" applyAlignment="1">
      <alignment horizontal="center" wrapText="1"/>
    </xf>
    <xf numFmtId="3" fontId="48" fillId="0" borderId="0" xfId="5" applyNumberFormat="1" applyFont="1" applyAlignment="1">
      <alignment wrapText="1"/>
    </xf>
    <xf numFmtId="0" fontId="49" fillId="0" borderId="1" xfId="0" applyFont="1" applyFill="1" applyBorder="1" applyAlignment="1">
      <alignment horizontal="left" vertical="center"/>
    </xf>
    <xf numFmtId="0" fontId="49" fillId="0" borderId="1" xfId="0" applyFont="1" applyFill="1" applyBorder="1" applyAlignment="1">
      <alignment horizontal="left" vertical="center" wrapText="1"/>
    </xf>
    <xf numFmtId="166" fontId="48" fillId="0" borderId="1" xfId="5" applyNumberFormat="1" applyFont="1" applyFill="1" applyBorder="1" applyAlignment="1">
      <alignment horizontal="right" indent="1"/>
    </xf>
    <xf numFmtId="166" fontId="48" fillId="0" borderId="1" xfId="7" applyNumberFormat="1" applyFont="1" applyFill="1" applyBorder="1" applyAlignment="1">
      <alignment horizontal="right" indent="1"/>
    </xf>
    <xf numFmtId="3" fontId="48" fillId="0" borderId="0" xfId="5" applyNumberFormat="1" applyFont="1"/>
    <xf numFmtId="0" fontId="48" fillId="0" borderId="1" xfId="0" applyFont="1" applyFill="1" applyBorder="1" applyAlignment="1">
      <alignment horizontal="left"/>
    </xf>
    <xf numFmtId="0" fontId="49" fillId="7" borderId="1" xfId="0" applyFont="1" applyFill="1" applyBorder="1" applyAlignment="1">
      <alignment horizontal="left"/>
    </xf>
    <xf numFmtId="0" fontId="48" fillId="7" borderId="1" xfId="0" applyFont="1" applyFill="1" applyBorder="1" applyAlignment="1">
      <alignment horizontal="left"/>
    </xf>
    <xf numFmtId="167" fontId="48" fillId="7" borderId="1" xfId="8" applyNumberFormat="1" applyFont="1" applyFill="1" applyBorder="1" applyAlignment="1">
      <alignment horizontal="right" vertical="center" indent="1"/>
    </xf>
    <xf numFmtId="0" fontId="48" fillId="0" borderId="1" xfId="0" applyFont="1" applyBorder="1" applyAlignment="1">
      <alignment horizontal="left" vertical="top" indent="1"/>
    </xf>
    <xf numFmtId="0" fontId="48" fillId="0" borderId="22" xfId="0" applyFont="1" applyFill="1" applyBorder="1" applyAlignment="1">
      <alignment horizontal="left" vertical="top" wrapText="1"/>
    </xf>
    <xf numFmtId="0" fontId="48" fillId="0" borderId="1" xfId="0" applyFont="1" applyFill="1" applyBorder="1" applyAlignment="1">
      <alignment horizontal="left" vertical="top" wrapText="1"/>
    </xf>
    <xf numFmtId="166" fontId="48" fillId="7" borderId="1" xfId="5" applyNumberFormat="1" applyFont="1" applyFill="1" applyBorder="1" applyAlignment="1">
      <alignment horizontal="right" indent="1"/>
    </xf>
    <xf numFmtId="166" fontId="48" fillId="7" borderId="1" xfId="7" applyNumberFormat="1" applyFont="1" applyFill="1" applyBorder="1" applyAlignment="1">
      <alignment horizontal="right" indent="1"/>
    </xf>
    <xf numFmtId="0" fontId="49" fillId="0" borderId="1" xfId="0" applyFont="1" applyBorder="1" applyAlignment="1">
      <alignment horizontal="left" vertical="top"/>
    </xf>
    <xf numFmtId="0" fontId="49" fillId="8" borderId="1" xfId="0" applyFont="1" applyFill="1" applyBorder="1" applyAlignment="1">
      <alignment horizontal="left" vertical="center"/>
    </xf>
    <xf numFmtId="166" fontId="48" fillId="8" borderId="1" xfId="5" applyNumberFormat="1" applyFont="1" applyFill="1" applyBorder="1" applyAlignment="1">
      <alignment horizontal="right" indent="1"/>
    </xf>
    <xf numFmtId="166" fontId="48" fillId="8" borderId="1" xfId="7" applyNumberFormat="1" applyFont="1" applyFill="1" applyBorder="1" applyAlignment="1">
      <alignment horizontal="right" indent="1"/>
    </xf>
    <xf numFmtId="3" fontId="49" fillId="0" borderId="0" xfId="5" applyNumberFormat="1" applyFont="1"/>
    <xf numFmtId="0" fontId="49" fillId="0" borderId="0" xfId="5" applyFont="1"/>
    <xf numFmtId="0" fontId="49" fillId="7" borderId="1" xfId="0" applyFont="1" applyFill="1" applyBorder="1" applyAlignment="1">
      <alignment horizontal="left" vertical="top"/>
    </xf>
    <xf numFmtId="0" fontId="48" fillId="7" borderId="1" xfId="0" applyFont="1" applyFill="1" applyBorder="1" applyAlignment="1">
      <alignment horizontal="left" vertical="top" wrapText="1"/>
    </xf>
    <xf numFmtId="0" fontId="48" fillId="0" borderId="0" xfId="5" applyFont="1" applyFill="1"/>
    <xf numFmtId="0" fontId="49" fillId="9" borderId="1" xfId="0" applyFont="1" applyFill="1" applyBorder="1" applyAlignment="1">
      <alignment horizontal="left" vertical="center"/>
    </xf>
    <xf numFmtId="166" fontId="48" fillId="9" borderId="1" xfId="5" applyNumberFormat="1" applyFont="1" applyFill="1" applyBorder="1" applyAlignment="1">
      <alignment horizontal="right" indent="1"/>
    </xf>
    <xf numFmtId="166" fontId="48" fillId="9" borderId="1" xfId="7" applyNumberFormat="1" applyFont="1" applyFill="1" applyBorder="1" applyAlignment="1">
      <alignment horizontal="right" indent="1"/>
    </xf>
    <xf numFmtId="3" fontId="49" fillId="0" borderId="1" xfId="0" applyNumberFormat="1" applyFont="1" applyFill="1" applyBorder="1" applyAlignment="1">
      <alignment vertical="center" wrapText="1"/>
    </xf>
    <xf numFmtId="3" fontId="49" fillId="9" borderId="1" xfId="0" applyNumberFormat="1" applyFont="1" applyFill="1" applyBorder="1" applyAlignment="1">
      <alignment vertical="center" wrapText="1"/>
    </xf>
    <xf numFmtId="3" fontId="49" fillId="9" borderId="1" xfId="0" applyNumberFormat="1" applyFont="1" applyFill="1" applyBorder="1" applyAlignment="1">
      <alignment vertical="center"/>
    </xf>
    <xf numFmtId="0" fontId="48" fillId="0" borderId="0" xfId="5" applyFont="1" applyFill="1" applyBorder="1"/>
    <xf numFmtId="166" fontId="48" fillId="0" borderId="0" xfId="5" applyNumberFormat="1" applyFont="1" applyFill="1" applyBorder="1"/>
    <xf numFmtId="0" fontId="51" fillId="0" borderId="0" xfId="5" applyFont="1" applyBorder="1" applyAlignment="1">
      <alignment horizontal="left"/>
    </xf>
    <xf numFmtId="0" fontId="6" fillId="0" borderId="0" xfId="0" applyFont="1" applyAlignment="1">
      <alignment horizontal="justify" vertical="center"/>
    </xf>
    <xf numFmtId="0" fontId="3" fillId="0" borderId="0" xfId="0" applyFont="1" applyAlignment="1">
      <alignment horizontal="justify" vertical="center"/>
    </xf>
    <xf numFmtId="0" fontId="54" fillId="0" borderId="0" xfId="0" applyFont="1" applyAlignment="1">
      <alignment horizontal="center" vertical="center" wrapText="1"/>
    </xf>
    <xf numFmtId="3" fontId="54" fillId="0" borderId="0" xfId="0" applyNumberFormat="1" applyFont="1" applyAlignment="1">
      <alignment horizontal="right" vertical="center" wrapText="1"/>
    </xf>
    <xf numFmtId="0" fontId="9" fillId="0" borderId="0" xfId="0" applyFont="1" applyBorder="1"/>
    <xf numFmtId="0" fontId="53" fillId="0" borderId="0" xfId="0" applyFont="1" applyBorder="1" applyAlignment="1">
      <alignment horizontal="center" vertical="center" wrapText="1"/>
    </xf>
    <xf numFmtId="0" fontId="54" fillId="0" borderId="0" xfId="0" applyFont="1" applyBorder="1" applyAlignment="1">
      <alignment horizontal="center" vertical="center" wrapText="1"/>
    </xf>
    <xf numFmtId="0" fontId="54" fillId="0" borderId="0" xfId="0" applyFont="1" applyBorder="1" applyAlignment="1">
      <alignment horizontal="right" vertical="center" wrapText="1"/>
    </xf>
    <xf numFmtId="0" fontId="0" fillId="0" borderId="0" xfId="0" applyBorder="1"/>
    <xf numFmtId="0" fontId="55" fillId="0" borderId="0" xfId="0" applyFont="1" applyBorder="1" applyAlignment="1">
      <alignment horizontal="left" vertical="center" wrapText="1"/>
    </xf>
    <xf numFmtId="0" fontId="55" fillId="0" borderId="0" xfId="0" applyFont="1" applyBorder="1" applyAlignment="1">
      <alignment horizontal="right" vertical="center" wrapText="1"/>
    </xf>
    <xf numFmtId="0" fontId="0" fillId="0" borderId="0" xfId="0" applyBorder="1" applyAlignment="1">
      <alignment horizontal="justify" vertical="center"/>
    </xf>
    <xf numFmtId="0" fontId="0" fillId="0" borderId="5" xfId="0" applyBorder="1"/>
    <xf numFmtId="0" fontId="52" fillId="0" borderId="0" xfId="0" applyFont="1" applyBorder="1"/>
    <xf numFmtId="0" fontId="52" fillId="0" borderId="0" xfId="0" applyFont="1"/>
    <xf numFmtId="0" fontId="0" fillId="0" borderId="11" xfId="0" applyBorder="1"/>
    <xf numFmtId="1" fontId="0" fillId="0" borderId="0" xfId="0" applyNumberFormat="1"/>
    <xf numFmtId="1" fontId="0" fillId="0" borderId="0" xfId="0" applyNumberFormat="1" applyBorder="1"/>
    <xf numFmtId="49" fontId="0" fillId="0" borderId="0" xfId="0" applyNumberFormat="1" applyBorder="1"/>
    <xf numFmtId="0" fontId="0" fillId="0" borderId="0" xfId="0" applyFont="1" applyBorder="1"/>
    <xf numFmtId="1" fontId="0" fillId="0" borderId="0" xfId="0" applyNumberFormat="1" applyFont="1" applyBorder="1"/>
    <xf numFmtId="49" fontId="0" fillId="0" borderId="0" xfId="0" applyNumberFormat="1" applyFont="1" applyBorder="1"/>
    <xf numFmtId="49" fontId="56" fillId="0" borderId="0" xfId="0" applyNumberFormat="1" applyFont="1" applyBorder="1"/>
    <xf numFmtId="0" fontId="0" fillId="0" borderId="11" xfId="0" applyFont="1" applyBorder="1"/>
    <xf numFmtId="1" fontId="0" fillId="0" borderId="11" xfId="0" applyNumberFormat="1" applyFont="1" applyBorder="1"/>
    <xf numFmtId="1" fontId="0" fillId="0" borderId="11" xfId="0" applyNumberFormat="1" applyBorder="1"/>
    <xf numFmtId="0" fontId="5" fillId="0" borderId="0" xfId="2" applyFont="1" applyFill="1" applyAlignment="1">
      <alignment horizontal="justify" wrapText="1"/>
    </xf>
    <xf numFmtId="0" fontId="5" fillId="0" borderId="0" xfId="2" applyFont="1" applyFill="1" applyAlignment="1">
      <alignment wrapText="1"/>
    </xf>
    <xf numFmtId="0" fontId="19" fillId="4" borderId="0" xfId="2" applyFill="1"/>
    <xf numFmtId="0" fontId="18" fillId="4" borderId="0" xfId="2" applyFont="1" applyFill="1"/>
    <xf numFmtId="0" fontId="30" fillId="0" borderId="0" xfId="0" applyFont="1" applyAlignment="1">
      <alignment horizontal="center" vertical="center"/>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164" fontId="33" fillId="0" borderId="1" xfId="4" applyFont="1" applyFill="1" applyBorder="1" applyAlignment="1">
      <alignment horizontal="right" vertical="center"/>
    </xf>
    <xf numFmtId="0" fontId="33" fillId="0" borderId="1" xfId="3" applyFont="1" applyFill="1" applyBorder="1" applyAlignment="1">
      <alignment horizontal="left" vertical="center" wrapText="1" shrinkToFit="1"/>
    </xf>
    <xf numFmtId="49" fontId="33" fillId="0" borderId="1" xfId="3" applyNumberFormat="1" applyFont="1" applyFill="1" applyBorder="1" applyAlignment="1">
      <alignment horizontal="center" vertical="center"/>
    </xf>
    <xf numFmtId="3" fontId="37" fillId="0" borderId="1" xfId="3" applyNumberFormat="1" applyFont="1" applyFill="1" applyBorder="1" applyAlignment="1">
      <alignment horizontal="right"/>
    </xf>
    <xf numFmtId="0" fontId="33" fillId="0" borderId="1" xfId="3" applyFont="1" applyFill="1" applyBorder="1" applyAlignment="1">
      <alignment horizontal="center" vertical="center"/>
    </xf>
    <xf numFmtId="0" fontId="32" fillId="0" borderId="1" xfId="3" applyFont="1" applyFill="1" applyBorder="1" applyAlignment="1">
      <alignment horizontal="center" vertical="center"/>
    </xf>
    <xf numFmtId="0" fontId="32" fillId="0" borderId="1" xfId="3" applyFont="1" applyFill="1" applyBorder="1" applyAlignment="1">
      <alignment horizontal="left" vertical="center" wrapText="1" shrinkToFit="1"/>
    </xf>
    <xf numFmtId="49" fontId="32" fillId="0" borderId="1" xfId="3" applyNumberFormat="1" applyFont="1" applyFill="1" applyBorder="1" applyAlignment="1">
      <alignment horizontal="center" vertical="center"/>
    </xf>
    <xf numFmtId="3" fontId="34" fillId="0" borderId="1" xfId="3" applyNumberFormat="1" applyFont="1" applyFill="1" applyBorder="1" applyAlignment="1">
      <alignment horizontal="right"/>
    </xf>
    <xf numFmtId="0" fontId="32" fillId="3" borderId="20" xfId="3" applyFont="1" applyFill="1" applyBorder="1" applyAlignment="1">
      <alignment horizontal="center" vertical="center" wrapText="1"/>
    </xf>
    <xf numFmtId="0" fontId="32" fillId="3" borderId="19" xfId="3" applyFont="1" applyFill="1" applyBorder="1" applyAlignment="1">
      <alignment horizontal="center" vertical="center" wrapText="1"/>
    </xf>
    <xf numFmtId="0" fontId="32" fillId="3" borderId="21" xfId="3" applyFont="1" applyFill="1" applyBorder="1" applyAlignment="1">
      <alignment horizontal="center" vertical="center" wrapText="1"/>
    </xf>
    <xf numFmtId="0" fontId="32" fillId="3" borderId="20" xfId="3" applyFont="1" applyFill="1" applyBorder="1" applyAlignment="1">
      <alignment horizontal="center"/>
    </xf>
    <xf numFmtId="0" fontId="32" fillId="3" borderId="19" xfId="3" applyFont="1" applyFill="1" applyBorder="1" applyAlignment="1">
      <alignment horizontal="center"/>
    </xf>
    <xf numFmtId="0" fontId="32" fillId="3" borderId="6" xfId="3" applyFont="1" applyFill="1" applyBorder="1" applyAlignment="1">
      <alignment horizontal="center"/>
    </xf>
    <xf numFmtId="0" fontId="32" fillId="3" borderId="5" xfId="3" applyFont="1" applyFill="1" applyBorder="1" applyAlignment="1">
      <alignment horizontal="center"/>
    </xf>
    <xf numFmtId="0" fontId="32" fillId="3" borderId="7" xfId="3" applyFont="1" applyFill="1" applyBorder="1" applyAlignment="1">
      <alignment horizontal="center"/>
    </xf>
    <xf numFmtId="0" fontId="32" fillId="3" borderId="1" xfId="3" applyFont="1" applyFill="1" applyBorder="1" applyAlignment="1">
      <alignment horizontal="center" vertical="center" wrapText="1"/>
    </xf>
    <xf numFmtId="0" fontId="32" fillId="3" borderId="1" xfId="3" applyFont="1" applyFill="1" applyBorder="1" applyAlignment="1">
      <alignment horizontal="center"/>
    </xf>
    <xf numFmtId="49" fontId="36" fillId="0" borderId="1" xfId="3" applyNumberFormat="1" applyFont="1" applyFill="1" applyBorder="1" applyAlignment="1">
      <alignment horizontal="center" vertical="center"/>
    </xf>
    <xf numFmtId="0" fontId="32" fillId="0" borderId="20" xfId="3" applyFont="1" applyFill="1" applyBorder="1" applyAlignment="1">
      <alignment horizontal="center" vertical="center"/>
    </xf>
    <xf numFmtId="0" fontId="32" fillId="0" borderId="21" xfId="3" applyFont="1" applyFill="1" applyBorder="1" applyAlignment="1">
      <alignment horizontal="center" vertical="center"/>
    </xf>
    <xf numFmtId="0" fontId="32" fillId="0" borderId="20" xfId="3" applyFont="1" applyFill="1" applyBorder="1" applyAlignment="1">
      <alignment horizontal="left" vertical="center" wrapText="1" shrinkToFit="1"/>
    </xf>
    <xf numFmtId="0" fontId="32" fillId="0" borderId="21" xfId="3" applyFont="1" applyFill="1" applyBorder="1" applyAlignment="1">
      <alignment horizontal="left" vertical="center" wrapText="1" shrinkToFit="1"/>
    </xf>
    <xf numFmtId="49" fontId="35" fillId="0" borderId="1" xfId="3" applyNumberFormat="1" applyFont="1" applyFill="1" applyBorder="1" applyAlignment="1">
      <alignment horizontal="center" vertical="center"/>
    </xf>
    <xf numFmtId="3" fontId="34" fillId="0" borderId="2" xfId="3" applyNumberFormat="1" applyFont="1" applyFill="1" applyBorder="1" applyAlignment="1">
      <alignment horizontal="right"/>
    </xf>
    <xf numFmtId="3" fontId="34" fillId="0" borderId="4" xfId="3" applyNumberFormat="1" applyFont="1" applyFill="1" applyBorder="1" applyAlignment="1">
      <alignment horizontal="right"/>
    </xf>
    <xf numFmtId="3" fontId="34" fillId="0" borderId="3" xfId="3" applyNumberFormat="1" applyFont="1" applyFill="1" applyBorder="1" applyAlignment="1">
      <alignment horizontal="right"/>
    </xf>
    <xf numFmtId="164" fontId="33" fillId="0" borderId="1" xfId="4" applyFont="1" applyFill="1" applyBorder="1" applyAlignment="1">
      <alignment horizontal="left" vertical="center" wrapText="1" shrinkToFit="1"/>
    </xf>
    <xf numFmtId="3" fontId="37" fillId="0" borderId="2" xfId="3" applyNumberFormat="1" applyFont="1" applyFill="1" applyBorder="1" applyAlignment="1">
      <alignment horizontal="right"/>
    </xf>
    <xf numFmtId="3" fontId="37" fillId="0" borderId="3" xfId="3" applyNumberFormat="1" applyFont="1" applyFill="1" applyBorder="1" applyAlignment="1">
      <alignment horizontal="right"/>
    </xf>
    <xf numFmtId="3" fontId="37" fillId="0" borderId="4" xfId="3" applyNumberFormat="1" applyFont="1" applyFill="1" applyBorder="1" applyAlignment="1">
      <alignment horizontal="right"/>
    </xf>
    <xf numFmtId="0" fontId="32" fillId="0" borderId="1" xfId="3" applyFont="1" applyFill="1" applyBorder="1" applyAlignment="1">
      <alignment horizontal="left" vertical="center"/>
    </xf>
    <xf numFmtId="164" fontId="32" fillId="0" borderId="1" xfId="4" applyFont="1" applyFill="1" applyBorder="1" applyAlignment="1">
      <alignment horizontal="center" vertical="center"/>
    </xf>
    <xf numFmtId="164" fontId="32" fillId="0" borderId="1" xfId="4" applyFont="1" applyFill="1" applyBorder="1" applyAlignment="1">
      <alignment horizontal="left" vertical="center" wrapText="1" shrinkToFit="1"/>
    </xf>
    <xf numFmtId="164" fontId="33" fillId="0" borderId="20" xfId="4" applyFont="1" applyFill="1" applyBorder="1" applyAlignment="1">
      <alignment horizontal="right" vertical="center"/>
    </xf>
    <xf numFmtId="164" fontId="33" fillId="0" borderId="21" xfId="4" applyFont="1" applyFill="1" applyBorder="1" applyAlignment="1">
      <alignment horizontal="right" vertical="center"/>
    </xf>
    <xf numFmtId="49" fontId="36" fillId="0" borderId="20" xfId="3" applyNumberFormat="1" applyFont="1" applyFill="1" applyBorder="1" applyAlignment="1">
      <alignment horizontal="center" vertical="center"/>
    </xf>
    <xf numFmtId="49" fontId="36" fillId="0" borderId="21" xfId="3" applyNumberFormat="1" applyFont="1" applyFill="1" applyBorder="1" applyAlignment="1">
      <alignment horizontal="center" vertical="center"/>
    </xf>
    <xf numFmtId="49" fontId="35" fillId="0" borderId="20" xfId="3" applyNumberFormat="1" applyFont="1" applyFill="1" applyBorder="1" applyAlignment="1">
      <alignment horizontal="center" vertical="center"/>
    </xf>
    <xf numFmtId="49" fontId="35" fillId="0" borderId="21" xfId="3" applyNumberFormat="1" applyFont="1" applyFill="1" applyBorder="1" applyAlignment="1">
      <alignment horizontal="center" vertical="center"/>
    </xf>
    <xf numFmtId="3" fontId="37" fillId="0" borderId="1" xfId="4" applyNumberFormat="1" applyFont="1" applyFill="1" applyBorder="1" applyAlignment="1">
      <alignment horizontal="right"/>
    </xf>
    <xf numFmtId="0" fontId="33" fillId="0" borderId="20" xfId="3" applyFont="1" applyFill="1" applyBorder="1" applyAlignment="1">
      <alignment horizontal="right" vertical="center"/>
    </xf>
    <xf numFmtId="0" fontId="33" fillId="0" borderId="21" xfId="3" applyFont="1" applyFill="1" applyBorder="1" applyAlignment="1">
      <alignment horizontal="right" vertical="center"/>
    </xf>
    <xf numFmtId="164" fontId="32" fillId="0" borderId="1" xfId="4" applyFont="1" applyFill="1" applyBorder="1" applyAlignment="1">
      <alignment vertical="center"/>
    </xf>
    <xf numFmtId="164" fontId="32" fillId="0" borderId="1" xfId="4" applyFont="1" applyFill="1" applyBorder="1" applyAlignment="1">
      <alignment horizontal="left" vertical="center"/>
    </xf>
    <xf numFmtId="49" fontId="32" fillId="0" borderId="20" xfId="3" applyNumberFormat="1" applyFont="1" applyFill="1" applyBorder="1" applyAlignment="1">
      <alignment horizontal="center" vertical="center"/>
    </xf>
    <xf numFmtId="49" fontId="32" fillId="0" borderId="21" xfId="3" applyNumberFormat="1" applyFont="1" applyFill="1" applyBorder="1" applyAlignment="1">
      <alignment horizontal="center" vertical="center"/>
    </xf>
    <xf numFmtId="0" fontId="32" fillId="3" borderId="10" xfId="3" applyFont="1" applyFill="1" applyBorder="1" applyAlignment="1">
      <alignment horizontal="center"/>
    </xf>
    <xf numFmtId="0" fontId="32" fillId="3" borderId="12" xfId="3" applyFont="1" applyFill="1" applyBorder="1" applyAlignment="1">
      <alignment horizontal="center"/>
    </xf>
    <xf numFmtId="0" fontId="33" fillId="0" borderId="0" xfId="0" applyFont="1" applyAlignment="1">
      <alignment horizontal="left" wrapText="1"/>
    </xf>
    <xf numFmtId="0" fontId="33" fillId="0" borderId="1" xfId="3" applyFont="1" applyBorder="1" applyAlignment="1">
      <alignment horizontal="center" vertical="center" wrapText="1"/>
    </xf>
    <xf numFmtId="0" fontId="32" fillId="3" borderId="1" xfId="3" applyFont="1" applyFill="1" applyBorder="1" applyAlignment="1">
      <alignment horizontal="center" wrapText="1"/>
    </xf>
    <xf numFmtId="0" fontId="33" fillId="0" borderId="1" xfId="3" applyFont="1" applyBorder="1" applyAlignment="1">
      <alignment horizontal="center" wrapText="1"/>
    </xf>
    <xf numFmtId="0" fontId="7" fillId="0" borderId="0" xfId="0" applyFont="1" applyAlignment="1">
      <alignment horizontal="center"/>
    </xf>
    <xf numFmtId="0" fontId="7" fillId="0" borderId="0" xfId="0" applyFont="1" applyAlignment="1">
      <alignment horizontal="left"/>
    </xf>
    <xf numFmtId="0" fontId="4" fillId="0" borderId="8" xfId="0" applyFont="1" applyBorder="1" applyAlignment="1">
      <alignment horizontal="left"/>
    </xf>
    <xf numFmtId="0" fontId="4" fillId="0" borderId="0" xfId="0" applyFont="1" applyAlignment="1">
      <alignment horizontal="left"/>
    </xf>
    <xf numFmtId="0" fontId="7" fillId="0" borderId="11" xfId="0" applyFont="1" applyBorder="1" applyAlignment="1">
      <alignment horizontal="left"/>
    </xf>
    <xf numFmtId="0" fontId="4" fillId="0" borderId="11" xfId="0" applyFont="1" applyFill="1" applyBorder="1" applyAlignment="1">
      <alignment horizontal="center"/>
    </xf>
    <xf numFmtId="0" fontId="4" fillId="0" borderId="11"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0" xfId="0" applyFont="1" applyAlignment="1">
      <alignment horizontal="center"/>
    </xf>
    <xf numFmtId="0" fontId="4" fillId="0" borderId="0" xfId="0" applyFont="1" applyAlignment="1">
      <alignment horizontal="center"/>
    </xf>
    <xf numFmtId="49" fontId="4" fillId="0" borderId="8" xfId="0" applyNumberFormat="1" applyFont="1" applyBorder="1" applyAlignment="1">
      <alignment horizontal="left"/>
    </xf>
    <xf numFmtId="49" fontId="4" fillId="0" borderId="0" xfId="0" applyNumberFormat="1" applyFont="1" applyAlignment="1">
      <alignment horizontal="left"/>
    </xf>
    <xf numFmtId="0" fontId="20" fillId="4" borderId="0" xfId="2" applyFont="1" applyFill="1" applyAlignment="1">
      <alignment horizontal="justify" wrapText="1"/>
    </xf>
    <xf numFmtId="0" fontId="19" fillId="4" borderId="0" xfId="2" applyFill="1" applyAlignment="1">
      <alignment wrapText="1"/>
    </xf>
    <xf numFmtId="0" fontId="18" fillId="0" borderId="0" xfId="2" applyFont="1" applyAlignment="1">
      <alignment horizontal="left" wrapText="1"/>
    </xf>
    <xf numFmtId="0" fontId="18" fillId="0" borderId="0" xfId="2" applyFont="1" applyAlignment="1">
      <alignment horizontal="justify" wrapText="1"/>
    </xf>
    <xf numFmtId="0" fontId="18" fillId="0" borderId="0" xfId="2" applyFont="1" applyAlignment="1">
      <alignment wrapText="1"/>
    </xf>
    <xf numFmtId="0" fontId="5" fillId="0" borderId="0" xfId="2" applyFont="1" applyAlignment="1">
      <alignment horizontal="justify" wrapText="1"/>
    </xf>
    <xf numFmtId="0" fontId="5" fillId="0" borderId="0" xfId="2" applyFont="1" applyAlignment="1">
      <alignment wrapText="1"/>
    </xf>
    <xf numFmtId="0" fontId="20" fillId="0" borderId="0" xfId="2" applyFont="1" applyAlignment="1">
      <alignment horizontal="justify" wrapText="1"/>
    </xf>
    <xf numFmtId="0" fontId="19" fillId="0" borderId="0" xfId="2" applyAlignment="1">
      <alignment wrapText="1"/>
    </xf>
    <xf numFmtId="0" fontId="5" fillId="0" borderId="0" xfId="2" applyFont="1" applyFill="1" applyAlignment="1">
      <alignment horizontal="left" wrapText="1"/>
    </xf>
    <xf numFmtId="0" fontId="5" fillId="0" borderId="0" xfId="2" applyFont="1" applyFill="1" applyAlignment="1">
      <alignment horizontal="justify" wrapText="1"/>
    </xf>
    <xf numFmtId="0" fontId="5" fillId="0" borderId="0" xfId="2" applyFont="1" applyFill="1" applyAlignment="1">
      <alignment wrapText="1"/>
    </xf>
    <xf numFmtId="0" fontId="11" fillId="0" borderId="0" xfId="2" applyFont="1" applyAlignment="1">
      <alignment horizontal="justify" wrapText="1"/>
    </xf>
    <xf numFmtId="0" fontId="11" fillId="0" borderId="0" xfId="2" applyFont="1" applyAlignment="1">
      <alignment wrapText="1"/>
    </xf>
    <xf numFmtId="0" fontId="18" fillId="0" borderId="0" xfId="2" applyFont="1" applyFill="1" applyAlignment="1">
      <alignment horizontal="justify" wrapText="1"/>
    </xf>
    <xf numFmtId="0" fontId="19" fillId="0" borderId="0" xfId="2" applyFill="1" applyAlignment="1">
      <alignment wrapText="1"/>
    </xf>
    <xf numFmtId="0" fontId="18" fillId="5" borderId="0" xfId="2" applyFont="1" applyFill="1" applyAlignment="1">
      <alignment horizontal="justify" wrapText="1"/>
    </xf>
    <xf numFmtId="0" fontId="19" fillId="5" borderId="0" xfId="2" applyFill="1" applyAlignment="1">
      <alignment wrapText="1"/>
    </xf>
    <xf numFmtId="0" fontId="5" fillId="5" borderId="0" xfId="2" applyFont="1" applyFill="1" applyAlignment="1">
      <alignment horizontal="justify" wrapText="1"/>
    </xf>
    <xf numFmtId="0" fontId="5" fillId="5" borderId="0" xfId="2" applyFont="1" applyFill="1" applyAlignment="1">
      <alignment wrapText="1"/>
    </xf>
    <xf numFmtId="0" fontId="26" fillId="0" borderId="1" xfId="2" applyFont="1" applyBorder="1" applyAlignment="1">
      <alignment wrapText="1"/>
    </xf>
    <xf numFmtId="49" fontId="26" fillId="0" borderId="2" xfId="2" applyNumberFormat="1" applyFont="1" applyFill="1" applyBorder="1" applyAlignment="1">
      <alignment horizontal="center" vertical="center" wrapText="1"/>
    </xf>
    <xf numFmtId="49" fontId="26" fillId="0" borderId="4" xfId="2" applyNumberFormat="1" applyFont="1" applyFill="1" applyBorder="1" applyAlignment="1">
      <alignment horizontal="center" vertical="center" wrapText="1"/>
    </xf>
    <xf numFmtId="0" fontId="26" fillId="0" borderId="2" xfId="2" applyFont="1" applyFill="1" applyBorder="1" applyAlignment="1">
      <alignment horizontal="center" vertical="center" wrapText="1"/>
    </xf>
    <xf numFmtId="0" fontId="26" fillId="0" borderId="4" xfId="2" applyFont="1" applyFill="1" applyBorder="1" applyAlignment="1">
      <alignment horizontal="center" vertical="center" wrapText="1"/>
    </xf>
    <xf numFmtId="0" fontId="26" fillId="0" borderId="2" xfId="2" applyFont="1" applyBorder="1" applyAlignment="1">
      <alignment horizontal="center" vertical="center" wrapText="1"/>
    </xf>
    <xf numFmtId="0" fontId="26" fillId="0" borderId="4" xfId="2" applyFont="1" applyBorder="1" applyAlignment="1">
      <alignment horizontal="center" vertical="center" wrapText="1"/>
    </xf>
    <xf numFmtId="0" fontId="4" fillId="0" borderId="2" xfId="2" applyFont="1" applyBorder="1" applyAlignment="1">
      <alignment horizontal="center" vertical="center" wrapText="1"/>
    </xf>
    <xf numFmtId="0" fontId="4" fillId="0" borderId="4" xfId="2" applyFont="1" applyBorder="1" applyAlignment="1">
      <alignment horizontal="center" vertical="center" wrapText="1"/>
    </xf>
    <xf numFmtId="0" fontId="42" fillId="0" borderId="0" xfId="2" applyFont="1" applyAlignment="1">
      <alignment horizontal="justify" wrapText="1"/>
    </xf>
    <xf numFmtId="0" fontId="28" fillId="0" borderId="0" xfId="2" applyFont="1" applyAlignment="1">
      <alignment horizontal="justify" wrapText="1"/>
    </xf>
    <xf numFmtId="0" fontId="26" fillId="0" borderId="1" xfId="2" applyFont="1" applyBorder="1" applyAlignment="1">
      <alignment horizontal="center" vertical="center" wrapText="1"/>
    </xf>
    <xf numFmtId="0" fontId="27" fillId="0" borderId="1" xfId="2" applyFont="1" applyBorder="1" applyAlignment="1">
      <alignment horizontal="center" vertical="center" wrapText="1"/>
    </xf>
    <xf numFmtId="0" fontId="5" fillId="0" borderId="0" xfId="2" applyFont="1" applyAlignment="1">
      <alignment horizontal="left" wrapText="1"/>
    </xf>
    <xf numFmtId="0" fontId="57" fillId="0" borderId="0" xfId="2" applyFont="1" applyFill="1" applyAlignment="1">
      <alignment horizontal="left" wrapText="1"/>
    </xf>
    <xf numFmtId="9" fontId="26" fillId="0" borderId="2" xfId="2" applyNumberFormat="1" applyFont="1" applyBorder="1" applyAlignment="1">
      <alignment horizontal="center" vertical="center" wrapText="1"/>
    </xf>
    <xf numFmtId="0" fontId="4" fillId="0" borderId="1" xfId="2" applyFont="1" applyBorder="1" applyAlignment="1">
      <alignment wrapText="1"/>
    </xf>
    <xf numFmtId="3" fontId="26" fillId="0" borderId="1" xfId="2" applyNumberFormat="1" applyFont="1" applyBorder="1" applyAlignment="1">
      <alignment horizontal="center" vertical="center" wrapText="1"/>
    </xf>
    <xf numFmtId="3" fontId="27" fillId="0" borderId="1" xfId="2" applyNumberFormat="1" applyFont="1" applyBorder="1" applyAlignment="1">
      <alignment horizontal="center" vertical="center" wrapText="1"/>
    </xf>
    <xf numFmtId="14" fontId="26" fillId="0" borderId="1" xfId="2" applyNumberFormat="1" applyFont="1" applyBorder="1" applyAlignment="1">
      <alignment horizontal="center" vertical="center" wrapText="1"/>
    </xf>
    <xf numFmtId="0" fontId="18" fillId="0" borderId="0" xfId="2" applyFont="1" applyFill="1" applyAlignment="1">
      <alignment wrapText="1"/>
    </xf>
    <xf numFmtId="0" fontId="7" fillId="0" borderId="1" xfId="2" applyFont="1" applyBorder="1" applyAlignment="1">
      <alignment horizontal="center" vertical="center" wrapText="1"/>
    </xf>
    <xf numFmtId="0" fontId="4" fillId="0" borderId="1" xfId="2" applyFont="1" applyBorder="1" applyAlignment="1">
      <alignment horizontal="center" vertical="center" wrapText="1"/>
    </xf>
    <xf numFmtId="0" fontId="26" fillId="0" borderId="1" xfId="2" applyFont="1" applyBorder="1" applyAlignment="1">
      <alignment horizontal="left" vertical="center" wrapText="1"/>
    </xf>
    <xf numFmtId="0" fontId="26" fillId="0" borderId="6" xfId="2" applyFont="1" applyBorder="1" applyAlignment="1">
      <alignment horizontal="left" vertical="center" wrapText="1"/>
    </xf>
    <xf numFmtId="0" fontId="26" fillId="0" borderId="7" xfId="2" applyFont="1" applyBorder="1" applyAlignment="1">
      <alignment horizontal="left" vertical="center" wrapText="1"/>
    </xf>
    <xf numFmtId="0" fontId="26" fillId="0" borderId="10" xfId="2" applyFont="1" applyBorder="1" applyAlignment="1">
      <alignment horizontal="left" vertical="center" wrapText="1"/>
    </xf>
    <xf numFmtId="0" fontId="26" fillId="0" borderId="12" xfId="2" applyFont="1" applyBorder="1" applyAlignment="1">
      <alignment horizontal="left" vertical="center" wrapText="1"/>
    </xf>
    <xf numFmtId="0" fontId="27" fillId="0" borderId="6" xfId="2" applyFont="1" applyBorder="1" applyAlignment="1">
      <alignment horizontal="left" vertical="center" wrapText="1"/>
    </xf>
    <xf numFmtId="0" fontId="27" fillId="0" borderId="7" xfId="2" applyFont="1" applyBorder="1" applyAlignment="1">
      <alignment horizontal="left" vertical="center" wrapText="1"/>
    </xf>
    <xf numFmtId="0" fontId="27" fillId="0" borderId="10" xfId="2" applyFont="1" applyBorder="1" applyAlignment="1">
      <alignment horizontal="left" vertical="center" wrapText="1"/>
    </xf>
    <xf numFmtId="0" fontId="27" fillId="0" borderId="12" xfId="2" applyFont="1" applyBorder="1" applyAlignment="1">
      <alignment horizontal="left" vertical="center" wrapText="1"/>
    </xf>
    <xf numFmtId="0" fontId="18" fillId="0" borderId="0" xfId="2" applyFont="1" applyAlignment="1">
      <alignment horizontal="left" vertical="center" wrapText="1"/>
    </xf>
    <xf numFmtId="0" fontId="19" fillId="0" borderId="0" xfId="2" applyAlignment="1">
      <alignment horizontal="left" vertical="center" wrapText="1"/>
    </xf>
    <xf numFmtId="9" fontId="26" fillId="0" borderId="1" xfId="2" applyNumberFormat="1" applyFont="1" applyBorder="1" applyAlignment="1">
      <alignment horizontal="center" vertical="center" wrapText="1"/>
    </xf>
    <xf numFmtId="0" fontId="27" fillId="0" borderId="6" xfId="2" applyFont="1" applyBorder="1" applyAlignment="1">
      <alignment horizontal="center" vertical="center" wrapText="1"/>
    </xf>
    <xf numFmtId="0" fontId="27" fillId="0" borderId="7" xfId="2" applyFont="1" applyBorder="1" applyAlignment="1">
      <alignment horizontal="center" vertical="center" wrapText="1"/>
    </xf>
    <xf numFmtId="0" fontId="27" fillId="0" borderId="10" xfId="2" applyFont="1" applyBorder="1" applyAlignment="1">
      <alignment horizontal="center" vertical="center" wrapText="1"/>
    </xf>
    <xf numFmtId="0" fontId="27" fillId="0" borderId="12" xfId="2" applyFont="1" applyBorder="1" applyAlignment="1">
      <alignment horizontal="center" vertical="center" wrapText="1"/>
    </xf>
    <xf numFmtId="0" fontId="19" fillId="0" borderId="1" xfId="2" applyBorder="1" applyAlignment="1">
      <alignment horizontal="left" vertical="center" wrapText="1"/>
    </xf>
    <xf numFmtId="0" fontId="26" fillId="0" borderId="6" xfId="2" applyFont="1" applyBorder="1" applyAlignment="1">
      <alignment horizontal="center" vertical="center" wrapText="1"/>
    </xf>
    <xf numFmtId="0" fontId="19" fillId="0" borderId="5" xfId="2" applyBorder="1" applyAlignment="1">
      <alignment horizontal="center" vertical="center" wrapText="1"/>
    </xf>
    <xf numFmtId="0" fontId="19" fillId="0" borderId="7" xfId="2" applyBorder="1" applyAlignment="1">
      <alignment horizontal="center" vertical="center" wrapText="1"/>
    </xf>
    <xf numFmtId="0" fontId="19" fillId="0" borderId="10" xfId="2" applyBorder="1" applyAlignment="1">
      <alignment horizontal="center" vertical="center" wrapText="1"/>
    </xf>
    <xf numFmtId="0" fontId="19" fillId="0" borderId="11" xfId="2" applyBorder="1" applyAlignment="1">
      <alignment horizontal="center" vertical="center" wrapText="1"/>
    </xf>
    <xf numFmtId="0" fontId="19" fillId="0" borderId="12" xfId="2" applyBorder="1" applyAlignment="1">
      <alignment horizontal="center" vertical="center" wrapText="1"/>
    </xf>
    <xf numFmtId="0" fontId="19" fillId="0" borderId="0" xfId="2" applyAlignment="1">
      <alignment horizontal="left" wrapText="1"/>
    </xf>
    <xf numFmtId="0" fontId="26" fillId="0" borderId="6" xfId="2" applyFont="1" applyFill="1" applyBorder="1" applyAlignment="1">
      <alignment horizontal="center" vertical="center" wrapText="1"/>
    </xf>
    <xf numFmtId="0" fontId="19" fillId="0" borderId="5" xfId="2" applyFill="1" applyBorder="1" applyAlignment="1">
      <alignment horizontal="center" vertical="center" wrapText="1"/>
    </xf>
    <xf numFmtId="0" fontId="19" fillId="0" borderId="7" xfId="2" applyFill="1" applyBorder="1" applyAlignment="1">
      <alignment horizontal="center" vertical="center" wrapText="1"/>
    </xf>
    <xf numFmtId="0" fontId="19" fillId="0" borderId="10" xfId="2" applyFill="1" applyBorder="1" applyAlignment="1">
      <alignment horizontal="center" vertical="center" wrapText="1"/>
    </xf>
    <xf numFmtId="0" fontId="19" fillId="0" borderId="11" xfId="2" applyFill="1" applyBorder="1" applyAlignment="1">
      <alignment horizontal="center" vertical="center" wrapText="1"/>
    </xf>
    <xf numFmtId="0" fontId="19" fillId="0" borderId="12" xfId="2" applyFill="1" applyBorder="1" applyAlignment="1">
      <alignment horizontal="center" vertical="center" wrapText="1"/>
    </xf>
    <xf numFmtId="9" fontId="27" fillId="0" borderId="1" xfId="1" applyFont="1" applyBorder="1" applyAlignment="1">
      <alignment horizontal="center" vertical="center" wrapText="1"/>
    </xf>
    <xf numFmtId="0" fontId="27" fillId="0" borderId="1" xfId="2" applyFont="1" applyBorder="1" applyAlignment="1">
      <alignment horizontal="left" vertical="center" wrapText="1"/>
    </xf>
    <xf numFmtId="0" fontId="26" fillId="0" borderId="5" xfId="2" applyFont="1" applyBorder="1" applyAlignment="1">
      <alignment horizontal="left" vertical="center" wrapText="1"/>
    </xf>
    <xf numFmtId="0" fontId="26" fillId="0" borderId="8" xfId="2" applyFont="1" applyBorder="1" applyAlignment="1">
      <alignment horizontal="left" vertical="center" wrapText="1"/>
    </xf>
    <xf numFmtId="0" fontId="26" fillId="0" borderId="0" xfId="2" applyFont="1" applyAlignment="1">
      <alignment horizontal="left" vertical="center" wrapText="1"/>
    </xf>
    <xf numFmtId="0" fontId="26" fillId="0" borderId="9" xfId="2"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3" fontId="7" fillId="4" borderId="2" xfId="0" applyNumberFormat="1" applyFont="1" applyFill="1" applyBorder="1" applyAlignment="1">
      <alignment horizontal="right" vertical="center"/>
    </xf>
    <xf numFmtId="3" fontId="7" fillId="4" borderId="3" xfId="0" applyNumberFormat="1" applyFont="1" applyFill="1" applyBorder="1" applyAlignment="1">
      <alignment horizontal="right" vertical="center"/>
    </xf>
    <xf numFmtId="3" fontId="7" fillId="4" borderId="4" xfId="0" applyNumberFormat="1" applyFont="1" applyFill="1" applyBorder="1" applyAlignment="1">
      <alignment horizontal="right" vertical="center"/>
    </xf>
    <xf numFmtId="3" fontId="4" fillId="0" borderId="2" xfId="0" applyNumberFormat="1" applyFont="1" applyBorder="1" applyAlignment="1">
      <alignment horizontal="right" vertical="center"/>
    </xf>
    <xf numFmtId="3" fontId="4" fillId="0" borderId="3" xfId="0" applyNumberFormat="1" applyFont="1" applyBorder="1" applyAlignment="1">
      <alignment horizontal="right" vertical="center"/>
    </xf>
    <xf numFmtId="3" fontId="4" fillId="0" borderId="4" xfId="0" applyNumberFormat="1" applyFont="1" applyBorder="1" applyAlignment="1">
      <alignment horizontal="right" vertical="center"/>
    </xf>
    <xf numFmtId="3" fontId="4" fillId="4" borderId="2" xfId="0" applyNumberFormat="1" applyFont="1" applyFill="1" applyBorder="1" applyAlignment="1">
      <alignment horizontal="right" vertical="center"/>
    </xf>
    <xf numFmtId="3" fontId="4" fillId="4" borderId="3" xfId="0" applyNumberFormat="1" applyFont="1" applyFill="1" applyBorder="1" applyAlignment="1">
      <alignment horizontal="right" vertical="center"/>
    </xf>
    <xf numFmtId="3" fontId="4" fillId="4" borderId="4" xfId="0" applyNumberFormat="1" applyFont="1" applyFill="1" applyBorder="1" applyAlignment="1">
      <alignment horizontal="right" vertical="center"/>
    </xf>
    <xf numFmtId="0" fontId="4" fillId="0" borderId="6" xfId="0" applyFont="1" applyFill="1" applyBorder="1" applyAlignment="1">
      <alignment horizontal="left" vertical="center" wrapText="1" indent="1"/>
    </xf>
    <xf numFmtId="0" fontId="4" fillId="0" borderId="5" xfId="0" applyFont="1" applyFill="1" applyBorder="1" applyAlignment="1">
      <alignment horizontal="left" vertical="center" wrapText="1" indent="1"/>
    </xf>
    <xf numFmtId="0" fontId="4" fillId="0" borderId="7" xfId="0" applyFont="1" applyFill="1" applyBorder="1" applyAlignment="1">
      <alignment horizontal="left" vertical="center" wrapText="1" inden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9" fontId="4" fillId="0" borderId="6" xfId="1" applyFont="1" applyFill="1" applyBorder="1" applyAlignment="1">
      <alignment horizontal="center" vertical="center" wrapText="1"/>
    </xf>
    <xf numFmtId="9" fontId="4" fillId="0" borderId="5" xfId="1" applyFont="1" applyFill="1" applyBorder="1" applyAlignment="1">
      <alignment horizontal="center" vertical="center" wrapText="1"/>
    </xf>
    <xf numFmtId="9" fontId="4" fillId="0" borderId="7" xfId="1" applyFont="1" applyFill="1" applyBorder="1" applyAlignment="1">
      <alignment horizontal="center" vertical="center" wrapText="1"/>
    </xf>
    <xf numFmtId="14" fontId="4" fillId="0" borderId="6" xfId="0" applyNumberFormat="1" applyFont="1" applyFill="1" applyBorder="1" applyAlignment="1">
      <alignment horizontal="center" vertical="center"/>
    </xf>
    <xf numFmtId="14" fontId="4" fillId="0" borderId="5" xfId="0" applyNumberFormat="1" applyFont="1" applyFill="1" applyBorder="1" applyAlignment="1">
      <alignment horizontal="center" vertical="center"/>
    </xf>
    <xf numFmtId="14" fontId="4" fillId="0" borderId="7" xfId="0" applyNumberFormat="1" applyFont="1" applyFill="1" applyBorder="1" applyAlignment="1">
      <alignment horizontal="center" vertical="center"/>
    </xf>
    <xf numFmtId="3" fontId="4" fillId="0" borderId="6" xfId="0" applyNumberFormat="1" applyFont="1" applyFill="1" applyBorder="1" applyAlignment="1">
      <alignment horizontal="right" vertical="center" wrapText="1"/>
    </xf>
    <xf numFmtId="3" fontId="4" fillId="0" borderId="5" xfId="0" applyNumberFormat="1" applyFont="1" applyFill="1" applyBorder="1" applyAlignment="1">
      <alignment horizontal="right" vertical="center" wrapText="1"/>
    </xf>
    <xf numFmtId="3" fontId="4" fillId="0" borderId="7" xfId="0" applyNumberFormat="1" applyFont="1" applyFill="1" applyBorder="1" applyAlignment="1">
      <alignment horizontal="right" vertical="center" wrapText="1"/>
    </xf>
    <xf numFmtId="3" fontId="4" fillId="0" borderId="6" xfId="0" applyNumberFormat="1" applyFont="1" applyFill="1" applyBorder="1" applyAlignment="1">
      <alignment horizontal="right" vertical="center"/>
    </xf>
    <xf numFmtId="3" fontId="4" fillId="0" borderId="5"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0" xfId="0" applyFont="1" applyFill="1" applyAlignment="1">
      <alignment horizontal="left" wrapText="1"/>
    </xf>
    <xf numFmtId="0" fontId="5" fillId="0" borderId="0" xfId="0" applyFont="1" applyFill="1" applyAlignment="1">
      <alignment horizontal="left" vertical="center" wrapText="1"/>
    </xf>
    <xf numFmtId="0" fontId="5" fillId="0" borderId="0" xfId="2" applyFont="1" applyAlignment="1">
      <alignment horizontal="left" vertical="top" wrapText="1"/>
    </xf>
    <xf numFmtId="3" fontId="4" fillId="0" borderId="1" xfId="2" applyNumberFormat="1" applyFont="1" applyBorder="1" applyAlignment="1">
      <alignment horizontal="right" vertical="center" wrapText="1"/>
    </xf>
    <xf numFmtId="0" fontId="5" fillId="5" borderId="0" xfId="0" applyFont="1" applyFill="1" applyAlignment="1">
      <alignment horizontal="left" vertical="center" wrapText="1"/>
    </xf>
    <xf numFmtId="0" fontId="4" fillId="0" borderId="2" xfId="0" applyFont="1" applyFill="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3" fontId="4" fillId="0" borderId="2" xfId="0" applyNumberFormat="1" applyFont="1" applyFill="1" applyBorder="1" applyAlignment="1">
      <alignment horizontal="right" vertical="center"/>
    </xf>
    <xf numFmtId="3" fontId="4" fillId="0" borderId="3" xfId="0" applyNumberFormat="1" applyFont="1" applyFill="1" applyBorder="1" applyAlignment="1">
      <alignment horizontal="right" vertical="center"/>
    </xf>
    <xf numFmtId="3" fontId="4" fillId="0" borderId="4"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pplyBorder="1" applyAlignment="1">
      <alignment horizontal="left" vertical="center" indent="1"/>
    </xf>
    <xf numFmtId="3" fontId="4" fillId="0" borderId="0" xfId="0" applyNumberFormat="1" applyFont="1" applyFill="1" applyBorder="1" applyAlignment="1">
      <alignment horizontal="right" vertical="center"/>
    </xf>
    <xf numFmtId="0" fontId="4" fillId="0" borderId="19"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indent="1"/>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3" fontId="26" fillId="0" borderId="2" xfId="0" applyNumberFormat="1" applyFont="1" applyFill="1" applyBorder="1" applyAlignment="1">
      <alignment horizontal="right" vertical="center"/>
    </xf>
    <xf numFmtId="3" fontId="26" fillId="0" borderId="3" xfId="0" applyNumberFormat="1" applyFont="1" applyFill="1" applyBorder="1" applyAlignment="1">
      <alignment horizontal="right" vertical="center"/>
    </xf>
    <xf numFmtId="3" fontId="26" fillId="0" borderId="4" xfId="0" applyNumberFormat="1" applyFont="1" applyFill="1" applyBorder="1" applyAlignment="1">
      <alignment horizontal="right" vertical="center"/>
    </xf>
    <xf numFmtId="3" fontId="4" fillId="0" borderId="2" xfId="0" applyNumberFormat="1" applyFont="1" applyBorder="1" applyAlignment="1">
      <alignment horizontal="right" wrapText="1"/>
    </xf>
    <xf numFmtId="3" fontId="4" fillId="0" borderId="3" xfId="0" applyNumberFormat="1" applyFont="1" applyBorder="1" applyAlignment="1">
      <alignment horizontal="right" wrapText="1"/>
    </xf>
    <xf numFmtId="3" fontId="4" fillId="0" borderId="4" xfId="0" applyNumberFormat="1" applyFont="1" applyBorder="1" applyAlignment="1">
      <alignment horizontal="right"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3" fontId="4" fillId="0" borderId="2" xfId="0" applyNumberFormat="1" applyFont="1" applyFill="1" applyBorder="1" applyAlignment="1">
      <alignment horizontal="right" wrapText="1"/>
    </xf>
    <xf numFmtId="3" fontId="4" fillId="0" borderId="3" xfId="0" applyNumberFormat="1" applyFont="1" applyFill="1" applyBorder="1" applyAlignment="1">
      <alignment horizontal="right" wrapText="1"/>
    </xf>
    <xf numFmtId="3" fontId="4" fillId="0" borderId="4" xfId="0" applyNumberFormat="1" applyFont="1" applyFill="1" applyBorder="1" applyAlignment="1">
      <alignment horizontal="right"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9" fontId="4" fillId="0" borderId="2" xfId="1" applyFont="1" applyFill="1" applyBorder="1" applyAlignment="1">
      <alignment horizontal="center" vertical="center" wrapText="1"/>
    </xf>
    <xf numFmtId="9" fontId="4" fillId="0" borderId="3" xfId="1" applyFont="1" applyFill="1" applyBorder="1" applyAlignment="1">
      <alignment horizontal="center" vertical="center" wrapText="1"/>
    </xf>
    <xf numFmtId="9" fontId="4" fillId="0" borderId="4" xfId="1" applyFont="1" applyFill="1" applyBorder="1" applyAlignment="1">
      <alignment horizontal="center" vertical="center" wrapText="1"/>
    </xf>
    <xf numFmtId="3" fontId="4" fillId="0" borderId="2" xfId="0" applyNumberFormat="1" applyFont="1" applyFill="1" applyBorder="1" applyAlignment="1">
      <alignment horizontal="right" vertical="center" wrapText="1"/>
    </xf>
    <xf numFmtId="3" fontId="4" fillId="0" borderId="3" xfId="0" applyNumberFormat="1" applyFont="1" applyFill="1" applyBorder="1" applyAlignment="1">
      <alignment horizontal="right" vertical="center" wrapText="1"/>
    </xf>
    <xf numFmtId="3" fontId="4" fillId="0" borderId="4" xfId="0" applyNumberFormat="1" applyFont="1" applyFill="1" applyBorder="1" applyAlignment="1">
      <alignment horizontal="righ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3" fontId="4" fillId="4" borderId="2"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4" borderId="4" xfId="0" applyNumberFormat="1" applyFont="1" applyFill="1" applyBorder="1" applyAlignment="1">
      <alignment horizontal="right"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3" fontId="7" fillId="0" borderId="2" xfId="0" applyNumberFormat="1" applyFont="1" applyFill="1" applyBorder="1" applyAlignment="1">
      <alignment horizontal="right" wrapText="1"/>
    </xf>
    <xf numFmtId="3" fontId="7" fillId="0" borderId="3" xfId="0" applyNumberFormat="1" applyFont="1" applyFill="1" applyBorder="1" applyAlignment="1">
      <alignment horizontal="right" wrapText="1"/>
    </xf>
    <xf numFmtId="3" fontId="7" fillId="0" borderId="4" xfId="0" applyNumberFormat="1" applyFont="1" applyFill="1" applyBorder="1" applyAlignment="1">
      <alignment horizontal="right" wrapText="1"/>
    </xf>
    <xf numFmtId="3" fontId="7" fillId="0" borderId="2" xfId="0" applyNumberFormat="1" applyFont="1" applyBorder="1" applyAlignment="1">
      <alignment horizontal="right" wrapText="1"/>
    </xf>
    <xf numFmtId="3" fontId="7" fillId="0" borderId="3" xfId="0" applyNumberFormat="1" applyFont="1" applyBorder="1" applyAlignment="1">
      <alignment horizontal="right" wrapText="1"/>
    </xf>
    <xf numFmtId="3" fontId="7"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8" fillId="0" borderId="0" xfId="0" applyFont="1" applyAlignment="1">
      <alignment horizontal="left"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5" fillId="0" borderId="13" xfId="0" applyNumberFormat="1" applyFont="1" applyBorder="1" applyAlignment="1">
      <alignment horizontal="right" vertical="center"/>
    </xf>
    <xf numFmtId="3" fontId="5" fillId="0" borderId="14" xfId="0" applyNumberFormat="1" applyFont="1" applyBorder="1" applyAlignment="1">
      <alignment horizontal="right" vertical="center"/>
    </xf>
    <xf numFmtId="3" fontId="5" fillId="0" borderId="15" xfId="0" applyNumberFormat="1" applyFont="1" applyBorder="1" applyAlignment="1">
      <alignment horizontal="right" vertical="center"/>
    </xf>
    <xf numFmtId="0" fontId="4" fillId="0" borderId="17" xfId="0" applyFont="1" applyBorder="1" applyAlignment="1">
      <alignment horizontal="center"/>
    </xf>
    <xf numFmtId="0" fontId="4" fillId="0" borderId="18" xfId="0" applyFont="1" applyBorder="1" applyAlignment="1">
      <alignment horizontal="center"/>
    </xf>
    <xf numFmtId="3" fontId="5" fillId="0" borderId="16" xfId="0" applyNumberFormat="1" applyFont="1" applyBorder="1" applyAlignment="1">
      <alignment horizontal="right" vertical="center" wrapText="1"/>
    </xf>
    <xf numFmtId="3" fontId="5" fillId="0" borderId="17" xfId="0" applyNumberFormat="1" applyFont="1" applyBorder="1" applyAlignment="1">
      <alignment horizontal="right" vertical="center" wrapText="1"/>
    </xf>
    <xf numFmtId="3" fontId="5" fillId="0" borderId="18" xfId="0" applyNumberFormat="1" applyFont="1" applyBorder="1" applyAlignment="1">
      <alignment horizontal="right" vertical="center" wrapText="1"/>
    </xf>
    <xf numFmtId="0" fontId="4" fillId="0" borderId="2" xfId="0" applyFont="1" applyFill="1" applyBorder="1" applyAlignment="1">
      <alignment horizontal="left" vertical="center" wrapText="1" indent="1"/>
    </xf>
    <xf numFmtId="0" fontId="4" fillId="0" borderId="3" xfId="0" applyFont="1" applyFill="1" applyBorder="1" applyAlignment="1">
      <alignment horizontal="left" vertical="center" wrapText="1" indent="1"/>
    </xf>
    <xf numFmtId="0" fontId="4" fillId="0" borderId="4" xfId="0" applyFont="1" applyFill="1" applyBorder="1" applyAlignment="1">
      <alignment horizontal="left" vertical="center" wrapText="1" indent="1"/>
    </xf>
    <xf numFmtId="3" fontId="4" fillId="0" borderId="2" xfId="0" applyNumberFormat="1" applyFont="1" applyBorder="1" applyAlignment="1">
      <alignment horizontal="center" vertical="center"/>
    </xf>
    <xf numFmtId="3" fontId="4" fillId="0" borderId="3" xfId="0" applyNumberFormat="1" applyFont="1" applyBorder="1" applyAlignment="1">
      <alignment horizontal="center" vertical="center"/>
    </xf>
    <xf numFmtId="3" fontId="4" fillId="0" borderId="4" xfId="0" applyNumberFormat="1" applyFont="1" applyBorder="1" applyAlignment="1">
      <alignment horizontal="center" vertical="center"/>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3" fontId="4" fillId="6" borderId="2" xfId="0" applyNumberFormat="1" applyFont="1" applyFill="1" applyBorder="1" applyAlignment="1">
      <alignment horizontal="right" vertical="center"/>
    </xf>
    <xf numFmtId="3" fontId="4" fillId="6" borderId="3" xfId="0" applyNumberFormat="1" applyFont="1" applyFill="1" applyBorder="1" applyAlignment="1">
      <alignment horizontal="right" vertical="center"/>
    </xf>
    <xf numFmtId="3" fontId="4" fillId="6" borderId="4" xfId="0" applyNumberFormat="1" applyFont="1" applyFill="1" applyBorder="1" applyAlignment="1">
      <alignment horizontal="right" vertical="center"/>
    </xf>
    <xf numFmtId="3" fontId="3" fillId="0" borderId="2" xfId="0" applyNumberFormat="1" applyFont="1" applyBorder="1" applyAlignment="1">
      <alignment horizontal="center" vertical="center"/>
    </xf>
    <xf numFmtId="3" fontId="3" fillId="0" borderId="3" xfId="0" applyNumberFormat="1" applyFont="1" applyBorder="1" applyAlignment="1">
      <alignment horizontal="center" vertical="center"/>
    </xf>
    <xf numFmtId="3" fontId="3" fillId="0" borderId="4"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6" borderId="2"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6" borderId="4"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3" fontId="4" fillId="0" borderId="2" xfId="0" applyNumberFormat="1" applyFont="1" applyBorder="1" applyAlignment="1">
      <alignment vertical="center"/>
    </xf>
    <xf numFmtId="3" fontId="4" fillId="0" borderId="3" xfId="0" applyNumberFormat="1" applyFont="1" applyBorder="1" applyAlignment="1">
      <alignment vertical="center"/>
    </xf>
    <xf numFmtId="3" fontId="4" fillId="0" borderId="4" xfId="0" applyNumberFormat="1" applyFont="1" applyBorder="1" applyAlignment="1">
      <alignmen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3" fontId="4" fillId="0" borderId="2" xfId="0" applyNumberFormat="1" applyFont="1" applyFill="1" applyBorder="1" applyAlignment="1">
      <alignment vertical="center"/>
    </xf>
    <xf numFmtId="3" fontId="4" fillId="0" borderId="3" xfId="0" applyNumberFormat="1" applyFont="1" applyFill="1" applyBorder="1" applyAlignment="1">
      <alignment vertical="center"/>
    </xf>
    <xf numFmtId="3" fontId="4" fillId="0" borderId="4" xfId="0" applyNumberFormat="1" applyFont="1" applyFill="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3" fontId="3" fillId="6" borderId="2" xfId="0" applyNumberFormat="1" applyFont="1" applyFill="1" applyBorder="1" applyAlignment="1">
      <alignment horizontal="right" vertical="center"/>
    </xf>
    <xf numFmtId="3" fontId="3" fillId="6" borderId="3" xfId="0" applyNumberFormat="1" applyFont="1" applyFill="1" applyBorder="1" applyAlignment="1">
      <alignment horizontal="right" vertical="center"/>
    </xf>
    <xf numFmtId="3" fontId="3" fillId="6" borderId="4" xfId="0" applyNumberFormat="1" applyFont="1" applyFill="1" applyBorder="1" applyAlignment="1">
      <alignment horizontal="right"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6"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1" fillId="0" borderId="0" xfId="0" applyFont="1" applyAlignment="1">
      <alignment horizontal="left" vertical="top" wrapText="1"/>
    </xf>
    <xf numFmtId="0" fontId="5" fillId="0" borderId="0" xfId="0" applyFont="1" applyFill="1" applyAlignment="1">
      <alignment horizontal="left" vertical="top"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1" xfId="0"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4" xfId="0" applyFont="1" applyBorder="1" applyAlignment="1">
      <alignment horizontal="center"/>
    </xf>
    <xf numFmtId="0" fontId="4" fillId="0" borderId="15" xfId="0" applyFont="1" applyBorder="1" applyAlignment="1">
      <alignment horizontal="center"/>
    </xf>
    <xf numFmtId="3" fontId="5" fillId="0" borderId="13" xfId="0" applyNumberFormat="1" applyFont="1" applyFill="1" applyBorder="1" applyAlignment="1">
      <alignment horizontal="right" vertical="center"/>
    </xf>
    <xf numFmtId="3" fontId="5" fillId="0" borderId="14" xfId="0" applyNumberFormat="1" applyFont="1" applyFill="1" applyBorder="1" applyAlignment="1">
      <alignment horizontal="right" vertical="center"/>
    </xf>
    <xf numFmtId="3" fontId="5" fillId="0" borderId="15" xfId="0" applyNumberFormat="1" applyFont="1" applyFill="1" applyBorder="1" applyAlignment="1">
      <alignment horizontal="righ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10" fontId="4" fillId="0" borderId="2" xfId="1" applyNumberFormat="1" applyFont="1" applyFill="1" applyBorder="1" applyAlignment="1">
      <alignment horizontal="right" vertical="center" wrapText="1"/>
    </xf>
    <xf numFmtId="10" fontId="4" fillId="0" borderId="3" xfId="1" applyNumberFormat="1" applyFont="1" applyFill="1" applyBorder="1" applyAlignment="1">
      <alignment horizontal="right" vertical="center" wrapText="1"/>
    </xf>
    <xf numFmtId="10" fontId="4" fillId="0" borderId="4" xfId="1" applyNumberFormat="1" applyFont="1" applyFill="1" applyBorder="1" applyAlignment="1">
      <alignment horizontal="right" vertical="center" wrapText="1"/>
    </xf>
    <xf numFmtId="3" fontId="4" fillId="0" borderId="2"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4" fillId="0" borderId="4" xfId="0" applyNumberFormat="1" applyFont="1" applyBorder="1" applyAlignment="1">
      <alignment horizontal="right" vertical="center" wrapText="1"/>
    </xf>
    <xf numFmtId="10" fontId="26" fillId="0" borderId="2" xfId="1" applyNumberFormat="1" applyFont="1" applyBorder="1" applyAlignment="1">
      <alignment horizontal="right" vertical="center" wrapText="1"/>
    </xf>
    <xf numFmtId="10" fontId="26" fillId="0" borderId="3" xfId="1" applyNumberFormat="1" applyFont="1" applyBorder="1" applyAlignment="1">
      <alignment horizontal="right" vertical="center" wrapText="1"/>
    </xf>
    <xf numFmtId="10" fontId="26" fillId="0" borderId="4" xfId="1" applyNumberFormat="1" applyFont="1" applyBorder="1" applyAlignment="1">
      <alignment horizontal="right" vertical="center" wrapText="1"/>
    </xf>
    <xf numFmtId="0" fontId="9" fillId="0" borderId="0" xfId="0" applyFont="1" applyAlignment="1">
      <alignment horizontal="left"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1" fillId="0" borderId="0" xfId="0" applyFont="1" applyBorder="1" applyAlignment="1">
      <alignment horizontal="left" wrapText="1"/>
    </xf>
    <xf numFmtId="0" fontId="11" fillId="0" borderId="0" xfId="0" applyFont="1" applyFill="1" applyBorder="1" applyAlignment="1">
      <alignment horizontal="left" wrapText="1"/>
    </xf>
    <xf numFmtId="10" fontId="26" fillId="0" borderId="2" xfId="1" applyNumberFormat="1" applyFont="1" applyFill="1" applyBorder="1" applyAlignment="1">
      <alignment horizontal="right" vertical="center" wrapText="1"/>
    </xf>
    <xf numFmtId="10" fontId="26" fillId="0" borderId="3" xfId="1" applyNumberFormat="1" applyFont="1" applyFill="1" applyBorder="1" applyAlignment="1">
      <alignment horizontal="right" vertical="center" wrapText="1"/>
    </xf>
    <xf numFmtId="10" fontId="26" fillId="0" borderId="4" xfId="1" applyNumberFormat="1" applyFont="1" applyFill="1" applyBorder="1" applyAlignment="1">
      <alignment horizontal="righ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4" borderId="4" xfId="0" applyFont="1" applyFill="1" applyBorder="1" applyAlignment="1">
      <alignment horizontal="left" vertical="center"/>
    </xf>
    <xf numFmtId="0" fontId="4" fillId="0" borderId="2" xfId="0" applyNumberFormat="1" applyFont="1" applyBorder="1" applyAlignment="1">
      <alignment horizontal="center" vertical="center"/>
    </xf>
    <xf numFmtId="0" fontId="4" fillId="0" borderId="3" xfId="0" applyNumberFormat="1" applyFont="1" applyBorder="1" applyAlignment="1">
      <alignment horizontal="center" vertical="center"/>
    </xf>
    <xf numFmtId="0" fontId="4" fillId="0" borderId="4" xfId="0" applyNumberFormat="1" applyFont="1" applyBorder="1" applyAlignment="1">
      <alignment horizontal="center" vertical="center"/>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3" fontId="7" fillId="0" borderId="2" xfId="0" applyNumberFormat="1" applyFont="1" applyFill="1" applyBorder="1" applyAlignment="1">
      <alignment horizontal="right" vertical="center"/>
    </xf>
    <xf numFmtId="3" fontId="7" fillId="0" borderId="3" xfId="0" applyNumberFormat="1" applyFont="1" applyFill="1" applyBorder="1" applyAlignment="1">
      <alignment horizontal="right" vertical="center"/>
    </xf>
    <xf numFmtId="3" fontId="7" fillId="0" borderId="4" xfId="0" applyNumberFormat="1" applyFont="1" applyFill="1" applyBorder="1" applyAlignment="1">
      <alignment horizontal="right" vertic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4" fillId="0" borderId="4" xfId="0" applyNumberFormat="1" applyFont="1" applyBorder="1" applyAlignment="1">
      <alignment horizontal="right"/>
    </xf>
    <xf numFmtId="3" fontId="7" fillId="0" borderId="2" xfId="0" applyNumberFormat="1" applyFont="1" applyBorder="1" applyAlignment="1">
      <alignment horizontal="right" vertical="center"/>
    </xf>
    <xf numFmtId="3" fontId="7" fillId="0" borderId="3" xfId="0" applyNumberFormat="1" applyFont="1" applyBorder="1" applyAlignment="1">
      <alignment horizontal="right" vertical="center"/>
    </xf>
    <xf numFmtId="3" fontId="7" fillId="0" borderId="4" xfId="0" applyNumberFormat="1" applyFont="1" applyBorder="1" applyAlignment="1">
      <alignment horizontal="right" vertical="center"/>
    </xf>
    <xf numFmtId="3" fontId="5" fillId="0" borderId="2" xfId="0" applyNumberFormat="1" applyFont="1" applyBorder="1" applyAlignment="1">
      <alignment horizontal="right" vertical="center"/>
    </xf>
    <xf numFmtId="3" fontId="5" fillId="0" borderId="3" xfId="0" applyNumberFormat="1" applyFont="1" applyBorder="1" applyAlignment="1">
      <alignment horizontal="right" vertical="center"/>
    </xf>
    <xf numFmtId="3" fontId="5" fillId="0" borderId="4" xfId="0" applyNumberFormat="1" applyFont="1" applyBorder="1" applyAlignment="1">
      <alignment horizontal="right" vertical="center"/>
    </xf>
    <xf numFmtId="3" fontId="17" fillId="5" borderId="2" xfId="0" applyNumberFormat="1" applyFont="1" applyFill="1" applyBorder="1" applyAlignment="1">
      <alignment horizontal="right" vertical="center"/>
    </xf>
    <xf numFmtId="3" fontId="17" fillId="5" borderId="3" xfId="0" applyNumberFormat="1" applyFont="1" applyFill="1" applyBorder="1" applyAlignment="1">
      <alignment horizontal="right" vertical="center"/>
    </xf>
    <xf numFmtId="3" fontId="17" fillId="5" borderId="4" xfId="0" applyNumberFormat="1" applyFont="1" applyFill="1" applyBorder="1" applyAlignment="1">
      <alignment horizontal="right" vertical="center"/>
    </xf>
    <xf numFmtId="0" fontId="4" fillId="0" borderId="7" xfId="0" applyFont="1" applyBorder="1" applyAlignment="1">
      <alignment horizontal="left" vertical="center" wrapText="1"/>
    </xf>
    <xf numFmtId="3" fontId="5" fillId="0" borderId="6" xfId="0" applyNumberFormat="1" applyFont="1" applyBorder="1" applyAlignment="1">
      <alignment horizontal="right" vertical="center"/>
    </xf>
    <xf numFmtId="3" fontId="5" fillId="0" borderId="5" xfId="0" applyNumberFormat="1" applyFont="1" applyBorder="1" applyAlignment="1">
      <alignment horizontal="right" vertical="center"/>
    </xf>
    <xf numFmtId="3" fontId="5" fillId="0" borderId="7" xfId="0" applyNumberFormat="1" applyFont="1" applyBorder="1" applyAlignment="1">
      <alignment horizontal="right" vertical="center"/>
    </xf>
    <xf numFmtId="0" fontId="5" fillId="0" borderId="0" xfId="0" applyFont="1" applyFill="1" applyBorder="1" applyAlignment="1">
      <alignment horizontal="left" vertical="top" wrapText="1"/>
    </xf>
    <xf numFmtId="0" fontId="27" fillId="5" borderId="6" xfId="2" applyFont="1" applyFill="1" applyBorder="1" applyAlignment="1">
      <alignment horizontal="center" vertical="center" wrapText="1"/>
    </xf>
    <xf numFmtId="0" fontId="27" fillId="5" borderId="5" xfId="2" applyFont="1" applyFill="1" applyBorder="1" applyAlignment="1">
      <alignment horizontal="center" vertical="center" wrapText="1"/>
    </xf>
    <xf numFmtId="0" fontId="27" fillId="5" borderId="7" xfId="2" applyFont="1" applyFill="1" applyBorder="1" applyAlignment="1">
      <alignment horizontal="center" vertical="center" wrapText="1"/>
    </xf>
    <xf numFmtId="0" fontId="27" fillId="5" borderId="8" xfId="2" applyFont="1" applyFill="1" applyBorder="1" applyAlignment="1">
      <alignment horizontal="center" vertical="center" wrapText="1"/>
    </xf>
    <xf numFmtId="0" fontId="27" fillId="5" borderId="0" xfId="2" applyFont="1" applyFill="1" applyBorder="1" applyAlignment="1">
      <alignment horizontal="center" vertical="center" wrapText="1"/>
    </xf>
    <xf numFmtId="0" fontId="27" fillId="5" borderId="9" xfId="2" applyFont="1" applyFill="1" applyBorder="1" applyAlignment="1">
      <alignment horizontal="center" vertical="center" wrapText="1"/>
    </xf>
    <xf numFmtId="0" fontId="27" fillId="5" borderId="10" xfId="2" applyFont="1" applyFill="1" applyBorder="1" applyAlignment="1">
      <alignment horizontal="center" vertical="center" wrapText="1"/>
    </xf>
    <xf numFmtId="0" fontId="27" fillId="5" borderId="11" xfId="2" applyFont="1" applyFill="1" applyBorder="1" applyAlignment="1">
      <alignment horizontal="center" vertical="center" wrapText="1"/>
    </xf>
    <xf numFmtId="0" fontId="27" fillId="5" borderId="12" xfId="2" applyFont="1" applyFill="1" applyBorder="1" applyAlignment="1">
      <alignment horizontal="center" vertical="center" wrapText="1"/>
    </xf>
    <xf numFmtId="0" fontId="26" fillId="0" borderId="11" xfId="2" applyFont="1" applyBorder="1" applyAlignment="1">
      <alignment horizontal="left" vertical="center" wrapText="1"/>
    </xf>
    <xf numFmtId="3" fontId="26" fillId="0" borderId="1" xfId="2" applyNumberFormat="1" applyFont="1" applyFill="1" applyBorder="1" applyAlignment="1">
      <alignment horizontal="right" vertical="center" wrapText="1"/>
    </xf>
    <xf numFmtId="3" fontId="26" fillId="0" borderId="1" xfId="2" applyNumberFormat="1" applyFont="1" applyBorder="1" applyAlignment="1">
      <alignment horizontal="right" vertical="center" wrapText="1"/>
    </xf>
    <xf numFmtId="0" fontId="7" fillId="6" borderId="6"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0"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left" wrapText="1"/>
    </xf>
    <xf numFmtId="0" fontId="0" fillId="4" borderId="3" xfId="0" applyFont="1" applyFill="1" applyBorder="1"/>
    <xf numFmtId="0" fontId="0" fillId="4" borderId="4" xfId="0" applyFont="1" applyFill="1" applyBorder="1"/>
    <xf numFmtId="0" fontId="11" fillId="0" borderId="0" xfId="0" applyFont="1" applyAlignment="1">
      <alignment horizontal="left"/>
    </xf>
    <xf numFmtId="165" fontId="4" fillId="0" borderId="2" xfId="0" applyNumberFormat="1" applyFont="1" applyBorder="1" applyAlignment="1">
      <alignment horizontal="right"/>
    </xf>
    <xf numFmtId="165" fontId="4" fillId="0" borderId="3" xfId="0" applyNumberFormat="1" applyFont="1" applyBorder="1" applyAlignment="1">
      <alignment horizontal="right"/>
    </xf>
    <xf numFmtId="165" fontId="4" fillId="0" borderId="4" xfId="0" applyNumberFormat="1" applyFont="1" applyBorder="1" applyAlignment="1">
      <alignment horizontal="right"/>
    </xf>
    <xf numFmtId="0" fontId="5" fillId="0" borderId="0" xfId="0" applyFont="1" applyAlignment="1">
      <alignment horizontal="left" wrapText="1"/>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horizontal="left" vertical="center"/>
    </xf>
    <xf numFmtId="0" fontId="18" fillId="0" borderId="0" xfId="0" applyFont="1" applyFill="1" applyAlignment="1">
      <alignment horizontal="left" vertical="center" wrapText="1"/>
    </xf>
    <xf numFmtId="3" fontId="4" fillId="0" borderId="2" xfId="0" applyNumberFormat="1" applyFont="1" applyFill="1" applyBorder="1" applyAlignment="1">
      <alignment horizontal="right"/>
    </xf>
    <xf numFmtId="3" fontId="4" fillId="0" borderId="3" xfId="0" applyNumberFormat="1" applyFont="1" applyFill="1" applyBorder="1" applyAlignment="1">
      <alignment horizontal="right"/>
    </xf>
    <xf numFmtId="3" fontId="4" fillId="0" borderId="4" xfId="0" applyNumberFormat="1" applyFont="1" applyFill="1" applyBorder="1" applyAlignment="1">
      <alignment horizontal="right"/>
    </xf>
    <xf numFmtId="3" fontId="3" fillId="0" borderId="2" xfId="0" applyNumberFormat="1" applyFont="1" applyBorder="1" applyAlignment="1">
      <alignment horizontal="right" vertical="center"/>
    </xf>
    <xf numFmtId="3" fontId="3" fillId="0" borderId="3" xfId="0" applyNumberFormat="1" applyFont="1" applyBorder="1" applyAlignment="1">
      <alignment horizontal="right" vertical="center"/>
    </xf>
    <xf numFmtId="3" fontId="3" fillId="0" borderId="4" xfId="0" applyNumberFormat="1" applyFont="1" applyBorder="1" applyAlignment="1">
      <alignment horizontal="right" vertical="center"/>
    </xf>
    <xf numFmtId="3" fontId="4" fillId="0" borderId="1" xfId="2" applyNumberFormat="1" applyFont="1" applyFill="1" applyBorder="1" applyAlignment="1">
      <alignment horizontal="right" vertical="center" wrapText="1"/>
    </xf>
    <xf numFmtId="0" fontId="27" fillId="0" borderId="5" xfId="2" applyFont="1" applyBorder="1" applyAlignment="1">
      <alignment horizontal="left" vertical="center" wrapText="1"/>
    </xf>
    <xf numFmtId="0" fontId="27" fillId="0" borderId="11" xfId="2" applyFont="1" applyBorder="1" applyAlignment="1">
      <alignment horizontal="left" vertical="center" wrapText="1"/>
    </xf>
    <xf numFmtId="3" fontId="27" fillId="0" borderId="1" xfId="2" applyNumberFormat="1" applyFont="1" applyBorder="1" applyAlignment="1">
      <alignment horizontal="right" vertical="center" wrapText="1"/>
    </xf>
    <xf numFmtId="3" fontId="17" fillId="0" borderId="1" xfId="2" applyNumberFormat="1" applyFont="1" applyBorder="1" applyAlignment="1">
      <alignment horizontal="right" vertical="center" wrapText="1"/>
    </xf>
    <xf numFmtId="0" fontId="26" fillId="0" borderId="1" xfId="2" applyFont="1" applyBorder="1" applyAlignment="1">
      <alignment vertical="center" wrapText="1"/>
    </xf>
    <xf numFmtId="3" fontId="26" fillId="0" borderId="6" xfId="2" applyNumberFormat="1" applyFont="1" applyBorder="1" applyAlignment="1">
      <alignment horizontal="center" vertical="center" wrapText="1"/>
    </xf>
    <xf numFmtId="3" fontId="26" fillId="0" borderId="5" xfId="2" applyNumberFormat="1" applyFont="1" applyBorder="1" applyAlignment="1">
      <alignment horizontal="center" vertical="center" wrapText="1"/>
    </xf>
    <xf numFmtId="3" fontId="26" fillId="0" borderId="7" xfId="2" applyNumberFormat="1" applyFont="1" applyBorder="1" applyAlignment="1">
      <alignment horizontal="center" vertical="center" wrapText="1"/>
    </xf>
    <xf numFmtId="3" fontId="26" fillId="0" borderId="10" xfId="2" applyNumberFormat="1" applyFont="1" applyBorder="1" applyAlignment="1">
      <alignment horizontal="center" vertical="center" wrapText="1"/>
    </xf>
    <xf numFmtId="3" fontId="26" fillId="0" borderId="11" xfId="2" applyNumberFormat="1" applyFont="1" applyBorder="1" applyAlignment="1">
      <alignment horizontal="center" vertical="center" wrapText="1"/>
    </xf>
    <xf numFmtId="3" fontId="26" fillId="0" borderId="12" xfId="2" applyNumberFormat="1" applyFont="1" applyBorder="1" applyAlignment="1">
      <alignment horizontal="center" vertical="center" wrapText="1"/>
    </xf>
    <xf numFmtId="0" fontId="27" fillId="0" borderId="5" xfId="2" applyFont="1" applyBorder="1" applyAlignment="1">
      <alignment horizontal="center" vertical="center" wrapText="1"/>
    </xf>
    <xf numFmtId="0" fontId="27" fillId="0" borderId="8" xfId="2" applyFont="1" applyBorder="1" applyAlignment="1">
      <alignment horizontal="center" vertical="center" wrapText="1"/>
    </xf>
    <xf numFmtId="0" fontId="27" fillId="0" borderId="0" xfId="2" applyFont="1" applyBorder="1" applyAlignment="1">
      <alignment horizontal="center" vertical="center" wrapText="1"/>
    </xf>
    <xf numFmtId="0" fontId="27" fillId="0" borderId="9" xfId="2" applyFont="1" applyBorder="1" applyAlignment="1">
      <alignment horizontal="center" vertical="center" wrapText="1"/>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12" xfId="2" applyFont="1" applyBorder="1" applyAlignment="1">
      <alignment horizontal="center" vertical="center" wrapText="1"/>
    </xf>
    <xf numFmtId="0" fontId="27" fillId="0" borderId="11" xfId="2" applyFont="1" applyBorder="1" applyAlignment="1">
      <alignment horizontal="center" vertical="center" wrapText="1"/>
    </xf>
    <xf numFmtId="0" fontId="26" fillId="0" borderId="6" xfId="2" applyFont="1" applyBorder="1" applyAlignment="1">
      <alignment vertical="center" wrapText="1"/>
    </xf>
    <xf numFmtId="0" fontId="26" fillId="0" borderId="5" xfId="2" applyFont="1" applyBorder="1" applyAlignment="1">
      <alignment vertical="center" wrapText="1"/>
    </xf>
    <xf numFmtId="0" fontId="26" fillId="0" borderId="7" xfId="2" applyFont="1" applyBorder="1" applyAlignment="1">
      <alignment vertical="center" wrapText="1"/>
    </xf>
    <xf numFmtId="0" fontId="26" fillId="0" borderId="8" xfId="2" applyFont="1" applyBorder="1" applyAlignment="1">
      <alignment vertical="center" wrapText="1"/>
    </xf>
    <xf numFmtId="0" fontId="26" fillId="0" borderId="0" xfId="2" applyFont="1" applyBorder="1" applyAlignment="1">
      <alignment vertical="center" wrapText="1"/>
    </xf>
    <xf numFmtId="0" fontId="26" fillId="0" borderId="9" xfId="2" applyFont="1" applyBorder="1" applyAlignment="1">
      <alignment vertical="center" wrapText="1"/>
    </xf>
    <xf numFmtId="0" fontId="26" fillId="0" borderId="10" xfId="2" applyFont="1" applyBorder="1" applyAlignment="1">
      <alignment vertical="center" wrapText="1"/>
    </xf>
    <xf numFmtId="0" fontId="26" fillId="0" borderId="11" xfId="2" applyFont="1" applyBorder="1" applyAlignment="1">
      <alignment vertical="center" wrapText="1"/>
    </xf>
    <xf numFmtId="0" fontId="26" fillId="0" borderId="12" xfId="2" applyFont="1" applyBorder="1" applyAlignment="1">
      <alignment vertical="center" wrapText="1"/>
    </xf>
    <xf numFmtId="3" fontId="26" fillId="0" borderId="8" xfId="2" applyNumberFormat="1" applyFont="1" applyBorder="1" applyAlignment="1">
      <alignment horizontal="center" vertical="center" wrapText="1"/>
    </xf>
    <xf numFmtId="3" fontId="26" fillId="0" borderId="0" xfId="2" applyNumberFormat="1" applyFont="1" applyBorder="1" applyAlignment="1">
      <alignment horizontal="center" vertical="center" wrapText="1"/>
    </xf>
    <xf numFmtId="3" fontId="26" fillId="0" borderId="9" xfId="2" applyNumberFormat="1" applyFont="1" applyBorder="1" applyAlignment="1">
      <alignment horizontal="center" vertical="center" wrapText="1"/>
    </xf>
    <xf numFmtId="0" fontId="27" fillId="0" borderId="1" xfId="2" applyFont="1" applyBorder="1" applyAlignment="1">
      <alignment wrapText="1"/>
    </xf>
    <xf numFmtId="3" fontId="4" fillId="0" borderId="6" xfId="2" applyNumberFormat="1" applyFont="1" applyBorder="1" applyAlignment="1">
      <alignment horizontal="right" vertical="center" wrapText="1"/>
    </xf>
    <xf numFmtId="3" fontId="4" fillId="0" borderId="5" xfId="2" applyNumberFormat="1" applyFont="1" applyBorder="1" applyAlignment="1">
      <alignment horizontal="right" vertical="center" wrapText="1"/>
    </xf>
    <xf numFmtId="3" fontId="4" fillId="0" borderId="7" xfId="2" applyNumberFormat="1" applyFont="1" applyBorder="1" applyAlignment="1">
      <alignment horizontal="right" vertical="center" wrapText="1"/>
    </xf>
    <xf numFmtId="3" fontId="4" fillId="0" borderId="10" xfId="2" applyNumberFormat="1" applyFont="1" applyBorder="1" applyAlignment="1">
      <alignment horizontal="right" vertical="center" wrapText="1"/>
    </xf>
    <xf numFmtId="3" fontId="4" fillId="0" borderId="11" xfId="2" applyNumberFormat="1" applyFont="1" applyBorder="1" applyAlignment="1">
      <alignment horizontal="right" vertical="center" wrapText="1"/>
    </xf>
    <xf numFmtId="3" fontId="4" fillId="0" borderId="12" xfId="2" applyNumberFormat="1" applyFont="1" applyBorder="1" applyAlignment="1">
      <alignment horizontal="right" vertical="center" wrapText="1"/>
    </xf>
    <xf numFmtId="3" fontId="26" fillId="0" borderId="6" xfId="2" applyNumberFormat="1" applyFont="1" applyBorder="1" applyAlignment="1">
      <alignment horizontal="right" vertical="center" wrapText="1"/>
    </xf>
    <xf numFmtId="3" fontId="26" fillId="0" borderId="5" xfId="2" applyNumberFormat="1" applyFont="1" applyBorder="1" applyAlignment="1">
      <alignment horizontal="right" vertical="center" wrapText="1"/>
    </xf>
    <xf numFmtId="3" fontId="26" fillId="0" borderId="7" xfId="2" applyNumberFormat="1" applyFont="1" applyBorder="1" applyAlignment="1">
      <alignment horizontal="right" vertical="center" wrapText="1"/>
    </xf>
    <xf numFmtId="3" fontId="26" fillId="0" borderId="10" xfId="2" applyNumberFormat="1" applyFont="1" applyBorder="1" applyAlignment="1">
      <alignment horizontal="right" vertical="center" wrapText="1"/>
    </xf>
    <xf numFmtId="3" fontId="26" fillId="0" borderId="11" xfId="2" applyNumberFormat="1" applyFont="1" applyBorder="1" applyAlignment="1">
      <alignment horizontal="right" vertical="center" wrapText="1"/>
    </xf>
    <xf numFmtId="3" fontId="26" fillId="0" borderId="12" xfId="2" applyNumberFormat="1" applyFont="1" applyBorder="1" applyAlignment="1">
      <alignment horizontal="right" vertical="center" wrapText="1"/>
    </xf>
    <xf numFmtId="0" fontId="26" fillId="0" borderId="0" xfId="2" applyFont="1" applyBorder="1" applyAlignment="1">
      <alignment horizontal="left" vertical="center" wrapText="1"/>
    </xf>
    <xf numFmtId="0" fontId="26" fillId="0" borderId="0" xfId="2" applyFont="1" applyBorder="1" applyAlignment="1">
      <alignment horizontal="center" vertical="center" wrapText="1"/>
    </xf>
    <xf numFmtId="0" fontId="18" fillId="4" borderId="0" xfId="2" applyFont="1" applyFill="1" applyAlignment="1">
      <alignment wrapText="1"/>
    </xf>
    <xf numFmtId="0" fontId="27" fillId="0" borderId="2" xfId="2" applyFont="1" applyBorder="1" applyAlignment="1">
      <alignment horizontal="left" vertical="center" wrapText="1"/>
    </xf>
    <xf numFmtId="0" fontId="27" fillId="0" borderId="3" xfId="2" applyFont="1" applyBorder="1" applyAlignment="1">
      <alignment horizontal="left" vertical="center" wrapText="1"/>
    </xf>
    <xf numFmtId="0" fontId="27" fillId="0" borderId="4" xfId="2" applyFont="1" applyBorder="1" applyAlignment="1">
      <alignment horizontal="left" vertical="center" wrapText="1"/>
    </xf>
    <xf numFmtId="3" fontId="27" fillId="0" borderId="1" xfId="2" applyNumberFormat="1" applyFont="1" applyFill="1" applyBorder="1" applyAlignment="1">
      <alignment horizontal="right" vertical="center" wrapText="1"/>
    </xf>
    <xf numFmtId="0" fontId="26" fillId="0" borderId="5" xfId="2" applyFont="1" applyFill="1" applyBorder="1" applyAlignment="1">
      <alignment horizontal="center" vertical="center" wrapText="1"/>
    </xf>
    <xf numFmtId="0" fontId="26" fillId="0" borderId="7" xfId="2" applyFont="1" applyFill="1" applyBorder="1" applyAlignment="1">
      <alignment horizontal="center" vertical="center" wrapText="1"/>
    </xf>
    <xf numFmtId="0" fontId="26" fillId="0" borderId="10" xfId="2" applyFont="1" applyFill="1" applyBorder="1" applyAlignment="1">
      <alignment horizontal="center" vertical="center" wrapText="1"/>
    </xf>
    <xf numFmtId="0" fontId="26" fillId="0" borderId="11" xfId="2" applyFont="1" applyFill="1" applyBorder="1" applyAlignment="1">
      <alignment horizontal="center" vertical="center" wrapText="1"/>
    </xf>
    <xf numFmtId="0" fontId="26" fillId="0" borderId="12" xfId="2" applyFont="1" applyFill="1" applyBorder="1" applyAlignment="1">
      <alignment horizontal="center" vertical="center" wrapText="1"/>
    </xf>
    <xf numFmtId="3" fontId="26" fillId="0" borderId="6" xfId="2" applyNumberFormat="1" applyFont="1" applyFill="1" applyBorder="1" applyAlignment="1">
      <alignment horizontal="center" vertical="center" wrapText="1"/>
    </xf>
    <xf numFmtId="3" fontId="26" fillId="0" borderId="5" xfId="2" applyNumberFormat="1" applyFont="1" applyFill="1" applyBorder="1" applyAlignment="1">
      <alignment horizontal="center" vertical="center" wrapText="1"/>
    </xf>
    <xf numFmtId="3" fontId="26" fillId="0" borderId="7" xfId="2" applyNumberFormat="1" applyFont="1" applyFill="1" applyBorder="1" applyAlignment="1">
      <alignment horizontal="center" vertical="center" wrapText="1"/>
    </xf>
    <xf numFmtId="3" fontId="26" fillId="0" borderId="10" xfId="2" applyNumberFormat="1" applyFont="1" applyFill="1" applyBorder="1" applyAlignment="1">
      <alignment horizontal="center" vertical="center" wrapText="1"/>
    </xf>
    <xf numFmtId="3" fontId="26" fillId="0" borderId="11" xfId="2" applyNumberFormat="1" applyFont="1" applyFill="1" applyBorder="1" applyAlignment="1">
      <alignment horizontal="center" vertical="center" wrapText="1"/>
    </xf>
    <xf numFmtId="3" fontId="26" fillId="0" borderId="12" xfId="2" applyNumberFormat="1" applyFont="1" applyFill="1" applyBorder="1" applyAlignment="1">
      <alignment horizontal="center" vertical="center" wrapText="1"/>
    </xf>
    <xf numFmtId="0" fontId="4" fillId="0" borderId="1" xfId="2" applyFont="1" applyFill="1" applyBorder="1" applyAlignment="1">
      <alignment horizontal="right" vertical="center" wrapText="1"/>
    </xf>
    <xf numFmtId="3" fontId="4" fillId="0" borderId="6" xfId="2" applyNumberFormat="1" applyFont="1" applyFill="1" applyBorder="1" applyAlignment="1">
      <alignment horizontal="right" vertical="center" wrapText="1"/>
    </xf>
    <xf numFmtId="3" fontId="4" fillId="0" borderId="5" xfId="2" applyNumberFormat="1" applyFont="1" applyFill="1" applyBorder="1" applyAlignment="1">
      <alignment horizontal="right" vertical="center" wrapText="1"/>
    </xf>
    <xf numFmtId="3" fontId="4" fillId="0" borderId="7" xfId="2" applyNumberFormat="1" applyFont="1" applyFill="1" applyBorder="1" applyAlignment="1">
      <alignment horizontal="right" vertical="center" wrapText="1"/>
    </xf>
    <xf numFmtId="3" fontId="4" fillId="0" borderId="10" xfId="2" applyNumberFormat="1" applyFont="1" applyFill="1" applyBorder="1" applyAlignment="1">
      <alignment horizontal="right" vertical="center" wrapText="1"/>
    </xf>
    <xf numFmtId="3" fontId="4" fillId="0" borderId="11" xfId="2" applyNumberFormat="1" applyFont="1" applyFill="1" applyBorder="1" applyAlignment="1">
      <alignment horizontal="right" vertical="center" wrapText="1"/>
    </xf>
    <xf numFmtId="3" fontId="4" fillId="0" borderId="12" xfId="2" applyNumberFormat="1" applyFont="1" applyFill="1" applyBorder="1" applyAlignment="1">
      <alignment horizontal="right" vertical="center" wrapText="1"/>
    </xf>
    <xf numFmtId="0" fontId="26" fillId="0" borderId="1" xfId="2" applyFont="1" applyFill="1" applyBorder="1" applyAlignment="1">
      <alignment horizontal="center" vertical="center" wrapText="1"/>
    </xf>
    <xf numFmtId="0" fontId="5" fillId="0" borderId="0" xfId="2" applyFont="1" applyFill="1" applyAlignment="1">
      <alignment horizontal="justify" vertical="top" wrapText="1"/>
    </xf>
    <xf numFmtId="0" fontId="5" fillId="0" borderId="0" xfId="2" applyFont="1" applyFill="1" applyAlignment="1">
      <alignment vertical="top" wrapText="1"/>
    </xf>
    <xf numFmtId="0" fontId="29" fillId="0" borderId="0" xfId="2" applyFont="1" applyFill="1" applyAlignment="1">
      <alignment horizontal="left" wrapText="1"/>
    </xf>
    <xf numFmtId="0" fontId="20" fillId="0" borderId="0" xfId="2" applyFont="1" applyFill="1" applyAlignment="1">
      <alignment horizontal="left" wrapText="1"/>
    </xf>
    <xf numFmtId="0" fontId="19" fillId="0" borderId="1" xfId="2" applyBorder="1" applyAlignment="1">
      <alignment wrapText="1"/>
    </xf>
    <xf numFmtId="3" fontId="7" fillId="0" borderId="1" xfId="2" applyNumberFormat="1" applyFont="1" applyBorder="1" applyAlignment="1">
      <alignment horizontal="right" vertical="center" wrapText="1"/>
    </xf>
    <xf numFmtId="0" fontId="29" fillId="5" borderId="0" xfId="2" applyFont="1" applyFill="1" applyAlignment="1">
      <alignment horizontal="left" vertical="center" wrapText="1"/>
    </xf>
    <xf numFmtId="0" fontId="18" fillId="5" borderId="0" xfId="2" applyFont="1" applyFill="1" applyAlignment="1">
      <alignment wrapText="1"/>
    </xf>
    <xf numFmtId="0" fontId="27" fillId="5" borderId="1" xfId="2" applyFont="1" applyFill="1" applyBorder="1" applyAlignment="1">
      <alignment horizontal="center" vertical="center" wrapText="1"/>
    </xf>
    <xf numFmtId="0" fontId="26" fillId="5" borderId="1" xfId="2" applyFont="1" applyFill="1" applyBorder="1" applyAlignment="1">
      <alignment horizontal="left" vertical="center" wrapText="1"/>
    </xf>
    <xf numFmtId="3" fontId="26" fillId="5" borderId="1" xfId="2" applyNumberFormat="1" applyFont="1" applyFill="1" applyBorder="1" applyAlignment="1">
      <alignment horizontal="center" vertical="center" wrapText="1"/>
    </xf>
    <xf numFmtId="0" fontId="27" fillId="5" borderId="1" xfId="2" applyFont="1" applyFill="1" applyBorder="1" applyAlignment="1">
      <alignment horizontal="left" vertical="center" wrapText="1"/>
    </xf>
    <xf numFmtId="3" fontId="27" fillId="5" borderId="1" xfId="2" applyNumberFormat="1" applyFont="1" applyFill="1" applyBorder="1" applyAlignment="1">
      <alignment horizontal="right" vertical="center"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wrapText="1"/>
    </xf>
    <xf numFmtId="3" fontId="26" fillId="0" borderId="1" xfId="2" applyNumberFormat="1" applyFont="1" applyBorder="1" applyAlignment="1">
      <alignment vertical="center" wrapText="1"/>
    </xf>
    <xf numFmtId="3" fontId="4" fillId="0" borderId="1" xfId="2" applyNumberFormat="1" applyFont="1" applyBorder="1" applyAlignment="1">
      <alignment horizontal="center" vertical="center" wrapText="1"/>
    </xf>
    <xf numFmtId="3" fontId="5" fillId="0" borderId="0" xfId="2" applyNumberFormat="1" applyFont="1" applyFill="1" applyAlignment="1">
      <alignment horizontal="justify" wrapText="1"/>
    </xf>
    <xf numFmtId="3" fontId="5" fillId="0" borderId="0" xfId="2" applyNumberFormat="1" applyFont="1" applyFill="1" applyAlignment="1">
      <alignment wrapText="1"/>
    </xf>
    <xf numFmtId="0" fontId="4" fillId="0" borderId="12" xfId="0" applyFont="1" applyBorder="1" applyAlignment="1">
      <alignment horizontal="left" vertical="center" wrapText="1"/>
    </xf>
    <xf numFmtId="3" fontId="4" fillId="0" borderId="6" xfId="0" applyNumberFormat="1" applyFont="1" applyBorder="1" applyAlignment="1">
      <alignment horizontal="right" vertical="center"/>
    </xf>
    <xf numFmtId="3" fontId="4" fillId="0" borderId="5" xfId="0" applyNumberFormat="1" applyFont="1" applyBorder="1" applyAlignment="1">
      <alignment horizontal="right" vertical="center"/>
    </xf>
    <xf numFmtId="3" fontId="4" fillId="0" borderId="7" xfId="0" applyNumberFormat="1" applyFont="1" applyBorder="1" applyAlignment="1">
      <alignment horizontal="right" vertical="center"/>
    </xf>
    <xf numFmtId="3" fontId="4" fillId="0" borderId="10" xfId="0" applyNumberFormat="1" applyFont="1" applyBorder="1" applyAlignment="1">
      <alignment horizontal="right" vertical="center"/>
    </xf>
    <xf numFmtId="3" fontId="4" fillId="0" borderId="11" xfId="0" applyNumberFormat="1" applyFont="1" applyBorder="1" applyAlignment="1">
      <alignment horizontal="right" vertical="center"/>
    </xf>
    <xf numFmtId="3" fontId="4" fillId="0" borderId="12" xfId="0" applyNumberFormat="1" applyFont="1" applyBorder="1" applyAlignment="1">
      <alignment horizontal="right" vertical="center"/>
    </xf>
    <xf numFmtId="0" fontId="4" fillId="0" borderId="6" xfId="0" applyFont="1" applyBorder="1" applyAlignment="1">
      <alignment horizontal="right" vertical="center" wrapText="1"/>
    </xf>
    <xf numFmtId="0" fontId="4" fillId="0" borderId="5" xfId="0" applyFont="1" applyBorder="1" applyAlignment="1">
      <alignment horizontal="right" vertical="center" wrapText="1"/>
    </xf>
    <xf numFmtId="0" fontId="4" fillId="0" borderId="7" xfId="0" applyFont="1" applyBorder="1" applyAlignment="1">
      <alignment horizontal="right" vertical="center" wrapText="1"/>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0" fontId="4" fillId="0" borderId="12" xfId="0" applyFont="1" applyBorder="1" applyAlignment="1">
      <alignment horizontal="right" vertical="center" wrapText="1"/>
    </xf>
    <xf numFmtId="9" fontId="4" fillId="0" borderId="6" xfId="1" applyFont="1" applyBorder="1" applyAlignment="1">
      <alignment horizontal="right" vertical="center"/>
    </xf>
    <xf numFmtId="9" fontId="4" fillId="0" borderId="5" xfId="1" applyFont="1" applyBorder="1" applyAlignment="1">
      <alignment horizontal="right" vertical="center"/>
    </xf>
    <xf numFmtId="9" fontId="4" fillId="0" borderId="7" xfId="1" applyFont="1" applyBorder="1" applyAlignment="1">
      <alignment horizontal="right" vertical="center"/>
    </xf>
    <xf numFmtId="9" fontId="4" fillId="0" borderId="10" xfId="1" applyFont="1" applyBorder="1" applyAlignment="1">
      <alignment horizontal="right" vertical="center"/>
    </xf>
    <xf numFmtId="9" fontId="4" fillId="0" borderId="11" xfId="1" applyFont="1" applyBorder="1" applyAlignment="1">
      <alignment horizontal="right" vertical="center"/>
    </xf>
    <xf numFmtId="9" fontId="4" fillId="0" borderId="12" xfId="1" applyFont="1" applyBorder="1" applyAlignment="1">
      <alignment horizontal="right" vertical="center"/>
    </xf>
    <xf numFmtId="14" fontId="4" fillId="0" borderId="2"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xf>
    <xf numFmtId="14" fontId="4" fillId="0" borderId="4" xfId="0" applyNumberFormat="1" applyFont="1" applyFill="1" applyBorder="1" applyAlignment="1">
      <alignment horizontal="center" vertical="center"/>
    </xf>
    <xf numFmtId="0" fontId="7" fillId="0" borderId="2" xfId="0" applyFont="1" applyFill="1" applyBorder="1" applyAlignment="1">
      <alignment horizontal="left" wrapText="1"/>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4" fillId="0" borderId="10" xfId="0" applyFont="1" applyFill="1" applyBorder="1" applyAlignment="1">
      <alignment horizontal="left" vertical="center" wrapText="1" indent="1"/>
    </xf>
    <xf numFmtId="0" fontId="4" fillId="0" borderId="11" xfId="0" applyFont="1" applyFill="1" applyBorder="1" applyAlignment="1">
      <alignment horizontal="left" vertical="center" wrapText="1" indent="1"/>
    </xf>
    <xf numFmtId="0" fontId="4" fillId="0" borderId="12" xfId="0" applyFont="1" applyFill="1" applyBorder="1" applyAlignment="1">
      <alignment horizontal="left" vertical="center" wrapText="1" inden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9" fontId="4" fillId="0" borderId="10" xfId="1" applyFont="1" applyFill="1" applyBorder="1" applyAlignment="1">
      <alignment horizontal="center" vertical="center" wrapText="1"/>
    </xf>
    <xf numFmtId="9" fontId="4" fillId="0" borderId="11" xfId="1" applyFont="1" applyFill="1" applyBorder="1" applyAlignment="1">
      <alignment horizontal="center" vertical="center" wrapText="1"/>
    </xf>
    <xf numFmtId="9" fontId="4" fillId="0" borderId="12" xfId="1" applyFont="1" applyFill="1" applyBorder="1" applyAlignment="1">
      <alignment horizontal="center" vertical="center" wrapText="1"/>
    </xf>
    <xf numFmtId="14" fontId="4" fillId="0" borderId="10" xfId="0" applyNumberFormat="1" applyFont="1" applyFill="1" applyBorder="1" applyAlignment="1">
      <alignment horizontal="center" vertical="center"/>
    </xf>
    <xf numFmtId="14" fontId="4" fillId="0" borderId="11" xfId="0" applyNumberFormat="1" applyFont="1" applyFill="1" applyBorder="1" applyAlignment="1">
      <alignment horizontal="center" vertical="center"/>
    </xf>
    <xf numFmtId="14" fontId="4" fillId="0" borderId="12" xfId="0" applyNumberFormat="1" applyFont="1" applyFill="1" applyBorder="1" applyAlignment="1">
      <alignment horizontal="center" vertical="center"/>
    </xf>
    <xf numFmtId="3" fontId="4" fillId="0" borderId="10" xfId="0" applyNumberFormat="1" applyFont="1" applyFill="1" applyBorder="1" applyAlignment="1">
      <alignment horizontal="right" vertical="center" wrapText="1"/>
    </xf>
    <xf numFmtId="3" fontId="4" fillId="0" borderId="11" xfId="0" applyNumberFormat="1" applyFont="1" applyFill="1" applyBorder="1" applyAlignment="1">
      <alignment horizontal="right" vertical="center" wrapText="1"/>
    </xf>
    <xf numFmtId="3" fontId="4" fillId="0" borderId="12" xfId="0" applyNumberFormat="1" applyFont="1" applyFill="1" applyBorder="1" applyAlignment="1">
      <alignment horizontal="right" vertical="center" wrapText="1"/>
    </xf>
    <xf numFmtId="3" fontId="4" fillId="0" borderId="10" xfId="0" applyNumberFormat="1" applyFont="1" applyFill="1" applyBorder="1" applyAlignment="1">
      <alignment horizontal="right" vertical="center"/>
    </xf>
    <xf numFmtId="3" fontId="4" fillId="0" borderId="11" xfId="0" applyNumberFormat="1" applyFont="1" applyFill="1" applyBorder="1" applyAlignment="1">
      <alignment horizontal="right" vertical="center"/>
    </xf>
    <xf numFmtId="3" fontId="4" fillId="0" borderId="12" xfId="0" applyNumberFormat="1" applyFont="1" applyFill="1" applyBorder="1" applyAlignment="1">
      <alignment horizontal="right" vertical="center"/>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14" fontId="4" fillId="0" borderId="2" xfId="0" applyNumberFormat="1" applyFont="1" applyBorder="1" applyAlignment="1">
      <alignment horizontal="center" vertical="center"/>
    </xf>
    <xf numFmtId="14" fontId="4" fillId="0" borderId="3" xfId="0" applyNumberFormat="1" applyFont="1" applyBorder="1" applyAlignment="1">
      <alignment horizontal="center" vertical="center"/>
    </xf>
    <xf numFmtId="14" fontId="4" fillId="0" borderId="4" xfId="0" applyNumberFormat="1" applyFont="1" applyBorder="1" applyAlignment="1">
      <alignment horizontal="center" vertical="center"/>
    </xf>
    <xf numFmtId="0" fontId="7" fillId="0" borderId="11" xfId="0" applyFont="1" applyBorder="1" applyAlignment="1">
      <alignment horizontal="left" vertical="center"/>
    </xf>
    <xf numFmtId="0" fontId="4" fillId="0" borderId="5" xfId="0" applyFont="1" applyBorder="1" applyAlignment="1">
      <alignment horizontal="left"/>
    </xf>
    <xf numFmtId="3" fontId="4" fillId="0" borderId="5" xfId="0" applyNumberFormat="1" applyFont="1" applyFill="1" applyBorder="1" applyAlignment="1">
      <alignment horizontal="center" vertical="center"/>
    </xf>
    <xf numFmtId="0" fontId="4" fillId="0" borderId="5" xfId="0" applyFont="1" applyFill="1" applyBorder="1" applyAlignment="1">
      <alignment horizontal="center" vertical="center"/>
    </xf>
    <xf numFmtId="3" fontId="4" fillId="0" borderId="0" xfId="0" applyNumberFormat="1" applyFont="1" applyBorder="1" applyAlignment="1">
      <alignment horizontal="center" vertical="center"/>
    </xf>
    <xf numFmtId="3" fontId="4"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Alignment="1">
      <alignment horizontal="left"/>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4" fillId="0" borderId="2" xfId="0" applyFont="1" applyFill="1" applyBorder="1" applyAlignment="1">
      <alignment horizontal="right" vertical="center" wrapText="1"/>
    </xf>
    <xf numFmtId="0" fontId="4" fillId="0" borderId="3" xfId="0" applyFont="1" applyFill="1" applyBorder="1" applyAlignment="1">
      <alignment horizontal="right" vertical="center" wrapText="1"/>
    </xf>
    <xf numFmtId="0" fontId="4" fillId="0" borderId="4" xfId="0" applyFont="1" applyFill="1" applyBorder="1" applyAlignment="1">
      <alignment horizontal="right" vertical="center" wrapText="1"/>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3" fontId="7" fillId="0" borderId="2" xfId="0" applyNumberFormat="1" applyFont="1" applyBorder="1" applyAlignment="1">
      <alignment horizontal="right" vertical="center" wrapText="1"/>
    </xf>
    <xf numFmtId="3" fontId="7" fillId="0" borderId="3" xfId="0" applyNumberFormat="1" applyFont="1" applyBorder="1" applyAlignment="1">
      <alignment horizontal="right" vertical="center" wrapText="1"/>
    </xf>
    <xf numFmtId="3" fontId="7" fillId="0" borderId="4" xfId="0" applyNumberFormat="1" applyFont="1" applyBorder="1" applyAlignment="1">
      <alignment horizontal="right" vertical="center" wrapText="1"/>
    </xf>
    <xf numFmtId="3" fontId="26" fillId="0" borderId="2" xfId="0" applyNumberFormat="1" applyFont="1" applyBorder="1" applyAlignment="1">
      <alignment horizontal="right" vertical="center"/>
    </xf>
    <xf numFmtId="3" fontId="26" fillId="0" borderId="3" xfId="0" applyNumberFormat="1" applyFont="1" applyBorder="1" applyAlignment="1">
      <alignment horizontal="right" vertical="center"/>
    </xf>
    <xf numFmtId="3" fontId="26" fillId="0" borderId="4" xfId="0" applyNumberFormat="1" applyFont="1" applyBorder="1" applyAlignment="1">
      <alignment horizontal="right" vertical="center"/>
    </xf>
    <xf numFmtId="3" fontId="4" fillId="4" borderId="2" xfId="0" applyNumberFormat="1" applyFont="1" applyFill="1" applyBorder="1" applyAlignment="1">
      <alignment horizontal="right" vertical="center" wrapText="1"/>
    </xf>
    <xf numFmtId="3" fontId="4" fillId="4" borderId="3" xfId="0" applyNumberFormat="1" applyFont="1" applyFill="1" applyBorder="1" applyAlignment="1">
      <alignment horizontal="right" vertical="center" wrapText="1"/>
    </xf>
    <xf numFmtId="3" fontId="4" fillId="4" borderId="4" xfId="0" applyNumberFormat="1" applyFont="1" applyFill="1" applyBorder="1" applyAlignment="1">
      <alignment horizontal="right" vertical="center" wrapText="1"/>
    </xf>
    <xf numFmtId="0" fontId="5" fillId="0" borderId="0" xfId="0" applyFont="1" applyFill="1" applyBorder="1" applyAlignment="1">
      <alignment horizontal="left" vertical="center" wrapText="1"/>
    </xf>
    <xf numFmtId="3" fontId="5" fillId="0" borderId="2" xfId="0" applyNumberFormat="1" applyFont="1" applyFill="1" applyBorder="1" applyAlignment="1">
      <alignment horizontal="right" vertical="center"/>
    </xf>
    <xf numFmtId="3" fontId="5" fillId="0" borderId="3" xfId="0" applyNumberFormat="1" applyFont="1" applyFill="1" applyBorder="1" applyAlignment="1">
      <alignment horizontal="right" vertical="center"/>
    </xf>
    <xf numFmtId="3" fontId="5" fillId="0" borderId="4" xfId="0" applyNumberFormat="1" applyFont="1" applyFill="1" applyBorder="1" applyAlignment="1">
      <alignment horizontal="right" vertical="center"/>
    </xf>
  </cellXfs>
  <cellStyles count="9">
    <cellStyle name="meny 2" xfId="4"/>
    <cellStyle name="Normal_Cash flow statement by PM" xfId="5"/>
    <cellStyle name="Normal_Cash flow statement by PM 2" xfId="7"/>
    <cellStyle name="Normal_Cash flow working template" xfId="6"/>
    <cellStyle name="Normal_FS Conoco Slovakia final 2001-rounding" xfId="8"/>
    <cellStyle name="Normálna" xfId="0" builtinId="0"/>
    <cellStyle name="normálne 2" xfId="2"/>
    <cellStyle name="normálne 3" xfId="3"/>
    <cellStyle name="Percentá" xfId="1"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H38"/>
  <sheetViews>
    <sheetView tabSelected="1" workbookViewId="0">
      <selection activeCell="B34" sqref="B34"/>
    </sheetView>
  </sheetViews>
  <sheetFormatPr defaultRowHeight="12.75"/>
  <cols>
    <col min="1" max="25" width="2.42578125" style="5" customWidth="1"/>
    <col min="26" max="26" width="2.85546875" style="5" customWidth="1"/>
    <col min="27" max="34" width="2.42578125" style="5" customWidth="1"/>
    <col min="35" max="16384" width="9.140625" style="5"/>
  </cols>
  <sheetData>
    <row r="3" spans="1:34">
      <c r="A3" s="46" t="s">
        <v>721</v>
      </c>
      <c r="B3" s="47"/>
      <c r="C3" s="47"/>
      <c r="D3" s="47"/>
      <c r="E3" s="47"/>
      <c r="F3" s="47"/>
      <c r="G3" s="47"/>
      <c r="H3" s="48"/>
    </row>
    <row r="6" spans="1:34" ht="21.75" customHeight="1">
      <c r="A6" s="308" t="s">
        <v>722</v>
      </c>
      <c r="B6" s="308"/>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row>
    <row r="7" spans="1:34">
      <c r="K7" s="45" t="s">
        <v>724</v>
      </c>
      <c r="M7" s="25">
        <v>3</v>
      </c>
      <c r="N7" s="25">
        <v>1</v>
      </c>
      <c r="O7" s="5" t="s">
        <v>23</v>
      </c>
      <c r="P7" s="25">
        <v>1</v>
      </c>
      <c r="Q7" s="25">
        <v>2</v>
      </c>
      <c r="R7" s="5" t="s">
        <v>23</v>
      </c>
      <c r="S7" s="25">
        <v>2</v>
      </c>
      <c r="T7" s="25">
        <v>0</v>
      </c>
      <c r="U7" s="25">
        <v>1</v>
      </c>
      <c r="V7" s="25">
        <v>3</v>
      </c>
      <c r="W7" s="4" t="s">
        <v>723</v>
      </c>
      <c r="X7" s="4"/>
      <c r="Y7" s="4"/>
      <c r="Z7" s="4"/>
      <c r="AA7" s="4"/>
      <c r="AB7" s="4"/>
    </row>
    <row r="12" spans="1:34" ht="16.5" customHeight="1">
      <c r="A12" s="28" t="s">
        <v>725</v>
      </c>
      <c r="B12" s="29"/>
      <c r="C12" s="29"/>
      <c r="D12" s="29"/>
      <c r="E12" s="29"/>
      <c r="F12" s="29"/>
      <c r="G12" s="29"/>
      <c r="H12" s="29"/>
      <c r="I12" s="29"/>
      <c r="J12" s="29"/>
      <c r="K12" s="30"/>
      <c r="L12" s="28" t="s">
        <v>726</v>
      </c>
      <c r="M12" s="29"/>
      <c r="N12" s="29"/>
      <c r="O12" s="29"/>
      <c r="P12" s="29"/>
      <c r="Q12" s="29"/>
      <c r="R12" s="29" t="s">
        <v>730</v>
      </c>
      <c r="S12" s="29"/>
      <c r="T12" s="29"/>
      <c r="U12" s="29"/>
      <c r="V12" s="29"/>
      <c r="W12" s="30"/>
      <c r="X12" s="28"/>
      <c r="Y12" s="29"/>
      <c r="Z12" s="29"/>
      <c r="AA12" s="29"/>
      <c r="AB12" s="29" t="s">
        <v>737</v>
      </c>
      <c r="AC12" s="29"/>
      <c r="AD12" s="29"/>
      <c r="AE12" s="29" t="s">
        <v>736</v>
      </c>
      <c r="AF12" s="29"/>
      <c r="AG12" s="29"/>
      <c r="AH12" s="30"/>
    </row>
    <row r="13" spans="1:34" ht="16.5" customHeight="1">
      <c r="A13" s="119">
        <v>2</v>
      </c>
      <c r="B13" s="119">
        <v>0</v>
      </c>
      <c r="C13" s="119">
        <v>2</v>
      </c>
      <c r="D13" s="119">
        <v>0</v>
      </c>
      <c r="E13" s="119">
        <v>1</v>
      </c>
      <c r="F13" s="119">
        <v>2</v>
      </c>
      <c r="G13" s="119">
        <v>9</v>
      </c>
      <c r="H13" s="119">
        <v>1</v>
      </c>
      <c r="I13" s="119">
        <v>8</v>
      </c>
      <c r="J13" s="119">
        <v>8</v>
      </c>
      <c r="K13" s="33"/>
      <c r="L13" s="25" t="s">
        <v>102</v>
      </c>
      <c r="M13" s="26" t="s">
        <v>727</v>
      </c>
      <c r="N13" s="26"/>
      <c r="O13" s="10"/>
      <c r="P13" s="10"/>
      <c r="Q13" s="10"/>
      <c r="R13" s="10"/>
      <c r="S13" s="25" t="s">
        <v>102</v>
      </c>
      <c r="T13" s="26" t="s">
        <v>731</v>
      </c>
      <c r="U13" s="10"/>
      <c r="V13" s="10"/>
      <c r="W13" s="33"/>
      <c r="X13" s="31" t="s">
        <v>734</v>
      </c>
      <c r="Y13" s="26"/>
      <c r="Z13" s="26"/>
      <c r="AA13" s="26" t="s">
        <v>7</v>
      </c>
      <c r="AB13" s="119">
        <v>0</v>
      </c>
      <c r="AC13" s="119">
        <v>1</v>
      </c>
      <c r="AD13" s="32"/>
      <c r="AE13" s="119">
        <v>2</v>
      </c>
      <c r="AF13" s="119">
        <v>0</v>
      </c>
      <c r="AG13" s="119">
        <v>1</v>
      </c>
      <c r="AH13" s="119">
        <v>3</v>
      </c>
    </row>
    <row r="14" spans="1:34" ht="16.5" customHeight="1">
      <c r="A14" s="31" t="s">
        <v>20</v>
      </c>
      <c r="B14" s="26"/>
      <c r="C14" s="26"/>
      <c r="D14" s="26"/>
      <c r="E14" s="26"/>
      <c r="F14" s="26"/>
      <c r="G14" s="26"/>
      <c r="H14" s="26"/>
      <c r="I14" s="10"/>
      <c r="J14" s="10"/>
      <c r="K14" s="33"/>
      <c r="L14" s="25"/>
      <c r="M14" s="26" t="s">
        <v>728</v>
      </c>
      <c r="N14" s="26"/>
      <c r="O14" s="10"/>
      <c r="P14" s="10"/>
      <c r="Q14" s="10"/>
      <c r="R14" s="10"/>
      <c r="S14" s="25"/>
      <c r="T14" s="26" t="s">
        <v>732</v>
      </c>
      <c r="U14" s="10"/>
      <c r="V14" s="10"/>
      <c r="W14" s="33"/>
      <c r="X14" s="31" t="s">
        <v>735</v>
      </c>
      <c r="Y14" s="26"/>
      <c r="Z14" s="26"/>
      <c r="AA14" s="26" t="s">
        <v>10</v>
      </c>
      <c r="AB14" s="119">
        <v>1</v>
      </c>
      <c r="AC14" s="119">
        <v>2</v>
      </c>
      <c r="AD14" s="32"/>
      <c r="AE14" s="119">
        <v>2</v>
      </c>
      <c r="AF14" s="119">
        <v>0</v>
      </c>
      <c r="AG14" s="119">
        <v>1</v>
      </c>
      <c r="AH14" s="119">
        <v>3</v>
      </c>
    </row>
    <row r="15" spans="1:34" ht="16.5" customHeight="1">
      <c r="A15" s="119">
        <v>3</v>
      </c>
      <c r="B15" s="119">
        <v>6</v>
      </c>
      <c r="C15" s="119">
        <v>3</v>
      </c>
      <c r="D15" s="119">
        <v>8</v>
      </c>
      <c r="E15" s="119">
        <v>1</v>
      </c>
      <c r="F15" s="119">
        <v>0</v>
      </c>
      <c r="G15" s="119">
        <v>4</v>
      </c>
      <c r="H15" s="119">
        <v>7</v>
      </c>
      <c r="I15" s="32"/>
      <c r="J15" s="10"/>
      <c r="K15" s="33"/>
      <c r="L15" s="25"/>
      <c r="M15" s="26" t="s">
        <v>729</v>
      </c>
      <c r="N15" s="26"/>
      <c r="O15" s="10"/>
      <c r="P15" s="10"/>
      <c r="Q15" s="10"/>
      <c r="R15" s="10"/>
      <c r="S15" s="26" t="s">
        <v>733</v>
      </c>
      <c r="T15" s="26"/>
      <c r="U15" s="26"/>
      <c r="V15" s="26"/>
      <c r="W15" s="37"/>
      <c r="X15" s="31" t="s">
        <v>739</v>
      </c>
      <c r="Y15" s="26"/>
      <c r="Z15" s="26"/>
      <c r="AA15" s="26" t="s">
        <v>7</v>
      </c>
      <c r="AB15" s="119">
        <v>0</v>
      </c>
      <c r="AC15" s="119">
        <v>1</v>
      </c>
      <c r="AD15" s="32"/>
      <c r="AE15" s="119">
        <v>2</v>
      </c>
      <c r="AF15" s="119">
        <v>0</v>
      </c>
      <c r="AG15" s="119">
        <v>1</v>
      </c>
      <c r="AH15" s="119">
        <v>2</v>
      </c>
    </row>
    <row r="16" spans="1:34" ht="16.5" customHeight="1">
      <c r="A16" s="31" t="s">
        <v>738</v>
      </c>
      <c r="B16" s="26"/>
      <c r="C16" s="26"/>
      <c r="D16" s="26"/>
      <c r="E16" s="26"/>
      <c r="F16" s="26"/>
      <c r="G16" s="26"/>
      <c r="H16" s="26"/>
      <c r="I16" s="10"/>
      <c r="J16" s="10"/>
      <c r="K16" s="33"/>
      <c r="L16" s="38"/>
      <c r="M16" s="10"/>
      <c r="N16" s="10"/>
      <c r="O16" s="10"/>
      <c r="P16" s="10"/>
      <c r="Q16" s="10"/>
      <c r="R16" s="10"/>
      <c r="S16" s="10"/>
      <c r="T16" s="10"/>
      <c r="U16" s="10"/>
      <c r="V16" s="10"/>
      <c r="W16" s="33"/>
      <c r="X16" s="309" t="s">
        <v>740</v>
      </c>
      <c r="Y16" s="310"/>
      <c r="Z16" s="310"/>
      <c r="AA16" s="26" t="s">
        <v>10</v>
      </c>
      <c r="AB16" s="119">
        <v>1</v>
      </c>
      <c r="AC16" s="119">
        <v>2</v>
      </c>
      <c r="AD16" s="32"/>
      <c r="AE16" s="119">
        <v>2</v>
      </c>
      <c r="AF16" s="119">
        <v>0</v>
      </c>
      <c r="AG16" s="119">
        <v>1</v>
      </c>
      <c r="AH16" s="119">
        <v>2</v>
      </c>
    </row>
    <row r="17" spans="1:34" ht="16.5" customHeight="1">
      <c r="A17" s="119">
        <v>2</v>
      </c>
      <c r="B17" s="119">
        <v>8</v>
      </c>
      <c r="C17" s="32" t="s">
        <v>23</v>
      </c>
      <c r="D17" s="119">
        <v>3</v>
      </c>
      <c r="E17" s="119">
        <v>0</v>
      </c>
      <c r="F17" s="32" t="s">
        <v>23</v>
      </c>
      <c r="G17" s="119">
        <v>0</v>
      </c>
      <c r="H17" s="32"/>
      <c r="I17" s="10"/>
      <c r="J17" s="10"/>
      <c r="K17" s="33"/>
      <c r="L17" s="38"/>
      <c r="M17" s="10"/>
      <c r="N17" s="10"/>
      <c r="O17" s="10"/>
      <c r="P17" s="10"/>
      <c r="Q17" s="10"/>
      <c r="R17" s="10"/>
      <c r="S17" s="10"/>
      <c r="T17" s="10"/>
      <c r="U17" s="10"/>
      <c r="V17" s="10"/>
      <c r="W17" s="33"/>
      <c r="X17" s="309"/>
      <c r="Y17" s="310"/>
      <c r="Z17" s="310"/>
      <c r="AA17" s="10"/>
      <c r="AB17" s="10"/>
      <c r="AC17" s="10"/>
      <c r="AD17" s="10"/>
      <c r="AE17" s="10"/>
      <c r="AF17" s="10"/>
      <c r="AG17" s="10"/>
      <c r="AH17" s="33"/>
    </row>
    <row r="18" spans="1:34" ht="16.5" customHeight="1">
      <c r="A18" s="34"/>
      <c r="B18" s="35"/>
      <c r="C18" s="35"/>
      <c r="D18" s="35"/>
      <c r="E18" s="35"/>
      <c r="F18" s="35"/>
      <c r="G18" s="35"/>
      <c r="H18" s="35"/>
      <c r="I18" s="35"/>
      <c r="J18" s="35"/>
      <c r="K18" s="36"/>
      <c r="L18" s="34"/>
      <c r="M18" s="35"/>
      <c r="N18" s="35"/>
      <c r="O18" s="35"/>
      <c r="P18" s="35"/>
      <c r="Q18" s="35"/>
      <c r="R18" s="35"/>
      <c r="S18" s="35"/>
      <c r="T18" s="35"/>
      <c r="U18" s="35"/>
      <c r="V18" s="35"/>
      <c r="W18" s="36"/>
      <c r="X18" s="39" t="s">
        <v>735</v>
      </c>
      <c r="Y18" s="35"/>
      <c r="Z18" s="35"/>
      <c r="AA18" s="35"/>
      <c r="AB18" s="35"/>
      <c r="AC18" s="35"/>
      <c r="AD18" s="35"/>
      <c r="AE18" s="35"/>
      <c r="AF18" s="35"/>
      <c r="AG18" s="35"/>
      <c r="AH18" s="36"/>
    </row>
    <row r="19" spans="1:34" ht="16.5" customHeight="1">
      <c r="A19" s="38"/>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33"/>
    </row>
    <row r="20" spans="1:34" s="4" customFormat="1" ht="16.5" customHeight="1">
      <c r="A20" s="31" t="s">
        <v>741</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37"/>
    </row>
    <row r="21" spans="1:34" ht="16.5" customHeight="1">
      <c r="A21" s="119" t="s">
        <v>1259</v>
      </c>
      <c r="B21" s="119" t="s">
        <v>1260</v>
      </c>
      <c r="C21" s="119" t="s">
        <v>1261</v>
      </c>
      <c r="D21" s="119"/>
      <c r="E21" s="119" t="s">
        <v>1261</v>
      </c>
      <c r="F21" s="119" t="s">
        <v>1260</v>
      </c>
      <c r="G21" s="119" t="s">
        <v>1262</v>
      </c>
      <c r="H21" s="119" t="s">
        <v>1263</v>
      </c>
      <c r="I21" s="119" t="s">
        <v>1264</v>
      </c>
      <c r="J21" s="119" t="s">
        <v>1265</v>
      </c>
      <c r="K21" s="119" t="s">
        <v>1262</v>
      </c>
      <c r="L21" s="119" t="s">
        <v>1266</v>
      </c>
      <c r="M21" s="119" t="s">
        <v>1267</v>
      </c>
      <c r="N21" s="119" t="s">
        <v>1268</v>
      </c>
      <c r="O21" s="119" t="s">
        <v>1261</v>
      </c>
      <c r="P21" s="119" t="s">
        <v>1262</v>
      </c>
      <c r="Q21" s="119" t="s">
        <v>1263</v>
      </c>
      <c r="R21" s="119"/>
      <c r="S21" s="119"/>
      <c r="T21" s="119"/>
      <c r="U21" s="119"/>
      <c r="V21" s="119"/>
      <c r="W21" s="119"/>
      <c r="X21" s="119"/>
      <c r="Y21" s="119"/>
      <c r="Z21" s="119"/>
      <c r="AA21" s="119"/>
      <c r="AB21" s="119"/>
      <c r="AC21" s="119"/>
      <c r="AD21" s="119"/>
      <c r="AE21" s="119"/>
      <c r="AF21" s="119"/>
      <c r="AG21" s="119"/>
      <c r="AH21" s="119"/>
    </row>
    <row r="22" spans="1:34" ht="16.5" customHeight="1">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row>
    <row r="23" spans="1:34" ht="16.5" customHeight="1">
      <c r="A23" s="41" t="s">
        <v>742</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3"/>
    </row>
    <row r="24" spans="1:34" ht="16.5" customHeight="1">
      <c r="A24" s="31" t="s">
        <v>24</v>
      </c>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t="s">
        <v>25</v>
      </c>
      <c r="AD24" s="26"/>
      <c r="AE24" s="26"/>
      <c r="AF24" s="26"/>
      <c r="AG24" s="26"/>
      <c r="AH24" s="37"/>
    </row>
    <row r="25" spans="1:34" ht="16.5" customHeight="1">
      <c r="A25" s="119" t="s">
        <v>1269</v>
      </c>
      <c r="B25" s="119" t="s">
        <v>1270</v>
      </c>
      <c r="C25" s="119" t="s">
        <v>1271</v>
      </c>
      <c r="D25" s="119" t="s">
        <v>1272</v>
      </c>
      <c r="E25" s="119" t="s">
        <v>1273</v>
      </c>
      <c r="F25" s="119" t="s">
        <v>1266</v>
      </c>
      <c r="G25" s="119" t="s">
        <v>1261</v>
      </c>
      <c r="H25" s="119" t="s">
        <v>1269</v>
      </c>
      <c r="I25" s="119" t="s">
        <v>1265</v>
      </c>
      <c r="J25" s="119"/>
      <c r="K25" s="119"/>
      <c r="L25" s="119"/>
      <c r="M25" s="119"/>
      <c r="N25" s="119"/>
      <c r="O25" s="119"/>
      <c r="P25" s="119"/>
      <c r="Q25" s="119"/>
      <c r="R25" s="119"/>
      <c r="S25" s="119"/>
      <c r="T25" s="119"/>
      <c r="U25" s="119"/>
      <c r="V25" s="119"/>
      <c r="W25" s="119"/>
      <c r="X25" s="119"/>
      <c r="Y25" s="119"/>
      <c r="Z25" s="119"/>
      <c r="AA25" s="32"/>
      <c r="AB25" s="32"/>
      <c r="AC25" s="119">
        <v>5</v>
      </c>
      <c r="AD25" s="119">
        <v>6</v>
      </c>
      <c r="AE25" s="119">
        <v>4</v>
      </c>
      <c r="AF25" s="119"/>
      <c r="AG25" s="119"/>
      <c r="AH25" s="119"/>
    </row>
    <row r="26" spans="1:34" ht="16.5" customHeight="1">
      <c r="A26" s="31" t="s">
        <v>26</v>
      </c>
      <c r="B26" s="26"/>
      <c r="C26" s="26"/>
      <c r="D26" s="26"/>
      <c r="E26" s="26"/>
      <c r="F26" s="26"/>
      <c r="G26" s="26"/>
      <c r="H26" s="26" t="s">
        <v>743</v>
      </c>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37"/>
    </row>
    <row r="27" spans="1:34" ht="16.5" customHeight="1">
      <c r="A27" s="119">
        <v>0</v>
      </c>
      <c r="B27" s="119">
        <v>2</v>
      </c>
      <c r="C27" s="119">
        <v>9</v>
      </c>
      <c r="D27" s="119">
        <v>0</v>
      </c>
      <c r="E27" s="119">
        <v>1</v>
      </c>
      <c r="F27" s="32"/>
      <c r="G27" s="32"/>
      <c r="H27" s="119" t="s">
        <v>1266</v>
      </c>
      <c r="I27" s="119" t="s">
        <v>1265</v>
      </c>
      <c r="J27" s="119" t="s">
        <v>1344</v>
      </c>
      <c r="K27" s="119" t="s">
        <v>1267</v>
      </c>
      <c r="L27" s="119" t="s">
        <v>1261</v>
      </c>
      <c r="M27" s="119" t="s">
        <v>1260</v>
      </c>
      <c r="N27" s="119" t="s">
        <v>1263</v>
      </c>
      <c r="O27" s="119" t="s">
        <v>1274</v>
      </c>
      <c r="P27" s="119" t="s">
        <v>1263</v>
      </c>
      <c r="Q27" s="119"/>
      <c r="R27" s="119"/>
      <c r="S27" s="119"/>
      <c r="T27" s="119"/>
      <c r="U27" s="119"/>
      <c r="V27" s="119"/>
      <c r="W27" s="119"/>
      <c r="X27" s="119"/>
      <c r="Y27" s="119"/>
      <c r="Z27" s="119"/>
      <c r="AA27" s="119"/>
      <c r="AB27" s="119"/>
      <c r="AC27" s="119"/>
      <c r="AD27" s="119"/>
      <c r="AE27" s="119"/>
      <c r="AF27" s="119"/>
      <c r="AG27" s="119"/>
      <c r="AH27" s="119"/>
    </row>
    <row r="28" spans="1:34" s="4" customFormat="1" ht="16.5" customHeight="1">
      <c r="A28" s="31" t="s">
        <v>744</v>
      </c>
      <c r="B28" s="26"/>
      <c r="C28" s="26"/>
      <c r="D28" s="26"/>
      <c r="E28" s="26"/>
      <c r="F28" s="26"/>
      <c r="G28" s="26"/>
      <c r="H28" s="26"/>
      <c r="I28" s="26"/>
      <c r="J28" s="26"/>
      <c r="K28" s="26"/>
      <c r="L28" s="26"/>
      <c r="M28" s="26"/>
      <c r="N28" s="26"/>
      <c r="O28" s="26"/>
      <c r="P28" s="26"/>
      <c r="Q28" s="26"/>
      <c r="R28" s="26" t="s">
        <v>745</v>
      </c>
      <c r="S28" s="26"/>
      <c r="T28" s="26"/>
      <c r="U28" s="26"/>
      <c r="V28" s="26"/>
      <c r="W28" s="26"/>
      <c r="X28" s="26"/>
      <c r="Y28" s="26"/>
      <c r="Z28" s="26"/>
      <c r="AA28" s="26"/>
      <c r="AB28" s="26"/>
      <c r="AC28" s="26"/>
      <c r="AD28" s="26"/>
      <c r="AE28" s="26"/>
      <c r="AF28" s="26"/>
      <c r="AG28" s="26"/>
      <c r="AH28" s="37"/>
    </row>
    <row r="29" spans="1:34" ht="16.5" customHeight="1">
      <c r="A29" s="25">
        <v>0</v>
      </c>
      <c r="B29" s="25">
        <v>4</v>
      </c>
      <c r="C29" s="25">
        <v>3</v>
      </c>
      <c r="D29" s="25"/>
      <c r="E29" s="32" t="s">
        <v>27</v>
      </c>
      <c r="F29" s="25">
        <v>5</v>
      </c>
      <c r="G29" s="25">
        <v>5</v>
      </c>
      <c r="H29" s="25">
        <v>2</v>
      </c>
      <c r="I29" s="25">
        <v>2</v>
      </c>
      <c r="J29" s="25">
        <v>6</v>
      </c>
      <c r="K29" s="25">
        <v>5</v>
      </c>
      <c r="L29" s="25">
        <v>8</v>
      </c>
      <c r="M29" s="25"/>
      <c r="N29" s="10"/>
      <c r="O29" s="10"/>
      <c r="P29" s="10"/>
      <c r="Q29" s="10"/>
      <c r="R29" s="25">
        <v>0</v>
      </c>
      <c r="S29" s="25">
        <v>4</v>
      </c>
      <c r="T29" s="25">
        <v>3</v>
      </c>
      <c r="U29" s="25"/>
      <c r="V29" s="32" t="s">
        <v>27</v>
      </c>
      <c r="W29" s="25">
        <v>5</v>
      </c>
      <c r="X29" s="25">
        <v>5</v>
      </c>
      <c r="Y29" s="25">
        <v>2</v>
      </c>
      <c r="Z29" s="25">
        <v>2</v>
      </c>
      <c r="AA29" s="25">
        <v>6</v>
      </c>
      <c r="AB29" s="25">
        <v>5</v>
      </c>
      <c r="AC29" s="25">
        <v>8</v>
      </c>
      <c r="AD29" s="25"/>
      <c r="AE29" s="10"/>
      <c r="AF29" s="10"/>
      <c r="AG29" s="10"/>
      <c r="AH29" s="33"/>
    </row>
    <row r="30" spans="1:34" s="4" customFormat="1" ht="16.5" customHeight="1">
      <c r="A30" s="31" t="s">
        <v>746</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37"/>
    </row>
    <row r="31" spans="1:34" s="122" customFormat="1" ht="16.5" customHeight="1">
      <c r="A31" s="119" t="s">
        <v>46</v>
      </c>
      <c r="B31" s="119" t="s">
        <v>44</v>
      </c>
      <c r="C31" s="119" t="s">
        <v>1275</v>
      </c>
      <c r="D31" s="119" t="s">
        <v>44</v>
      </c>
      <c r="E31" s="119" t="s">
        <v>724</v>
      </c>
      <c r="F31" s="119" t="s">
        <v>1276</v>
      </c>
      <c r="G31" s="119" t="s">
        <v>1277</v>
      </c>
      <c r="H31" s="119" t="s">
        <v>40</v>
      </c>
      <c r="I31" s="119" t="s">
        <v>23</v>
      </c>
      <c r="J31" s="119" t="s">
        <v>44</v>
      </c>
      <c r="K31" s="119" t="s">
        <v>1278</v>
      </c>
      <c r="L31" s="119" t="s">
        <v>44</v>
      </c>
      <c r="M31" s="119" t="s">
        <v>1279</v>
      </c>
      <c r="N31" s="119" t="s">
        <v>40</v>
      </c>
      <c r="O31" s="119" t="s">
        <v>1280</v>
      </c>
      <c r="P31" s="119" t="s">
        <v>1281</v>
      </c>
      <c r="Q31" s="119" t="s">
        <v>1282</v>
      </c>
      <c r="R31" s="119" t="s">
        <v>1283</v>
      </c>
      <c r="S31" s="119" t="s">
        <v>1279</v>
      </c>
      <c r="T31" s="119" t="s">
        <v>40</v>
      </c>
      <c r="U31" s="119" t="s">
        <v>1284</v>
      </c>
      <c r="V31" s="119" t="s">
        <v>23</v>
      </c>
      <c r="W31" s="119" t="s">
        <v>1283</v>
      </c>
      <c r="X31" s="119" t="s">
        <v>724</v>
      </c>
      <c r="Y31" s="119"/>
      <c r="Z31" s="119"/>
      <c r="AA31" s="119"/>
      <c r="AB31" s="119"/>
      <c r="AC31" s="119"/>
      <c r="AD31" s="119"/>
      <c r="AE31" s="32"/>
      <c r="AF31" s="32"/>
      <c r="AG31" s="32"/>
      <c r="AH31" s="133"/>
    </row>
    <row r="32" spans="1:34" ht="16.5" customHeight="1">
      <c r="A32" s="38"/>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33"/>
    </row>
    <row r="33" spans="1:34" s="4" customFormat="1" ht="16.5" customHeight="1">
      <c r="A33" s="41" t="s">
        <v>747</v>
      </c>
      <c r="B33" s="42"/>
      <c r="C33" s="29"/>
      <c r="D33" s="42"/>
      <c r="E33" s="42"/>
      <c r="F33" s="29"/>
      <c r="G33" s="42"/>
      <c r="H33" s="42"/>
      <c r="I33" s="42"/>
      <c r="J33" s="43"/>
      <c r="K33" s="311" t="s">
        <v>749</v>
      </c>
      <c r="L33" s="312"/>
      <c r="M33" s="312"/>
      <c r="N33" s="312"/>
      <c r="O33" s="312"/>
      <c r="P33" s="312"/>
      <c r="Q33" s="312"/>
      <c r="R33" s="313"/>
      <c r="S33" s="311" t="s">
        <v>750</v>
      </c>
      <c r="T33" s="312"/>
      <c r="U33" s="312"/>
      <c r="V33" s="312"/>
      <c r="W33" s="312"/>
      <c r="X33" s="312"/>
      <c r="Y33" s="312"/>
      <c r="Z33" s="313"/>
      <c r="AA33" s="311" t="s">
        <v>751</v>
      </c>
      <c r="AB33" s="312"/>
      <c r="AC33" s="312"/>
      <c r="AD33" s="312"/>
      <c r="AE33" s="312"/>
      <c r="AF33" s="312"/>
      <c r="AG33" s="312"/>
      <c r="AH33" s="313"/>
    </row>
    <row r="34" spans="1:34" ht="16.5" customHeight="1">
      <c r="A34" s="25">
        <v>3</v>
      </c>
      <c r="B34" s="25">
        <v>1</v>
      </c>
      <c r="C34" s="40" t="s">
        <v>23</v>
      </c>
      <c r="D34" s="25">
        <v>0</v>
      </c>
      <c r="E34" s="25">
        <v>3</v>
      </c>
      <c r="F34" s="40" t="s">
        <v>23</v>
      </c>
      <c r="G34" s="25">
        <v>2</v>
      </c>
      <c r="H34" s="25">
        <v>0</v>
      </c>
      <c r="I34" s="25">
        <v>1</v>
      </c>
      <c r="J34" s="25">
        <v>4</v>
      </c>
      <c r="K34" s="314"/>
      <c r="L34" s="315"/>
      <c r="M34" s="315"/>
      <c r="N34" s="315"/>
      <c r="O34" s="315"/>
      <c r="P34" s="315"/>
      <c r="Q34" s="315"/>
      <c r="R34" s="316"/>
      <c r="S34" s="314"/>
      <c r="T34" s="315"/>
      <c r="U34" s="315"/>
      <c r="V34" s="315"/>
      <c r="W34" s="315"/>
      <c r="X34" s="315"/>
      <c r="Y34" s="315"/>
      <c r="Z34" s="316"/>
      <c r="AA34" s="314"/>
      <c r="AB34" s="315"/>
      <c r="AC34" s="315"/>
      <c r="AD34" s="315"/>
      <c r="AE34" s="315"/>
      <c r="AF34" s="315"/>
      <c r="AG34" s="315"/>
      <c r="AH34" s="316"/>
    </row>
    <row r="35" spans="1:34" ht="16.5" customHeight="1">
      <c r="A35" s="38"/>
      <c r="B35" s="10"/>
      <c r="C35" s="32"/>
      <c r="D35" s="10"/>
      <c r="E35" s="10"/>
      <c r="F35" s="32"/>
      <c r="G35" s="10"/>
      <c r="H35" s="10"/>
      <c r="I35" s="10"/>
      <c r="J35" s="33"/>
      <c r="K35" s="314"/>
      <c r="L35" s="315"/>
      <c r="M35" s="315"/>
      <c r="N35" s="315"/>
      <c r="O35" s="315"/>
      <c r="P35" s="315"/>
      <c r="Q35" s="315"/>
      <c r="R35" s="316"/>
      <c r="S35" s="314"/>
      <c r="T35" s="315"/>
      <c r="U35" s="315"/>
      <c r="V35" s="315"/>
      <c r="W35" s="315"/>
      <c r="X35" s="315"/>
      <c r="Y35" s="315"/>
      <c r="Z35" s="316"/>
      <c r="AA35" s="314"/>
      <c r="AB35" s="315"/>
      <c r="AC35" s="315"/>
      <c r="AD35" s="315"/>
      <c r="AE35" s="315"/>
      <c r="AF35" s="315"/>
      <c r="AG35" s="315"/>
      <c r="AH35" s="316"/>
    </row>
    <row r="36" spans="1:34" ht="16.5" customHeight="1">
      <c r="A36" s="38"/>
      <c r="B36" s="10"/>
      <c r="C36" s="10"/>
      <c r="D36" s="10"/>
      <c r="E36" s="10"/>
      <c r="F36" s="10"/>
      <c r="G36" s="10"/>
      <c r="H36" s="10"/>
      <c r="I36" s="10"/>
      <c r="J36" s="33"/>
      <c r="K36" s="314"/>
      <c r="L36" s="315"/>
      <c r="M36" s="315"/>
      <c r="N36" s="315"/>
      <c r="O36" s="315"/>
      <c r="P36" s="315"/>
      <c r="Q36" s="315"/>
      <c r="R36" s="316"/>
      <c r="S36" s="314"/>
      <c r="T36" s="315"/>
      <c r="U36" s="315"/>
      <c r="V36" s="315"/>
      <c r="W36" s="315"/>
      <c r="X36" s="315"/>
      <c r="Y36" s="315"/>
      <c r="Z36" s="316"/>
      <c r="AA36" s="314"/>
      <c r="AB36" s="315"/>
      <c r="AC36" s="315"/>
      <c r="AD36" s="315"/>
      <c r="AE36" s="315"/>
      <c r="AF36" s="315"/>
      <c r="AG36" s="315"/>
      <c r="AH36" s="316"/>
    </row>
    <row r="37" spans="1:34" ht="16.5" customHeight="1">
      <c r="A37" s="31" t="s">
        <v>748</v>
      </c>
      <c r="B37" s="10"/>
      <c r="C37" s="10"/>
      <c r="D37" s="10"/>
      <c r="E37" s="10"/>
      <c r="F37" s="10"/>
      <c r="G37" s="10"/>
      <c r="H37" s="10"/>
      <c r="I37" s="10"/>
      <c r="J37" s="33"/>
      <c r="K37" s="314"/>
      <c r="L37" s="315"/>
      <c r="M37" s="315"/>
      <c r="N37" s="315"/>
      <c r="O37" s="315"/>
      <c r="P37" s="315"/>
      <c r="Q37" s="315"/>
      <c r="R37" s="316"/>
      <c r="S37" s="314"/>
      <c r="T37" s="315"/>
      <c r="U37" s="315"/>
      <c r="V37" s="315"/>
      <c r="W37" s="315"/>
      <c r="X37" s="315"/>
      <c r="Y37" s="315"/>
      <c r="Z37" s="316"/>
      <c r="AA37" s="314"/>
      <c r="AB37" s="315"/>
      <c r="AC37" s="315"/>
      <c r="AD37" s="315"/>
      <c r="AE37" s="315"/>
      <c r="AF37" s="315"/>
      <c r="AG37" s="315"/>
      <c r="AH37" s="316"/>
    </row>
    <row r="38" spans="1:34" ht="16.5" customHeight="1">
      <c r="A38" s="25"/>
      <c r="B38" s="25"/>
      <c r="C38" s="44" t="s">
        <v>23</v>
      </c>
      <c r="D38" s="25"/>
      <c r="E38" s="25"/>
      <c r="F38" s="44" t="s">
        <v>23</v>
      </c>
      <c r="G38" s="25"/>
      <c r="H38" s="25"/>
      <c r="I38" s="25"/>
      <c r="J38" s="25"/>
      <c r="K38" s="317"/>
      <c r="L38" s="318"/>
      <c r="M38" s="318"/>
      <c r="N38" s="318"/>
      <c r="O38" s="318"/>
      <c r="P38" s="318"/>
      <c r="Q38" s="318"/>
      <c r="R38" s="319"/>
      <c r="S38" s="317"/>
      <c r="T38" s="318"/>
      <c r="U38" s="318"/>
      <c r="V38" s="318"/>
      <c r="W38" s="318"/>
      <c r="X38" s="318"/>
      <c r="Y38" s="318"/>
      <c r="Z38" s="319"/>
      <c r="AA38" s="317"/>
      <c r="AB38" s="318"/>
      <c r="AC38" s="318"/>
      <c r="AD38" s="318"/>
      <c r="AE38" s="318"/>
      <c r="AF38" s="318"/>
      <c r="AG38" s="318"/>
      <c r="AH38" s="319"/>
    </row>
  </sheetData>
  <mergeCells count="5">
    <mergeCell ref="A6:AH6"/>
    <mergeCell ref="X16:Z17"/>
    <mergeCell ref="K33:R38"/>
    <mergeCell ref="S33:Z38"/>
    <mergeCell ref="AA33:AH38"/>
  </mergeCells>
  <printOptions horizontalCentered="1"/>
  <pageMargins left="0.70866141732283472" right="0.70866141732283472" top="0.94488188976377963" bottom="0.74803149606299213" header="0.31496062992125984" footer="0.31496062992125984"/>
  <pageSetup paperSize="9" scale="83" firstPageNumber="7" orientation="portrait" useFirstPageNumber="1" horizontalDpi="4294967293" r:id="rId1"/>
  <headerFooter>
    <oddHeader>&amp;LZTS Strojárne, s.r.o.
Poznámky účtovnej závierky k 31.12.2013</oddHead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5"/>
  <sheetViews>
    <sheetView topLeftCell="A10" workbookViewId="0">
      <selection activeCell="Q25" sqref="Q25"/>
    </sheetView>
  </sheetViews>
  <sheetFormatPr defaultRowHeight="12.75"/>
  <cols>
    <col min="1" max="1" width="3" style="5" customWidth="1"/>
    <col min="2" max="34" width="2.42578125" style="5" customWidth="1"/>
    <col min="35" max="16384" width="9.140625" style="5"/>
  </cols>
  <sheetData>
    <row r="1" spans="1:34">
      <c r="A1" s="15" t="s">
        <v>678</v>
      </c>
    </row>
    <row r="3" spans="1:34">
      <c r="A3" s="501" t="s">
        <v>679</v>
      </c>
      <c r="B3" s="501"/>
      <c r="C3" s="501"/>
      <c r="D3" s="501"/>
      <c r="E3" s="501"/>
      <c r="F3" s="501"/>
      <c r="G3" s="501"/>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row>
    <row r="4" spans="1:34">
      <c r="A4" s="501"/>
      <c r="B4" s="501"/>
      <c r="C4" s="501"/>
      <c r="D4" s="501"/>
      <c r="E4" s="501"/>
      <c r="F4" s="501"/>
      <c r="G4" s="501"/>
      <c r="H4" s="501"/>
      <c r="I4" s="501"/>
      <c r="J4" s="501"/>
      <c r="K4" s="501"/>
      <c r="L4" s="501"/>
      <c r="M4" s="501"/>
      <c r="N4" s="501"/>
      <c r="O4" s="501"/>
      <c r="P4" s="501"/>
      <c r="Q4" s="501"/>
      <c r="R4" s="501"/>
      <c r="S4" s="501"/>
      <c r="T4" s="501"/>
      <c r="U4" s="501"/>
      <c r="V4" s="501"/>
      <c r="W4" s="501"/>
      <c r="X4" s="501"/>
      <c r="Y4" s="501"/>
      <c r="Z4" s="501"/>
      <c r="AA4" s="501"/>
      <c r="AB4" s="501"/>
      <c r="AC4" s="501"/>
      <c r="AD4" s="501"/>
      <c r="AE4" s="501"/>
      <c r="AF4" s="501"/>
      <c r="AG4" s="501"/>
      <c r="AH4" s="501"/>
    </row>
    <row r="6" spans="1:34">
      <c r="A6" s="5" t="s">
        <v>680</v>
      </c>
    </row>
    <row r="8" spans="1:34">
      <c r="A8" s="501" t="s">
        <v>681</v>
      </c>
      <c r="B8" s="501"/>
      <c r="C8" s="501"/>
      <c r="D8" s="501"/>
      <c r="E8" s="501"/>
      <c r="F8" s="501"/>
      <c r="G8" s="501"/>
      <c r="H8" s="501"/>
      <c r="I8" s="501"/>
      <c r="J8" s="501"/>
      <c r="K8" s="501"/>
      <c r="L8" s="501"/>
      <c r="M8" s="501"/>
      <c r="N8" s="501"/>
      <c r="O8" s="501"/>
      <c r="P8" s="501"/>
      <c r="Q8" s="501"/>
      <c r="R8" s="501"/>
      <c r="S8" s="501"/>
      <c r="T8" s="501"/>
      <c r="U8" s="501"/>
      <c r="V8" s="501"/>
      <c r="W8" s="501"/>
      <c r="X8" s="501"/>
      <c r="Y8" s="501"/>
      <c r="Z8" s="501"/>
      <c r="AA8" s="501"/>
      <c r="AB8" s="501"/>
      <c r="AC8" s="501"/>
      <c r="AD8" s="501"/>
      <c r="AE8" s="501"/>
      <c r="AF8" s="501"/>
      <c r="AG8" s="501"/>
      <c r="AH8" s="501"/>
    </row>
    <row r="9" spans="1:34">
      <c r="A9" s="501"/>
      <c r="B9" s="501"/>
      <c r="C9" s="501"/>
      <c r="D9" s="501"/>
      <c r="E9" s="501"/>
      <c r="F9" s="501"/>
      <c r="G9" s="501"/>
      <c r="H9" s="501"/>
      <c r="I9" s="501"/>
      <c r="J9" s="501"/>
      <c r="K9" s="501"/>
      <c r="L9" s="501"/>
      <c r="M9" s="501"/>
      <c r="N9" s="501"/>
      <c r="O9" s="501"/>
      <c r="P9" s="501"/>
      <c r="Q9" s="501"/>
      <c r="R9" s="501"/>
      <c r="S9" s="501"/>
      <c r="T9" s="501"/>
      <c r="U9" s="501"/>
      <c r="V9" s="501"/>
      <c r="W9" s="501"/>
      <c r="X9" s="501"/>
      <c r="Y9" s="501"/>
      <c r="Z9" s="501"/>
      <c r="AA9" s="501"/>
      <c r="AB9" s="501"/>
      <c r="AC9" s="501"/>
      <c r="AD9" s="501"/>
      <c r="AE9" s="501"/>
      <c r="AF9" s="501"/>
      <c r="AG9" s="501"/>
      <c r="AH9" s="501"/>
    </row>
    <row r="11" spans="1:34">
      <c r="A11" s="5" t="s">
        <v>682</v>
      </c>
    </row>
    <row r="13" spans="1:34">
      <c r="A13" s="501" t="s">
        <v>683</v>
      </c>
      <c r="B13" s="501"/>
      <c r="C13" s="501"/>
      <c r="D13" s="501"/>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501"/>
    </row>
    <row r="14" spans="1:34">
      <c r="A14" s="501"/>
      <c r="B14" s="501"/>
      <c r="C14" s="501"/>
      <c r="D14" s="501"/>
      <c r="E14" s="501"/>
      <c r="F14" s="501"/>
      <c r="G14" s="501"/>
      <c r="H14" s="501"/>
      <c r="I14" s="501"/>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row>
    <row r="16" spans="1:34">
      <c r="A16" s="5" t="s">
        <v>684</v>
      </c>
    </row>
    <row r="18" spans="1:9">
      <c r="A18" s="5" t="s">
        <v>685</v>
      </c>
      <c r="I18" s="5" t="s">
        <v>686</v>
      </c>
    </row>
    <row r="19" spans="1:9">
      <c r="A19" s="24" t="s">
        <v>687</v>
      </c>
      <c r="I19" s="5" t="s">
        <v>696</v>
      </c>
    </row>
    <row r="20" spans="1:9">
      <c r="A20" s="24" t="s">
        <v>688</v>
      </c>
      <c r="I20" s="5" t="s">
        <v>697</v>
      </c>
    </row>
    <row r="21" spans="1:9">
      <c r="A21" s="24" t="s">
        <v>689</v>
      </c>
      <c r="I21" s="5" t="s">
        <v>698</v>
      </c>
    </row>
    <row r="22" spans="1:9">
      <c r="A22" s="24" t="s">
        <v>690</v>
      </c>
      <c r="I22" s="5" t="s">
        <v>699</v>
      </c>
    </row>
    <row r="23" spans="1:9">
      <c r="A23" s="24" t="s">
        <v>691</v>
      </c>
      <c r="I23" s="5" t="s">
        <v>700</v>
      </c>
    </row>
    <row r="24" spans="1:9">
      <c r="A24" s="24" t="s">
        <v>692</v>
      </c>
      <c r="I24" s="5" t="s">
        <v>701</v>
      </c>
    </row>
    <row r="25" spans="1:9">
      <c r="A25" s="24" t="s">
        <v>693</v>
      </c>
      <c r="I25" s="5" t="s">
        <v>702</v>
      </c>
    </row>
    <row r="26" spans="1:9">
      <c r="A26" s="24" t="s">
        <v>694</v>
      </c>
      <c r="I26" s="5" t="s">
        <v>703</v>
      </c>
    </row>
    <row r="27" spans="1:9">
      <c r="A27" s="24" t="s">
        <v>695</v>
      </c>
      <c r="I27" s="5" t="s">
        <v>704</v>
      </c>
    </row>
    <row r="28" spans="1:9">
      <c r="A28" s="24">
        <v>10</v>
      </c>
      <c r="I28" s="5" t="s">
        <v>705</v>
      </c>
    </row>
    <row r="29" spans="1:9">
      <c r="A29" s="24">
        <v>11</v>
      </c>
      <c r="I29" s="5" t="s">
        <v>706</v>
      </c>
    </row>
    <row r="31" spans="1:9">
      <c r="A31" s="15" t="s">
        <v>707</v>
      </c>
    </row>
    <row r="33" spans="1:1">
      <c r="A33" s="5" t="s">
        <v>708</v>
      </c>
    </row>
    <row r="34" spans="1:1">
      <c r="A34" s="5" t="s">
        <v>709</v>
      </c>
    </row>
    <row r="35" spans="1:1">
      <c r="A35" s="5" t="s">
        <v>710</v>
      </c>
    </row>
    <row r="36" spans="1:1">
      <c r="A36" s="5" t="s">
        <v>711</v>
      </c>
    </row>
    <row r="37" spans="1:1">
      <c r="A37" s="5" t="s">
        <v>712</v>
      </c>
    </row>
    <row r="38" spans="1:1">
      <c r="A38" s="5" t="s">
        <v>713</v>
      </c>
    </row>
    <row r="39" spans="1:1">
      <c r="A39" s="5" t="s">
        <v>714</v>
      </c>
    </row>
    <row r="40" spans="1:1">
      <c r="A40" s="5" t="s">
        <v>715</v>
      </c>
    </row>
    <row r="41" spans="1:1">
      <c r="A41" s="5" t="s">
        <v>716</v>
      </c>
    </row>
    <row r="42" spans="1:1">
      <c r="A42" s="5" t="s">
        <v>717</v>
      </c>
    </row>
    <row r="43" spans="1:1">
      <c r="A43" s="5" t="s">
        <v>718</v>
      </c>
    </row>
    <row r="44" spans="1:1">
      <c r="A44" s="5" t="s">
        <v>719</v>
      </c>
    </row>
    <row r="45" spans="1:1">
      <c r="A45" s="5" t="s">
        <v>720</v>
      </c>
    </row>
  </sheetData>
  <mergeCells count="3">
    <mergeCell ref="A3:AH4"/>
    <mergeCell ref="A8:AH9"/>
    <mergeCell ref="A13:AH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32"/>
  <sheetViews>
    <sheetView topLeftCell="A37" zoomScaleNormal="100" zoomScaleSheetLayoutView="100" workbookViewId="0">
      <selection activeCell="AI1302" sqref="AI1302"/>
    </sheetView>
  </sheetViews>
  <sheetFormatPr defaultRowHeight="12.75"/>
  <cols>
    <col min="1" max="1" width="5.5703125" style="65" customWidth="1"/>
    <col min="2" max="2" width="29.5703125" style="66" customWidth="1"/>
    <col min="3" max="3" width="5.5703125" style="67" customWidth="1"/>
    <col min="4" max="4" width="2.5703125" style="65" customWidth="1"/>
    <col min="5" max="5" width="25.5703125" style="65" customWidth="1"/>
    <col min="6" max="7" width="9" style="65" customWidth="1"/>
    <col min="8" max="8" width="19.85546875" style="65" customWidth="1"/>
    <col min="9" max="9" width="9" style="65" customWidth="1"/>
    <col min="10" max="256" width="9.140625" style="57"/>
    <col min="257" max="257" width="5.5703125" style="57" customWidth="1"/>
    <col min="258" max="258" width="29.5703125" style="57" customWidth="1"/>
    <col min="259" max="259" width="5.5703125" style="57" customWidth="1"/>
    <col min="260" max="260" width="2.5703125" style="57" customWidth="1"/>
    <col min="261" max="261" width="25.5703125" style="57" customWidth="1"/>
    <col min="262" max="263" width="9" style="57" customWidth="1"/>
    <col min="264" max="264" width="19.85546875" style="57" customWidth="1"/>
    <col min="265" max="265" width="9" style="57" customWidth="1"/>
    <col min="266" max="512" width="9.140625" style="57"/>
    <col min="513" max="513" width="5.5703125" style="57" customWidth="1"/>
    <col min="514" max="514" width="29.5703125" style="57" customWidth="1"/>
    <col min="515" max="515" width="5.5703125" style="57" customWidth="1"/>
    <col min="516" max="516" width="2.5703125" style="57" customWidth="1"/>
    <col min="517" max="517" width="25.5703125" style="57" customWidth="1"/>
    <col min="518" max="519" width="9" style="57" customWidth="1"/>
    <col min="520" max="520" width="19.85546875" style="57" customWidth="1"/>
    <col min="521" max="521" width="9" style="57" customWidth="1"/>
    <col min="522" max="768" width="9.140625" style="57"/>
    <col min="769" max="769" width="5.5703125" style="57" customWidth="1"/>
    <col min="770" max="770" width="29.5703125" style="57" customWidth="1"/>
    <col min="771" max="771" width="5.5703125" style="57" customWidth="1"/>
    <col min="772" max="772" width="2.5703125" style="57" customWidth="1"/>
    <col min="773" max="773" width="25.5703125" style="57" customWidth="1"/>
    <col min="774" max="775" width="9" style="57" customWidth="1"/>
    <col min="776" max="776" width="19.85546875" style="57" customWidth="1"/>
    <col min="777" max="777" width="9" style="57" customWidth="1"/>
    <col min="778" max="1024" width="9.140625" style="57"/>
    <col min="1025" max="1025" width="5.5703125" style="57" customWidth="1"/>
    <col min="1026" max="1026" width="29.5703125" style="57" customWidth="1"/>
    <col min="1027" max="1027" width="5.5703125" style="57" customWidth="1"/>
    <col min="1028" max="1028" width="2.5703125" style="57" customWidth="1"/>
    <col min="1029" max="1029" width="25.5703125" style="57" customWidth="1"/>
    <col min="1030" max="1031" width="9" style="57" customWidth="1"/>
    <col min="1032" max="1032" width="19.85546875" style="57" customWidth="1"/>
    <col min="1033" max="1033" width="9" style="57" customWidth="1"/>
    <col min="1034" max="1280" width="9.140625" style="57"/>
    <col min="1281" max="1281" width="5.5703125" style="57" customWidth="1"/>
    <col min="1282" max="1282" width="29.5703125" style="57" customWidth="1"/>
    <col min="1283" max="1283" width="5.5703125" style="57" customWidth="1"/>
    <col min="1284" max="1284" width="2.5703125" style="57" customWidth="1"/>
    <col min="1285" max="1285" width="25.5703125" style="57" customWidth="1"/>
    <col min="1286" max="1287" width="9" style="57" customWidth="1"/>
    <col min="1288" max="1288" width="19.85546875" style="57" customWidth="1"/>
    <col min="1289" max="1289" width="9" style="57" customWidth="1"/>
    <col min="1290" max="1536" width="9.140625" style="57"/>
    <col min="1537" max="1537" width="5.5703125" style="57" customWidth="1"/>
    <col min="1538" max="1538" width="29.5703125" style="57" customWidth="1"/>
    <col min="1539" max="1539" width="5.5703125" style="57" customWidth="1"/>
    <col min="1540" max="1540" width="2.5703125" style="57" customWidth="1"/>
    <col min="1541" max="1541" width="25.5703125" style="57" customWidth="1"/>
    <col min="1542" max="1543" width="9" style="57" customWidth="1"/>
    <col min="1544" max="1544" width="19.85546875" style="57" customWidth="1"/>
    <col min="1545" max="1545" width="9" style="57" customWidth="1"/>
    <col min="1546" max="1792" width="9.140625" style="57"/>
    <col min="1793" max="1793" width="5.5703125" style="57" customWidth="1"/>
    <col min="1794" max="1794" width="29.5703125" style="57" customWidth="1"/>
    <col min="1795" max="1795" width="5.5703125" style="57" customWidth="1"/>
    <col min="1796" max="1796" width="2.5703125" style="57" customWidth="1"/>
    <col min="1797" max="1797" width="25.5703125" style="57" customWidth="1"/>
    <col min="1798" max="1799" width="9" style="57" customWidth="1"/>
    <col min="1800" max="1800" width="19.85546875" style="57" customWidth="1"/>
    <col min="1801" max="1801" width="9" style="57" customWidth="1"/>
    <col min="1802" max="2048" width="9.140625" style="57"/>
    <col min="2049" max="2049" width="5.5703125" style="57" customWidth="1"/>
    <col min="2050" max="2050" width="29.5703125" style="57" customWidth="1"/>
    <col min="2051" max="2051" width="5.5703125" style="57" customWidth="1"/>
    <col min="2052" max="2052" width="2.5703125" style="57" customWidth="1"/>
    <col min="2053" max="2053" width="25.5703125" style="57" customWidth="1"/>
    <col min="2054" max="2055" width="9" style="57" customWidth="1"/>
    <col min="2056" max="2056" width="19.85546875" style="57" customWidth="1"/>
    <col min="2057" max="2057" width="9" style="57" customWidth="1"/>
    <col min="2058" max="2304" width="9.140625" style="57"/>
    <col min="2305" max="2305" width="5.5703125" style="57" customWidth="1"/>
    <col min="2306" max="2306" width="29.5703125" style="57" customWidth="1"/>
    <col min="2307" max="2307" width="5.5703125" style="57" customWidth="1"/>
    <col min="2308" max="2308" width="2.5703125" style="57" customWidth="1"/>
    <col min="2309" max="2309" width="25.5703125" style="57" customWidth="1"/>
    <col min="2310" max="2311" width="9" style="57" customWidth="1"/>
    <col min="2312" max="2312" width="19.85546875" style="57" customWidth="1"/>
    <col min="2313" max="2313" width="9" style="57" customWidth="1"/>
    <col min="2314" max="2560" width="9.140625" style="57"/>
    <col min="2561" max="2561" width="5.5703125" style="57" customWidth="1"/>
    <col min="2562" max="2562" width="29.5703125" style="57" customWidth="1"/>
    <col min="2563" max="2563" width="5.5703125" style="57" customWidth="1"/>
    <col min="2564" max="2564" width="2.5703125" style="57" customWidth="1"/>
    <col min="2565" max="2565" width="25.5703125" style="57" customWidth="1"/>
    <col min="2566" max="2567" width="9" style="57" customWidth="1"/>
    <col min="2568" max="2568" width="19.85546875" style="57" customWidth="1"/>
    <col min="2569" max="2569" width="9" style="57" customWidth="1"/>
    <col min="2570" max="2816" width="9.140625" style="57"/>
    <col min="2817" max="2817" width="5.5703125" style="57" customWidth="1"/>
    <col min="2818" max="2818" width="29.5703125" style="57" customWidth="1"/>
    <col min="2819" max="2819" width="5.5703125" style="57" customWidth="1"/>
    <col min="2820" max="2820" width="2.5703125" style="57" customWidth="1"/>
    <col min="2821" max="2821" width="25.5703125" style="57" customWidth="1"/>
    <col min="2822" max="2823" width="9" style="57" customWidth="1"/>
    <col min="2824" max="2824" width="19.85546875" style="57" customWidth="1"/>
    <col min="2825" max="2825" width="9" style="57" customWidth="1"/>
    <col min="2826" max="3072" width="9.140625" style="57"/>
    <col min="3073" max="3073" width="5.5703125" style="57" customWidth="1"/>
    <col min="3074" max="3074" width="29.5703125" style="57" customWidth="1"/>
    <col min="3075" max="3075" width="5.5703125" style="57" customWidth="1"/>
    <col min="3076" max="3076" width="2.5703125" style="57" customWidth="1"/>
    <col min="3077" max="3077" width="25.5703125" style="57" customWidth="1"/>
    <col min="3078" max="3079" width="9" style="57" customWidth="1"/>
    <col min="3080" max="3080" width="19.85546875" style="57" customWidth="1"/>
    <col min="3081" max="3081" width="9" style="57" customWidth="1"/>
    <col min="3082" max="3328" width="9.140625" style="57"/>
    <col min="3329" max="3329" width="5.5703125" style="57" customWidth="1"/>
    <col min="3330" max="3330" width="29.5703125" style="57" customWidth="1"/>
    <col min="3331" max="3331" width="5.5703125" style="57" customWidth="1"/>
    <col min="3332" max="3332" width="2.5703125" style="57" customWidth="1"/>
    <col min="3333" max="3333" width="25.5703125" style="57" customWidth="1"/>
    <col min="3334" max="3335" width="9" style="57" customWidth="1"/>
    <col min="3336" max="3336" width="19.85546875" style="57" customWidth="1"/>
    <col min="3337" max="3337" width="9" style="57" customWidth="1"/>
    <col min="3338" max="3584" width="9.140625" style="57"/>
    <col min="3585" max="3585" width="5.5703125" style="57" customWidth="1"/>
    <col min="3586" max="3586" width="29.5703125" style="57" customWidth="1"/>
    <col min="3587" max="3587" width="5.5703125" style="57" customWidth="1"/>
    <col min="3588" max="3588" width="2.5703125" style="57" customWidth="1"/>
    <col min="3589" max="3589" width="25.5703125" style="57" customWidth="1"/>
    <col min="3590" max="3591" width="9" style="57" customWidth="1"/>
    <col min="3592" max="3592" width="19.85546875" style="57" customWidth="1"/>
    <col min="3593" max="3593" width="9" style="57" customWidth="1"/>
    <col min="3594" max="3840" width="9.140625" style="57"/>
    <col min="3841" max="3841" width="5.5703125" style="57" customWidth="1"/>
    <col min="3842" max="3842" width="29.5703125" style="57" customWidth="1"/>
    <col min="3843" max="3843" width="5.5703125" style="57" customWidth="1"/>
    <col min="3844" max="3844" width="2.5703125" style="57" customWidth="1"/>
    <col min="3845" max="3845" width="25.5703125" style="57" customWidth="1"/>
    <col min="3846" max="3847" width="9" style="57" customWidth="1"/>
    <col min="3848" max="3848" width="19.85546875" style="57" customWidth="1"/>
    <col min="3849" max="3849" width="9" style="57" customWidth="1"/>
    <col min="3850" max="4096" width="9.140625" style="57"/>
    <col min="4097" max="4097" width="5.5703125" style="57" customWidth="1"/>
    <col min="4098" max="4098" width="29.5703125" style="57" customWidth="1"/>
    <col min="4099" max="4099" width="5.5703125" style="57" customWidth="1"/>
    <col min="4100" max="4100" width="2.5703125" style="57" customWidth="1"/>
    <col min="4101" max="4101" width="25.5703125" style="57" customWidth="1"/>
    <col min="4102" max="4103" width="9" style="57" customWidth="1"/>
    <col min="4104" max="4104" width="19.85546875" style="57" customWidth="1"/>
    <col min="4105" max="4105" width="9" style="57" customWidth="1"/>
    <col min="4106" max="4352" width="9.140625" style="57"/>
    <col min="4353" max="4353" width="5.5703125" style="57" customWidth="1"/>
    <col min="4354" max="4354" width="29.5703125" style="57" customWidth="1"/>
    <col min="4355" max="4355" width="5.5703125" style="57" customWidth="1"/>
    <col min="4356" max="4356" width="2.5703125" style="57" customWidth="1"/>
    <col min="4357" max="4357" width="25.5703125" style="57" customWidth="1"/>
    <col min="4358" max="4359" width="9" style="57" customWidth="1"/>
    <col min="4360" max="4360" width="19.85546875" style="57" customWidth="1"/>
    <col min="4361" max="4361" width="9" style="57" customWidth="1"/>
    <col min="4362" max="4608" width="9.140625" style="57"/>
    <col min="4609" max="4609" width="5.5703125" style="57" customWidth="1"/>
    <col min="4610" max="4610" width="29.5703125" style="57" customWidth="1"/>
    <col min="4611" max="4611" width="5.5703125" style="57" customWidth="1"/>
    <col min="4612" max="4612" width="2.5703125" style="57" customWidth="1"/>
    <col min="4613" max="4613" width="25.5703125" style="57" customWidth="1"/>
    <col min="4614" max="4615" width="9" style="57" customWidth="1"/>
    <col min="4616" max="4616" width="19.85546875" style="57" customWidth="1"/>
    <col min="4617" max="4617" width="9" style="57" customWidth="1"/>
    <col min="4618" max="4864" width="9.140625" style="57"/>
    <col min="4865" max="4865" width="5.5703125" style="57" customWidth="1"/>
    <col min="4866" max="4866" width="29.5703125" style="57" customWidth="1"/>
    <col min="4867" max="4867" width="5.5703125" style="57" customWidth="1"/>
    <col min="4868" max="4868" width="2.5703125" style="57" customWidth="1"/>
    <col min="4869" max="4869" width="25.5703125" style="57" customWidth="1"/>
    <col min="4870" max="4871" width="9" style="57" customWidth="1"/>
    <col min="4872" max="4872" width="19.85546875" style="57" customWidth="1"/>
    <col min="4873" max="4873" width="9" style="57" customWidth="1"/>
    <col min="4874" max="5120" width="9.140625" style="57"/>
    <col min="5121" max="5121" width="5.5703125" style="57" customWidth="1"/>
    <col min="5122" max="5122" width="29.5703125" style="57" customWidth="1"/>
    <col min="5123" max="5123" width="5.5703125" style="57" customWidth="1"/>
    <col min="5124" max="5124" width="2.5703125" style="57" customWidth="1"/>
    <col min="5125" max="5125" width="25.5703125" style="57" customWidth="1"/>
    <col min="5126" max="5127" width="9" style="57" customWidth="1"/>
    <col min="5128" max="5128" width="19.85546875" style="57" customWidth="1"/>
    <col min="5129" max="5129" width="9" style="57" customWidth="1"/>
    <col min="5130" max="5376" width="9.140625" style="57"/>
    <col min="5377" max="5377" width="5.5703125" style="57" customWidth="1"/>
    <col min="5378" max="5378" width="29.5703125" style="57" customWidth="1"/>
    <col min="5379" max="5379" width="5.5703125" style="57" customWidth="1"/>
    <col min="5380" max="5380" width="2.5703125" style="57" customWidth="1"/>
    <col min="5381" max="5381" width="25.5703125" style="57" customWidth="1"/>
    <col min="5382" max="5383" width="9" style="57" customWidth="1"/>
    <col min="5384" max="5384" width="19.85546875" style="57" customWidth="1"/>
    <col min="5385" max="5385" width="9" style="57" customWidth="1"/>
    <col min="5386" max="5632" width="9.140625" style="57"/>
    <col min="5633" max="5633" width="5.5703125" style="57" customWidth="1"/>
    <col min="5634" max="5634" width="29.5703125" style="57" customWidth="1"/>
    <col min="5635" max="5635" width="5.5703125" style="57" customWidth="1"/>
    <col min="5636" max="5636" width="2.5703125" style="57" customWidth="1"/>
    <col min="5637" max="5637" width="25.5703125" style="57" customWidth="1"/>
    <col min="5638" max="5639" width="9" style="57" customWidth="1"/>
    <col min="5640" max="5640" width="19.85546875" style="57" customWidth="1"/>
    <col min="5641" max="5641" width="9" style="57" customWidth="1"/>
    <col min="5642" max="5888" width="9.140625" style="57"/>
    <col min="5889" max="5889" width="5.5703125" style="57" customWidth="1"/>
    <col min="5890" max="5890" width="29.5703125" style="57" customWidth="1"/>
    <col min="5891" max="5891" width="5.5703125" style="57" customWidth="1"/>
    <col min="5892" max="5892" width="2.5703125" style="57" customWidth="1"/>
    <col min="5893" max="5893" width="25.5703125" style="57" customWidth="1"/>
    <col min="5894" max="5895" width="9" style="57" customWidth="1"/>
    <col min="5896" max="5896" width="19.85546875" style="57" customWidth="1"/>
    <col min="5897" max="5897" width="9" style="57" customWidth="1"/>
    <col min="5898" max="6144" width="9.140625" style="57"/>
    <col min="6145" max="6145" width="5.5703125" style="57" customWidth="1"/>
    <col min="6146" max="6146" width="29.5703125" style="57" customWidth="1"/>
    <col min="6147" max="6147" width="5.5703125" style="57" customWidth="1"/>
    <col min="6148" max="6148" width="2.5703125" style="57" customWidth="1"/>
    <col min="6149" max="6149" width="25.5703125" style="57" customWidth="1"/>
    <col min="6150" max="6151" width="9" style="57" customWidth="1"/>
    <col min="6152" max="6152" width="19.85546875" style="57" customWidth="1"/>
    <col min="6153" max="6153" width="9" style="57" customWidth="1"/>
    <col min="6154" max="6400" width="9.140625" style="57"/>
    <col min="6401" max="6401" width="5.5703125" style="57" customWidth="1"/>
    <col min="6402" max="6402" width="29.5703125" style="57" customWidth="1"/>
    <col min="6403" max="6403" width="5.5703125" style="57" customWidth="1"/>
    <col min="6404" max="6404" width="2.5703125" style="57" customWidth="1"/>
    <col min="6405" max="6405" width="25.5703125" style="57" customWidth="1"/>
    <col min="6406" max="6407" width="9" style="57" customWidth="1"/>
    <col min="6408" max="6408" width="19.85546875" style="57" customWidth="1"/>
    <col min="6409" max="6409" width="9" style="57" customWidth="1"/>
    <col min="6410" max="6656" width="9.140625" style="57"/>
    <col min="6657" max="6657" width="5.5703125" style="57" customWidth="1"/>
    <col min="6658" max="6658" width="29.5703125" style="57" customWidth="1"/>
    <col min="6659" max="6659" width="5.5703125" style="57" customWidth="1"/>
    <col min="6660" max="6660" width="2.5703125" style="57" customWidth="1"/>
    <col min="6661" max="6661" width="25.5703125" style="57" customWidth="1"/>
    <col min="6662" max="6663" width="9" style="57" customWidth="1"/>
    <col min="6664" max="6664" width="19.85546875" style="57" customWidth="1"/>
    <col min="6665" max="6665" width="9" style="57" customWidth="1"/>
    <col min="6666" max="6912" width="9.140625" style="57"/>
    <col min="6913" max="6913" width="5.5703125" style="57" customWidth="1"/>
    <col min="6914" max="6914" width="29.5703125" style="57" customWidth="1"/>
    <col min="6915" max="6915" width="5.5703125" style="57" customWidth="1"/>
    <col min="6916" max="6916" width="2.5703125" style="57" customWidth="1"/>
    <col min="6917" max="6917" width="25.5703125" style="57" customWidth="1"/>
    <col min="6918" max="6919" width="9" style="57" customWidth="1"/>
    <col min="6920" max="6920" width="19.85546875" style="57" customWidth="1"/>
    <col min="6921" max="6921" width="9" style="57" customWidth="1"/>
    <col min="6922" max="7168" width="9.140625" style="57"/>
    <col min="7169" max="7169" width="5.5703125" style="57" customWidth="1"/>
    <col min="7170" max="7170" width="29.5703125" style="57" customWidth="1"/>
    <col min="7171" max="7171" width="5.5703125" style="57" customWidth="1"/>
    <col min="7172" max="7172" width="2.5703125" style="57" customWidth="1"/>
    <col min="7173" max="7173" width="25.5703125" style="57" customWidth="1"/>
    <col min="7174" max="7175" width="9" style="57" customWidth="1"/>
    <col min="7176" max="7176" width="19.85546875" style="57" customWidth="1"/>
    <col min="7177" max="7177" width="9" style="57" customWidth="1"/>
    <col min="7178" max="7424" width="9.140625" style="57"/>
    <col min="7425" max="7425" width="5.5703125" style="57" customWidth="1"/>
    <col min="7426" max="7426" width="29.5703125" style="57" customWidth="1"/>
    <col min="7427" max="7427" width="5.5703125" style="57" customWidth="1"/>
    <col min="7428" max="7428" width="2.5703125" style="57" customWidth="1"/>
    <col min="7429" max="7429" width="25.5703125" style="57" customWidth="1"/>
    <col min="7430" max="7431" width="9" style="57" customWidth="1"/>
    <col min="7432" max="7432" width="19.85546875" style="57" customWidth="1"/>
    <col min="7433" max="7433" width="9" style="57" customWidth="1"/>
    <col min="7434" max="7680" width="9.140625" style="57"/>
    <col min="7681" max="7681" width="5.5703125" style="57" customWidth="1"/>
    <col min="7682" max="7682" width="29.5703125" style="57" customWidth="1"/>
    <col min="7683" max="7683" width="5.5703125" style="57" customWidth="1"/>
    <col min="7684" max="7684" width="2.5703125" style="57" customWidth="1"/>
    <col min="7685" max="7685" width="25.5703125" style="57" customWidth="1"/>
    <col min="7686" max="7687" width="9" style="57" customWidth="1"/>
    <col min="7688" max="7688" width="19.85546875" style="57" customWidth="1"/>
    <col min="7689" max="7689" width="9" style="57" customWidth="1"/>
    <col min="7690" max="7936" width="9.140625" style="57"/>
    <col min="7937" max="7937" width="5.5703125" style="57" customWidth="1"/>
    <col min="7938" max="7938" width="29.5703125" style="57" customWidth="1"/>
    <col min="7939" max="7939" width="5.5703125" style="57" customWidth="1"/>
    <col min="7940" max="7940" width="2.5703125" style="57" customWidth="1"/>
    <col min="7941" max="7941" width="25.5703125" style="57" customWidth="1"/>
    <col min="7942" max="7943" width="9" style="57" customWidth="1"/>
    <col min="7944" max="7944" width="19.85546875" style="57" customWidth="1"/>
    <col min="7945" max="7945" width="9" style="57" customWidth="1"/>
    <col min="7946" max="8192" width="9.140625" style="57"/>
    <col min="8193" max="8193" width="5.5703125" style="57" customWidth="1"/>
    <col min="8194" max="8194" width="29.5703125" style="57" customWidth="1"/>
    <col min="8195" max="8195" width="5.5703125" style="57" customWidth="1"/>
    <col min="8196" max="8196" width="2.5703125" style="57" customWidth="1"/>
    <col min="8197" max="8197" width="25.5703125" style="57" customWidth="1"/>
    <col min="8198" max="8199" width="9" style="57" customWidth="1"/>
    <col min="8200" max="8200" width="19.85546875" style="57" customWidth="1"/>
    <col min="8201" max="8201" width="9" style="57" customWidth="1"/>
    <col min="8202" max="8448" width="9.140625" style="57"/>
    <col min="8449" max="8449" width="5.5703125" style="57" customWidth="1"/>
    <col min="8450" max="8450" width="29.5703125" style="57" customWidth="1"/>
    <col min="8451" max="8451" width="5.5703125" style="57" customWidth="1"/>
    <col min="8452" max="8452" width="2.5703125" style="57" customWidth="1"/>
    <col min="8453" max="8453" width="25.5703125" style="57" customWidth="1"/>
    <col min="8454" max="8455" width="9" style="57" customWidth="1"/>
    <col min="8456" max="8456" width="19.85546875" style="57" customWidth="1"/>
    <col min="8457" max="8457" width="9" style="57" customWidth="1"/>
    <col min="8458" max="8704" width="9.140625" style="57"/>
    <col min="8705" max="8705" width="5.5703125" style="57" customWidth="1"/>
    <col min="8706" max="8706" width="29.5703125" style="57" customWidth="1"/>
    <col min="8707" max="8707" width="5.5703125" style="57" customWidth="1"/>
    <col min="8708" max="8708" width="2.5703125" style="57" customWidth="1"/>
    <col min="8709" max="8709" width="25.5703125" style="57" customWidth="1"/>
    <col min="8710" max="8711" width="9" style="57" customWidth="1"/>
    <col min="8712" max="8712" width="19.85546875" style="57" customWidth="1"/>
    <col min="8713" max="8713" width="9" style="57" customWidth="1"/>
    <col min="8714" max="8960" width="9.140625" style="57"/>
    <col min="8961" max="8961" width="5.5703125" style="57" customWidth="1"/>
    <col min="8962" max="8962" width="29.5703125" style="57" customWidth="1"/>
    <col min="8963" max="8963" width="5.5703125" style="57" customWidth="1"/>
    <col min="8964" max="8964" width="2.5703125" style="57" customWidth="1"/>
    <col min="8965" max="8965" width="25.5703125" style="57" customWidth="1"/>
    <col min="8966" max="8967" width="9" style="57" customWidth="1"/>
    <col min="8968" max="8968" width="19.85546875" style="57" customWidth="1"/>
    <col min="8969" max="8969" width="9" style="57" customWidth="1"/>
    <col min="8970" max="9216" width="9.140625" style="57"/>
    <col min="9217" max="9217" width="5.5703125" style="57" customWidth="1"/>
    <col min="9218" max="9218" width="29.5703125" style="57" customWidth="1"/>
    <col min="9219" max="9219" width="5.5703125" style="57" customWidth="1"/>
    <col min="9220" max="9220" width="2.5703125" style="57" customWidth="1"/>
    <col min="9221" max="9221" width="25.5703125" style="57" customWidth="1"/>
    <col min="9222" max="9223" width="9" style="57" customWidth="1"/>
    <col min="9224" max="9224" width="19.85546875" style="57" customWidth="1"/>
    <col min="9225" max="9225" width="9" style="57" customWidth="1"/>
    <col min="9226" max="9472" width="9.140625" style="57"/>
    <col min="9473" max="9473" width="5.5703125" style="57" customWidth="1"/>
    <col min="9474" max="9474" width="29.5703125" style="57" customWidth="1"/>
    <col min="9475" max="9475" width="5.5703125" style="57" customWidth="1"/>
    <col min="9476" max="9476" width="2.5703125" style="57" customWidth="1"/>
    <col min="9477" max="9477" width="25.5703125" style="57" customWidth="1"/>
    <col min="9478" max="9479" width="9" style="57" customWidth="1"/>
    <col min="9480" max="9480" width="19.85546875" style="57" customWidth="1"/>
    <col min="9481" max="9481" width="9" style="57" customWidth="1"/>
    <col min="9482" max="9728" width="9.140625" style="57"/>
    <col min="9729" max="9729" width="5.5703125" style="57" customWidth="1"/>
    <col min="9730" max="9730" width="29.5703125" style="57" customWidth="1"/>
    <col min="9731" max="9731" width="5.5703125" style="57" customWidth="1"/>
    <col min="9732" max="9732" width="2.5703125" style="57" customWidth="1"/>
    <col min="9733" max="9733" width="25.5703125" style="57" customWidth="1"/>
    <col min="9734" max="9735" width="9" style="57" customWidth="1"/>
    <col min="9736" max="9736" width="19.85546875" style="57" customWidth="1"/>
    <col min="9737" max="9737" width="9" style="57" customWidth="1"/>
    <col min="9738" max="9984" width="9.140625" style="57"/>
    <col min="9985" max="9985" width="5.5703125" style="57" customWidth="1"/>
    <col min="9986" max="9986" width="29.5703125" style="57" customWidth="1"/>
    <col min="9987" max="9987" width="5.5703125" style="57" customWidth="1"/>
    <col min="9988" max="9988" width="2.5703125" style="57" customWidth="1"/>
    <col min="9989" max="9989" width="25.5703125" style="57" customWidth="1"/>
    <col min="9990" max="9991" width="9" style="57" customWidth="1"/>
    <col min="9992" max="9992" width="19.85546875" style="57" customWidth="1"/>
    <col min="9993" max="9993" width="9" style="57" customWidth="1"/>
    <col min="9994" max="10240" width="9.140625" style="57"/>
    <col min="10241" max="10241" width="5.5703125" style="57" customWidth="1"/>
    <col min="10242" max="10242" width="29.5703125" style="57" customWidth="1"/>
    <col min="10243" max="10243" width="5.5703125" style="57" customWidth="1"/>
    <col min="10244" max="10244" width="2.5703125" style="57" customWidth="1"/>
    <col min="10245" max="10245" width="25.5703125" style="57" customWidth="1"/>
    <col min="10246" max="10247" width="9" style="57" customWidth="1"/>
    <col min="10248" max="10248" width="19.85546875" style="57" customWidth="1"/>
    <col min="10249" max="10249" width="9" style="57" customWidth="1"/>
    <col min="10250" max="10496" width="9.140625" style="57"/>
    <col min="10497" max="10497" width="5.5703125" style="57" customWidth="1"/>
    <col min="10498" max="10498" width="29.5703125" style="57" customWidth="1"/>
    <col min="10499" max="10499" width="5.5703125" style="57" customWidth="1"/>
    <col min="10500" max="10500" width="2.5703125" style="57" customWidth="1"/>
    <col min="10501" max="10501" width="25.5703125" style="57" customWidth="1"/>
    <col min="10502" max="10503" width="9" style="57" customWidth="1"/>
    <col min="10504" max="10504" width="19.85546875" style="57" customWidth="1"/>
    <col min="10505" max="10505" width="9" style="57" customWidth="1"/>
    <col min="10506" max="10752" width="9.140625" style="57"/>
    <col min="10753" max="10753" width="5.5703125" style="57" customWidth="1"/>
    <col min="10754" max="10754" width="29.5703125" style="57" customWidth="1"/>
    <col min="10755" max="10755" width="5.5703125" style="57" customWidth="1"/>
    <col min="10756" max="10756" width="2.5703125" style="57" customWidth="1"/>
    <col min="10757" max="10757" width="25.5703125" style="57" customWidth="1"/>
    <col min="10758" max="10759" width="9" style="57" customWidth="1"/>
    <col min="10760" max="10760" width="19.85546875" style="57" customWidth="1"/>
    <col min="10761" max="10761" width="9" style="57" customWidth="1"/>
    <col min="10762" max="11008" width="9.140625" style="57"/>
    <col min="11009" max="11009" width="5.5703125" style="57" customWidth="1"/>
    <col min="11010" max="11010" width="29.5703125" style="57" customWidth="1"/>
    <col min="11011" max="11011" width="5.5703125" style="57" customWidth="1"/>
    <col min="11012" max="11012" width="2.5703125" style="57" customWidth="1"/>
    <col min="11013" max="11013" width="25.5703125" style="57" customWidth="1"/>
    <col min="11014" max="11015" width="9" style="57" customWidth="1"/>
    <col min="11016" max="11016" width="19.85546875" style="57" customWidth="1"/>
    <col min="11017" max="11017" width="9" style="57" customWidth="1"/>
    <col min="11018" max="11264" width="9.140625" style="57"/>
    <col min="11265" max="11265" width="5.5703125" style="57" customWidth="1"/>
    <col min="11266" max="11266" width="29.5703125" style="57" customWidth="1"/>
    <col min="11267" max="11267" width="5.5703125" style="57" customWidth="1"/>
    <col min="11268" max="11268" width="2.5703125" style="57" customWidth="1"/>
    <col min="11269" max="11269" width="25.5703125" style="57" customWidth="1"/>
    <col min="11270" max="11271" width="9" style="57" customWidth="1"/>
    <col min="11272" max="11272" width="19.85546875" style="57" customWidth="1"/>
    <col min="11273" max="11273" width="9" style="57" customWidth="1"/>
    <col min="11274" max="11520" width="9.140625" style="57"/>
    <col min="11521" max="11521" width="5.5703125" style="57" customWidth="1"/>
    <col min="11522" max="11522" width="29.5703125" style="57" customWidth="1"/>
    <col min="11523" max="11523" width="5.5703125" style="57" customWidth="1"/>
    <col min="11524" max="11524" width="2.5703125" style="57" customWidth="1"/>
    <col min="11525" max="11525" width="25.5703125" style="57" customWidth="1"/>
    <col min="11526" max="11527" width="9" style="57" customWidth="1"/>
    <col min="11528" max="11528" width="19.85546875" style="57" customWidth="1"/>
    <col min="11529" max="11529" width="9" style="57" customWidth="1"/>
    <col min="11530" max="11776" width="9.140625" style="57"/>
    <col min="11777" max="11777" width="5.5703125" style="57" customWidth="1"/>
    <col min="11778" max="11778" width="29.5703125" style="57" customWidth="1"/>
    <col min="11779" max="11779" width="5.5703125" style="57" customWidth="1"/>
    <col min="11780" max="11780" width="2.5703125" style="57" customWidth="1"/>
    <col min="11781" max="11781" width="25.5703125" style="57" customWidth="1"/>
    <col min="11782" max="11783" width="9" style="57" customWidth="1"/>
    <col min="11784" max="11784" width="19.85546875" style="57" customWidth="1"/>
    <col min="11785" max="11785" width="9" style="57" customWidth="1"/>
    <col min="11786" max="12032" width="9.140625" style="57"/>
    <col min="12033" max="12033" width="5.5703125" style="57" customWidth="1"/>
    <col min="12034" max="12034" width="29.5703125" style="57" customWidth="1"/>
    <col min="12035" max="12035" width="5.5703125" style="57" customWidth="1"/>
    <col min="12036" max="12036" width="2.5703125" style="57" customWidth="1"/>
    <col min="12037" max="12037" width="25.5703125" style="57" customWidth="1"/>
    <col min="12038" max="12039" width="9" style="57" customWidth="1"/>
    <col min="12040" max="12040" width="19.85546875" style="57" customWidth="1"/>
    <col min="12041" max="12041" width="9" style="57" customWidth="1"/>
    <col min="12042" max="12288" width="9.140625" style="57"/>
    <col min="12289" max="12289" width="5.5703125" style="57" customWidth="1"/>
    <col min="12290" max="12290" width="29.5703125" style="57" customWidth="1"/>
    <col min="12291" max="12291" width="5.5703125" style="57" customWidth="1"/>
    <col min="12292" max="12292" width="2.5703125" style="57" customWidth="1"/>
    <col min="12293" max="12293" width="25.5703125" style="57" customWidth="1"/>
    <col min="12294" max="12295" width="9" style="57" customWidth="1"/>
    <col min="12296" max="12296" width="19.85546875" style="57" customWidth="1"/>
    <col min="12297" max="12297" width="9" style="57" customWidth="1"/>
    <col min="12298" max="12544" width="9.140625" style="57"/>
    <col min="12545" max="12545" width="5.5703125" style="57" customWidth="1"/>
    <col min="12546" max="12546" width="29.5703125" style="57" customWidth="1"/>
    <col min="12547" max="12547" width="5.5703125" style="57" customWidth="1"/>
    <col min="12548" max="12548" width="2.5703125" style="57" customWidth="1"/>
    <col min="12549" max="12549" width="25.5703125" style="57" customWidth="1"/>
    <col min="12550" max="12551" width="9" style="57" customWidth="1"/>
    <col min="12552" max="12552" width="19.85546875" style="57" customWidth="1"/>
    <col min="12553" max="12553" width="9" style="57" customWidth="1"/>
    <col min="12554" max="12800" width="9.140625" style="57"/>
    <col min="12801" max="12801" width="5.5703125" style="57" customWidth="1"/>
    <col min="12802" max="12802" width="29.5703125" style="57" customWidth="1"/>
    <col min="12803" max="12803" width="5.5703125" style="57" customWidth="1"/>
    <col min="12804" max="12804" width="2.5703125" style="57" customWidth="1"/>
    <col min="12805" max="12805" width="25.5703125" style="57" customWidth="1"/>
    <col min="12806" max="12807" width="9" style="57" customWidth="1"/>
    <col min="12808" max="12808" width="19.85546875" style="57" customWidth="1"/>
    <col min="12809" max="12809" width="9" style="57" customWidth="1"/>
    <col min="12810" max="13056" width="9.140625" style="57"/>
    <col min="13057" max="13057" width="5.5703125" style="57" customWidth="1"/>
    <col min="13058" max="13058" width="29.5703125" style="57" customWidth="1"/>
    <col min="13059" max="13059" width="5.5703125" style="57" customWidth="1"/>
    <col min="13060" max="13060" width="2.5703125" style="57" customWidth="1"/>
    <col min="13061" max="13061" width="25.5703125" style="57" customWidth="1"/>
    <col min="13062" max="13063" width="9" style="57" customWidth="1"/>
    <col min="13064" max="13064" width="19.85546875" style="57" customWidth="1"/>
    <col min="13065" max="13065" width="9" style="57" customWidth="1"/>
    <col min="13066" max="13312" width="9.140625" style="57"/>
    <col min="13313" max="13313" width="5.5703125" style="57" customWidth="1"/>
    <col min="13314" max="13314" width="29.5703125" style="57" customWidth="1"/>
    <col min="13315" max="13315" width="5.5703125" style="57" customWidth="1"/>
    <col min="13316" max="13316" width="2.5703125" style="57" customWidth="1"/>
    <col min="13317" max="13317" width="25.5703125" style="57" customWidth="1"/>
    <col min="13318" max="13319" width="9" style="57" customWidth="1"/>
    <col min="13320" max="13320" width="19.85546875" style="57" customWidth="1"/>
    <col min="13321" max="13321" width="9" style="57" customWidth="1"/>
    <col min="13322" max="13568" width="9.140625" style="57"/>
    <col min="13569" max="13569" width="5.5703125" style="57" customWidth="1"/>
    <col min="13570" max="13570" width="29.5703125" style="57" customWidth="1"/>
    <col min="13571" max="13571" width="5.5703125" style="57" customWidth="1"/>
    <col min="13572" max="13572" width="2.5703125" style="57" customWidth="1"/>
    <col min="13573" max="13573" width="25.5703125" style="57" customWidth="1"/>
    <col min="13574" max="13575" width="9" style="57" customWidth="1"/>
    <col min="13576" max="13576" width="19.85546875" style="57" customWidth="1"/>
    <col min="13577" max="13577" width="9" style="57" customWidth="1"/>
    <col min="13578" max="13824" width="9.140625" style="57"/>
    <col min="13825" max="13825" width="5.5703125" style="57" customWidth="1"/>
    <col min="13826" max="13826" width="29.5703125" style="57" customWidth="1"/>
    <col min="13827" max="13827" width="5.5703125" style="57" customWidth="1"/>
    <col min="13828" max="13828" width="2.5703125" style="57" customWidth="1"/>
    <col min="13829" max="13829" width="25.5703125" style="57" customWidth="1"/>
    <col min="13830" max="13831" width="9" style="57" customWidth="1"/>
    <col min="13832" max="13832" width="19.85546875" style="57" customWidth="1"/>
    <col min="13833" max="13833" width="9" style="57" customWidth="1"/>
    <col min="13834" max="14080" width="9.140625" style="57"/>
    <col min="14081" max="14081" width="5.5703125" style="57" customWidth="1"/>
    <col min="14082" max="14082" width="29.5703125" style="57" customWidth="1"/>
    <col min="14083" max="14083" width="5.5703125" style="57" customWidth="1"/>
    <col min="14084" max="14084" width="2.5703125" style="57" customWidth="1"/>
    <col min="14085" max="14085" width="25.5703125" style="57" customWidth="1"/>
    <col min="14086" max="14087" width="9" style="57" customWidth="1"/>
    <col min="14088" max="14088" width="19.85546875" style="57" customWidth="1"/>
    <col min="14089" max="14089" width="9" style="57" customWidth="1"/>
    <col min="14090" max="14336" width="9.140625" style="57"/>
    <col min="14337" max="14337" width="5.5703125" style="57" customWidth="1"/>
    <col min="14338" max="14338" width="29.5703125" style="57" customWidth="1"/>
    <col min="14339" max="14339" width="5.5703125" style="57" customWidth="1"/>
    <col min="14340" max="14340" width="2.5703125" style="57" customWidth="1"/>
    <col min="14341" max="14341" width="25.5703125" style="57" customWidth="1"/>
    <col min="14342" max="14343" width="9" style="57" customWidth="1"/>
    <col min="14344" max="14344" width="19.85546875" style="57" customWidth="1"/>
    <col min="14345" max="14345" width="9" style="57" customWidth="1"/>
    <col min="14346" max="14592" width="9.140625" style="57"/>
    <col min="14593" max="14593" width="5.5703125" style="57" customWidth="1"/>
    <col min="14594" max="14594" width="29.5703125" style="57" customWidth="1"/>
    <col min="14595" max="14595" width="5.5703125" style="57" customWidth="1"/>
    <col min="14596" max="14596" width="2.5703125" style="57" customWidth="1"/>
    <col min="14597" max="14597" width="25.5703125" style="57" customWidth="1"/>
    <col min="14598" max="14599" width="9" style="57" customWidth="1"/>
    <col min="14600" max="14600" width="19.85546875" style="57" customWidth="1"/>
    <col min="14601" max="14601" width="9" style="57" customWidth="1"/>
    <col min="14602" max="14848" width="9.140625" style="57"/>
    <col min="14849" max="14849" width="5.5703125" style="57" customWidth="1"/>
    <col min="14850" max="14850" width="29.5703125" style="57" customWidth="1"/>
    <col min="14851" max="14851" width="5.5703125" style="57" customWidth="1"/>
    <col min="14852" max="14852" width="2.5703125" style="57" customWidth="1"/>
    <col min="14853" max="14853" width="25.5703125" style="57" customWidth="1"/>
    <col min="14854" max="14855" width="9" style="57" customWidth="1"/>
    <col min="14856" max="14856" width="19.85546875" style="57" customWidth="1"/>
    <col min="14857" max="14857" width="9" style="57" customWidth="1"/>
    <col min="14858" max="15104" width="9.140625" style="57"/>
    <col min="15105" max="15105" width="5.5703125" style="57" customWidth="1"/>
    <col min="15106" max="15106" width="29.5703125" style="57" customWidth="1"/>
    <col min="15107" max="15107" width="5.5703125" style="57" customWidth="1"/>
    <col min="15108" max="15108" width="2.5703125" style="57" customWidth="1"/>
    <col min="15109" max="15109" width="25.5703125" style="57" customWidth="1"/>
    <col min="15110" max="15111" width="9" style="57" customWidth="1"/>
    <col min="15112" max="15112" width="19.85546875" style="57" customWidth="1"/>
    <col min="15113" max="15113" width="9" style="57" customWidth="1"/>
    <col min="15114" max="15360" width="9.140625" style="57"/>
    <col min="15361" max="15361" width="5.5703125" style="57" customWidth="1"/>
    <col min="15362" max="15362" width="29.5703125" style="57" customWidth="1"/>
    <col min="15363" max="15363" width="5.5703125" style="57" customWidth="1"/>
    <col min="15364" max="15364" width="2.5703125" style="57" customWidth="1"/>
    <col min="15365" max="15365" width="25.5703125" style="57" customWidth="1"/>
    <col min="15366" max="15367" width="9" style="57" customWidth="1"/>
    <col min="15368" max="15368" width="19.85546875" style="57" customWidth="1"/>
    <col min="15369" max="15369" width="9" style="57" customWidth="1"/>
    <col min="15370" max="15616" width="9.140625" style="57"/>
    <col min="15617" max="15617" width="5.5703125" style="57" customWidth="1"/>
    <col min="15618" max="15618" width="29.5703125" style="57" customWidth="1"/>
    <col min="15619" max="15619" width="5.5703125" style="57" customWidth="1"/>
    <col min="15620" max="15620" width="2.5703125" style="57" customWidth="1"/>
    <col min="15621" max="15621" width="25.5703125" style="57" customWidth="1"/>
    <col min="15622" max="15623" width="9" style="57" customWidth="1"/>
    <col min="15624" max="15624" width="19.85546875" style="57" customWidth="1"/>
    <col min="15625" max="15625" width="9" style="57" customWidth="1"/>
    <col min="15626" max="15872" width="9.140625" style="57"/>
    <col min="15873" max="15873" width="5.5703125" style="57" customWidth="1"/>
    <col min="15874" max="15874" width="29.5703125" style="57" customWidth="1"/>
    <col min="15875" max="15875" width="5.5703125" style="57" customWidth="1"/>
    <col min="15876" max="15876" width="2.5703125" style="57" customWidth="1"/>
    <col min="15877" max="15877" width="25.5703125" style="57" customWidth="1"/>
    <col min="15878" max="15879" width="9" style="57" customWidth="1"/>
    <col min="15880" max="15880" width="19.85546875" style="57" customWidth="1"/>
    <col min="15881" max="15881" width="9" style="57" customWidth="1"/>
    <col min="15882" max="16128" width="9.140625" style="57"/>
    <col min="16129" max="16129" width="5.5703125" style="57" customWidth="1"/>
    <col min="16130" max="16130" width="29.5703125" style="57" customWidth="1"/>
    <col min="16131" max="16131" width="5.5703125" style="57" customWidth="1"/>
    <col min="16132" max="16132" width="2.5703125" style="57" customWidth="1"/>
    <col min="16133" max="16133" width="25.5703125" style="57" customWidth="1"/>
    <col min="16134" max="16135" width="9" style="57" customWidth="1"/>
    <col min="16136" max="16136" width="19.85546875" style="57" customWidth="1"/>
    <col min="16137" max="16137" width="9" style="57" customWidth="1"/>
    <col min="16138" max="16384" width="9.140625" style="57"/>
  </cols>
  <sheetData>
    <row r="1" spans="1:9" s="50" customFormat="1" ht="12.95" customHeight="1">
      <c r="A1" s="329" t="s">
        <v>753</v>
      </c>
      <c r="B1" s="332" t="s">
        <v>754</v>
      </c>
      <c r="C1" s="49" t="s">
        <v>755</v>
      </c>
      <c r="D1" s="338" t="s">
        <v>58</v>
      </c>
      <c r="E1" s="338"/>
      <c r="F1" s="338"/>
      <c r="G1" s="338"/>
      <c r="H1" s="337" t="s">
        <v>59</v>
      </c>
      <c r="I1" s="337"/>
    </row>
    <row r="2" spans="1:9" s="50" customFormat="1">
      <c r="A2" s="330" t="s">
        <v>756</v>
      </c>
      <c r="B2" s="333"/>
      <c r="C2" s="51" t="s">
        <v>757</v>
      </c>
      <c r="D2" s="52">
        <v>1</v>
      </c>
      <c r="E2" s="53" t="s">
        <v>758</v>
      </c>
      <c r="F2" s="368" t="s">
        <v>759</v>
      </c>
      <c r="G2" s="369"/>
      <c r="H2" s="337"/>
      <c r="I2" s="337"/>
    </row>
    <row r="3" spans="1:9" s="50" customFormat="1" ht="12.95" customHeight="1">
      <c r="A3" s="331" t="s">
        <v>40</v>
      </c>
      <c r="B3" s="52" t="s">
        <v>41</v>
      </c>
      <c r="C3" s="54" t="s">
        <v>42</v>
      </c>
      <c r="D3" s="55"/>
      <c r="E3" s="54" t="s">
        <v>760</v>
      </c>
      <c r="F3" s="334"/>
      <c r="G3" s="336"/>
      <c r="H3" s="338" t="s">
        <v>761</v>
      </c>
      <c r="I3" s="338"/>
    </row>
    <row r="4" spans="1:9" s="50" customFormat="1" ht="27.95" customHeight="1">
      <c r="A4" s="365"/>
      <c r="B4" s="326" t="s">
        <v>762</v>
      </c>
      <c r="C4" s="366" t="s">
        <v>763</v>
      </c>
      <c r="D4" s="328">
        <f>D6+D68+D136</f>
        <v>36215408.560000002</v>
      </c>
      <c r="E4" s="328"/>
      <c r="F4" s="328">
        <f>F6+F68+F136</f>
        <v>22230512.559999999</v>
      </c>
      <c r="G4" s="328"/>
      <c r="H4" s="328"/>
      <c r="I4" s="56" t="s">
        <v>764</v>
      </c>
    </row>
    <row r="5" spans="1:9" ht="27.95" customHeight="1">
      <c r="A5" s="365"/>
      <c r="B5" s="326"/>
      <c r="C5" s="367"/>
      <c r="D5" s="328">
        <f>D7+D69+D137</f>
        <v>13984896</v>
      </c>
      <c r="E5" s="328"/>
      <c r="F5" s="56"/>
      <c r="G5" s="328">
        <f>G7+G69+G137</f>
        <v>19089194</v>
      </c>
      <c r="H5" s="328"/>
      <c r="I5" s="328"/>
    </row>
    <row r="6" spans="1:9" ht="27.95" customHeight="1">
      <c r="A6" s="364" t="s">
        <v>397</v>
      </c>
      <c r="B6" s="354" t="s">
        <v>765</v>
      </c>
      <c r="C6" s="359" t="s">
        <v>766</v>
      </c>
      <c r="D6" s="328">
        <f>D8+D24+D47</f>
        <v>24759528.559999999</v>
      </c>
      <c r="E6" s="328"/>
      <c r="F6" s="328">
        <f>F8+F24+F47</f>
        <v>10894274.559999999</v>
      </c>
      <c r="G6" s="328"/>
      <c r="H6" s="328"/>
      <c r="I6" s="56" t="s">
        <v>764</v>
      </c>
    </row>
    <row r="7" spans="1:9" ht="27.95" customHeight="1">
      <c r="A7" s="364"/>
      <c r="B7" s="354"/>
      <c r="C7" s="360"/>
      <c r="D7" s="328">
        <f>D9+D25+D48</f>
        <v>13865254</v>
      </c>
      <c r="E7" s="328"/>
      <c r="F7" s="56" t="s">
        <v>764</v>
      </c>
      <c r="G7" s="328">
        <f>G9+G25+G48</f>
        <v>9173385</v>
      </c>
      <c r="H7" s="328"/>
      <c r="I7" s="328"/>
    </row>
    <row r="8" spans="1:9" ht="27.95" customHeight="1">
      <c r="A8" s="352" t="s">
        <v>767</v>
      </c>
      <c r="B8" s="326" t="s">
        <v>768</v>
      </c>
      <c r="C8" s="359" t="s">
        <v>769</v>
      </c>
      <c r="D8" s="328">
        <f>D10+D12+D14+D16+D18+D20+D22</f>
        <v>536082</v>
      </c>
      <c r="E8" s="328"/>
      <c r="F8" s="328">
        <f>F10+F12+F14+F16+F18+F20+F22</f>
        <v>80526</v>
      </c>
      <c r="G8" s="328"/>
      <c r="H8" s="328"/>
      <c r="I8" s="56" t="s">
        <v>764</v>
      </c>
    </row>
    <row r="9" spans="1:9" ht="27.95" customHeight="1">
      <c r="A9" s="352"/>
      <c r="B9" s="326"/>
      <c r="C9" s="360"/>
      <c r="D9" s="328">
        <f>D11+D13+D15+D17+D19+D21+D23</f>
        <v>455556</v>
      </c>
      <c r="E9" s="328"/>
      <c r="F9" s="56" t="s">
        <v>764</v>
      </c>
      <c r="G9" s="328">
        <f>G11+G13+G15+G17+G19+G21+G23</f>
        <v>156253</v>
      </c>
      <c r="H9" s="328"/>
      <c r="I9" s="328"/>
    </row>
    <row r="10" spans="1:9" ht="27.95" customHeight="1">
      <c r="A10" s="362" t="s">
        <v>770</v>
      </c>
      <c r="B10" s="321" t="s">
        <v>771</v>
      </c>
      <c r="C10" s="357" t="s">
        <v>772</v>
      </c>
      <c r="D10" s="361"/>
      <c r="E10" s="361"/>
      <c r="F10" s="349">
        <f>D10-D11</f>
        <v>0</v>
      </c>
      <c r="G10" s="350"/>
      <c r="H10" s="351"/>
      <c r="I10" s="58"/>
    </row>
    <row r="11" spans="1:9" ht="27.95" customHeight="1">
      <c r="A11" s="363"/>
      <c r="B11" s="321"/>
      <c r="C11" s="358"/>
      <c r="D11" s="323"/>
      <c r="E11" s="323"/>
      <c r="F11" s="58"/>
      <c r="G11" s="323"/>
      <c r="H11" s="323"/>
      <c r="I11" s="323"/>
    </row>
    <row r="12" spans="1:9" ht="28.5" customHeight="1">
      <c r="A12" s="324" t="s">
        <v>773</v>
      </c>
      <c r="B12" s="321" t="s">
        <v>774</v>
      </c>
      <c r="C12" s="357" t="s">
        <v>775</v>
      </c>
      <c r="D12" s="323">
        <v>536082</v>
      </c>
      <c r="E12" s="323"/>
      <c r="F12" s="349">
        <f>D12-D13</f>
        <v>80526</v>
      </c>
      <c r="G12" s="350"/>
      <c r="H12" s="351"/>
      <c r="I12" s="58"/>
    </row>
    <row r="13" spans="1:9" ht="27.95" customHeight="1">
      <c r="A13" s="324"/>
      <c r="B13" s="321"/>
      <c r="C13" s="358"/>
      <c r="D13" s="323">
        <v>455556</v>
      </c>
      <c r="E13" s="323"/>
      <c r="F13" s="58"/>
      <c r="G13" s="323">
        <v>156253</v>
      </c>
      <c r="H13" s="323"/>
      <c r="I13" s="323"/>
    </row>
    <row r="14" spans="1:9" ht="27.95" customHeight="1">
      <c r="A14" s="324" t="s">
        <v>776</v>
      </c>
      <c r="B14" s="321" t="s">
        <v>777</v>
      </c>
      <c r="C14" s="357" t="s">
        <v>778</v>
      </c>
      <c r="D14" s="361"/>
      <c r="E14" s="361"/>
      <c r="F14" s="349">
        <f>D14-D15</f>
        <v>0</v>
      </c>
      <c r="G14" s="350"/>
      <c r="H14" s="351"/>
      <c r="I14" s="58"/>
    </row>
    <row r="15" spans="1:9" ht="27.95" customHeight="1">
      <c r="A15" s="324"/>
      <c r="B15" s="321"/>
      <c r="C15" s="358"/>
      <c r="D15" s="323"/>
      <c r="E15" s="323"/>
      <c r="F15" s="58"/>
      <c r="G15" s="323"/>
      <c r="H15" s="323"/>
      <c r="I15" s="323"/>
    </row>
    <row r="16" spans="1:9" ht="27.95" customHeight="1">
      <c r="A16" s="324" t="s">
        <v>779</v>
      </c>
      <c r="B16" s="348" t="s">
        <v>780</v>
      </c>
      <c r="C16" s="357" t="s">
        <v>781</v>
      </c>
      <c r="D16" s="323"/>
      <c r="E16" s="323"/>
      <c r="F16" s="349">
        <f>D16-D17</f>
        <v>0</v>
      </c>
      <c r="G16" s="350"/>
      <c r="H16" s="351"/>
      <c r="I16" s="58"/>
    </row>
    <row r="17" spans="1:9" ht="27.95" customHeight="1">
      <c r="A17" s="324"/>
      <c r="B17" s="348"/>
      <c r="C17" s="358"/>
      <c r="D17" s="323"/>
      <c r="E17" s="323"/>
      <c r="F17" s="58"/>
      <c r="G17" s="323"/>
      <c r="H17" s="323"/>
      <c r="I17" s="323"/>
    </row>
    <row r="18" spans="1:9" ht="27.95" customHeight="1">
      <c r="A18" s="324" t="s">
        <v>782</v>
      </c>
      <c r="B18" s="348" t="s">
        <v>783</v>
      </c>
      <c r="C18" s="357" t="s">
        <v>784</v>
      </c>
      <c r="D18" s="323"/>
      <c r="E18" s="323"/>
      <c r="F18" s="349">
        <f>D18-D19</f>
        <v>0</v>
      </c>
      <c r="G18" s="350"/>
      <c r="H18" s="351"/>
      <c r="I18" s="58"/>
    </row>
    <row r="19" spans="1:9" ht="27.95" customHeight="1">
      <c r="A19" s="324"/>
      <c r="B19" s="348"/>
      <c r="C19" s="358"/>
      <c r="D19" s="323"/>
      <c r="E19" s="323"/>
      <c r="F19" s="58"/>
      <c r="G19" s="323"/>
      <c r="H19" s="323"/>
      <c r="I19" s="323"/>
    </row>
    <row r="20" spans="1:9" ht="27.95" customHeight="1">
      <c r="A20" s="324" t="s">
        <v>785</v>
      </c>
      <c r="B20" s="321" t="s">
        <v>786</v>
      </c>
      <c r="C20" s="357" t="s">
        <v>787</v>
      </c>
      <c r="D20" s="323"/>
      <c r="E20" s="323"/>
      <c r="F20" s="349"/>
      <c r="G20" s="350"/>
      <c r="H20" s="351"/>
      <c r="I20" s="58"/>
    </row>
    <row r="21" spans="1:9" ht="27.95" customHeight="1">
      <c r="A21" s="324"/>
      <c r="B21" s="321"/>
      <c r="C21" s="358"/>
      <c r="D21" s="323"/>
      <c r="E21" s="323"/>
      <c r="F21" s="58"/>
      <c r="G21" s="323">
        <v>0</v>
      </c>
      <c r="H21" s="323"/>
      <c r="I21" s="323"/>
    </row>
    <row r="22" spans="1:9" ht="27.95" customHeight="1">
      <c r="A22" s="324" t="s">
        <v>788</v>
      </c>
      <c r="B22" s="321" t="s">
        <v>789</v>
      </c>
      <c r="C22" s="357" t="s">
        <v>790</v>
      </c>
      <c r="D22" s="323"/>
      <c r="E22" s="323"/>
      <c r="F22" s="349">
        <f>D22-D23</f>
        <v>0</v>
      </c>
      <c r="G22" s="350"/>
      <c r="H22" s="351"/>
      <c r="I22" s="58"/>
    </row>
    <row r="23" spans="1:9" ht="27.95" customHeight="1">
      <c r="A23" s="324"/>
      <c r="B23" s="321"/>
      <c r="C23" s="358"/>
      <c r="D23" s="323"/>
      <c r="E23" s="323"/>
      <c r="F23" s="58"/>
      <c r="G23" s="323"/>
      <c r="H23" s="323"/>
      <c r="I23" s="323"/>
    </row>
    <row r="24" spans="1:9" ht="27.95" customHeight="1">
      <c r="A24" s="325" t="s">
        <v>791</v>
      </c>
      <c r="B24" s="326" t="s">
        <v>792</v>
      </c>
      <c r="C24" s="359" t="s">
        <v>793</v>
      </c>
      <c r="D24" s="328">
        <f>D26+D28+D30+D35+D37+D39+D41+D43+D45</f>
        <v>24005843.559999999</v>
      </c>
      <c r="E24" s="328"/>
      <c r="F24" s="345">
        <f>F26+F28+F30+F35+F37+F39+F41+F43+F45</f>
        <v>10778711.559999999</v>
      </c>
      <c r="G24" s="347"/>
      <c r="H24" s="346"/>
      <c r="I24" s="56" t="s">
        <v>764</v>
      </c>
    </row>
    <row r="25" spans="1:9" ht="27.95" customHeight="1">
      <c r="A25" s="325"/>
      <c r="B25" s="326"/>
      <c r="C25" s="360"/>
      <c r="D25" s="328">
        <f>D27+D29+D31+D36+D38+D40+D42+D44+D46</f>
        <v>13227132</v>
      </c>
      <c r="E25" s="328"/>
      <c r="F25" s="56" t="s">
        <v>764</v>
      </c>
      <c r="G25" s="328">
        <f>G27+G29+G31+G36+G38+G40+G42+G44+G46</f>
        <v>8830329</v>
      </c>
      <c r="H25" s="328"/>
      <c r="I25" s="328"/>
    </row>
    <row r="26" spans="1:9" ht="27.95" customHeight="1">
      <c r="A26" s="324" t="s">
        <v>794</v>
      </c>
      <c r="B26" s="321" t="s">
        <v>795</v>
      </c>
      <c r="C26" s="357" t="s">
        <v>796</v>
      </c>
      <c r="D26" s="323">
        <v>1121517</v>
      </c>
      <c r="E26" s="323"/>
      <c r="F26" s="349">
        <f>D26-D27</f>
        <v>1121517</v>
      </c>
      <c r="G26" s="350"/>
      <c r="H26" s="351"/>
      <c r="I26" s="58"/>
    </row>
    <row r="27" spans="1:9" ht="27.75" customHeight="1">
      <c r="A27" s="324"/>
      <c r="B27" s="321"/>
      <c r="C27" s="358"/>
      <c r="D27" s="323"/>
      <c r="E27" s="323"/>
      <c r="F27" s="58"/>
      <c r="G27" s="323">
        <v>1121517</v>
      </c>
      <c r="H27" s="323"/>
      <c r="I27" s="323"/>
    </row>
    <row r="28" spans="1:9" ht="27.75" customHeight="1">
      <c r="A28" s="355" t="s">
        <v>797</v>
      </c>
      <c r="B28" s="321" t="s">
        <v>798</v>
      </c>
      <c r="C28" s="357" t="s">
        <v>799</v>
      </c>
      <c r="D28" s="323">
        <v>5356197</v>
      </c>
      <c r="E28" s="323"/>
      <c r="F28" s="349">
        <f>D28-D29</f>
        <v>1991451</v>
      </c>
      <c r="G28" s="350"/>
      <c r="H28" s="351"/>
      <c r="I28" s="58"/>
    </row>
    <row r="29" spans="1:9" ht="27.75" customHeight="1">
      <c r="A29" s="356"/>
      <c r="B29" s="321"/>
      <c r="C29" s="358"/>
      <c r="D29" s="323">
        <v>3364746</v>
      </c>
      <c r="E29" s="323"/>
      <c r="F29" s="58"/>
      <c r="G29" s="323">
        <v>2267589</v>
      </c>
      <c r="H29" s="323"/>
      <c r="I29" s="323"/>
    </row>
    <row r="30" spans="1:9" ht="27.95" customHeight="1">
      <c r="A30" s="355" t="s">
        <v>800</v>
      </c>
      <c r="B30" s="321" t="s">
        <v>801</v>
      </c>
      <c r="C30" s="357" t="s">
        <v>802</v>
      </c>
      <c r="D30" s="323">
        <v>14332883</v>
      </c>
      <c r="E30" s="323"/>
      <c r="F30" s="349">
        <f>D30-D31</f>
        <v>4470497</v>
      </c>
      <c r="G30" s="350"/>
      <c r="H30" s="351"/>
      <c r="I30" s="58"/>
    </row>
    <row r="31" spans="1:9" ht="27.95" customHeight="1">
      <c r="A31" s="356"/>
      <c r="B31" s="321"/>
      <c r="C31" s="358"/>
      <c r="D31" s="323">
        <v>9862386</v>
      </c>
      <c r="E31" s="323"/>
      <c r="F31" s="58"/>
      <c r="G31" s="323">
        <v>4072581</v>
      </c>
      <c r="H31" s="323"/>
      <c r="I31" s="323"/>
    </row>
    <row r="32" spans="1:9" s="50" customFormat="1" ht="12.95" customHeight="1">
      <c r="A32" s="329" t="s">
        <v>753</v>
      </c>
      <c r="B32" s="332" t="s">
        <v>754</v>
      </c>
      <c r="C32" s="49" t="s">
        <v>755</v>
      </c>
      <c r="D32" s="334" t="s">
        <v>58</v>
      </c>
      <c r="E32" s="335"/>
      <c r="F32" s="335"/>
      <c r="G32" s="336"/>
      <c r="H32" s="337" t="s">
        <v>59</v>
      </c>
      <c r="I32" s="337"/>
    </row>
    <row r="33" spans="1:22" s="50" customFormat="1" ht="12.95" customHeight="1">
      <c r="A33" s="330" t="s">
        <v>756</v>
      </c>
      <c r="B33" s="333"/>
      <c r="C33" s="51" t="s">
        <v>757</v>
      </c>
      <c r="D33" s="59">
        <v>1</v>
      </c>
      <c r="E33" s="60" t="s">
        <v>758</v>
      </c>
      <c r="F33" s="338" t="s">
        <v>759</v>
      </c>
      <c r="G33" s="338"/>
      <c r="H33" s="337"/>
      <c r="I33" s="337"/>
    </row>
    <row r="34" spans="1:22" s="50" customFormat="1" ht="16.5" customHeight="1">
      <c r="A34" s="331" t="s">
        <v>40</v>
      </c>
      <c r="B34" s="52" t="s">
        <v>41</v>
      </c>
      <c r="C34" s="54" t="s">
        <v>42</v>
      </c>
      <c r="D34" s="61"/>
      <c r="E34" s="60" t="s">
        <v>760</v>
      </c>
      <c r="F34" s="338" t="s">
        <v>764</v>
      </c>
      <c r="G34" s="338"/>
      <c r="H34" s="338" t="s">
        <v>761</v>
      </c>
      <c r="I34" s="338"/>
    </row>
    <row r="35" spans="1:22" ht="27.95" customHeight="1">
      <c r="A35" s="320" t="s">
        <v>803</v>
      </c>
      <c r="B35" s="348" t="s">
        <v>804</v>
      </c>
      <c r="C35" s="322" t="s">
        <v>805</v>
      </c>
      <c r="D35" s="323"/>
      <c r="E35" s="323"/>
      <c r="F35" s="349">
        <f>D35-D36</f>
        <v>0</v>
      </c>
      <c r="G35" s="350"/>
      <c r="H35" s="351"/>
      <c r="I35" s="58"/>
    </row>
    <row r="36" spans="1:22" ht="27.95" customHeight="1">
      <c r="A36" s="320"/>
      <c r="B36" s="348"/>
      <c r="C36" s="322"/>
      <c r="D36" s="323"/>
      <c r="E36" s="323"/>
      <c r="F36" s="58"/>
      <c r="G36" s="323"/>
      <c r="H36" s="323"/>
      <c r="I36" s="323"/>
      <c r="U36" s="62"/>
      <c r="V36" s="62"/>
    </row>
    <row r="37" spans="1:22" ht="27.95" customHeight="1">
      <c r="A37" s="320" t="s">
        <v>806</v>
      </c>
      <c r="B37" s="321" t="s">
        <v>807</v>
      </c>
      <c r="C37" s="322" t="s">
        <v>808</v>
      </c>
      <c r="D37" s="323"/>
      <c r="E37" s="323"/>
      <c r="F37" s="349">
        <f>D37-D38</f>
        <v>0</v>
      </c>
      <c r="G37" s="350"/>
      <c r="H37" s="351"/>
      <c r="I37" s="58"/>
    </row>
    <row r="38" spans="1:22" ht="27.95" customHeight="1">
      <c r="A38" s="320"/>
      <c r="B38" s="321"/>
      <c r="C38" s="322"/>
      <c r="D38" s="323"/>
      <c r="E38" s="323"/>
      <c r="F38" s="58"/>
      <c r="G38" s="323"/>
      <c r="H38" s="323"/>
      <c r="I38" s="323"/>
    </row>
    <row r="39" spans="1:22" ht="27.95" customHeight="1">
      <c r="A39" s="320" t="s">
        <v>809</v>
      </c>
      <c r="B39" s="321" t="s">
        <v>810</v>
      </c>
      <c r="C39" s="322" t="s">
        <v>811</v>
      </c>
      <c r="D39" s="323"/>
      <c r="E39" s="323"/>
      <c r="F39" s="349">
        <f>D39-D40</f>
        <v>0</v>
      </c>
      <c r="G39" s="350"/>
      <c r="H39" s="351"/>
      <c r="I39" s="58"/>
    </row>
    <row r="40" spans="1:22" ht="27.95" customHeight="1">
      <c r="A40" s="320"/>
      <c r="B40" s="321"/>
      <c r="C40" s="322"/>
      <c r="D40" s="323"/>
      <c r="E40" s="323"/>
      <c r="F40" s="58"/>
      <c r="G40" s="323"/>
      <c r="H40" s="323"/>
      <c r="I40" s="323"/>
    </row>
    <row r="41" spans="1:22" ht="27.95" customHeight="1">
      <c r="A41" s="320" t="s">
        <v>812</v>
      </c>
      <c r="B41" s="321" t="s">
        <v>813</v>
      </c>
      <c r="C41" s="322" t="s">
        <v>814</v>
      </c>
      <c r="D41" s="323">
        <v>3190319.2</v>
      </c>
      <c r="E41" s="323"/>
      <c r="F41" s="349">
        <f>D41-D42</f>
        <v>3190319.2</v>
      </c>
      <c r="G41" s="350"/>
      <c r="H41" s="351"/>
      <c r="I41" s="58"/>
    </row>
    <row r="42" spans="1:22" ht="27.95" customHeight="1">
      <c r="A42" s="320"/>
      <c r="B42" s="321"/>
      <c r="C42" s="322"/>
      <c r="D42" s="323"/>
      <c r="E42" s="323"/>
      <c r="F42" s="58"/>
      <c r="G42" s="323">
        <v>607825</v>
      </c>
      <c r="H42" s="323"/>
      <c r="I42" s="323"/>
    </row>
    <row r="43" spans="1:22" ht="27.95" customHeight="1">
      <c r="A43" s="320" t="s">
        <v>815</v>
      </c>
      <c r="B43" s="321" t="s">
        <v>816</v>
      </c>
      <c r="C43" s="322" t="s">
        <v>817</v>
      </c>
      <c r="D43" s="323">
        <v>4927.3599999999997</v>
      </c>
      <c r="E43" s="323"/>
      <c r="F43" s="349">
        <f>D43-D44</f>
        <v>4927.3599999999997</v>
      </c>
      <c r="G43" s="350"/>
      <c r="H43" s="351"/>
      <c r="I43" s="58"/>
    </row>
    <row r="44" spans="1:22" ht="27.95" customHeight="1">
      <c r="A44" s="320"/>
      <c r="B44" s="321"/>
      <c r="C44" s="322"/>
      <c r="D44" s="323"/>
      <c r="E44" s="323"/>
      <c r="F44" s="58"/>
      <c r="G44" s="323">
        <v>760817</v>
      </c>
      <c r="H44" s="323"/>
      <c r="I44" s="323"/>
    </row>
    <row r="45" spans="1:22" ht="27.95" customHeight="1">
      <c r="A45" s="320" t="s">
        <v>818</v>
      </c>
      <c r="B45" s="321" t="s">
        <v>819</v>
      </c>
      <c r="C45" s="322" t="s">
        <v>820</v>
      </c>
      <c r="D45" s="323"/>
      <c r="E45" s="323"/>
      <c r="F45" s="349">
        <f>D45-D46</f>
        <v>0</v>
      </c>
      <c r="G45" s="350"/>
      <c r="H45" s="351"/>
      <c r="I45" s="58"/>
    </row>
    <row r="46" spans="1:22" ht="27.95" customHeight="1">
      <c r="A46" s="320"/>
      <c r="B46" s="321"/>
      <c r="C46" s="322"/>
      <c r="D46" s="323"/>
      <c r="E46" s="323"/>
      <c r="F46" s="58"/>
      <c r="G46" s="323"/>
      <c r="H46" s="323"/>
      <c r="I46" s="323"/>
    </row>
    <row r="47" spans="1:22" ht="27.95" customHeight="1">
      <c r="A47" s="353" t="s">
        <v>821</v>
      </c>
      <c r="B47" s="354" t="s">
        <v>822</v>
      </c>
      <c r="C47" s="344" t="s">
        <v>823</v>
      </c>
      <c r="D47" s="328">
        <f>D49+D51+D53+D55+D57+D59+D61+D66</f>
        <v>217603</v>
      </c>
      <c r="E47" s="328"/>
      <c r="F47" s="328">
        <f>D47-D48</f>
        <v>35037</v>
      </c>
      <c r="G47" s="328"/>
      <c r="H47" s="328"/>
      <c r="I47" s="58"/>
    </row>
    <row r="48" spans="1:22" ht="27.95" customHeight="1">
      <c r="A48" s="353"/>
      <c r="B48" s="354"/>
      <c r="C48" s="344"/>
      <c r="D48" s="328">
        <f>D50+D52+D54+D56+D58+D60+D62+D67</f>
        <v>182566</v>
      </c>
      <c r="E48" s="328"/>
      <c r="F48" s="58"/>
      <c r="G48" s="328">
        <f>G50+G52+G54+G56+G58+G60+G62+G67</f>
        <v>186803</v>
      </c>
      <c r="H48" s="328"/>
      <c r="I48" s="328"/>
    </row>
    <row r="49" spans="1:9" ht="27.95" customHeight="1">
      <c r="A49" s="324" t="s">
        <v>824</v>
      </c>
      <c r="B49" s="348" t="s">
        <v>825</v>
      </c>
      <c r="C49" s="322" t="s">
        <v>826</v>
      </c>
      <c r="D49" s="323">
        <v>19597</v>
      </c>
      <c r="E49" s="323"/>
      <c r="F49" s="349">
        <f>D49-D50</f>
        <v>19597</v>
      </c>
      <c r="G49" s="350"/>
      <c r="H49" s="351"/>
      <c r="I49" s="58"/>
    </row>
    <row r="50" spans="1:9" ht="27.95" customHeight="1">
      <c r="A50" s="324"/>
      <c r="B50" s="348"/>
      <c r="C50" s="322"/>
      <c r="D50" s="323"/>
      <c r="E50" s="323"/>
      <c r="F50" s="58"/>
      <c r="G50" s="323">
        <v>171363</v>
      </c>
      <c r="H50" s="323"/>
      <c r="I50" s="323"/>
    </row>
    <row r="51" spans="1:9" ht="27.95" customHeight="1">
      <c r="A51" s="320" t="s">
        <v>797</v>
      </c>
      <c r="B51" s="321" t="s">
        <v>827</v>
      </c>
      <c r="C51" s="322" t="s">
        <v>828</v>
      </c>
      <c r="D51" s="323"/>
      <c r="E51" s="323"/>
      <c r="F51" s="349">
        <f>D51-D52</f>
        <v>0</v>
      </c>
      <c r="G51" s="350"/>
      <c r="H51" s="351"/>
      <c r="I51" s="58"/>
    </row>
    <row r="52" spans="1:9" ht="27.95" customHeight="1">
      <c r="A52" s="320"/>
      <c r="B52" s="321"/>
      <c r="C52" s="322"/>
      <c r="D52" s="323"/>
      <c r="E52" s="323"/>
      <c r="F52" s="58"/>
      <c r="G52" s="323"/>
      <c r="H52" s="323"/>
      <c r="I52" s="323"/>
    </row>
    <row r="53" spans="1:9" ht="27.95" customHeight="1">
      <c r="A53" s="320" t="s">
        <v>800</v>
      </c>
      <c r="B53" s="321" t="s">
        <v>829</v>
      </c>
      <c r="C53" s="322" t="s">
        <v>830</v>
      </c>
      <c r="D53" s="323">
        <v>195682</v>
      </c>
      <c r="E53" s="323"/>
      <c r="F53" s="349">
        <f>D53-D54</f>
        <v>13116</v>
      </c>
      <c r="G53" s="350"/>
      <c r="H53" s="351"/>
      <c r="I53" s="58"/>
    </row>
    <row r="54" spans="1:9" ht="27.95" customHeight="1">
      <c r="A54" s="320"/>
      <c r="B54" s="321"/>
      <c r="C54" s="322"/>
      <c r="D54" s="323">
        <v>182566</v>
      </c>
      <c r="E54" s="323"/>
      <c r="F54" s="58"/>
      <c r="G54" s="323">
        <v>13116</v>
      </c>
      <c r="H54" s="323"/>
      <c r="I54" s="323"/>
    </row>
    <row r="55" spans="1:9" ht="27.95" customHeight="1">
      <c r="A55" s="320" t="s">
        <v>803</v>
      </c>
      <c r="B55" s="321" t="s">
        <v>831</v>
      </c>
      <c r="C55" s="322" t="s">
        <v>832</v>
      </c>
      <c r="D55" s="323"/>
      <c r="E55" s="323"/>
      <c r="F55" s="349">
        <f>D55-D56</f>
        <v>0</v>
      </c>
      <c r="G55" s="350"/>
      <c r="H55" s="351"/>
      <c r="I55" s="58"/>
    </row>
    <row r="56" spans="1:9" ht="27.95" customHeight="1">
      <c r="A56" s="320"/>
      <c r="B56" s="321"/>
      <c r="C56" s="322"/>
      <c r="D56" s="323"/>
      <c r="E56" s="323"/>
      <c r="F56" s="58"/>
      <c r="G56" s="323"/>
      <c r="H56" s="323"/>
      <c r="I56" s="323"/>
    </row>
    <row r="57" spans="1:9" ht="27.95" customHeight="1">
      <c r="A57" s="320" t="s">
        <v>806</v>
      </c>
      <c r="B57" s="321" t="s">
        <v>833</v>
      </c>
      <c r="C57" s="322" t="s">
        <v>834</v>
      </c>
      <c r="D57" s="323">
        <v>2324</v>
      </c>
      <c r="E57" s="323"/>
      <c r="F57" s="349">
        <f>D57-D58</f>
        <v>2324</v>
      </c>
      <c r="G57" s="350"/>
      <c r="H57" s="351"/>
      <c r="I57" s="58"/>
    </row>
    <row r="58" spans="1:9" ht="27.75" customHeight="1">
      <c r="A58" s="320"/>
      <c r="B58" s="321"/>
      <c r="C58" s="322"/>
      <c r="D58" s="323"/>
      <c r="E58" s="323"/>
      <c r="F58" s="58"/>
      <c r="G58" s="323">
        <v>2324</v>
      </c>
      <c r="H58" s="323"/>
      <c r="I58" s="323"/>
    </row>
    <row r="59" spans="1:9" ht="27.75" customHeight="1">
      <c r="A59" s="320" t="s">
        <v>835</v>
      </c>
      <c r="B59" s="321" t="s">
        <v>836</v>
      </c>
      <c r="C59" s="322" t="s">
        <v>837</v>
      </c>
      <c r="D59" s="323"/>
      <c r="E59" s="323"/>
      <c r="F59" s="349">
        <f>D59-D60</f>
        <v>0</v>
      </c>
      <c r="G59" s="350"/>
      <c r="H59" s="351"/>
      <c r="I59" s="58"/>
    </row>
    <row r="60" spans="1:9" ht="27.75" customHeight="1">
      <c r="A60" s="320"/>
      <c r="B60" s="321"/>
      <c r="C60" s="322"/>
      <c r="D60" s="323"/>
      <c r="E60" s="323"/>
      <c r="F60" s="58"/>
      <c r="G60" s="323"/>
      <c r="H60" s="323"/>
      <c r="I60" s="323"/>
    </row>
    <row r="61" spans="1:9" ht="27.95" customHeight="1">
      <c r="A61" s="320" t="s">
        <v>838</v>
      </c>
      <c r="B61" s="321" t="s">
        <v>839</v>
      </c>
      <c r="C61" s="322" t="s">
        <v>840</v>
      </c>
      <c r="D61" s="323"/>
      <c r="E61" s="323"/>
      <c r="F61" s="349">
        <f>D61-D62</f>
        <v>0</v>
      </c>
      <c r="G61" s="350"/>
      <c r="H61" s="351"/>
      <c r="I61" s="58"/>
    </row>
    <row r="62" spans="1:9" ht="27.95" customHeight="1">
      <c r="A62" s="320"/>
      <c r="B62" s="321"/>
      <c r="C62" s="322"/>
      <c r="D62" s="323"/>
      <c r="E62" s="323"/>
      <c r="F62" s="58"/>
      <c r="G62" s="323"/>
      <c r="H62" s="323"/>
      <c r="I62" s="323"/>
    </row>
    <row r="63" spans="1:9" s="50" customFormat="1" ht="12.95" customHeight="1">
      <c r="A63" s="329" t="s">
        <v>753</v>
      </c>
      <c r="B63" s="332" t="s">
        <v>754</v>
      </c>
      <c r="C63" s="49" t="s">
        <v>755</v>
      </c>
      <c r="D63" s="334" t="s">
        <v>58</v>
      </c>
      <c r="E63" s="335"/>
      <c r="F63" s="335"/>
      <c r="G63" s="336"/>
      <c r="H63" s="337" t="s">
        <v>59</v>
      </c>
      <c r="I63" s="337"/>
    </row>
    <row r="64" spans="1:9" s="50" customFormat="1" ht="12.95" customHeight="1">
      <c r="A64" s="330" t="s">
        <v>756</v>
      </c>
      <c r="B64" s="333"/>
      <c r="C64" s="51" t="s">
        <v>757</v>
      </c>
      <c r="D64" s="59">
        <v>1</v>
      </c>
      <c r="E64" s="60" t="s">
        <v>758</v>
      </c>
      <c r="F64" s="338" t="s">
        <v>759</v>
      </c>
      <c r="G64" s="338"/>
      <c r="H64" s="337"/>
      <c r="I64" s="337"/>
    </row>
    <row r="65" spans="1:9" s="50" customFormat="1" ht="12.95" customHeight="1">
      <c r="A65" s="331" t="s">
        <v>40</v>
      </c>
      <c r="B65" s="52" t="s">
        <v>41</v>
      </c>
      <c r="C65" s="54" t="s">
        <v>42</v>
      </c>
      <c r="D65" s="61"/>
      <c r="E65" s="60" t="s">
        <v>760</v>
      </c>
      <c r="F65" s="338" t="s">
        <v>764</v>
      </c>
      <c r="G65" s="338"/>
      <c r="H65" s="338" t="s">
        <v>761</v>
      </c>
      <c r="I65" s="338"/>
    </row>
    <row r="66" spans="1:9" ht="27.95" customHeight="1">
      <c r="A66" s="320" t="s">
        <v>841</v>
      </c>
      <c r="B66" s="348" t="s">
        <v>842</v>
      </c>
      <c r="C66" s="322" t="s">
        <v>843</v>
      </c>
      <c r="D66" s="323"/>
      <c r="E66" s="323"/>
      <c r="F66" s="349">
        <f>D66-D67</f>
        <v>0</v>
      </c>
      <c r="G66" s="350"/>
      <c r="H66" s="351"/>
      <c r="I66" s="58"/>
    </row>
    <row r="67" spans="1:9" ht="27.95" customHeight="1">
      <c r="A67" s="320"/>
      <c r="B67" s="348"/>
      <c r="C67" s="322"/>
      <c r="D67" s="323"/>
      <c r="E67" s="323"/>
      <c r="F67" s="58"/>
      <c r="G67" s="323"/>
      <c r="H67" s="323"/>
      <c r="I67" s="323"/>
    </row>
    <row r="68" spans="1:9" ht="27.95" customHeight="1">
      <c r="A68" s="352" t="s">
        <v>426</v>
      </c>
      <c r="B68" s="326" t="s">
        <v>844</v>
      </c>
      <c r="C68" s="344" t="s">
        <v>845</v>
      </c>
      <c r="D68" s="328">
        <f>D70+D84+D103+D121</f>
        <v>11431480</v>
      </c>
      <c r="E68" s="328"/>
      <c r="F68" s="328">
        <f>D68-D69</f>
        <v>11311838</v>
      </c>
      <c r="G68" s="328"/>
      <c r="H68" s="328"/>
      <c r="I68" s="56"/>
    </row>
    <row r="69" spans="1:9" ht="27.95" customHeight="1">
      <c r="A69" s="352"/>
      <c r="B69" s="326"/>
      <c r="C69" s="344"/>
      <c r="D69" s="328">
        <f>D71+D85+D104+D122</f>
        <v>119642</v>
      </c>
      <c r="E69" s="328"/>
      <c r="F69" s="56"/>
      <c r="G69" s="328">
        <f>G71+G85+G104+G122</f>
        <v>9891277</v>
      </c>
      <c r="H69" s="328"/>
      <c r="I69" s="328"/>
    </row>
    <row r="70" spans="1:9" ht="27.95" customHeight="1">
      <c r="A70" s="352" t="s">
        <v>846</v>
      </c>
      <c r="B70" s="326" t="s">
        <v>847</v>
      </c>
      <c r="C70" s="344" t="s">
        <v>848</v>
      </c>
      <c r="D70" s="328">
        <f>D72+D74+D76+D78+D80+D82</f>
        <v>3141744</v>
      </c>
      <c r="E70" s="328"/>
      <c r="F70" s="328">
        <f>D70-D71</f>
        <v>3077108</v>
      </c>
      <c r="G70" s="328"/>
      <c r="H70" s="328"/>
      <c r="I70" s="58"/>
    </row>
    <row r="71" spans="1:9" ht="27.95" customHeight="1">
      <c r="A71" s="352"/>
      <c r="B71" s="326"/>
      <c r="C71" s="344"/>
      <c r="D71" s="328">
        <f>D73+D75+D77+D79+D81+D83</f>
        <v>64636</v>
      </c>
      <c r="E71" s="328"/>
      <c r="F71" s="58"/>
      <c r="G71" s="328">
        <f>G73+G75+G77+G79+G81+G83</f>
        <v>3122853</v>
      </c>
      <c r="H71" s="328"/>
      <c r="I71" s="328"/>
    </row>
    <row r="72" spans="1:9" ht="27.95" customHeight="1">
      <c r="A72" s="324" t="s">
        <v>849</v>
      </c>
      <c r="B72" s="321" t="s">
        <v>850</v>
      </c>
      <c r="C72" s="322" t="s">
        <v>851</v>
      </c>
      <c r="D72" s="323">
        <v>754367</v>
      </c>
      <c r="E72" s="323"/>
      <c r="F72" s="349">
        <f>D72-D73</f>
        <v>749021</v>
      </c>
      <c r="G72" s="350"/>
      <c r="H72" s="351"/>
      <c r="I72" s="58"/>
    </row>
    <row r="73" spans="1:9" ht="27.95" customHeight="1">
      <c r="A73" s="324"/>
      <c r="B73" s="321"/>
      <c r="C73" s="322"/>
      <c r="D73" s="323">
        <v>5346</v>
      </c>
      <c r="E73" s="323"/>
      <c r="F73" s="58"/>
      <c r="G73" s="323">
        <v>951273</v>
      </c>
      <c r="H73" s="323"/>
      <c r="I73" s="323"/>
    </row>
    <row r="74" spans="1:9" ht="27.95" customHeight="1">
      <c r="A74" s="320" t="s">
        <v>773</v>
      </c>
      <c r="B74" s="321" t="s">
        <v>852</v>
      </c>
      <c r="C74" s="322" t="s">
        <v>853</v>
      </c>
      <c r="D74" s="323">
        <v>1463588</v>
      </c>
      <c r="E74" s="323"/>
      <c r="F74" s="349">
        <f>D74-D75</f>
        <v>1434340</v>
      </c>
      <c r="G74" s="350"/>
      <c r="H74" s="351"/>
      <c r="I74" s="58"/>
    </row>
    <row r="75" spans="1:9" ht="27.95" customHeight="1">
      <c r="A75" s="320"/>
      <c r="B75" s="321"/>
      <c r="C75" s="322"/>
      <c r="D75" s="323">
        <v>29248</v>
      </c>
      <c r="E75" s="323"/>
      <c r="F75" s="58"/>
      <c r="G75" s="323">
        <v>1174137</v>
      </c>
      <c r="H75" s="323"/>
      <c r="I75" s="323"/>
    </row>
    <row r="76" spans="1:9" ht="27.95" customHeight="1">
      <c r="A76" s="320" t="s">
        <v>202</v>
      </c>
      <c r="B76" s="348" t="s">
        <v>854</v>
      </c>
      <c r="C76" s="322" t="s">
        <v>855</v>
      </c>
      <c r="D76" s="323">
        <v>645917</v>
      </c>
      <c r="E76" s="323"/>
      <c r="F76" s="349">
        <f>D76-D77</f>
        <v>615875</v>
      </c>
      <c r="G76" s="350"/>
      <c r="H76" s="351"/>
      <c r="I76" s="58"/>
    </row>
    <row r="77" spans="1:9" ht="27.95" customHeight="1">
      <c r="A77" s="320"/>
      <c r="B77" s="348"/>
      <c r="C77" s="322"/>
      <c r="D77" s="323">
        <v>30042</v>
      </c>
      <c r="E77" s="323"/>
      <c r="F77" s="58"/>
      <c r="G77" s="323">
        <v>761549</v>
      </c>
      <c r="H77" s="323"/>
      <c r="I77" s="323"/>
    </row>
    <row r="78" spans="1:9" ht="27.95" customHeight="1">
      <c r="A78" s="320" t="s">
        <v>856</v>
      </c>
      <c r="B78" s="348" t="s">
        <v>857</v>
      </c>
      <c r="C78" s="322" t="s">
        <v>858</v>
      </c>
      <c r="D78" s="323"/>
      <c r="E78" s="323"/>
      <c r="F78" s="349">
        <f>D78-D79</f>
        <v>0</v>
      </c>
      <c r="G78" s="350"/>
      <c r="H78" s="351"/>
      <c r="I78" s="58"/>
    </row>
    <row r="79" spans="1:9" ht="27.95" customHeight="1">
      <c r="A79" s="320"/>
      <c r="B79" s="348"/>
      <c r="C79" s="322"/>
      <c r="D79" s="323"/>
      <c r="E79" s="323"/>
      <c r="F79" s="58"/>
      <c r="G79" s="323"/>
      <c r="H79" s="323"/>
      <c r="I79" s="323"/>
    </row>
    <row r="80" spans="1:9" ht="27.95" customHeight="1">
      <c r="A80" s="320" t="s">
        <v>859</v>
      </c>
      <c r="B80" s="321" t="s">
        <v>860</v>
      </c>
      <c r="C80" s="322" t="s">
        <v>861</v>
      </c>
      <c r="D80" s="323">
        <v>277872</v>
      </c>
      <c r="E80" s="323"/>
      <c r="F80" s="349">
        <f>D80-D81</f>
        <v>277872</v>
      </c>
      <c r="G80" s="350"/>
      <c r="H80" s="351"/>
      <c r="I80" s="58"/>
    </row>
    <row r="81" spans="1:9" ht="27.95" customHeight="1">
      <c r="A81" s="320"/>
      <c r="B81" s="321"/>
      <c r="C81" s="322"/>
      <c r="D81" s="323"/>
      <c r="E81" s="323"/>
      <c r="F81" s="58"/>
      <c r="G81" s="323">
        <v>235894</v>
      </c>
      <c r="H81" s="323"/>
      <c r="I81" s="323"/>
    </row>
    <row r="82" spans="1:9" ht="27.95" customHeight="1">
      <c r="A82" s="320" t="s">
        <v>835</v>
      </c>
      <c r="B82" s="321" t="s">
        <v>862</v>
      </c>
      <c r="C82" s="322" t="s">
        <v>863</v>
      </c>
      <c r="D82" s="323"/>
      <c r="E82" s="323"/>
      <c r="F82" s="349">
        <f>D82-D83</f>
        <v>0</v>
      </c>
      <c r="G82" s="350"/>
      <c r="H82" s="351"/>
      <c r="I82" s="58"/>
    </row>
    <row r="83" spans="1:9" ht="27.95" customHeight="1">
      <c r="A83" s="320"/>
      <c r="B83" s="321"/>
      <c r="C83" s="322"/>
      <c r="D83" s="323"/>
      <c r="E83" s="323"/>
      <c r="F83" s="58"/>
      <c r="G83" s="323"/>
      <c r="H83" s="323"/>
      <c r="I83" s="323"/>
    </row>
    <row r="84" spans="1:9" ht="27.95" customHeight="1">
      <c r="A84" s="325" t="s">
        <v>864</v>
      </c>
      <c r="B84" s="326" t="s">
        <v>865</v>
      </c>
      <c r="C84" s="344" t="s">
        <v>866</v>
      </c>
      <c r="D84" s="328">
        <f>D86+D88+D90+D92+D97+D99+D101</f>
        <v>0</v>
      </c>
      <c r="E84" s="328"/>
      <c r="F84" s="328">
        <f>D84-D85</f>
        <v>0</v>
      </c>
      <c r="G84" s="328"/>
      <c r="H84" s="328"/>
      <c r="I84" s="58"/>
    </row>
    <row r="85" spans="1:9" ht="27.95" customHeight="1">
      <c r="A85" s="325"/>
      <c r="B85" s="326"/>
      <c r="C85" s="344"/>
      <c r="D85" s="328">
        <f>D87+D89+D91+D93+D98+D100+D102</f>
        <v>0</v>
      </c>
      <c r="E85" s="328"/>
      <c r="F85" s="58"/>
      <c r="G85" s="328">
        <f>G87+G89+G91+G93+G98+G100+G102</f>
        <v>0</v>
      </c>
      <c r="H85" s="328"/>
      <c r="I85" s="328"/>
    </row>
    <row r="86" spans="1:9" ht="27.95" customHeight="1">
      <c r="A86" s="324" t="s">
        <v>867</v>
      </c>
      <c r="B86" s="321" t="s">
        <v>868</v>
      </c>
      <c r="C86" s="322" t="s">
        <v>869</v>
      </c>
      <c r="D86" s="323"/>
      <c r="E86" s="323"/>
      <c r="F86" s="323">
        <f>D86-D87</f>
        <v>0</v>
      </c>
      <c r="G86" s="323"/>
      <c r="H86" s="323"/>
      <c r="I86" s="58"/>
    </row>
    <row r="87" spans="1:9" ht="27.75" customHeight="1">
      <c r="A87" s="324"/>
      <c r="B87" s="321"/>
      <c r="C87" s="322"/>
      <c r="D87" s="323"/>
      <c r="E87" s="323"/>
      <c r="F87" s="58"/>
      <c r="G87" s="323"/>
      <c r="H87" s="323"/>
      <c r="I87" s="323"/>
    </row>
    <row r="88" spans="1:9" ht="27.75" customHeight="1">
      <c r="A88" s="320" t="s">
        <v>870</v>
      </c>
      <c r="B88" s="321" t="s">
        <v>871</v>
      </c>
      <c r="C88" s="322" t="s">
        <v>872</v>
      </c>
      <c r="D88" s="323"/>
      <c r="E88" s="323"/>
      <c r="F88" s="323">
        <f>D88-D89</f>
        <v>0</v>
      </c>
      <c r="G88" s="323"/>
      <c r="H88" s="323"/>
      <c r="I88" s="58"/>
    </row>
    <row r="89" spans="1:9" ht="27.75" customHeight="1">
      <c r="A89" s="320"/>
      <c r="B89" s="321"/>
      <c r="C89" s="322"/>
      <c r="D89" s="323"/>
      <c r="E89" s="323"/>
      <c r="F89" s="58"/>
      <c r="G89" s="323"/>
      <c r="H89" s="323"/>
      <c r="I89" s="323"/>
    </row>
    <row r="90" spans="1:9" ht="27.95" customHeight="1">
      <c r="A90" s="320" t="s">
        <v>873</v>
      </c>
      <c r="B90" s="321" t="s">
        <v>874</v>
      </c>
      <c r="C90" s="322" t="s">
        <v>875</v>
      </c>
      <c r="D90" s="323"/>
      <c r="E90" s="323"/>
      <c r="F90" s="323">
        <f>D90-D91</f>
        <v>0</v>
      </c>
      <c r="G90" s="323"/>
      <c r="H90" s="323"/>
      <c r="I90" s="58"/>
    </row>
    <row r="91" spans="1:9" ht="27.95" customHeight="1">
      <c r="A91" s="320"/>
      <c r="B91" s="321"/>
      <c r="C91" s="322"/>
      <c r="D91" s="323"/>
      <c r="E91" s="323"/>
      <c r="F91" s="58"/>
      <c r="G91" s="323"/>
      <c r="H91" s="323"/>
      <c r="I91" s="323"/>
    </row>
    <row r="92" spans="1:9" ht="27.95" customHeight="1">
      <c r="A92" s="320" t="s">
        <v>876</v>
      </c>
      <c r="B92" s="321" t="s">
        <v>877</v>
      </c>
      <c r="C92" s="322" t="s">
        <v>878</v>
      </c>
      <c r="D92" s="323"/>
      <c r="E92" s="323"/>
      <c r="F92" s="323">
        <f>D92-D93</f>
        <v>0</v>
      </c>
      <c r="G92" s="323"/>
      <c r="H92" s="323"/>
      <c r="I92" s="58"/>
    </row>
    <row r="93" spans="1:9" ht="27.95" customHeight="1">
      <c r="A93" s="320"/>
      <c r="B93" s="321"/>
      <c r="C93" s="322"/>
      <c r="D93" s="323"/>
      <c r="E93" s="323"/>
      <c r="F93" s="58"/>
      <c r="G93" s="323"/>
      <c r="H93" s="323"/>
      <c r="I93" s="323"/>
    </row>
    <row r="94" spans="1:9" s="50" customFormat="1" ht="12.95" customHeight="1">
      <c r="A94" s="337" t="s">
        <v>753</v>
      </c>
      <c r="B94" s="338" t="s">
        <v>754</v>
      </c>
      <c r="C94" s="60" t="s">
        <v>755</v>
      </c>
      <c r="D94" s="338" t="s">
        <v>58</v>
      </c>
      <c r="E94" s="338"/>
      <c r="F94" s="338"/>
      <c r="G94" s="338"/>
      <c r="H94" s="337" t="s">
        <v>59</v>
      </c>
      <c r="I94" s="337"/>
    </row>
    <row r="95" spans="1:9" s="50" customFormat="1" ht="12.95" customHeight="1">
      <c r="A95" s="337" t="s">
        <v>756</v>
      </c>
      <c r="B95" s="338"/>
      <c r="C95" s="60" t="s">
        <v>757</v>
      </c>
      <c r="D95" s="63">
        <v>1</v>
      </c>
      <c r="E95" s="60" t="s">
        <v>758</v>
      </c>
      <c r="F95" s="338" t="s">
        <v>759</v>
      </c>
      <c r="G95" s="338"/>
      <c r="H95" s="337"/>
      <c r="I95" s="337"/>
    </row>
    <row r="96" spans="1:9" s="50" customFormat="1" ht="12.95" customHeight="1">
      <c r="A96" s="337" t="s">
        <v>40</v>
      </c>
      <c r="B96" s="60" t="s">
        <v>41</v>
      </c>
      <c r="C96" s="60" t="s">
        <v>42</v>
      </c>
      <c r="D96" s="63"/>
      <c r="E96" s="60" t="s">
        <v>760</v>
      </c>
      <c r="F96" s="338" t="s">
        <v>764</v>
      </c>
      <c r="G96" s="338"/>
      <c r="H96" s="338" t="s">
        <v>761</v>
      </c>
      <c r="I96" s="338"/>
    </row>
    <row r="97" spans="1:9" ht="27.95" customHeight="1">
      <c r="A97" s="320" t="s">
        <v>879</v>
      </c>
      <c r="B97" s="348" t="s">
        <v>880</v>
      </c>
      <c r="C97" s="322" t="s">
        <v>881</v>
      </c>
      <c r="D97" s="323"/>
      <c r="E97" s="323"/>
      <c r="F97" s="323">
        <f>D97-D98</f>
        <v>0</v>
      </c>
      <c r="G97" s="323"/>
      <c r="H97" s="323"/>
      <c r="I97" s="58"/>
    </row>
    <row r="98" spans="1:9" ht="27.95" customHeight="1">
      <c r="A98" s="320"/>
      <c r="B98" s="348"/>
      <c r="C98" s="322"/>
      <c r="D98" s="323"/>
      <c r="E98" s="323"/>
      <c r="F98" s="58"/>
      <c r="G98" s="323"/>
      <c r="H98" s="323"/>
      <c r="I98" s="323"/>
    </row>
    <row r="99" spans="1:9" ht="27.95" customHeight="1">
      <c r="A99" s="320" t="s">
        <v>882</v>
      </c>
      <c r="B99" s="321" t="s">
        <v>883</v>
      </c>
      <c r="C99" s="322" t="s">
        <v>884</v>
      </c>
      <c r="D99" s="323"/>
      <c r="E99" s="323"/>
      <c r="F99" s="323">
        <f>D99-D100</f>
        <v>0</v>
      </c>
      <c r="G99" s="323"/>
      <c r="H99" s="323"/>
      <c r="I99" s="58"/>
    </row>
    <row r="100" spans="1:9" ht="27.95" customHeight="1">
      <c r="A100" s="320"/>
      <c r="B100" s="321"/>
      <c r="C100" s="322"/>
      <c r="D100" s="323"/>
      <c r="E100" s="323"/>
      <c r="F100" s="58"/>
      <c r="G100" s="323"/>
      <c r="H100" s="323"/>
      <c r="I100" s="323"/>
    </row>
    <row r="101" spans="1:9" ht="27.95" customHeight="1">
      <c r="A101" s="320" t="s">
        <v>885</v>
      </c>
      <c r="B101" s="321" t="s">
        <v>886</v>
      </c>
      <c r="C101" s="339" t="s">
        <v>887</v>
      </c>
      <c r="D101" s="323"/>
      <c r="E101" s="323"/>
      <c r="F101" s="323">
        <f>D101-D102</f>
        <v>0</v>
      </c>
      <c r="G101" s="323"/>
      <c r="H101" s="323"/>
      <c r="I101" s="58"/>
    </row>
    <row r="102" spans="1:9" ht="27.95" customHeight="1">
      <c r="A102" s="320"/>
      <c r="B102" s="321"/>
      <c r="C102" s="339"/>
      <c r="D102" s="323"/>
      <c r="E102" s="323"/>
      <c r="F102" s="58"/>
      <c r="G102" s="323"/>
      <c r="H102" s="323"/>
      <c r="I102" s="323"/>
    </row>
    <row r="103" spans="1:9" ht="27.95" customHeight="1">
      <c r="A103" s="325" t="s">
        <v>888</v>
      </c>
      <c r="B103" s="326" t="s">
        <v>889</v>
      </c>
      <c r="C103" s="344" t="s">
        <v>890</v>
      </c>
      <c r="D103" s="328">
        <f>D105+D107+D109+D111+D113+D115+D117+D119</f>
        <v>6514309</v>
      </c>
      <c r="E103" s="328"/>
      <c r="F103" s="328">
        <f>D103-D104</f>
        <v>6459303</v>
      </c>
      <c r="G103" s="328"/>
      <c r="H103" s="328"/>
      <c r="I103" s="58"/>
    </row>
    <row r="104" spans="1:9" ht="27.95" customHeight="1">
      <c r="A104" s="325"/>
      <c r="B104" s="326"/>
      <c r="C104" s="344"/>
      <c r="D104" s="328">
        <f>D106+D108+D110+D112+D114+D116+D118+D120</f>
        <v>55006</v>
      </c>
      <c r="E104" s="328"/>
      <c r="F104" s="58"/>
      <c r="G104" s="328">
        <f>G106+G108+G110+G112+G114+G116+G118+G120</f>
        <v>5645378</v>
      </c>
      <c r="H104" s="328"/>
      <c r="I104" s="328"/>
    </row>
    <row r="105" spans="1:9" ht="27.95" customHeight="1">
      <c r="A105" s="324" t="s">
        <v>891</v>
      </c>
      <c r="B105" s="321" t="s">
        <v>892</v>
      </c>
      <c r="C105" s="339" t="s">
        <v>893</v>
      </c>
      <c r="D105" s="323">
        <v>1758995</v>
      </c>
      <c r="E105" s="323"/>
      <c r="F105" s="323">
        <f>D105-D106</f>
        <v>1703989</v>
      </c>
      <c r="G105" s="323"/>
      <c r="H105" s="323"/>
      <c r="I105" s="58"/>
    </row>
    <row r="106" spans="1:9" ht="27.95" customHeight="1">
      <c r="A106" s="324"/>
      <c r="B106" s="321"/>
      <c r="C106" s="339"/>
      <c r="D106" s="323">
        <v>55006</v>
      </c>
      <c r="E106" s="323"/>
      <c r="F106" s="58"/>
      <c r="G106" s="323">
        <v>1893123</v>
      </c>
      <c r="H106" s="323"/>
      <c r="I106" s="323"/>
    </row>
    <row r="107" spans="1:9" ht="27.95" customHeight="1">
      <c r="A107" s="320" t="s">
        <v>870</v>
      </c>
      <c r="B107" s="321" t="s">
        <v>871</v>
      </c>
      <c r="C107" s="339" t="s">
        <v>894</v>
      </c>
      <c r="D107" s="323"/>
      <c r="E107" s="323"/>
      <c r="F107" s="323">
        <f>D107-D108</f>
        <v>0</v>
      </c>
      <c r="G107" s="323"/>
      <c r="H107" s="323"/>
      <c r="I107" s="58"/>
    </row>
    <row r="108" spans="1:9" ht="27.95" customHeight="1">
      <c r="A108" s="320"/>
      <c r="B108" s="321"/>
      <c r="C108" s="339"/>
      <c r="D108" s="323"/>
      <c r="E108" s="323"/>
      <c r="F108" s="58"/>
      <c r="G108" s="323"/>
      <c r="H108" s="323"/>
      <c r="I108" s="323"/>
    </row>
    <row r="109" spans="1:9" ht="27.95" customHeight="1">
      <c r="A109" s="320" t="s">
        <v>873</v>
      </c>
      <c r="B109" s="321" t="s">
        <v>874</v>
      </c>
      <c r="C109" s="339" t="s">
        <v>895</v>
      </c>
      <c r="D109" s="323"/>
      <c r="E109" s="323"/>
      <c r="F109" s="323">
        <f>D109-D110</f>
        <v>0</v>
      </c>
      <c r="G109" s="323"/>
      <c r="H109" s="323"/>
      <c r="I109" s="58"/>
    </row>
    <row r="110" spans="1:9" ht="27.95" customHeight="1">
      <c r="A110" s="320"/>
      <c r="B110" s="321"/>
      <c r="C110" s="339"/>
      <c r="D110" s="323"/>
      <c r="E110" s="323"/>
      <c r="F110" s="58"/>
      <c r="G110" s="323">
        <v>111000</v>
      </c>
      <c r="H110" s="323"/>
      <c r="I110" s="323"/>
    </row>
    <row r="111" spans="1:9" ht="27.95" customHeight="1">
      <c r="A111" s="320" t="s">
        <v>876</v>
      </c>
      <c r="B111" s="348" t="s">
        <v>877</v>
      </c>
      <c r="C111" s="339" t="s">
        <v>896</v>
      </c>
      <c r="D111" s="323"/>
      <c r="E111" s="323"/>
      <c r="F111" s="323">
        <f>D111-D112</f>
        <v>0</v>
      </c>
      <c r="G111" s="323"/>
      <c r="H111" s="323"/>
      <c r="I111" s="58"/>
    </row>
    <row r="112" spans="1:9" ht="27.95" customHeight="1">
      <c r="A112" s="320"/>
      <c r="B112" s="348"/>
      <c r="C112" s="339"/>
      <c r="D112" s="323"/>
      <c r="E112" s="323"/>
      <c r="F112" s="58"/>
      <c r="G112" s="323"/>
      <c r="H112" s="323"/>
      <c r="I112" s="323"/>
    </row>
    <row r="113" spans="1:9" ht="27.95" customHeight="1">
      <c r="A113" s="320" t="s">
        <v>879</v>
      </c>
      <c r="B113" s="348" t="s">
        <v>897</v>
      </c>
      <c r="C113" s="339" t="s">
        <v>898</v>
      </c>
      <c r="D113" s="323"/>
      <c r="E113" s="323"/>
      <c r="F113" s="323">
        <f>D113-D114</f>
        <v>0</v>
      </c>
      <c r="G113" s="323"/>
      <c r="H113" s="323"/>
      <c r="I113" s="58"/>
    </row>
    <row r="114" spans="1:9" ht="27.95" customHeight="1">
      <c r="A114" s="320"/>
      <c r="B114" s="348"/>
      <c r="C114" s="339"/>
      <c r="D114" s="323"/>
      <c r="E114" s="323"/>
      <c r="F114" s="58"/>
      <c r="G114" s="323"/>
      <c r="H114" s="323"/>
      <c r="I114" s="323"/>
    </row>
    <row r="115" spans="1:9" ht="27.95" customHeight="1">
      <c r="A115" s="320" t="s">
        <v>882</v>
      </c>
      <c r="B115" s="321" t="s">
        <v>899</v>
      </c>
      <c r="C115" s="339" t="s">
        <v>900</v>
      </c>
      <c r="D115" s="323"/>
      <c r="E115" s="323"/>
      <c r="F115" s="323">
        <f>D115-D116</f>
        <v>0</v>
      </c>
      <c r="G115" s="323"/>
      <c r="H115" s="323"/>
      <c r="I115" s="58"/>
    </row>
    <row r="116" spans="1:9" ht="27.95" customHeight="1">
      <c r="A116" s="320"/>
      <c r="B116" s="321"/>
      <c r="C116" s="339"/>
      <c r="D116" s="323"/>
      <c r="E116" s="323"/>
      <c r="F116" s="58"/>
      <c r="G116" s="323"/>
      <c r="H116" s="323"/>
      <c r="I116" s="323"/>
    </row>
    <row r="117" spans="1:9" ht="27.95" customHeight="1">
      <c r="A117" s="320" t="s">
        <v>901</v>
      </c>
      <c r="B117" s="321" t="s">
        <v>902</v>
      </c>
      <c r="C117" s="339" t="s">
        <v>903</v>
      </c>
      <c r="D117" s="323">
        <v>448772</v>
      </c>
      <c r="E117" s="323"/>
      <c r="F117" s="323">
        <f>D117-D118</f>
        <v>448772</v>
      </c>
      <c r="G117" s="323"/>
      <c r="H117" s="323"/>
      <c r="I117" s="58"/>
    </row>
    <row r="118" spans="1:9" ht="27.95" customHeight="1">
      <c r="A118" s="320"/>
      <c r="B118" s="321"/>
      <c r="C118" s="339"/>
      <c r="D118" s="323"/>
      <c r="E118" s="323"/>
      <c r="F118" s="58"/>
      <c r="G118" s="323">
        <v>1212994</v>
      </c>
      <c r="H118" s="323"/>
      <c r="I118" s="323"/>
    </row>
    <row r="119" spans="1:9" ht="27.95" customHeight="1">
      <c r="A119" s="320" t="s">
        <v>904</v>
      </c>
      <c r="B119" s="321" t="s">
        <v>883</v>
      </c>
      <c r="C119" s="339" t="s">
        <v>905</v>
      </c>
      <c r="D119" s="323">
        <v>4306542</v>
      </c>
      <c r="E119" s="323"/>
      <c r="F119" s="323">
        <f>D119-D120</f>
        <v>4306542</v>
      </c>
      <c r="G119" s="323"/>
      <c r="H119" s="323"/>
      <c r="I119" s="58"/>
    </row>
    <row r="120" spans="1:9" ht="27.75" customHeight="1">
      <c r="A120" s="320"/>
      <c r="B120" s="321"/>
      <c r="C120" s="339"/>
      <c r="D120" s="323"/>
      <c r="E120" s="323"/>
      <c r="F120" s="58"/>
      <c r="G120" s="323">
        <v>2428261</v>
      </c>
      <c r="H120" s="323"/>
      <c r="I120" s="323"/>
    </row>
    <row r="121" spans="1:9" ht="27.95" customHeight="1">
      <c r="A121" s="340" t="s">
        <v>906</v>
      </c>
      <c r="B121" s="342" t="s">
        <v>907</v>
      </c>
      <c r="C121" s="344" t="s">
        <v>908</v>
      </c>
      <c r="D121" s="345">
        <f>D123+D128+D130+D132+D134</f>
        <v>1775427</v>
      </c>
      <c r="E121" s="346"/>
      <c r="F121" s="345">
        <f>D121-D122</f>
        <v>1775427</v>
      </c>
      <c r="G121" s="347"/>
      <c r="H121" s="346"/>
      <c r="I121" s="56"/>
    </row>
    <row r="122" spans="1:9" ht="27.75" customHeight="1">
      <c r="A122" s="341"/>
      <c r="B122" s="343"/>
      <c r="C122" s="344"/>
      <c r="D122" s="345">
        <f>D124+D129+D131+D133+D135</f>
        <v>0</v>
      </c>
      <c r="E122" s="346"/>
      <c r="F122" s="56"/>
      <c r="G122" s="345">
        <f>G124+G129+G131+G133+G135</f>
        <v>1123046</v>
      </c>
      <c r="H122" s="347"/>
      <c r="I122" s="346"/>
    </row>
    <row r="123" spans="1:9" ht="27.95" customHeight="1">
      <c r="A123" s="324" t="s">
        <v>909</v>
      </c>
      <c r="B123" s="321" t="s">
        <v>910</v>
      </c>
      <c r="C123" s="339" t="s">
        <v>911</v>
      </c>
      <c r="D123" s="323">
        <v>33831</v>
      </c>
      <c r="E123" s="323"/>
      <c r="F123" s="323">
        <f>D123-D124</f>
        <v>33831</v>
      </c>
      <c r="G123" s="323"/>
      <c r="H123" s="323"/>
      <c r="I123" s="58"/>
    </row>
    <row r="124" spans="1:9" ht="27.75" customHeight="1">
      <c r="A124" s="324"/>
      <c r="B124" s="321"/>
      <c r="C124" s="339"/>
      <c r="D124" s="323"/>
      <c r="E124" s="323"/>
      <c r="F124" s="58"/>
      <c r="G124" s="323">
        <v>28755</v>
      </c>
      <c r="H124" s="323"/>
      <c r="I124" s="323"/>
    </row>
    <row r="125" spans="1:9" s="50" customFormat="1" ht="12.95" customHeight="1">
      <c r="A125" s="329" t="s">
        <v>753</v>
      </c>
      <c r="B125" s="332" t="s">
        <v>754</v>
      </c>
      <c r="C125" s="49" t="s">
        <v>755</v>
      </c>
      <c r="D125" s="334" t="s">
        <v>58</v>
      </c>
      <c r="E125" s="335"/>
      <c r="F125" s="335"/>
      <c r="G125" s="336"/>
      <c r="H125" s="337" t="s">
        <v>59</v>
      </c>
      <c r="I125" s="337"/>
    </row>
    <row r="126" spans="1:9" s="50" customFormat="1" ht="12.95" customHeight="1">
      <c r="A126" s="330" t="s">
        <v>756</v>
      </c>
      <c r="B126" s="333"/>
      <c r="C126" s="51" t="s">
        <v>757</v>
      </c>
      <c r="D126" s="59">
        <v>1</v>
      </c>
      <c r="E126" s="60" t="s">
        <v>758</v>
      </c>
      <c r="F126" s="338" t="s">
        <v>759</v>
      </c>
      <c r="G126" s="338"/>
      <c r="H126" s="337"/>
      <c r="I126" s="337"/>
    </row>
    <row r="127" spans="1:9" s="50" customFormat="1" ht="12.95" customHeight="1">
      <c r="A127" s="331" t="s">
        <v>40</v>
      </c>
      <c r="B127" s="64" t="s">
        <v>41</v>
      </c>
      <c r="C127" s="53" t="s">
        <v>42</v>
      </c>
      <c r="D127" s="61"/>
      <c r="E127" s="60" t="s">
        <v>760</v>
      </c>
      <c r="F127" s="338" t="s">
        <v>764</v>
      </c>
      <c r="G127" s="338"/>
      <c r="H127" s="338" t="s">
        <v>761</v>
      </c>
      <c r="I127" s="338"/>
    </row>
    <row r="128" spans="1:9" ht="27.95" customHeight="1">
      <c r="A128" s="320" t="s">
        <v>797</v>
      </c>
      <c r="B128" s="321" t="s">
        <v>912</v>
      </c>
      <c r="C128" s="322" t="s">
        <v>913</v>
      </c>
      <c r="D128" s="323">
        <v>1741596</v>
      </c>
      <c r="E128" s="323"/>
      <c r="F128" s="323">
        <f>D128-D129</f>
        <v>1741596</v>
      </c>
      <c r="G128" s="323"/>
      <c r="H128" s="323"/>
      <c r="I128" s="58"/>
    </row>
    <row r="129" spans="1:9" ht="27.75" customHeight="1">
      <c r="A129" s="320"/>
      <c r="B129" s="321"/>
      <c r="C129" s="322"/>
      <c r="D129" s="323"/>
      <c r="E129" s="323"/>
      <c r="F129" s="58"/>
      <c r="G129" s="323">
        <v>1094291</v>
      </c>
      <c r="H129" s="323"/>
      <c r="I129" s="323"/>
    </row>
    <row r="130" spans="1:9" ht="27.95" customHeight="1">
      <c r="A130" s="320" t="s">
        <v>800</v>
      </c>
      <c r="B130" s="321" t="s">
        <v>914</v>
      </c>
      <c r="C130" s="322" t="s">
        <v>915</v>
      </c>
      <c r="D130" s="323"/>
      <c r="E130" s="323"/>
      <c r="F130" s="323">
        <f>D130-D131</f>
        <v>0</v>
      </c>
      <c r="G130" s="323"/>
      <c r="H130" s="323"/>
      <c r="I130" s="58"/>
    </row>
    <row r="131" spans="1:9" ht="27.75" customHeight="1">
      <c r="A131" s="320"/>
      <c r="B131" s="321"/>
      <c r="C131" s="322"/>
      <c r="D131" s="323"/>
      <c r="E131" s="323"/>
      <c r="F131" s="58"/>
      <c r="G131" s="323"/>
      <c r="H131" s="323"/>
      <c r="I131" s="323"/>
    </row>
    <row r="132" spans="1:9" ht="27.95" customHeight="1">
      <c r="A132" s="320" t="s">
        <v>803</v>
      </c>
      <c r="B132" s="321" t="s">
        <v>916</v>
      </c>
      <c r="C132" s="322" t="s">
        <v>917</v>
      </c>
      <c r="D132" s="323"/>
      <c r="E132" s="323"/>
      <c r="F132" s="323">
        <f>D132-D133</f>
        <v>0</v>
      </c>
      <c r="G132" s="323"/>
      <c r="H132" s="323"/>
      <c r="I132" s="58"/>
    </row>
    <row r="133" spans="1:9" ht="27.75" customHeight="1">
      <c r="A133" s="320"/>
      <c r="B133" s="321"/>
      <c r="C133" s="322"/>
      <c r="D133" s="323"/>
      <c r="E133" s="323"/>
      <c r="F133" s="58"/>
      <c r="G133" s="323"/>
      <c r="H133" s="323"/>
      <c r="I133" s="323"/>
    </row>
    <row r="134" spans="1:9" ht="27.95" customHeight="1">
      <c r="A134" s="320" t="s">
        <v>918</v>
      </c>
      <c r="B134" s="321" t="s">
        <v>919</v>
      </c>
      <c r="C134" s="322" t="s">
        <v>920</v>
      </c>
      <c r="D134" s="323"/>
      <c r="E134" s="323"/>
      <c r="F134" s="323">
        <f>D134-D135</f>
        <v>0</v>
      </c>
      <c r="G134" s="323"/>
      <c r="H134" s="323"/>
      <c r="I134" s="58"/>
    </row>
    <row r="135" spans="1:9" ht="27.75" customHeight="1">
      <c r="A135" s="320"/>
      <c r="B135" s="321"/>
      <c r="C135" s="322"/>
      <c r="D135" s="323"/>
      <c r="E135" s="323"/>
      <c r="F135" s="58"/>
      <c r="G135" s="323"/>
      <c r="H135" s="323"/>
      <c r="I135" s="323"/>
    </row>
    <row r="136" spans="1:9" ht="27.95" customHeight="1">
      <c r="A136" s="325" t="s">
        <v>447</v>
      </c>
      <c r="B136" s="326" t="s">
        <v>921</v>
      </c>
      <c r="C136" s="327" t="s">
        <v>922</v>
      </c>
      <c r="D136" s="328">
        <f>D138+D140+D142+D144</f>
        <v>24400</v>
      </c>
      <c r="E136" s="328"/>
      <c r="F136" s="328">
        <f>D136-D137</f>
        <v>24400</v>
      </c>
      <c r="G136" s="328"/>
      <c r="H136" s="328"/>
      <c r="I136" s="56"/>
    </row>
    <row r="137" spans="1:9" ht="27.75" customHeight="1">
      <c r="A137" s="325"/>
      <c r="B137" s="326"/>
      <c r="C137" s="327"/>
      <c r="D137" s="328">
        <f>D139+D141+D143+D145</f>
        <v>0</v>
      </c>
      <c r="E137" s="328"/>
      <c r="F137" s="56"/>
      <c r="G137" s="328">
        <f>G139+G141+G143+G145</f>
        <v>24532</v>
      </c>
      <c r="H137" s="328"/>
      <c r="I137" s="328"/>
    </row>
    <row r="138" spans="1:9" ht="27.95" customHeight="1">
      <c r="A138" s="324" t="s">
        <v>448</v>
      </c>
      <c r="B138" s="321" t="s">
        <v>923</v>
      </c>
      <c r="C138" s="322" t="s">
        <v>924</v>
      </c>
      <c r="D138" s="323"/>
      <c r="E138" s="323"/>
      <c r="F138" s="323">
        <f>D138-D139</f>
        <v>0</v>
      </c>
      <c r="G138" s="323"/>
      <c r="H138" s="323"/>
      <c r="I138" s="58"/>
    </row>
    <row r="139" spans="1:9" ht="27.75" customHeight="1">
      <c r="A139" s="324"/>
      <c r="B139" s="321"/>
      <c r="C139" s="322"/>
      <c r="D139" s="323"/>
      <c r="E139" s="323"/>
      <c r="F139" s="58"/>
      <c r="G139" s="323"/>
      <c r="H139" s="323"/>
      <c r="I139" s="323"/>
    </row>
    <row r="140" spans="1:9" ht="27.95" customHeight="1">
      <c r="A140" s="320" t="s">
        <v>773</v>
      </c>
      <c r="B140" s="321" t="s">
        <v>925</v>
      </c>
      <c r="C140" s="322" t="s">
        <v>926</v>
      </c>
      <c r="D140" s="323">
        <v>24400</v>
      </c>
      <c r="E140" s="323"/>
      <c r="F140" s="323">
        <f>D140-D141</f>
        <v>24400</v>
      </c>
      <c r="G140" s="323"/>
      <c r="H140" s="323"/>
      <c r="I140" s="58"/>
    </row>
    <row r="141" spans="1:9" ht="27.75" customHeight="1">
      <c r="A141" s="320"/>
      <c r="B141" s="321"/>
      <c r="C141" s="322"/>
      <c r="D141" s="323"/>
      <c r="E141" s="323"/>
      <c r="F141" s="58"/>
      <c r="G141" s="323">
        <v>23854</v>
      </c>
      <c r="H141" s="323"/>
      <c r="I141" s="323"/>
    </row>
    <row r="142" spans="1:9" ht="27.75" customHeight="1">
      <c r="A142" s="320" t="s">
        <v>776</v>
      </c>
      <c r="B142" s="321" t="s">
        <v>927</v>
      </c>
      <c r="C142" s="322" t="s">
        <v>928</v>
      </c>
      <c r="D142" s="323"/>
      <c r="E142" s="323"/>
      <c r="F142" s="323">
        <f>D142-D143</f>
        <v>0</v>
      </c>
      <c r="G142" s="323"/>
      <c r="H142" s="323"/>
      <c r="I142" s="58"/>
    </row>
    <row r="143" spans="1:9" ht="27.75" customHeight="1">
      <c r="A143" s="320"/>
      <c r="B143" s="321"/>
      <c r="C143" s="322"/>
      <c r="D143" s="323"/>
      <c r="E143" s="323"/>
      <c r="F143" s="58"/>
      <c r="G143" s="323"/>
      <c r="H143" s="323"/>
      <c r="I143" s="323"/>
    </row>
    <row r="144" spans="1:9" ht="27.75" customHeight="1">
      <c r="A144" s="320" t="s">
        <v>779</v>
      </c>
      <c r="B144" s="321" t="s">
        <v>929</v>
      </c>
      <c r="C144" s="322" t="s">
        <v>930</v>
      </c>
      <c r="D144" s="323"/>
      <c r="E144" s="323"/>
      <c r="F144" s="323">
        <f>D144-D145</f>
        <v>0</v>
      </c>
      <c r="G144" s="323"/>
      <c r="H144" s="323"/>
      <c r="I144" s="58"/>
    </row>
    <row r="145" spans="1:9" ht="27.75" customHeight="1">
      <c r="A145" s="320"/>
      <c r="B145" s="321"/>
      <c r="C145" s="322"/>
      <c r="D145" s="323">
        <v>0</v>
      </c>
      <c r="E145" s="323"/>
      <c r="F145" s="58"/>
      <c r="G145" s="323">
        <v>678</v>
      </c>
      <c r="H145" s="323"/>
      <c r="I145" s="323"/>
    </row>
    <row r="146" spans="1:9">
      <c r="D146" s="68"/>
      <c r="E146" s="68"/>
      <c r="F146" s="68"/>
      <c r="G146" s="68"/>
      <c r="H146" s="68"/>
      <c r="I146" s="68"/>
    </row>
    <row r="147" spans="1:9">
      <c r="D147" s="68"/>
      <c r="E147" s="68"/>
      <c r="F147" s="68"/>
      <c r="G147" s="68"/>
      <c r="H147" s="68"/>
      <c r="I147" s="68"/>
    </row>
    <row r="148" spans="1:9">
      <c r="D148" s="68"/>
      <c r="E148" s="68"/>
      <c r="F148" s="68"/>
      <c r="G148" s="68"/>
      <c r="H148" s="68"/>
      <c r="I148" s="68"/>
    </row>
    <row r="149" spans="1:9">
      <c r="D149" s="68"/>
      <c r="E149" s="68"/>
      <c r="F149" s="68"/>
      <c r="G149" s="68"/>
      <c r="H149" s="68"/>
      <c r="I149" s="68"/>
    </row>
    <row r="150" spans="1:9">
      <c r="D150" s="68"/>
      <c r="E150" s="68"/>
      <c r="F150" s="68"/>
      <c r="G150" s="68"/>
      <c r="H150" s="68"/>
      <c r="I150" s="68"/>
    </row>
    <row r="151" spans="1:9">
      <c r="D151" s="68"/>
      <c r="E151" s="68"/>
      <c r="F151" s="68"/>
      <c r="G151" s="68"/>
      <c r="H151" s="68"/>
      <c r="I151" s="68"/>
    </row>
    <row r="152" spans="1:9">
      <c r="D152" s="68"/>
      <c r="E152" s="68"/>
      <c r="F152" s="68"/>
      <c r="G152" s="68"/>
      <c r="H152" s="68"/>
      <c r="I152" s="68"/>
    </row>
    <row r="153" spans="1:9">
      <c r="D153" s="68"/>
      <c r="E153" s="68"/>
      <c r="F153" s="68"/>
      <c r="G153" s="68"/>
      <c r="H153" s="68"/>
      <c r="I153" s="68"/>
    </row>
    <row r="154" spans="1:9">
      <c r="D154" s="68"/>
      <c r="E154" s="68"/>
      <c r="F154" s="68"/>
      <c r="G154" s="68"/>
      <c r="H154" s="68"/>
      <c r="I154" s="68"/>
    </row>
    <row r="155" spans="1:9">
      <c r="D155" s="68"/>
      <c r="E155" s="68"/>
      <c r="F155" s="68"/>
      <c r="G155" s="68"/>
      <c r="H155" s="68"/>
      <c r="I155" s="68"/>
    </row>
    <row r="156" spans="1:9">
      <c r="D156" s="68"/>
      <c r="E156" s="68"/>
      <c r="F156" s="68"/>
      <c r="G156" s="68"/>
      <c r="H156" s="68"/>
      <c r="I156" s="68"/>
    </row>
    <row r="157" spans="1:9">
      <c r="D157" s="68"/>
      <c r="E157" s="68"/>
      <c r="F157" s="68"/>
      <c r="G157" s="68"/>
      <c r="H157" s="68"/>
      <c r="I157" s="68"/>
    </row>
    <row r="158" spans="1:9">
      <c r="D158" s="68"/>
      <c r="E158" s="68"/>
      <c r="F158" s="68"/>
      <c r="G158" s="68"/>
      <c r="H158" s="68"/>
      <c r="I158" s="68"/>
    </row>
    <row r="159" spans="1:9">
      <c r="D159" s="68"/>
      <c r="E159" s="68"/>
      <c r="F159" s="68"/>
      <c r="G159" s="68"/>
      <c r="H159" s="68"/>
      <c r="I159" s="68"/>
    </row>
    <row r="160" spans="1:9">
      <c r="D160" s="68"/>
      <c r="E160" s="68"/>
      <c r="F160" s="68"/>
      <c r="G160" s="68"/>
      <c r="H160" s="68"/>
      <c r="I160" s="68"/>
    </row>
    <row r="161" spans="4:9">
      <c r="D161" s="68"/>
      <c r="E161" s="68"/>
      <c r="F161" s="68"/>
      <c r="G161" s="68"/>
      <c r="H161" s="68"/>
      <c r="I161" s="68"/>
    </row>
    <row r="162" spans="4:9">
      <c r="D162" s="68"/>
      <c r="E162" s="68"/>
      <c r="F162" s="68"/>
      <c r="G162" s="68"/>
      <c r="H162" s="68"/>
      <c r="I162" s="68"/>
    </row>
    <row r="163" spans="4:9">
      <c r="D163" s="68"/>
      <c r="E163" s="68"/>
      <c r="F163" s="68"/>
      <c r="G163" s="68"/>
      <c r="H163" s="68"/>
      <c r="I163" s="68"/>
    </row>
    <row r="164" spans="4:9">
      <c r="D164" s="68"/>
      <c r="E164" s="68"/>
      <c r="F164" s="68"/>
      <c r="G164" s="68"/>
      <c r="H164" s="68"/>
      <c r="I164" s="68"/>
    </row>
    <row r="165" spans="4:9">
      <c r="D165" s="68"/>
      <c r="E165" s="68"/>
      <c r="F165" s="68"/>
      <c r="G165" s="68"/>
      <c r="H165" s="68"/>
      <c r="I165" s="68"/>
    </row>
    <row r="166" spans="4:9">
      <c r="D166" s="68"/>
      <c r="E166" s="68"/>
      <c r="F166" s="68"/>
      <c r="G166" s="68"/>
      <c r="H166" s="68"/>
      <c r="I166" s="68"/>
    </row>
    <row r="167" spans="4:9">
      <c r="D167" s="68"/>
      <c r="E167" s="68"/>
      <c r="F167" s="68"/>
      <c r="G167" s="68"/>
      <c r="H167" s="68"/>
      <c r="I167" s="68"/>
    </row>
    <row r="168" spans="4:9">
      <c r="D168" s="68"/>
      <c r="E168" s="68"/>
      <c r="F168" s="68"/>
      <c r="G168" s="68"/>
      <c r="H168" s="68"/>
      <c r="I168" s="68"/>
    </row>
    <row r="169" spans="4:9">
      <c r="D169" s="68"/>
      <c r="E169" s="68"/>
      <c r="F169" s="68"/>
      <c r="G169" s="68"/>
      <c r="H169" s="68"/>
      <c r="I169" s="68"/>
    </row>
    <row r="170" spans="4:9">
      <c r="D170" s="68"/>
      <c r="E170" s="68"/>
      <c r="F170" s="68"/>
      <c r="G170" s="68"/>
      <c r="H170" s="68"/>
      <c r="I170" s="68"/>
    </row>
    <row r="171" spans="4:9">
      <c r="D171" s="68"/>
      <c r="E171" s="68"/>
      <c r="F171" s="68"/>
      <c r="G171" s="68"/>
      <c r="H171" s="68"/>
      <c r="I171" s="68"/>
    </row>
    <row r="172" spans="4:9">
      <c r="D172" s="68"/>
      <c r="E172" s="68"/>
      <c r="F172" s="68"/>
      <c r="G172" s="68"/>
      <c r="H172" s="68"/>
      <c r="I172" s="68"/>
    </row>
    <row r="173" spans="4:9">
      <c r="D173" s="68"/>
      <c r="E173" s="68"/>
      <c r="F173" s="68"/>
      <c r="G173" s="68"/>
      <c r="H173" s="68"/>
      <c r="I173" s="68"/>
    </row>
    <row r="174" spans="4:9">
      <c r="D174" s="68"/>
      <c r="E174" s="68"/>
      <c r="F174" s="68"/>
      <c r="G174" s="68"/>
      <c r="H174" s="68"/>
      <c r="I174" s="68"/>
    </row>
    <row r="175" spans="4:9">
      <c r="D175" s="68"/>
      <c r="E175" s="68"/>
      <c r="F175" s="68"/>
      <c r="G175" s="68"/>
      <c r="H175" s="68"/>
      <c r="I175" s="68"/>
    </row>
    <row r="176" spans="4:9">
      <c r="D176" s="68"/>
      <c r="E176" s="68"/>
      <c r="F176" s="68"/>
      <c r="G176" s="68"/>
      <c r="H176" s="68"/>
      <c r="I176" s="68"/>
    </row>
    <row r="177" spans="4:9">
      <c r="D177" s="68"/>
      <c r="E177" s="68"/>
      <c r="F177" s="68"/>
      <c r="G177" s="68"/>
      <c r="H177" s="68"/>
      <c r="I177" s="68"/>
    </row>
    <row r="178" spans="4:9">
      <c r="D178" s="68"/>
      <c r="E178" s="68"/>
      <c r="F178" s="68"/>
      <c r="G178" s="68"/>
      <c r="H178" s="68"/>
      <c r="I178" s="68"/>
    </row>
    <row r="179" spans="4:9">
      <c r="D179" s="68"/>
      <c r="E179" s="68"/>
      <c r="F179" s="68"/>
      <c r="G179" s="68"/>
      <c r="H179" s="68"/>
      <c r="I179" s="68"/>
    </row>
    <row r="180" spans="4:9">
      <c r="D180" s="68"/>
      <c r="E180" s="68"/>
      <c r="F180" s="68"/>
      <c r="G180" s="68"/>
      <c r="H180" s="68"/>
      <c r="I180" s="68"/>
    </row>
    <row r="181" spans="4:9">
      <c r="D181" s="68"/>
      <c r="E181" s="68"/>
      <c r="F181" s="68"/>
      <c r="G181" s="68"/>
      <c r="H181" s="68"/>
      <c r="I181" s="68"/>
    </row>
    <row r="182" spans="4:9">
      <c r="D182" s="68"/>
      <c r="E182" s="68"/>
      <c r="F182" s="68"/>
      <c r="G182" s="68"/>
      <c r="H182" s="68"/>
      <c r="I182" s="68"/>
    </row>
    <row r="183" spans="4:9">
      <c r="D183" s="68"/>
      <c r="E183" s="68"/>
      <c r="F183" s="68"/>
      <c r="G183" s="68"/>
      <c r="H183" s="68"/>
      <c r="I183" s="68"/>
    </row>
    <row r="184" spans="4:9">
      <c r="D184" s="68"/>
      <c r="E184" s="68"/>
      <c r="F184" s="68"/>
      <c r="G184" s="68"/>
      <c r="H184" s="68"/>
      <c r="I184" s="68"/>
    </row>
    <row r="185" spans="4:9">
      <c r="D185" s="68"/>
      <c r="E185" s="68"/>
      <c r="F185" s="68"/>
      <c r="G185" s="68"/>
      <c r="H185" s="68"/>
      <c r="I185" s="68"/>
    </row>
    <row r="186" spans="4:9">
      <c r="D186" s="68"/>
      <c r="E186" s="68"/>
      <c r="F186" s="68"/>
      <c r="G186" s="68"/>
      <c r="H186" s="68"/>
      <c r="I186" s="68"/>
    </row>
    <row r="187" spans="4:9">
      <c r="D187" s="68"/>
      <c r="E187" s="68"/>
      <c r="F187" s="68"/>
      <c r="G187" s="68"/>
      <c r="H187" s="68"/>
      <c r="I187" s="68"/>
    </row>
    <row r="188" spans="4:9">
      <c r="D188" s="68"/>
      <c r="E188" s="68"/>
      <c r="F188" s="68"/>
      <c r="G188" s="68"/>
      <c r="H188" s="68"/>
      <c r="I188" s="68"/>
    </row>
    <row r="189" spans="4:9">
      <c r="D189" s="68"/>
      <c r="E189" s="68"/>
      <c r="F189" s="68"/>
      <c r="G189" s="68"/>
      <c r="H189" s="68"/>
      <c r="I189" s="68"/>
    </row>
    <row r="190" spans="4:9">
      <c r="D190" s="68"/>
      <c r="E190" s="68"/>
      <c r="F190" s="68"/>
      <c r="G190" s="68"/>
      <c r="H190" s="68"/>
      <c r="I190" s="68"/>
    </row>
    <row r="191" spans="4:9">
      <c r="D191" s="68"/>
      <c r="E191" s="68"/>
      <c r="F191" s="68"/>
      <c r="G191" s="68"/>
      <c r="H191" s="68"/>
      <c r="I191" s="68"/>
    </row>
    <row r="192" spans="4:9">
      <c r="D192" s="68"/>
      <c r="E192" s="68"/>
      <c r="F192" s="68"/>
      <c r="G192" s="68"/>
      <c r="H192" s="68"/>
      <c r="I192" s="68"/>
    </row>
    <row r="193" spans="4:9">
      <c r="D193" s="68"/>
      <c r="E193" s="68"/>
      <c r="F193" s="68"/>
      <c r="G193" s="68"/>
      <c r="H193" s="68"/>
      <c r="I193" s="68"/>
    </row>
    <row r="194" spans="4:9">
      <c r="D194" s="68"/>
      <c r="E194" s="68"/>
      <c r="F194" s="68"/>
      <c r="G194" s="68"/>
      <c r="H194" s="68"/>
      <c r="I194" s="68"/>
    </row>
    <row r="195" spans="4:9">
      <c r="D195" s="68"/>
      <c r="E195" s="68"/>
      <c r="F195" s="68"/>
      <c r="G195" s="68"/>
      <c r="H195" s="68"/>
      <c r="I195" s="68"/>
    </row>
    <row r="196" spans="4:9">
      <c r="D196" s="68"/>
      <c r="E196" s="68"/>
      <c r="F196" s="68"/>
      <c r="G196" s="68"/>
      <c r="H196" s="68"/>
      <c r="I196" s="68"/>
    </row>
    <row r="197" spans="4:9">
      <c r="D197" s="68"/>
      <c r="E197" s="68"/>
      <c r="F197" s="68"/>
      <c r="G197" s="68"/>
      <c r="H197" s="68"/>
      <c r="I197" s="68"/>
    </row>
    <row r="198" spans="4:9">
      <c r="D198" s="68"/>
      <c r="E198" s="68"/>
      <c r="F198" s="68"/>
      <c r="G198" s="68"/>
      <c r="H198" s="68"/>
      <c r="I198" s="68"/>
    </row>
    <row r="199" spans="4:9">
      <c r="D199" s="68"/>
      <c r="E199" s="68"/>
      <c r="F199" s="68"/>
      <c r="G199" s="68"/>
      <c r="H199" s="68"/>
      <c r="I199" s="68"/>
    </row>
    <row r="200" spans="4:9">
      <c r="D200" s="68"/>
      <c r="E200" s="68"/>
      <c r="F200" s="68"/>
      <c r="G200" s="68"/>
      <c r="H200" s="68"/>
      <c r="I200" s="68"/>
    </row>
    <row r="201" spans="4:9">
      <c r="D201" s="68"/>
      <c r="E201" s="68"/>
      <c r="F201" s="68"/>
      <c r="G201" s="68"/>
      <c r="H201" s="68"/>
      <c r="I201" s="68"/>
    </row>
    <row r="202" spans="4:9">
      <c r="D202" s="68"/>
      <c r="E202" s="68"/>
      <c r="F202" s="68"/>
      <c r="G202" s="68"/>
      <c r="H202" s="68"/>
      <c r="I202" s="68"/>
    </row>
    <row r="203" spans="4:9">
      <c r="D203" s="68"/>
      <c r="E203" s="68"/>
      <c r="F203" s="68"/>
      <c r="G203" s="68"/>
      <c r="H203" s="68"/>
      <c r="I203" s="68"/>
    </row>
    <row r="204" spans="4:9">
      <c r="D204" s="68"/>
      <c r="E204" s="68"/>
      <c r="F204" s="68"/>
      <c r="G204" s="68"/>
      <c r="H204" s="68"/>
      <c r="I204" s="68"/>
    </row>
    <row r="205" spans="4:9">
      <c r="D205" s="68"/>
      <c r="E205" s="68"/>
      <c r="F205" s="68"/>
      <c r="G205" s="68"/>
      <c r="H205" s="68"/>
      <c r="I205" s="68"/>
    </row>
    <row r="206" spans="4:9">
      <c r="D206" s="68"/>
      <c r="E206" s="68"/>
      <c r="F206" s="68"/>
      <c r="G206" s="68"/>
      <c r="H206" s="68"/>
      <c r="I206" s="68"/>
    </row>
    <row r="207" spans="4:9">
      <c r="D207" s="68"/>
      <c r="E207" s="68"/>
      <c r="F207" s="68"/>
      <c r="G207" s="68"/>
      <c r="H207" s="68"/>
      <c r="I207" s="68"/>
    </row>
    <row r="208" spans="4:9">
      <c r="D208" s="68"/>
      <c r="E208" s="68"/>
      <c r="F208" s="68"/>
      <c r="G208" s="68"/>
      <c r="H208" s="68"/>
      <c r="I208" s="68"/>
    </row>
    <row r="209" spans="4:9">
      <c r="D209" s="68"/>
      <c r="E209" s="68"/>
      <c r="F209" s="68"/>
      <c r="G209" s="68"/>
      <c r="H209" s="68"/>
      <c r="I209" s="68"/>
    </row>
    <row r="210" spans="4:9">
      <c r="D210" s="68"/>
      <c r="E210" s="68"/>
      <c r="F210" s="68"/>
      <c r="G210" s="68"/>
      <c r="H210" s="68"/>
      <c r="I210" s="68"/>
    </row>
    <row r="211" spans="4:9">
      <c r="D211" s="68"/>
      <c r="E211" s="68"/>
      <c r="F211" s="68"/>
      <c r="G211" s="68"/>
      <c r="H211" s="68"/>
      <c r="I211" s="68"/>
    </row>
    <row r="212" spans="4:9">
      <c r="D212" s="68"/>
      <c r="E212" s="68"/>
      <c r="F212" s="68"/>
      <c r="G212" s="68"/>
      <c r="H212" s="68"/>
      <c r="I212" s="68"/>
    </row>
    <row r="213" spans="4:9">
      <c r="D213" s="68"/>
      <c r="E213" s="68"/>
      <c r="F213" s="68"/>
      <c r="G213" s="68"/>
      <c r="H213" s="68"/>
      <c r="I213" s="68"/>
    </row>
    <row r="214" spans="4:9">
      <c r="D214" s="68"/>
      <c r="E214" s="68"/>
      <c r="F214" s="68"/>
      <c r="G214" s="68"/>
      <c r="H214" s="68"/>
      <c r="I214" s="68"/>
    </row>
    <row r="215" spans="4:9">
      <c r="D215" s="68"/>
      <c r="E215" s="68"/>
      <c r="F215" s="68"/>
      <c r="G215" s="68"/>
      <c r="H215" s="68"/>
      <c r="I215" s="68"/>
    </row>
    <row r="216" spans="4:9">
      <c r="D216" s="68"/>
      <c r="E216" s="68"/>
      <c r="F216" s="68"/>
      <c r="G216" s="68"/>
      <c r="H216" s="68"/>
      <c r="I216" s="68"/>
    </row>
    <row r="217" spans="4:9">
      <c r="D217" s="68"/>
      <c r="E217" s="68"/>
      <c r="F217" s="68"/>
      <c r="G217" s="68"/>
      <c r="H217" s="68"/>
      <c r="I217" s="68"/>
    </row>
    <row r="218" spans="4:9">
      <c r="D218" s="68"/>
      <c r="E218" s="68"/>
      <c r="F218" s="68"/>
      <c r="G218" s="68"/>
      <c r="H218" s="68"/>
      <c r="I218" s="68"/>
    </row>
    <row r="219" spans="4:9">
      <c r="D219" s="68"/>
      <c r="E219" s="68"/>
      <c r="F219" s="68"/>
      <c r="G219" s="68"/>
      <c r="H219" s="68"/>
      <c r="I219" s="68"/>
    </row>
    <row r="220" spans="4:9">
      <c r="D220" s="68"/>
      <c r="E220" s="68"/>
      <c r="F220" s="68"/>
      <c r="G220" s="68"/>
      <c r="H220" s="68"/>
      <c r="I220" s="68"/>
    </row>
    <row r="221" spans="4:9">
      <c r="D221" s="68"/>
      <c r="E221" s="68"/>
      <c r="F221" s="68"/>
      <c r="G221" s="68"/>
      <c r="H221" s="68"/>
      <c r="I221" s="68"/>
    </row>
    <row r="222" spans="4:9">
      <c r="D222" s="68"/>
      <c r="E222" s="68"/>
      <c r="F222" s="68"/>
      <c r="G222" s="68"/>
      <c r="H222" s="68"/>
      <c r="I222" s="68"/>
    </row>
    <row r="223" spans="4:9">
      <c r="D223" s="68"/>
      <c r="E223" s="68"/>
      <c r="F223" s="68"/>
      <c r="G223" s="68"/>
      <c r="H223" s="68"/>
      <c r="I223" s="68"/>
    </row>
    <row r="224" spans="4:9">
      <c r="D224" s="68"/>
      <c r="E224" s="68"/>
      <c r="F224" s="68"/>
      <c r="G224" s="68"/>
      <c r="H224" s="68"/>
      <c r="I224" s="68"/>
    </row>
    <row r="225" spans="4:9">
      <c r="D225" s="68"/>
      <c r="E225" s="68"/>
      <c r="F225" s="68"/>
      <c r="G225" s="68"/>
      <c r="H225" s="68"/>
      <c r="I225" s="68"/>
    </row>
    <row r="226" spans="4:9">
      <c r="D226" s="68"/>
      <c r="E226" s="68"/>
      <c r="F226" s="68"/>
      <c r="G226" s="68"/>
      <c r="H226" s="68"/>
      <c r="I226" s="68"/>
    </row>
    <row r="227" spans="4:9">
      <c r="D227" s="68"/>
      <c r="E227" s="68"/>
      <c r="F227" s="68"/>
      <c r="G227" s="68"/>
      <c r="H227" s="68"/>
      <c r="I227" s="68"/>
    </row>
    <row r="228" spans="4:9">
      <c r="D228" s="68"/>
      <c r="E228" s="68"/>
      <c r="F228" s="68"/>
      <c r="G228" s="68"/>
      <c r="H228" s="68"/>
      <c r="I228" s="68"/>
    </row>
    <row r="229" spans="4:9">
      <c r="D229" s="68"/>
      <c r="E229" s="68"/>
      <c r="F229" s="68"/>
      <c r="G229" s="68"/>
      <c r="H229" s="68"/>
      <c r="I229" s="68"/>
    </row>
    <row r="230" spans="4:9">
      <c r="D230" s="68"/>
      <c r="E230" s="68"/>
      <c r="F230" s="68"/>
      <c r="G230" s="68"/>
      <c r="H230" s="68"/>
      <c r="I230" s="68"/>
    </row>
    <row r="231" spans="4:9">
      <c r="D231" s="68"/>
      <c r="E231" s="68"/>
      <c r="F231" s="68"/>
      <c r="G231" s="68"/>
      <c r="H231" s="68"/>
      <c r="I231" s="68"/>
    </row>
    <row r="232" spans="4:9">
      <c r="D232" s="68"/>
      <c r="E232" s="68"/>
      <c r="F232" s="68"/>
      <c r="G232" s="68"/>
      <c r="H232" s="68"/>
      <c r="I232" s="68"/>
    </row>
    <row r="233" spans="4:9">
      <c r="D233" s="68"/>
      <c r="E233" s="68"/>
      <c r="F233" s="68"/>
      <c r="G233" s="68"/>
      <c r="H233" s="68"/>
      <c r="I233" s="68"/>
    </row>
    <row r="234" spans="4:9">
      <c r="D234" s="68"/>
      <c r="E234" s="68"/>
      <c r="F234" s="68"/>
      <c r="G234" s="68"/>
      <c r="H234" s="68"/>
      <c r="I234" s="68"/>
    </row>
    <row r="235" spans="4:9">
      <c r="D235" s="68"/>
      <c r="E235" s="68"/>
      <c r="F235" s="68"/>
      <c r="G235" s="68"/>
      <c r="H235" s="68"/>
      <c r="I235" s="68"/>
    </row>
    <row r="236" spans="4:9">
      <c r="D236" s="68"/>
      <c r="E236" s="68"/>
      <c r="F236" s="68"/>
      <c r="G236" s="68"/>
      <c r="H236" s="68"/>
      <c r="I236" s="68"/>
    </row>
    <row r="237" spans="4:9">
      <c r="D237" s="68"/>
      <c r="E237" s="68"/>
      <c r="F237" s="68"/>
      <c r="G237" s="68"/>
      <c r="H237" s="68"/>
      <c r="I237" s="68"/>
    </row>
    <row r="238" spans="4:9">
      <c r="D238" s="68"/>
      <c r="E238" s="68"/>
      <c r="F238" s="68"/>
      <c r="G238" s="68"/>
      <c r="H238" s="68"/>
      <c r="I238" s="68"/>
    </row>
    <row r="239" spans="4:9">
      <c r="D239" s="68"/>
      <c r="E239" s="68"/>
      <c r="F239" s="68"/>
      <c r="G239" s="68"/>
      <c r="H239" s="68"/>
      <c r="I239" s="68"/>
    </row>
    <row r="240" spans="4:9">
      <c r="D240" s="68"/>
      <c r="E240" s="68"/>
      <c r="F240" s="68"/>
      <c r="G240" s="68"/>
      <c r="H240" s="68"/>
      <c r="I240" s="68"/>
    </row>
    <row r="241" spans="4:9">
      <c r="D241" s="68"/>
      <c r="E241" s="68"/>
      <c r="F241" s="68"/>
      <c r="G241" s="68"/>
      <c r="H241" s="68"/>
      <c r="I241" s="68"/>
    </row>
    <row r="242" spans="4:9">
      <c r="D242" s="68"/>
      <c r="E242" s="68"/>
      <c r="F242" s="68"/>
      <c r="G242" s="68"/>
      <c r="H242" s="68"/>
      <c r="I242" s="68"/>
    </row>
    <row r="243" spans="4:9">
      <c r="D243" s="68"/>
      <c r="E243" s="68"/>
      <c r="F243" s="68"/>
      <c r="G243" s="68"/>
      <c r="H243" s="68"/>
      <c r="I243" s="68"/>
    </row>
    <row r="244" spans="4:9">
      <c r="D244" s="68"/>
      <c r="E244" s="68"/>
      <c r="F244" s="68"/>
      <c r="G244" s="68"/>
      <c r="H244" s="68"/>
      <c r="I244" s="68"/>
    </row>
    <row r="245" spans="4:9">
      <c r="D245" s="68"/>
      <c r="E245" s="68"/>
      <c r="F245" s="68"/>
      <c r="G245" s="68"/>
      <c r="H245" s="68"/>
      <c r="I245" s="68"/>
    </row>
    <row r="246" spans="4:9">
      <c r="D246" s="68"/>
      <c r="E246" s="68"/>
      <c r="F246" s="68"/>
      <c r="G246" s="68"/>
      <c r="H246" s="68"/>
      <c r="I246" s="68"/>
    </row>
    <row r="247" spans="4:9">
      <c r="D247" s="68"/>
      <c r="E247" s="68"/>
      <c r="F247" s="68"/>
      <c r="G247" s="68"/>
      <c r="H247" s="68"/>
      <c r="I247" s="68"/>
    </row>
    <row r="248" spans="4:9">
      <c r="D248" s="68"/>
      <c r="E248" s="68"/>
      <c r="F248" s="68"/>
      <c r="G248" s="68"/>
      <c r="H248" s="68"/>
      <c r="I248" s="68"/>
    </row>
    <row r="249" spans="4:9">
      <c r="D249" s="68"/>
      <c r="E249" s="68"/>
      <c r="F249" s="68"/>
      <c r="G249" s="68"/>
      <c r="H249" s="68"/>
      <c r="I249" s="68"/>
    </row>
    <row r="250" spans="4:9">
      <c r="D250" s="68"/>
      <c r="E250" s="68"/>
      <c r="F250" s="68"/>
      <c r="G250" s="68"/>
      <c r="H250" s="68"/>
      <c r="I250" s="68"/>
    </row>
    <row r="251" spans="4:9">
      <c r="D251" s="68"/>
      <c r="E251" s="68"/>
      <c r="F251" s="68"/>
      <c r="G251" s="68"/>
      <c r="H251" s="68"/>
      <c r="I251" s="68"/>
    </row>
    <row r="252" spans="4:9">
      <c r="D252" s="68"/>
      <c r="E252" s="68"/>
      <c r="F252" s="68"/>
      <c r="G252" s="68"/>
      <c r="H252" s="68"/>
      <c r="I252" s="68"/>
    </row>
    <row r="253" spans="4:9">
      <c r="D253" s="68"/>
      <c r="E253" s="68"/>
      <c r="F253" s="68"/>
      <c r="G253" s="68"/>
      <c r="H253" s="68"/>
      <c r="I253" s="68"/>
    </row>
    <row r="254" spans="4:9">
      <c r="D254" s="68"/>
      <c r="E254" s="68"/>
      <c r="F254" s="68"/>
      <c r="G254" s="68"/>
      <c r="H254" s="68"/>
      <c r="I254" s="68"/>
    </row>
    <row r="255" spans="4:9">
      <c r="D255" s="68"/>
      <c r="E255" s="68"/>
      <c r="F255" s="68"/>
      <c r="G255" s="68"/>
      <c r="H255" s="68"/>
      <c r="I255" s="68"/>
    </row>
    <row r="256" spans="4:9">
      <c r="D256" s="68"/>
      <c r="E256" s="68"/>
      <c r="F256" s="68"/>
      <c r="G256" s="68"/>
      <c r="H256" s="68"/>
      <c r="I256" s="68"/>
    </row>
    <row r="257" spans="4:9">
      <c r="D257" s="68"/>
      <c r="E257" s="68"/>
      <c r="F257" s="68"/>
      <c r="G257" s="68"/>
      <c r="H257" s="68"/>
      <c r="I257" s="68"/>
    </row>
    <row r="258" spans="4:9">
      <c r="D258" s="68"/>
      <c r="E258" s="68"/>
      <c r="F258" s="68"/>
      <c r="G258" s="68"/>
      <c r="H258" s="68"/>
      <c r="I258" s="68"/>
    </row>
    <row r="259" spans="4:9">
      <c r="D259" s="68"/>
      <c r="E259" s="68"/>
      <c r="F259" s="68"/>
      <c r="G259" s="68"/>
      <c r="H259" s="68"/>
      <c r="I259" s="68"/>
    </row>
    <row r="260" spans="4:9">
      <c r="D260" s="68"/>
      <c r="E260" s="68"/>
      <c r="F260" s="68"/>
      <c r="G260" s="68"/>
      <c r="H260" s="68"/>
      <c r="I260" s="68"/>
    </row>
    <row r="261" spans="4:9">
      <c r="D261" s="68"/>
      <c r="E261" s="68"/>
      <c r="F261" s="68"/>
      <c r="G261" s="68"/>
      <c r="H261" s="68"/>
      <c r="I261" s="68"/>
    </row>
    <row r="262" spans="4:9">
      <c r="D262" s="68"/>
      <c r="E262" s="68"/>
      <c r="F262" s="68"/>
      <c r="G262" s="68"/>
      <c r="H262" s="68"/>
      <c r="I262" s="68"/>
    </row>
    <row r="263" spans="4:9">
      <c r="D263" s="68"/>
      <c r="E263" s="68"/>
      <c r="F263" s="68"/>
      <c r="G263" s="68"/>
      <c r="H263" s="68"/>
      <c r="I263" s="68"/>
    </row>
    <row r="264" spans="4:9">
      <c r="D264" s="68"/>
      <c r="E264" s="68"/>
      <c r="F264" s="68"/>
      <c r="G264" s="68"/>
      <c r="H264" s="68"/>
      <c r="I264" s="68"/>
    </row>
    <row r="265" spans="4:9">
      <c r="D265" s="68"/>
      <c r="E265" s="68"/>
      <c r="F265" s="68"/>
      <c r="G265" s="68"/>
      <c r="H265" s="68"/>
      <c r="I265" s="68"/>
    </row>
    <row r="266" spans="4:9">
      <c r="D266" s="68"/>
      <c r="E266" s="68"/>
      <c r="F266" s="68"/>
      <c r="G266" s="68"/>
      <c r="H266" s="68"/>
      <c r="I266" s="68"/>
    </row>
    <row r="267" spans="4:9">
      <c r="D267" s="68"/>
      <c r="E267" s="68"/>
      <c r="F267" s="68"/>
      <c r="G267" s="68"/>
      <c r="H267" s="68"/>
      <c r="I267" s="68"/>
    </row>
    <row r="268" spans="4:9">
      <c r="D268" s="68"/>
      <c r="E268" s="68"/>
      <c r="F268" s="68"/>
      <c r="G268" s="68"/>
      <c r="H268" s="68"/>
      <c r="I268" s="68"/>
    </row>
    <row r="269" spans="4:9">
      <c r="D269" s="68"/>
      <c r="E269" s="68"/>
      <c r="F269" s="68"/>
      <c r="G269" s="68"/>
      <c r="H269" s="68"/>
      <c r="I269" s="68"/>
    </row>
    <row r="270" spans="4:9">
      <c r="D270" s="68"/>
      <c r="E270" s="68"/>
      <c r="F270" s="68"/>
      <c r="G270" s="68"/>
      <c r="H270" s="68"/>
      <c r="I270" s="68"/>
    </row>
    <row r="271" spans="4:9">
      <c r="D271" s="68"/>
      <c r="E271" s="68"/>
      <c r="F271" s="68"/>
      <c r="G271" s="68"/>
      <c r="H271" s="68"/>
      <c r="I271" s="68"/>
    </row>
    <row r="272" spans="4:9">
      <c r="D272" s="68"/>
      <c r="E272" s="68"/>
      <c r="F272" s="68"/>
      <c r="G272" s="68"/>
      <c r="H272" s="68"/>
      <c r="I272" s="68"/>
    </row>
    <row r="273" spans="4:9">
      <c r="D273" s="68"/>
      <c r="E273" s="68"/>
      <c r="F273" s="68"/>
      <c r="G273" s="68"/>
      <c r="H273" s="68"/>
      <c r="I273" s="68"/>
    </row>
    <row r="274" spans="4:9">
      <c r="D274" s="68"/>
      <c r="E274" s="68"/>
      <c r="F274" s="68"/>
      <c r="G274" s="68"/>
      <c r="H274" s="68"/>
      <c r="I274" s="68"/>
    </row>
    <row r="275" spans="4:9">
      <c r="D275" s="68"/>
      <c r="E275" s="68"/>
      <c r="F275" s="68"/>
      <c r="G275" s="68"/>
      <c r="H275" s="68"/>
      <c r="I275" s="68"/>
    </row>
    <row r="276" spans="4:9">
      <c r="D276" s="68"/>
      <c r="E276" s="68"/>
      <c r="F276" s="68"/>
      <c r="G276" s="68"/>
      <c r="H276" s="68"/>
      <c r="I276" s="68"/>
    </row>
    <row r="277" spans="4:9">
      <c r="D277" s="68"/>
      <c r="E277" s="68"/>
      <c r="F277" s="68"/>
      <c r="G277" s="68"/>
      <c r="H277" s="68"/>
      <c r="I277" s="68"/>
    </row>
    <row r="278" spans="4:9">
      <c r="D278" s="68"/>
      <c r="E278" s="68"/>
      <c r="F278" s="68"/>
      <c r="G278" s="68"/>
      <c r="H278" s="68"/>
      <c r="I278" s="68"/>
    </row>
    <row r="279" spans="4:9">
      <c r="D279" s="68"/>
      <c r="E279" s="68"/>
      <c r="F279" s="68"/>
      <c r="G279" s="68"/>
      <c r="H279" s="68"/>
      <c r="I279" s="68"/>
    </row>
    <row r="280" spans="4:9">
      <c r="D280" s="68"/>
      <c r="E280" s="68"/>
      <c r="F280" s="68"/>
      <c r="G280" s="68"/>
      <c r="H280" s="68"/>
      <c r="I280" s="68"/>
    </row>
    <row r="281" spans="4:9">
      <c r="D281" s="68"/>
      <c r="E281" s="68"/>
      <c r="F281" s="68"/>
      <c r="G281" s="68"/>
      <c r="H281" s="68"/>
      <c r="I281" s="68"/>
    </row>
    <row r="282" spans="4:9">
      <c r="D282" s="68"/>
      <c r="E282" s="68"/>
      <c r="F282" s="68"/>
      <c r="G282" s="68"/>
      <c r="H282" s="68"/>
      <c r="I282" s="68"/>
    </row>
    <row r="283" spans="4:9">
      <c r="D283" s="68"/>
      <c r="E283" s="68"/>
      <c r="F283" s="68"/>
      <c r="G283" s="68"/>
      <c r="H283" s="68"/>
      <c r="I283" s="68"/>
    </row>
    <row r="284" spans="4:9">
      <c r="D284" s="68"/>
      <c r="E284" s="68"/>
      <c r="F284" s="68"/>
      <c r="G284" s="68"/>
      <c r="H284" s="68"/>
      <c r="I284" s="68"/>
    </row>
    <row r="285" spans="4:9">
      <c r="D285" s="68"/>
      <c r="E285" s="68"/>
      <c r="F285" s="68"/>
      <c r="G285" s="68"/>
      <c r="H285" s="68"/>
      <c r="I285" s="68"/>
    </row>
    <row r="286" spans="4:9">
      <c r="D286" s="68"/>
      <c r="E286" s="68"/>
      <c r="F286" s="68"/>
      <c r="G286" s="68"/>
      <c r="H286" s="68"/>
      <c r="I286" s="68"/>
    </row>
    <row r="287" spans="4:9">
      <c r="D287" s="68"/>
      <c r="E287" s="68"/>
      <c r="F287" s="68"/>
      <c r="G287" s="68"/>
      <c r="H287" s="68"/>
      <c r="I287" s="68"/>
    </row>
    <row r="288" spans="4:9">
      <c r="D288" s="68"/>
      <c r="E288" s="68"/>
      <c r="F288" s="68"/>
      <c r="G288" s="68"/>
      <c r="H288" s="68"/>
      <c r="I288" s="68"/>
    </row>
    <row r="289" spans="4:9">
      <c r="D289" s="68"/>
      <c r="E289" s="68"/>
      <c r="F289" s="68"/>
      <c r="G289" s="68"/>
      <c r="H289" s="68"/>
      <c r="I289" s="68"/>
    </row>
    <row r="290" spans="4:9">
      <c r="D290" s="68"/>
      <c r="E290" s="68"/>
      <c r="F290" s="68"/>
      <c r="G290" s="68"/>
      <c r="H290" s="68"/>
      <c r="I290" s="68"/>
    </row>
    <row r="291" spans="4:9">
      <c r="D291" s="68"/>
      <c r="E291" s="68"/>
      <c r="F291" s="68"/>
      <c r="G291" s="68"/>
      <c r="H291" s="68"/>
      <c r="I291" s="68"/>
    </row>
    <row r="292" spans="4:9">
      <c r="D292" s="68"/>
      <c r="E292" s="68"/>
      <c r="F292" s="68"/>
      <c r="G292" s="68"/>
      <c r="H292" s="68"/>
      <c r="I292" s="68"/>
    </row>
    <row r="293" spans="4:9">
      <c r="D293" s="68"/>
      <c r="E293" s="68"/>
      <c r="F293" s="68"/>
      <c r="G293" s="68"/>
      <c r="H293" s="68"/>
      <c r="I293" s="68"/>
    </row>
    <row r="294" spans="4:9">
      <c r="D294" s="68"/>
      <c r="E294" s="68"/>
      <c r="F294" s="68"/>
      <c r="G294" s="68"/>
      <c r="H294" s="68"/>
      <c r="I294" s="68"/>
    </row>
    <row r="295" spans="4:9">
      <c r="D295" s="68"/>
      <c r="E295" s="68"/>
      <c r="F295" s="68"/>
      <c r="G295" s="68"/>
      <c r="H295" s="68"/>
      <c r="I295" s="68"/>
    </row>
    <row r="296" spans="4:9">
      <c r="D296" s="68"/>
      <c r="E296" s="68"/>
      <c r="F296" s="68"/>
      <c r="G296" s="68"/>
      <c r="H296" s="68"/>
      <c r="I296" s="68"/>
    </row>
    <row r="297" spans="4:9">
      <c r="D297" s="68"/>
      <c r="E297" s="68"/>
      <c r="F297" s="68"/>
      <c r="G297" s="68"/>
      <c r="H297" s="68"/>
      <c r="I297" s="68"/>
    </row>
    <row r="298" spans="4:9">
      <c r="D298" s="68"/>
      <c r="E298" s="68"/>
      <c r="F298" s="68"/>
      <c r="G298" s="68"/>
      <c r="H298" s="68"/>
      <c r="I298" s="68"/>
    </row>
    <row r="299" spans="4:9">
      <c r="D299" s="68"/>
      <c r="E299" s="68"/>
      <c r="F299" s="68"/>
      <c r="G299" s="68"/>
      <c r="H299" s="68"/>
      <c r="I299" s="68"/>
    </row>
    <row r="300" spans="4:9">
      <c r="D300" s="68"/>
      <c r="E300" s="68"/>
      <c r="F300" s="68"/>
      <c r="G300" s="68"/>
      <c r="H300" s="68"/>
      <c r="I300" s="68"/>
    </row>
    <row r="301" spans="4:9">
      <c r="D301" s="68"/>
      <c r="E301" s="68"/>
      <c r="F301" s="68"/>
      <c r="G301" s="68"/>
      <c r="H301" s="68"/>
      <c r="I301" s="68"/>
    </row>
    <row r="302" spans="4:9">
      <c r="D302" s="68"/>
      <c r="E302" s="68"/>
      <c r="F302" s="68"/>
      <c r="G302" s="68"/>
      <c r="H302" s="68"/>
      <c r="I302" s="68"/>
    </row>
    <row r="303" spans="4:9">
      <c r="D303" s="68"/>
      <c r="E303" s="68"/>
      <c r="F303" s="68"/>
      <c r="G303" s="68"/>
      <c r="H303" s="68"/>
      <c r="I303" s="68"/>
    </row>
    <row r="304" spans="4:9">
      <c r="D304" s="68"/>
      <c r="E304" s="68"/>
      <c r="F304" s="68"/>
      <c r="G304" s="68"/>
      <c r="H304" s="68"/>
      <c r="I304" s="68"/>
    </row>
    <row r="305" spans="4:9">
      <c r="D305" s="68"/>
      <c r="E305" s="68"/>
      <c r="F305" s="68"/>
      <c r="G305" s="68"/>
      <c r="H305" s="68"/>
      <c r="I305" s="68"/>
    </row>
    <row r="306" spans="4:9">
      <c r="D306" s="68"/>
      <c r="E306" s="68"/>
      <c r="F306" s="68"/>
      <c r="G306" s="68"/>
      <c r="H306" s="68"/>
      <c r="I306" s="68"/>
    </row>
    <row r="307" spans="4:9">
      <c r="D307" s="68"/>
      <c r="E307" s="68"/>
      <c r="F307" s="68"/>
      <c r="G307" s="68"/>
      <c r="H307" s="68"/>
      <c r="I307" s="68"/>
    </row>
    <row r="308" spans="4:9">
      <c r="D308" s="68"/>
      <c r="E308" s="68"/>
      <c r="F308" s="68"/>
      <c r="G308" s="68"/>
      <c r="H308" s="68"/>
      <c r="I308" s="68"/>
    </row>
    <row r="309" spans="4:9">
      <c r="D309" s="68"/>
      <c r="E309" s="68"/>
      <c r="F309" s="68"/>
      <c r="G309" s="68"/>
      <c r="H309" s="68"/>
      <c r="I309" s="68"/>
    </row>
    <row r="310" spans="4:9">
      <c r="D310" s="68"/>
      <c r="E310" s="68"/>
      <c r="F310" s="68"/>
      <c r="G310" s="68"/>
      <c r="H310" s="68"/>
      <c r="I310" s="68"/>
    </row>
    <row r="311" spans="4:9">
      <c r="D311" s="68"/>
      <c r="E311" s="68"/>
      <c r="F311" s="68"/>
      <c r="G311" s="68"/>
      <c r="H311" s="68"/>
      <c r="I311" s="68"/>
    </row>
    <row r="312" spans="4:9">
      <c r="D312" s="68"/>
      <c r="E312" s="68"/>
      <c r="F312" s="68"/>
      <c r="G312" s="68"/>
      <c r="H312" s="68"/>
      <c r="I312" s="68"/>
    </row>
    <row r="313" spans="4:9">
      <c r="D313" s="68"/>
      <c r="E313" s="68"/>
      <c r="F313" s="68"/>
      <c r="G313" s="68"/>
      <c r="H313" s="68"/>
      <c r="I313" s="68"/>
    </row>
    <row r="314" spans="4:9">
      <c r="D314" s="68"/>
      <c r="E314" s="68"/>
      <c r="F314" s="68"/>
      <c r="G314" s="68"/>
      <c r="H314" s="68"/>
      <c r="I314" s="68"/>
    </row>
    <row r="315" spans="4:9">
      <c r="D315" s="68"/>
      <c r="E315" s="68"/>
      <c r="F315" s="68"/>
      <c r="G315" s="68"/>
      <c r="H315" s="68"/>
      <c r="I315" s="68"/>
    </row>
    <row r="316" spans="4:9">
      <c r="D316" s="68"/>
      <c r="E316" s="68"/>
      <c r="F316" s="68"/>
      <c r="G316" s="68"/>
      <c r="H316" s="68"/>
      <c r="I316" s="68"/>
    </row>
    <row r="317" spans="4:9">
      <c r="D317" s="68"/>
      <c r="E317" s="68"/>
      <c r="F317" s="68"/>
      <c r="G317" s="68"/>
      <c r="H317" s="68"/>
      <c r="I317" s="68"/>
    </row>
    <row r="318" spans="4:9">
      <c r="D318" s="68"/>
      <c r="E318" s="68"/>
      <c r="F318" s="68"/>
      <c r="G318" s="68"/>
      <c r="H318" s="68"/>
      <c r="I318" s="68"/>
    </row>
    <row r="319" spans="4:9">
      <c r="D319" s="68"/>
      <c r="E319" s="68"/>
      <c r="F319" s="68"/>
      <c r="G319" s="68"/>
      <c r="H319" s="68"/>
      <c r="I319" s="68"/>
    </row>
    <row r="320" spans="4:9">
      <c r="D320" s="68"/>
      <c r="E320" s="68"/>
      <c r="F320" s="68"/>
      <c r="G320" s="68"/>
      <c r="H320" s="68"/>
      <c r="I320" s="68"/>
    </row>
    <row r="321" spans="4:9">
      <c r="D321" s="68"/>
      <c r="E321" s="68"/>
      <c r="F321" s="68"/>
      <c r="G321" s="68"/>
      <c r="H321" s="68"/>
      <c r="I321" s="68"/>
    </row>
    <row r="322" spans="4:9">
      <c r="D322" s="68"/>
      <c r="E322" s="68"/>
      <c r="F322" s="68"/>
      <c r="G322" s="68"/>
      <c r="H322" s="68"/>
      <c r="I322" s="68"/>
    </row>
    <row r="323" spans="4:9">
      <c r="D323" s="68"/>
      <c r="E323" s="68"/>
      <c r="F323" s="68"/>
      <c r="G323" s="68"/>
      <c r="H323" s="68"/>
      <c r="I323" s="68"/>
    </row>
    <row r="324" spans="4:9">
      <c r="D324" s="68"/>
      <c r="E324" s="68"/>
      <c r="F324" s="68"/>
      <c r="G324" s="68"/>
      <c r="H324" s="68"/>
      <c r="I324" s="68"/>
    </row>
    <row r="325" spans="4:9">
      <c r="D325" s="68"/>
      <c r="E325" s="68"/>
      <c r="F325" s="68"/>
      <c r="G325" s="68"/>
      <c r="H325" s="68"/>
      <c r="I325" s="68"/>
    </row>
    <row r="326" spans="4:9">
      <c r="D326" s="68"/>
      <c r="E326" s="68"/>
      <c r="F326" s="68"/>
      <c r="G326" s="68"/>
      <c r="H326" s="68"/>
      <c r="I326" s="68"/>
    </row>
    <row r="327" spans="4:9">
      <c r="D327" s="68"/>
      <c r="E327" s="68"/>
      <c r="F327" s="68"/>
      <c r="G327" s="68"/>
      <c r="H327" s="68"/>
      <c r="I327" s="68"/>
    </row>
    <row r="328" spans="4:9">
      <c r="D328" s="68"/>
      <c r="E328" s="68"/>
      <c r="F328" s="68"/>
      <c r="G328" s="68"/>
      <c r="H328" s="68"/>
      <c r="I328" s="68"/>
    </row>
    <row r="329" spans="4:9">
      <c r="D329" s="68"/>
      <c r="E329" s="68"/>
      <c r="F329" s="68"/>
      <c r="G329" s="68"/>
      <c r="H329" s="68"/>
      <c r="I329" s="68"/>
    </row>
    <row r="330" spans="4:9">
      <c r="D330" s="68"/>
      <c r="E330" s="68"/>
      <c r="F330" s="68"/>
      <c r="G330" s="68"/>
      <c r="H330" s="68"/>
      <c r="I330" s="68"/>
    </row>
    <row r="331" spans="4:9">
      <c r="D331" s="68"/>
      <c r="E331" s="68"/>
      <c r="F331" s="68"/>
      <c r="G331" s="68"/>
      <c r="H331" s="68"/>
      <c r="I331" s="68"/>
    </row>
    <row r="332" spans="4:9">
      <c r="D332" s="68"/>
      <c r="E332" s="68"/>
      <c r="F332" s="68"/>
      <c r="G332" s="68"/>
      <c r="H332" s="68"/>
      <c r="I332" s="68"/>
    </row>
    <row r="333" spans="4:9">
      <c r="D333" s="68"/>
      <c r="E333" s="68"/>
      <c r="F333" s="68"/>
      <c r="G333" s="68"/>
      <c r="H333" s="68"/>
      <c r="I333" s="68"/>
    </row>
    <row r="334" spans="4:9">
      <c r="D334" s="68"/>
      <c r="E334" s="68"/>
      <c r="F334" s="68"/>
      <c r="G334" s="68"/>
      <c r="H334" s="68"/>
      <c r="I334" s="68"/>
    </row>
    <row r="335" spans="4:9">
      <c r="D335" s="68"/>
      <c r="E335" s="68"/>
      <c r="F335" s="68"/>
      <c r="G335" s="68"/>
      <c r="H335" s="68"/>
      <c r="I335" s="68"/>
    </row>
    <row r="336" spans="4:9">
      <c r="D336" s="68"/>
      <c r="E336" s="68"/>
      <c r="F336" s="68"/>
      <c r="G336" s="68"/>
      <c r="H336" s="68"/>
      <c r="I336" s="68"/>
    </row>
    <row r="337" spans="4:9">
      <c r="D337" s="68"/>
      <c r="E337" s="68"/>
      <c r="F337" s="68"/>
      <c r="G337" s="68"/>
      <c r="H337" s="68"/>
      <c r="I337" s="68"/>
    </row>
    <row r="338" spans="4:9">
      <c r="D338" s="68"/>
      <c r="E338" s="68"/>
      <c r="F338" s="68"/>
      <c r="G338" s="68"/>
      <c r="H338" s="68"/>
      <c r="I338" s="68"/>
    </row>
    <row r="339" spans="4:9">
      <c r="D339" s="68"/>
      <c r="E339" s="68"/>
      <c r="F339" s="68"/>
      <c r="G339" s="68"/>
      <c r="H339" s="68"/>
      <c r="I339" s="68"/>
    </row>
    <row r="340" spans="4:9">
      <c r="D340" s="68"/>
      <c r="E340" s="68"/>
      <c r="F340" s="68"/>
      <c r="G340" s="68"/>
      <c r="H340" s="68"/>
      <c r="I340" s="68"/>
    </row>
    <row r="341" spans="4:9">
      <c r="D341" s="68"/>
      <c r="E341" s="68"/>
      <c r="F341" s="68"/>
      <c r="G341" s="68"/>
      <c r="H341" s="68"/>
      <c r="I341" s="68"/>
    </row>
    <row r="342" spans="4:9">
      <c r="D342" s="68"/>
      <c r="E342" s="68"/>
      <c r="F342" s="68"/>
      <c r="G342" s="68"/>
      <c r="H342" s="68"/>
      <c r="I342" s="68"/>
    </row>
    <row r="343" spans="4:9">
      <c r="D343" s="68"/>
      <c r="E343" s="68"/>
      <c r="F343" s="68"/>
      <c r="G343" s="68"/>
      <c r="H343" s="68"/>
      <c r="I343" s="68"/>
    </row>
    <row r="344" spans="4:9">
      <c r="D344" s="68"/>
      <c r="E344" s="68"/>
      <c r="F344" s="68"/>
      <c r="G344" s="68"/>
      <c r="H344" s="68"/>
      <c r="I344" s="68"/>
    </row>
    <row r="345" spans="4:9">
      <c r="D345" s="68"/>
      <c r="E345" s="68"/>
      <c r="F345" s="68"/>
      <c r="G345" s="68"/>
      <c r="H345" s="68"/>
      <c r="I345" s="68"/>
    </row>
    <row r="346" spans="4:9">
      <c r="D346" s="68"/>
      <c r="E346" s="68"/>
      <c r="F346" s="68"/>
      <c r="G346" s="68"/>
      <c r="H346" s="68"/>
      <c r="I346" s="68"/>
    </row>
    <row r="347" spans="4:9">
      <c r="D347" s="68"/>
      <c r="E347" s="68"/>
      <c r="F347" s="68"/>
      <c r="G347" s="68"/>
      <c r="H347" s="68"/>
      <c r="I347" s="68"/>
    </row>
    <row r="348" spans="4:9">
      <c r="D348" s="68"/>
      <c r="E348" s="68"/>
      <c r="F348" s="68"/>
      <c r="G348" s="68"/>
      <c r="H348" s="68"/>
      <c r="I348" s="68"/>
    </row>
    <row r="349" spans="4:9">
      <c r="D349" s="68"/>
      <c r="E349" s="68"/>
      <c r="F349" s="68"/>
      <c r="G349" s="68"/>
      <c r="H349" s="68"/>
      <c r="I349" s="68"/>
    </row>
    <row r="350" spans="4:9">
      <c r="D350" s="68"/>
      <c r="E350" s="68"/>
      <c r="F350" s="68"/>
      <c r="G350" s="68"/>
      <c r="H350" s="68"/>
      <c r="I350" s="68"/>
    </row>
    <row r="351" spans="4:9">
      <c r="D351" s="68"/>
      <c r="E351" s="68"/>
      <c r="F351" s="68"/>
      <c r="G351" s="68"/>
      <c r="H351" s="68"/>
      <c r="I351" s="68"/>
    </row>
    <row r="352" spans="4:9">
      <c r="D352" s="68"/>
      <c r="E352" s="68"/>
      <c r="F352" s="68"/>
      <c r="G352" s="68"/>
      <c r="H352" s="68"/>
      <c r="I352" s="68"/>
    </row>
    <row r="353" spans="4:9">
      <c r="D353" s="68"/>
      <c r="E353" s="68"/>
      <c r="F353" s="68"/>
      <c r="G353" s="68"/>
      <c r="H353" s="68"/>
      <c r="I353" s="68"/>
    </row>
    <row r="354" spans="4:9">
      <c r="D354" s="68"/>
      <c r="E354" s="68"/>
      <c r="F354" s="68"/>
      <c r="G354" s="68"/>
      <c r="H354" s="68"/>
      <c r="I354" s="68"/>
    </row>
    <row r="355" spans="4:9">
      <c r="D355" s="68"/>
      <c r="E355" s="68"/>
      <c r="F355" s="68"/>
      <c r="G355" s="68"/>
      <c r="H355" s="68"/>
      <c r="I355" s="68"/>
    </row>
    <row r="356" spans="4:9">
      <c r="D356" s="68"/>
      <c r="E356" s="68"/>
      <c r="F356" s="68"/>
      <c r="G356" s="68"/>
      <c r="H356" s="68"/>
      <c r="I356" s="68"/>
    </row>
    <row r="357" spans="4:9">
      <c r="D357" s="68"/>
      <c r="E357" s="68"/>
      <c r="F357" s="68"/>
      <c r="G357" s="68"/>
      <c r="H357" s="68"/>
      <c r="I357" s="68"/>
    </row>
    <row r="358" spans="4:9">
      <c r="D358" s="68"/>
      <c r="E358" s="68"/>
      <c r="F358" s="68"/>
      <c r="G358" s="68"/>
      <c r="H358" s="68"/>
      <c r="I358" s="68"/>
    </row>
    <row r="359" spans="4:9">
      <c r="D359" s="68"/>
      <c r="E359" s="68"/>
      <c r="F359" s="68"/>
      <c r="G359" s="68"/>
      <c r="H359" s="68"/>
      <c r="I359" s="68"/>
    </row>
    <row r="360" spans="4:9">
      <c r="D360" s="68"/>
      <c r="E360" s="68"/>
      <c r="F360" s="68"/>
      <c r="G360" s="68"/>
      <c r="H360" s="68"/>
      <c r="I360" s="68"/>
    </row>
    <row r="361" spans="4:9">
      <c r="D361" s="68"/>
      <c r="E361" s="68"/>
      <c r="F361" s="68"/>
      <c r="G361" s="68"/>
      <c r="H361" s="68"/>
      <c r="I361" s="68"/>
    </row>
    <row r="362" spans="4:9">
      <c r="D362" s="68"/>
      <c r="E362" s="68"/>
      <c r="F362" s="68"/>
      <c r="G362" s="68"/>
      <c r="H362" s="68"/>
      <c r="I362" s="68"/>
    </row>
    <row r="363" spans="4:9">
      <c r="D363" s="68"/>
      <c r="E363" s="68"/>
      <c r="F363" s="68"/>
      <c r="G363" s="68"/>
      <c r="H363" s="68"/>
      <c r="I363" s="68"/>
    </row>
    <row r="364" spans="4:9">
      <c r="D364" s="68"/>
      <c r="E364" s="68"/>
      <c r="F364" s="68"/>
      <c r="G364" s="68"/>
      <c r="H364" s="68"/>
      <c r="I364" s="68"/>
    </row>
    <row r="365" spans="4:9">
      <c r="D365" s="68"/>
      <c r="E365" s="68"/>
      <c r="F365" s="68"/>
      <c r="G365" s="68"/>
      <c r="H365" s="68"/>
      <c r="I365" s="68"/>
    </row>
    <row r="366" spans="4:9">
      <c r="D366" s="68"/>
      <c r="E366" s="68"/>
      <c r="F366" s="68"/>
      <c r="G366" s="68"/>
      <c r="H366" s="68"/>
      <c r="I366" s="68"/>
    </row>
    <row r="367" spans="4:9">
      <c r="D367" s="68"/>
      <c r="E367" s="68"/>
      <c r="F367" s="68"/>
      <c r="G367" s="68"/>
      <c r="H367" s="68"/>
      <c r="I367" s="68"/>
    </row>
    <row r="368" spans="4:9">
      <c r="D368" s="68"/>
      <c r="E368" s="68"/>
      <c r="F368" s="68"/>
      <c r="G368" s="68"/>
      <c r="H368" s="68"/>
      <c r="I368" s="68"/>
    </row>
    <row r="369" spans="4:9">
      <c r="D369" s="68"/>
      <c r="E369" s="68"/>
      <c r="F369" s="68"/>
      <c r="G369" s="68"/>
      <c r="H369" s="68"/>
      <c r="I369" s="68"/>
    </row>
    <row r="370" spans="4:9">
      <c r="D370" s="68"/>
      <c r="E370" s="68"/>
      <c r="F370" s="68"/>
      <c r="G370" s="68"/>
      <c r="H370" s="68"/>
      <c r="I370" s="68"/>
    </row>
    <row r="371" spans="4:9">
      <c r="D371" s="68"/>
      <c r="E371" s="68"/>
      <c r="F371" s="68"/>
      <c r="G371" s="68"/>
      <c r="H371" s="68"/>
      <c r="I371" s="68"/>
    </row>
    <row r="372" spans="4:9">
      <c r="D372" s="68"/>
      <c r="E372" s="68"/>
      <c r="F372" s="68"/>
      <c r="G372" s="68"/>
      <c r="H372" s="68"/>
      <c r="I372" s="68"/>
    </row>
    <row r="373" spans="4:9">
      <c r="D373" s="68"/>
      <c r="E373" s="68"/>
      <c r="F373" s="68"/>
      <c r="G373" s="68"/>
      <c r="H373" s="68"/>
      <c r="I373" s="68"/>
    </row>
    <row r="374" spans="4:9">
      <c r="D374" s="68"/>
      <c r="E374" s="68"/>
      <c r="F374" s="68"/>
      <c r="G374" s="68"/>
      <c r="H374" s="68"/>
      <c r="I374" s="68"/>
    </row>
    <row r="375" spans="4:9">
      <c r="D375" s="68"/>
      <c r="E375" s="68"/>
      <c r="F375" s="68"/>
      <c r="G375" s="68"/>
      <c r="H375" s="68"/>
      <c r="I375" s="68"/>
    </row>
    <row r="376" spans="4:9">
      <c r="D376" s="68"/>
      <c r="E376" s="68"/>
      <c r="F376" s="68"/>
      <c r="G376" s="68"/>
      <c r="H376" s="68"/>
      <c r="I376" s="68"/>
    </row>
    <row r="377" spans="4:9">
      <c r="D377" s="68"/>
      <c r="E377" s="68"/>
      <c r="F377" s="68"/>
      <c r="G377" s="68"/>
      <c r="H377" s="68"/>
      <c r="I377" s="68"/>
    </row>
    <row r="378" spans="4:9">
      <c r="D378" s="68"/>
      <c r="E378" s="68"/>
      <c r="F378" s="68"/>
      <c r="G378" s="68"/>
      <c r="H378" s="68"/>
      <c r="I378" s="68"/>
    </row>
    <row r="379" spans="4:9">
      <c r="D379" s="68"/>
      <c r="E379" s="68"/>
      <c r="F379" s="68"/>
      <c r="G379" s="68"/>
      <c r="H379" s="68"/>
      <c r="I379" s="68"/>
    </row>
    <row r="380" spans="4:9">
      <c r="D380" s="68"/>
      <c r="E380" s="68"/>
      <c r="F380" s="68"/>
      <c r="G380" s="68"/>
      <c r="H380" s="68"/>
      <c r="I380" s="68"/>
    </row>
    <row r="381" spans="4:9">
      <c r="D381" s="68"/>
      <c r="E381" s="68"/>
      <c r="F381" s="68"/>
      <c r="G381" s="68"/>
      <c r="H381" s="68"/>
      <c r="I381" s="68"/>
    </row>
    <row r="382" spans="4:9">
      <c r="D382" s="68"/>
      <c r="E382" s="68"/>
      <c r="F382" s="68"/>
      <c r="G382" s="68"/>
      <c r="H382" s="68"/>
      <c r="I382" s="68"/>
    </row>
    <row r="383" spans="4:9">
      <c r="D383" s="68"/>
      <c r="E383" s="68"/>
      <c r="F383" s="68"/>
      <c r="G383" s="68"/>
      <c r="H383" s="68"/>
      <c r="I383" s="68"/>
    </row>
    <row r="384" spans="4:9">
      <c r="D384" s="68"/>
      <c r="E384" s="68"/>
      <c r="F384" s="68"/>
      <c r="G384" s="68"/>
      <c r="H384" s="68"/>
      <c r="I384" s="68"/>
    </row>
    <row r="385" spans="4:9">
      <c r="D385" s="68"/>
      <c r="E385" s="68"/>
      <c r="F385" s="68"/>
      <c r="G385" s="68"/>
      <c r="H385" s="68"/>
      <c r="I385" s="68"/>
    </row>
    <row r="386" spans="4:9">
      <c r="D386" s="68"/>
      <c r="E386" s="68"/>
      <c r="F386" s="68"/>
      <c r="G386" s="68"/>
      <c r="H386" s="68"/>
      <c r="I386" s="68"/>
    </row>
    <row r="387" spans="4:9">
      <c r="D387" s="68"/>
      <c r="E387" s="68"/>
      <c r="F387" s="68"/>
      <c r="G387" s="68"/>
      <c r="H387" s="68"/>
      <c r="I387" s="68"/>
    </row>
    <row r="388" spans="4:9">
      <c r="D388" s="68"/>
      <c r="E388" s="68"/>
      <c r="F388" s="68"/>
      <c r="G388" s="68"/>
      <c r="H388" s="68"/>
      <c r="I388" s="68"/>
    </row>
    <row r="389" spans="4:9">
      <c r="D389" s="68"/>
      <c r="E389" s="68"/>
      <c r="F389" s="68"/>
      <c r="G389" s="68"/>
      <c r="H389" s="68"/>
      <c r="I389" s="68"/>
    </row>
    <row r="390" spans="4:9">
      <c r="D390" s="68"/>
      <c r="E390" s="68"/>
      <c r="F390" s="68"/>
      <c r="G390" s="68"/>
      <c r="H390" s="68"/>
      <c r="I390" s="68"/>
    </row>
    <row r="391" spans="4:9">
      <c r="D391" s="68"/>
      <c r="E391" s="68"/>
      <c r="F391" s="68"/>
      <c r="G391" s="68"/>
      <c r="H391" s="68"/>
      <c r="I391" s="68"/>
    </row>
    <row r="392" spans="4:9">
      <c r="D392" s="68"/>
      <c r="E392" s="68"/>
      <c r="F392" s="68"/>
      <c r="G392" s="68"/>
      <c r="H392" s="68"/>
      <c r="I392" s="68"/>
    </row>
    <row r="393" spans="4:9">
      <c r="D393" s="68"/>
      <c r="E393" s="68"/>
      <c r="F393" s="68"/>
      <c r="G393" s="68"/>
      <c r="H393" s="68"/>
      <c r="I393" s="68"/>
    </row>
    <row r="394" spans="4:9">
      <c r="D394" s="68"/>
      <c r="E394" s="68"/>
      <c r="F394" s="68"/>
      <c r="G394" s="68"/>
      <c r="H394" s="68"/>
      <c r="I394" s="68"/>
    </row>
    <row r="395" spans="4:9">
      <c r="D395" s="68"/>
      <c r="E395" s="68"/>
      <c r="F395" s="68"/>
      <c r="G395" s="68"/>
      <c r="H395" s="68"/>
      <c r="I395" s="68"/>
    </row>
    <row r="396" spans="4:9">
      <c r="D396" s="68"/>
      <c r="E396" s="68"/>
      <c r="F396" s="68"/>
      <c r="G396" s="68"/>
      <c r="H396" s="68"/>
      <c r="I396" s="68"/>
    </row>
    <row r="397" spans="4:9">
      <c r="D397" s="68"/>
      <c r="E397" s="68"/>
      <c r="F397" s="68"/>
      <c r="G397" s="68"/>
      <c r="H397" s="68"/>
      <c r="I397" s="68"/>
    </row>
    <row r="398" spans="4:9">
      <c r="D398" s="68"/>
      <c r="E398" s="68"/>
      <c r="F398" s="68"/>
      <c r="G398" s="68"/>
      <c r="H398" s="68"/>
      <c r="I398" s="68"/>
    </row>
    <row r="399" spans="4:9">
      <c r="D399" s="68"/>
      <c r="E399" s="68"/>
      <c r="F399" s="68"/>
      <c r="G399" s="68"/>
      <c r="H399" s="68"/>
      <c r="I399" s="68"/>
    </row>
    <row r="400" spans="4:9">
      <c r="D400" s="68"/>
      <c r="E400" s="68"/>
      <c r="F400" s="68"/>
      <c r="G400" s="68"/>
      <c r="H400" s="68"/>
      <c r="I400" s="68"/>
    </row>
    <row r="401" spans="4:9">
      <c r="D401" s="68"/>
      <c r="E401" s="68"/>
      <c r="F401" s="68"/>
      <c r="G401" s="68"/>
      <c r="H401" s="68"/>
      <c r="I401" s="68"/>
    </row>
    <row r="402" spans="4:9">
      <c r="D402" s="68"/>
      <c r="E402" s="68"/>
      <c r="F402" s="68"/>
      <c r="G402" s="68"/>
      <c r="H402" s="68"/>
      <c r="I402" s="68"/>
    </row>
    <row r="403" spans="4:9">
      <c r="D403" s="68"/>
      <c r="E403" s="68"/>
      <c r="F403" s="68"/>
      <c r="G403" s="68"/>
      <c r="H403" s="68"/>
      <c r="I403" s="68"/>
    </row>
    <row r="404" spans="4:9">
      <c r="D404" s="68"/>
      <c r="E404" s="68"/>
      <c r="F404" s="68"/>
      <c r="G404" s="68"/>
      <c r="H404" s="68"/>
      <c r="I404" s="68"/>
    </row>
    <row r="405" spans="4:9">
      <c r="D405" s="68"/>
      <c r="E405" s="68"/>
      <c r="F405" s="68"/>
      <c r="G405" s="68"/>
      <c r="H405" s="68"/>
      <c r="I405" s="68"/>
    </row>
    <row r="406" spans="4:9">
      <c r="D406" s="68"/>
      <c r="E406" s="68"/>
      <c r="F406" s="68"/>
      <c r="G406" s="68"/>
      <c r="H406" s="68"/>
      <c r="I406" s="68"/>
    </row>
    <row r="407" spans="4:9">
      <c r="D407" s="68"/>
      <c r="E407" s="68"/>
      <c r="F407" s="68"/>
      <c r="G407" s="68"/>
      <c r="H407" s="68"/>
      <c r="I407" s="68"/>
    </row>
    <row r="408" spans="4:9">
      <c r="D408" s="68"/>
      <c r="E408" s="68"/>
      <c r="F408" s="68"/>
      <c r="G408" s="68"/>
      <c r="H408" s="68"/>
      <c r="I408" s="68"/>
    </row>
    <row r="409" spans="4:9">
      <c r="D409" s="68"/>
      <c r="E409" s="68"/>
      <c r="F409" s="68"/>
      <c r="G409" s="68"/>
      <c r="H409" s="68"/>
      <c r="I409" s="68"/>
    </row>
    <row r="410" spans="4:9">
      <c r="D410" s="68"/>
      <c r="E410" s="68"/>
      <c r="F410" s="68"/>
      <c r="G410" s="68"/>
      <c r="H410" s="68"/>
      <c r="I410" s="68"/>
    </row>
    <row r="411" spans="4:9">
      <c r="D411" s="68"/>
      <c r="E411" s="68"/>
      <c r="F411" s="68"/>
      <c r="G411" s="68"/>
      <c r="H411" s="68"/>
      <c r="I411" s="68"/>
    </row>
    <row r="412" spans="4:9">
      <c r="D412" s="68"/>
      <c r="E412" s="68"/>
      <c r="F412" s="68"/>
      <c r="G412" s="68"/>
      <c r="H412" s="68"/>
      <c r="I412" s="68"/>
    </row>
    <row r="413" spans="4:9">
      <c r="D413" s="68"/>
      <c r="E413" s="68"/>
      <c r="F413" s="68"/>
      <c r="G413" s="68"/>
      <c r="H413" s="68"/>
      <c r="I413" s="68"/>
    </row>
    <row r="414" spans="4:9">
      <c r="D414" s="68"/>
      <c r="E414" s="68"/>
      <c r="F414" s="68"/>
      <c r="G414" s="68"/>
      <c r="H414" s="68"/>
      <c r="I414" s="68"/>
    </row>
    <row r="415" spans="4:9">
      <c r="D415" s="68"/>
      <c r="E415" s="68"/>
      <c r="F415" s="68"/>
      <c r="G415" s="68"/>
      <c r="H415" s="68"/>
      <c r="I415" s="68"/>
    </row>
    <row r="416" spans="4:9">
      <c r="D416" s="68"/>
      <c r="E416" s="68"/>
      <c r="F416" s="68"/>
      <c r="G416" s="68"/>
      <c r="H416" s="68"/>
      <c r="I416" s="68"/>
    </row>
    <row r="417" spans="4:9">
      <c r="D417" s="68"/>
      <c r="E417" s="68"/>
      <c r="F417" s="68"/>
      <c r="G417" s="68"/>
      <c r="H417" s="68"/>
      <c r="I417" s="68"/>
    </row>
    <row r="418" spans="4:9">
      <c r="D418" s="68"/>
      <c r="E418" s="68"/>
      <c r="F418" s="68"/>
      <c r="G418" s="68"/>
      <c r="H418" s="68"/>
      <c r="I418" s="68"/>
    </row>
    <row r="419" spans="4:9">
      <c r="D419" s="68"/>
      <c r="E419" s="68"/>
      <c r="F419" s="68"/>
      <c r="G419" s="68"/>
      <c r="H419" s="68"/>
      <c r="I419" s="68"/>
    </row>
    <row r="420" spans="4:9">
      <c r="D420" s="68"/>
      <c r="E420" s="68"/>
      <c r="F420" s="68"/>
      <c r="G420" s="68"/>
      <c r="H420" s="68"/>
      <c r="I420" s="68"/>
    </row>
    <row r="421" spans="4:9">
      <c r="D421" s="68"/>
      <c r="E421" s="68"/>
      <c r="F421" s="68"/>
      <c r="G421" s="68"/>
      <c r="H421" s="68"/>
      <c r="I421" s="68"/>
    </row>
    <row r="422" spans="4:9">
      <c r="D422" s="68"/>
      <c r="E422" s="68"/>
      <c r="F422" s="68"/>
      <c r="G422" s="68"/>
      <c r="H422" s="68"/>
      <c r="I422" s="68"/>
    </row>
    <row r="423" spans="4:9">
      <c r="D423" s="68"/>
      <c r="E423" s="68"/>
      <c r="F423" s="68"/>
      <c r="G423" s="68"/>
      <c r="H423" s="68"/>
      <c r="I423" s="68"/>
    </row>
    <row r="424" spans="4:9">
      <c r="D424" s="68"/>
      <c r="E424" s="68"/>
      <c r="F424" s="68"/>
      <c r="G424" s="68"/>
      <c r="H424" s="68"/>
      <c r="I424" s="68"/>
    </row>
    <row r="425" spans="4:9">
      <c r="D425" s="68"/>
      <c r="E425" s="68"/>
      <c r="F425" s="68"/>
      <c r="G425" s="68"/>
      <c r="H425" s="68"/>
      <c r="I425" s="68"/>
    </row>
    <row r="426" spans="4:9">
      <c r="D426" s="68"/>
      <c r="E426" s="68"/>
      <c r="F426" s="68"/>
      <c r="G426" s="68"/>
      <c r="H426" s="68"/>
      <c r="I426" s="68"/>
    </row>
    <row r="427" spans="4:9">
      <c r="D427" s="68"/>
      <c r="E427" s="68"/>
      <c r="F427" s="68"/>
      <c r="G427" s="68"/>
      <c r="H427" s="68"/>
      <c r="I427" s="68"/>
    </row>
    <row r="428" spans="4:9">
      <c r="D428" s="68"/>
      <c r="E428" s="68"/>
      <c r="F428" s="68"/>
      <c r="G428" s="68"/>
      <c r="H428" s="68"/>
      <c r="I428" s="68"/>
    </row>
    <row r="429" spans="4:9">
      <c r="D429" s="68"/>
      <c r="E429" s="68"/>
      <c r="F429" s="68"/>
      <c r="G429" s="68"/>
      <c r="H429" s="68"/>
      <c r="I429" s="68"/>
    </row>
    <row r="430" spans="4:9">
      <c r="D430" s="68"/>
      <c r="E430" s="68"/>
      <c r="F430" s="68"/>
      <c r="G430" s="68"/>
      <c r="H430" s="68"/>
      <c r="I430" s="68"/>
    </row>
    <row r="431" spans="4:9">
      <c r="D431" s="68"/>
      <c r="E431" s="68"/>
      <c r="F431" s="68"/>
      <c r="G431" s="68"/>
      <c r="H431" s="68"/>
      <c r="I431" s="68"/>
    </row>
    <row r="432" spans="4:9">
      <c r="D432" s="68"/>
      <c r="E432" s="68"/>
      <c r="F432" s="68"/>
      <c r="G432" s="68"/>
      <c r="H432" s="68"/>
      <c r="I432" s="68"/>
    </row>
    <row r="433" spans="4:9">
      <c r="D433" s="68"/>
      <c r="E433" s="68"/>
      <c r="F433" s="68"/>
      <c r="G433" s="68"/>
      <c r="H433" s="68"/>
      <c r="I433" s="68"/>
    </row>
    <row r="434" spans="4:9">
      <c r="D434" s="68"/>
      <c r="E434" s="68"/>
      <c r="F434" s="68"/>
      <c r="G434" s="68"/>
      <c r="H434" s="68"/>
      <c r="I434" s="68"/>
    </row>
    <row r="435" spans="4:9">
      <c r="D435" s="68"/>
      <c r="E435" s="68"/>
      <c r="F435" s="68"/>
      <c r="G435" s="68"/>
      <c r="H435" s="68"/>
      <c r="I435" s="68"/>
    </row>
    <row r="436" spans="4:9">
      <c r="D436" s="68"/>
      <c r="E436" s="68"/>
      <c r="F436" s="68"/>
      <c r="G436" s="68"/>
      <c r="H436" s="68"/>
      <c r="I436" s="68"/>
    </row>
    <row r="437" spans="4:9">
      <c r="D437" s="68"/>
      <c r="E437" s="68"/>
      <c r="F437" s="68"/>
      <c r="G437" s="68"/>
      <c r="H437" s="68"/>
      <c r="I437" s="68"/>
    </row>
    <row r="438" spans="4:9">
      <c r="D438" s="68"/>
      <c r="E438" s="68"/>
      <c r="F438" s="68"/>
      <c r="G438" s="68"/>
      <c r="H438" s="68"/>
      <c r="I438" s="68"/>
    </row>
    <row r="439" spans="4:9">
      <c r="D439" s="68"/>
      <c r="E439" s="68"/>
      <c r="F439" s="68"/>
      <c r="G439" s="68"/>
      <c r="H439" s="68"/>
      <c r="I439" s="68"/>
    </row>
    <row r="440" spans="4:9">
      <c r="D440" s="68"/>
      <c r="E440" s="68"/>
      <c r="F440" s="68"/>
      <c r="G440" s="68"/>
      <c r="H440" s="68"/>
      <c r="I440" s="68"/>
    </row>
    <row r="441" spans="4:9">
      <c r="D441" s="68"/>
      <c r="E441" s="68"/>
      <c r="F441" s="68"/>
      <c r="G441" s="68"/>
      <c r="H441" s="68"/>
      <c r="I441" s="68"/>
    </row>
    <row r="442" spans="4:9">
      <c r="D442" s="68"/>
      <c r="E442" s="68"/>
      <c r="F442" s="68"/>
      <c r="G442" s="68"/>
      <c r="H442" s="68"/>
      <c r="I442" s="68"/>
    </row>
    <row r="443" spans="4:9">
      <c r="D443" s="68"/>
      <c r="E443" s="68"/>
      <c r="F443" s="68"/>
      <c r="G443" s="68"/>
      <c r="H443" s="68"/>
      <c r="I443" s="68"/>
    </row>
    <row r="444" spans="4:9">
      <c r="D444" s="68"/>
      <c r="E444" s="68"/>
      <c r="F444" s="68"/>
      <c r="G444" s="68"/>
      <c r="H444" s="68"/>
      <c r="I444" s="68"/>
    </row>
    <row r="445" spans="4:9">
      <c r="D445" s="68"/>
      <c r="E445" s="68"/>
      <c r="F445" s="68"/>
      <c r="G445" s="68"/>
      <c r="H445" s="68"/>
      <c r="I445" s="68"/>
    </row>
    <row r="446" spans="4:9">
      <c r="D446" s="68"/>
      <c r="E446" s="68"/>
      <c r="F446" s="68"/>
      <c r="G446" s="68"/>
      <c r="H446" s="68"/>
      <c r="I446" s="68"/>
    </row>
    <row r="447" spans="4:9">
      <c r="D447" s="68"/>
      <c r="E447" s="68"/>
      <c r="F447" s="68"/>
      <c r="G447" s="68"/>
      <c r="H447" s="68"/>
      <c r="I447" s="68"/>
    </row>
    <row r="448" spans="4:9">
      <c r="D448" s="68"/>
      <c r="E448" s="68"/>
      <c r="F448" s="68"/>
      <c r="G448" s="68"/>
      <c r="H448" s="68"/>
      <c r="I448" s="68"/>
    </row>
    <row r="449" spans="4:9">
      <c r="D449" s="68"/>
      <c r="E449" s="68"/>
      <c r="F449" s="68"/>
      <c r="G449" s="68"/>
      <c r="H449" s="68"/>
      <c r="I449" s="68"/>
    </row>
    <row r="450" spans="4:9">
      <c r="D450" s="68"/>
      <c r="E450" s="68"/>
      <c r="F450" s="68"/>
      <c r="G450" s="68"/>
      <c r="H450" s="68"/>
      <c r="I450" s="68"/>
    </row>
    <row r="451" spans="4:9">
      <c r="D451" s="68"/>
      <c r="E451" s="68"/>
      <c r="F451" s="68"/>
      <c r="G451" s="68"/>
      <c r="H451" s="68"/>
      <c r="I451" s="68"/>
    </row>
    <row r="452" spans="4:9">
      <c r="D452" s="68"/>
      <c r="E452" s="68"/>
      <c r="F452" s="68"/>
      <c r="G452" s="68"/>
      <c r="H452" s="68"/>
      <c r="I452" s="68"/>
    </row>
    <row r="453" spans="4:9">
      <c r="D453" s="68"/>
      <c r="E453" s="68"/>
      <c r="F453" s="68"/>
      <c r="G453" s="68"/>
      <c r="H453" s="68"/>
      <c r="I453" s="68"/>
    </row>
    <row r="454" spans="4:9">
      <c r="D454" s="68"/>
      <c r="E454" s="68"/>
      <c r="F454" s="68"/>
      <c r="G454" s="68"/>
      <c r="H454" s="68"/>
      <c r="I454" s="68"/>
    </row>
    <row r="455" spans="4:9">
      <c r="D455" s="68"/>
      <c r="E455" s="68"/>
      <c r="F455" s="68"/>
      <c r="G455" s="68"/>
      <c r="H455" s="68"/>
      <c r="I455" s="68"/>
    </row>
    <row r="456" spans="4:9">
      <c r="D456" s="68"/>
      <c r="E456" s="68"/>
      <c r="F456" s="68"/>
      <c r="G456" s="68"/>
      <c r="H456" s="68"/>
      <c r="I456" s="68"/>
    </row>
    <row r="457" spans="4:9">
      <c r="D457" s="68"/>
      <c r="E457" s="68"/>
      <c r="F457" s="68"/>
      <c r="G457" s="68"/>
      <c r="H457" s="68"/>
      <c r="I457" s="68"/>
    </row>
    <row r="458" spans="4:9">
      <c r="D458" s="68"/>
      <c r="E458" s="68"/>
      <c r="F458" s="68"/>
      <c r="G458" s="68"/>
      <c r="H458" s="68"/>
      <c r="I458" s="68"/>
    </row>
    <row r="459" spans="4:9">
      <c r="D459" s="68"/>
      <c r="E459" s="68"/>
      <c r="F459" s="68"/>
      <c r="G459" s="68"/>
      <c r="H459" s="68"/>
      <c r="I459" s="68"/>
    </row>
    <row r="460" spans="4:9">
      <c r="D460" s="68"/>
      <c r="E460" s="68"/>
      <c r="F460" s="68"/>
      <c r="G460" s="68"/>
      <c r="H460" s="68"/>
      <c r="I460" s="68"/>
    </row>
    <row r="461" spans="4:9">
      <c r="D461" s="68"/>
      <c r="E461" s="68"/>
      <c r="F461" s="68"/>
      <c r="G461" s="68"/>
      <c r="H461" s="68"/>
      <c r="I461" s="68"/>
    </row>
    <row r="462" spans="4:9">
      <c r="D462" s="68"/>
      <c r="E462" s="68"/>
      <c r="F462" s="68"/>
      <c r="G462" s="68"/>
      <c r="H462" s="68"/>
      <c r="I462" s="68"/>
    </row>
    <row r="463" spans="4:9">
      <c r="D463" s="68"/>
      <c r="E463" s="68"/>
      <c r="F463" s="68"/>
      <c r="G463" s="68"/>
      <c r="H463" s="68"/>
      <c r="I463" s="68"/>
    </row>
    <row r="464" spans="4:9">
      <c r="D464" s="68"/>
      <c r="E464" s="68"/>
      <c r="F464" s="68"/>
      <c r="G464" s="68"/>
      <c r="H464" s="68"/>
      <c r="I464" s="68"/>
    </row>
    <row r="465" spans="4:9">
      <c r="D465" s="68"/>
      <c r="E465" s="68"/>
      <c r="F465" s="68"/>
      <c r="G465" s="68"/>
      <c r="H465" s="68"/>
      <c r="I465" s="68"/>
    </row>
    <row r="466" spans="4:9">
      <c r="D466" s="68"/>
      <c r="E466" s="68"/>
      <c r="F466" s="68"/>
      <c r="G466" s="68"/>
      <c r="H466" s="68"/>
      <c r="I466" s="68"/>
    </row>
    <row r="467" spans="4:9">
      <c r="D467" s="68"/>
      <c r="E467" s="68"/>
      <c r="F467" s="68"/>
      <c r="G467" s="68"/>
      <c r="H467" s="68"/>
      <c r="I467" s="68"/>
    </row>
    <row r="468" spans="4:9">
      <c r="D468" s="68"/>
      <c r="E468" s="68"/>
      <c r="F468" s="68"/>
      <c r="G468" s="68"/>
      <c r="H468" s="68"/>
      <c r="I468" s="68"/>
    </row>
    <row r="469" spans="4:9">
      <c r="D469" s="68"/>
      <c r="E469" s="68"/>
      <c r="F469" s="68"/>
      <c r="G469" s="68"/>
      <c r="H469" s="68"/>
      <c r="I469" s="68"/>
    </row>
    <row r="470" spans="4:9">
      <c r="D470" s="68"/>
      <c r="E470" s="68"/>
      <c r="F470" s="68"/>
      <c r="G470" s="68"/>
      <c r="H470" s="68"/>
      <c r="I470" s="68"/>
    </row>
    <row r="471" spans="4:9">
      <c r="D471" s="68"/>
      <c r="E471" s="68"/>
      <c r="F471" s="68"/>
      <c r="G471" s="68"/>
      <c r="H471" s="68"/>
      <c r="I471" s="68"/>
    </row>
    <row r="472" spans="4:9">
      <c r="D472" s="68"/>
      <c r="E472" s="68"/>
      <c r="F472" s="68"/>
      <c r="G472" s="68"/>
      <c r="H472" s="68"/>
      <c r="I472" s="68"/>
    </row>
    <row r="473" spans="4:9">
      <c r="D473" s="68"/>
      <c r="E473" s="68"/>
      <c r="F473" s="68"/>
      <c r="G473" s="68"/>
      <c r="H473" s="68"/>
      <c r="I473" s="68"/>
    </row>
    <row r="474" spans="4:9">
      <c r="D474" s="68"/>
      <c r="E474" s="68"/>
      <c r="F474" s="68"/>
      <c r="G474" s="68"/>
      <c r="H474" s="68"/>
      <c r="I474" s="68"/>
    </row>
    <row r="475" spans="4:9">
      <c r="D475" s="68"/>
      <c r="E475" s="68"/>
      <c r="F475" s="68"/>
      <c r="G475" s="68"/>
      <c r="H475" s="68"/>
      <c r="I475" s="68"/>
    </row>
    <row r="476" spans="4:9">
      <c r="D476" s="68"/>
      <c r="E476" s="68"/>
      <c r="F476" s="68"/>
      <c r="G476" s="68"/>
      <c r="H476" s="68"/>
      <c r="I476" s="68"/>
    </row>
    <row r="477" spans="4:9">
      <c r="D477" s="68"/>
      <c r="E477" s="68"/>
      <c r="F477" s="68"/>
      <c r="G477" s="68"/>
      <c r="H477" s="68"/>
      <c r="I477" s="68"/>
    </row>
    <row r="478" spans="4:9">
      <c r="D478" s="68"/>
      <c r="E478" s="68"/>
      <c r="F478" s="68"/>
      <c r="G478" s="68"/>
      <c r="H478" s="68"/>
      <c r="I478" s="68"/>
    </row>
    <row r="479" spans="4:9">
      <c r="D479" s="68"/>
      <c r="E479" s="68"/>
      <c r="F479" s="68"/>
      <c r="G479" s="68"/>
      <c r="H479" s="68"/>
      <c r="I479" s="68"/>
    </row>
    <row r="480" spans="4:9">
      <c r="D480" s="68"/>
      <c r="E480" s="68"/>
      <c r="F480" s="68"/>
      <c r="G480" s="68"/>
      <c r="H480" s="68"/>
      <c r="I480" s="68"/>
    </row>
    <row r="481" spans="4:9">
      <c r="D481" s="68"/>
      <c r="E481" s="68"/>
      <c r="F481" s="68"/>
      <c r="G481" s="68"/>
      <c r="H481" s="68"/>
      <c r="I481" s="68"/>
    </row>
    <row r="482" spans="4:9">
      <c r="D482" s="68"/>
      <c r="E482" s="68"/>
      <c r="F482" s="68"/>
      <c r="G482" s="68"/>
      <c r="H482" s="68"/>
      <c r="I482" s="68"/>
    </row>
    <row r="483" spans="4:9">
      <c r="D483" s="68"/>
      <c r="E483" s="68"/>
      <c r="F483" s="68"/>
      <c r="G483" s="68"/>
      <c r="H483" s="68"/>
      <c r="I483" s="68"/>
    </row>
    <row r="484" spans="4:9">
      <c r="D484" s="68"/>
      <c r="E484" s="68"/>
      <c r="F484" s="68"/>
      <c r="G484" s="68"/>
      <c r="H484" s="68"/>
      <c r="I484" s="68"/>
    </row>
    <row r="485" spans="4:9">
      <c r="D485" s="68"/>
      <c r="E485" s="68"/>
      <c r="F485" s="68"/>
      <c r="G485" s="68"/>
      <c r="H485" s="68"/>
      <c r="I485" s="68"/>
    </row>
    <row r="486" spans="4:9">
      <c r="D486" s="68"/>
      <c r="E486" s="68"/>
      <c r="F486" s="68"/>
      <c r="G486" s="68"/>
      <c r="H486" s="68"/>
      <c r="I486" s="68"/>
    </row>
    <row r="487" spans="4:9">
      <c r="D487" s="68"/>
      <c r="E487" s="68"/>
      <c r="F487" s="68"/>
      <c r="G487" s="68"/>
      <c r="H487" s="68"/>
      <c r="I487" s="68"/>
    </row>
    <row r="488" spans="4:9">
      <c r="D488" s="68"/>
      <c r="E488" s="68"/>
      <c r="F488" s="68"/>
      <c r="G488" s="68"/>
      <c r="H488" s="68"/>
      <c r="I488" s="68"/>
    </row>
    <row r="489" spans="4:9">
      <c r="D489" s="68"/>
      <c r="E489" s="68"/>
      <c r="F489" s="68"/>
      <c r="G489" s="68"/>
      <c r="H489" s="68"/>
      <c r="I489" s="68"/>
    </row>
    <row r="490" spans="4:9">
      <c r="D490" s="68"/>
      <c r="E490" s="68"/>
      <c r="F490" s="68"/>
      <c r="G490" s="68"/>
      <c r="H490" s="68"/>
      <c r="I490" s="68"/>
    </row>
    <row r="491" spans="4:9">
      <c r="D491" s="68"/>
      <c r="E491" s="68"/>
      <c r="F491" s="68"/>
      <c r="G491" s="68"/>
      <c r="H491" s="68"/>
      <c r="I491" s="68"/>
    </row>
    <row r="492" spans="4:9">
      <c r="D492" s="68"/>
      <c r="E492" s="68"/>
      <c r="F492" s="68"/>
      <c r="G492" s="68"/>
      <c r="H492" s="68"/>
      <c r="I492" s="68"/>
    </row>
    <row r="493" spans="4:9">
      <c r="D493" s="68"/>
      <c r="E493" s="68"/>
      <c r="F493" s="68"/>
      <c r="G493" s="68"/>
      <c r="H493" s="68"/>
      <c r="I493" s="68"/>
    </row>
    <row r="494" spans="4:9">
      <c r="D494" s="68"/>
      <c r="E494" s="68"/>
      <c r="F494" s="68"/>
      <c r="G494" s="68"/>
      <c r="H494" s="68"/>
      <c r="I494" s="68"/>
    </row>
    <row r="495" spans="4:9">
      <c r="D495" s="68"/>
      <c r="E495" s="68"/>
      <c r="F495" s="68"/>
      <c r="G495" s="68"/>
      <c r="H495" s="68"/>
      <c r="I495" s="68"/>
    </row>
    <row r="496" spans="4:9">
      <c r="D496" s="68"/>
      <c r="E496" s="68"/>
      <c r="F496" s="68"/>
      <c r="G496" s="68"/>
      <c r="H496" s="68"/>
      <c r="I496" s="68"/>
    </row>
    <row r="497" spans="4:9">
      <c r="D497" s="68"/>
      <c r="E497" s="68"/>
      <c r="F497" s="68"/>
      <c r="G497" s="68"/>
      <c r="H497" s="68"/>
      <c r="I497" s="68"/>
    </row>
    <row r="498" spans="4:9">
      <c r="D498" s="68"/>
      <c r="E498" s="68"/>
      <c r="F498" s="68"/>
      <c r="G498" s="68"/>
      <c r="H498" s="68"/>
      <c r="I498" s="68"/>
    </row>
    <row r="499" spans="4:9">
      <c r="D499" s="68"/>
      <c r="E499" s="68"/>
      <c r="F499" s="68"/>
      <c r="G499" s="68"/>
      <c r="H499" s="68"/>
      <c r="I499" s="68"/>
    </row>
    <row r="500" spans="4:9">
      <c r="D500" s="68"/>
      <c r="E500" s="68"/>
      <c r="F500" s="68"/>
      <c r="G500" s="68"/>
      <c r="H500" s="68"/>
      <c r="I500" s="68"/>
    </row>
    <row r="501" spans="4:9">
      <c r="D501" s="68"/>
      <c r="E501" s="68"/>
      <c r="F501" s="68"/>
      <c r="G501" s="68"/>
      <c r="H501" s="68"/>
      <c r="I501" s="68"/>
    </row>
    <row r="502" spans="4:9">
      <c r="D502" s="68"/>
      <c r="E502" s="68"/>
      <c r="F502" s="68"/>
      <c r="G502" s="68"/>
      <c r="H502" s="68"/>
      <c r="I502" s="68"/>
    </row>
    <row r="503" spans="4:9">
      <c r="D503" s="68"/>
      <c r="E503" s="68"/>
      <c r="F503" s="68"/>
      <c r="G503" s="68"/>
      <c r="H503" s="68"/>
      <c r="I503" s="68"/>
    </row>
    <row r="504" spans="4:9">
      <c r="D504" s="68"/>
      <c r="E504" s="68"/>
      <c r="F504" s="68"/>
      <c r="G504" s="68"/>
      <c r="H504" s="68"/>
      <c r="I504" s="68"/>
    </row>
    <row r="505" spans="4:9">
      <c r="D505" s="68"/>
      <c r="E505" s="68"/>
      <c r="F505" s="68"/>
      <c r="G505" s="68"/>
      <c r="H505" s="68"/>
      <c r="I505" s="68"/>
    </row>
    <row r="506" spans="4:9">
      <c r="D506" s="68"/>
      <c r="E506" s="68"/>
      <c r="F506" s="68"/>
      <c r="G506" s="68"/>
      <c r="H506" s="68"/>
      <c r="I506" s="68"/>
    </row>
    <row r="507" spans="4:9">
      <c r="D507" s="68"/>
      <c r="E507" s="68"/>
      <c r="F507" s="68"/>
      <c r="G507" s="68"/>
      <c r="H507" s="68"/>
      <c r="I507" s="68"/>
    </row>
    <row r="508" spans="4:9">
      <c r="D508" s="68"/>
      <c r="E508" s="68"/>
      <c r="F508" s="68"/>
      <c r="G508" s="68"/>
      <c r="H508" s="68"/>
      <c r="I508" s="68"/>
    </row>
    <row r="509" spans="4:9">
      <c r="D509" s="68"/>
      <c r="E509" s="68"/>
      <c r="F509" s="68"/>
      <c r="G509" s="68"/>
      <c r="H509" s="68"/>
      <c r="I509" s="68"/>
    </row>
    <row r="510" spans="4:9">
      <c r="D510" s="68"/>
      <c r="E510" s="68"/>
      <c r="F510" s="68"/>
      <c r="G510" s="68"/>
      <c r="H510" s="68"/>
      <c r="I510" s="68"/>
    </row>
    <row r="511" spans="4:9">
      <c r="D511" s="68"/>
      <c r="E511" s="68"/>
      <c r="F511" s="68"/>
      <c r="G511" s="68"/>
      <c r="H511" s="68"/>
      <c r="I511" s="68"/>
    </row>
    <row r="512" spans="4:9">
      <c r="D512" s="68"/>
      <c r="E512" s="68"/>
      <c r="F512" s="68"/>
      <c r="G512" s="68"/>
      <c r="H512" s="68"/>
      <c r="I512" s="68"/>
    </row>
    <row r="513" spans="4:9">
      <c r="D513" s="68"/>
      <c r="E513" s="68"/>
      <c r="F513" s="68"/>
      <c r="G513" s="68"/>
      <c r="H513" s="68"/>
      <c r="I513" s="68"/>
    </row>
    <row r="514" spans="4:9">
      <c r="D514" s="68"/>
      <c r="E514" s="68"/>
      <c r="F514" s="68"/>
      <c r="G514" s="68"/>
      <c r="H514" s="68"/>
      <c r="I514" s="68"/>
    </row>
    <row r="515" spans="4:9">
      <c r="D515" s="68"/>
      <c r="E515" s="68"/>
      <c r="F515" s="68"/>
      <c r="G515" s="68"/>
      <c r="H515" s="68"/>
      <c r="I515" s="68"/>
    </row>
    <row r="516" spans="4:9">
      <c r="D516" s="68"/>
      <c r="E516" s="68"/>
      <c r="F516" s="68"/>
      <c r="G516" s="68"/>
      <c r="H516" s="68"/>
      <c r="I516" s="68"/>
    </row>
    <row r="517" spans="4:9">
      <c r="D517" s="68"/>
      <c r="E517" s="68"/>
      <c r="F517" s="68"/>
      <c r="G517" s="68"/>
      <c r="H517" s="68"/>
      <c r="I517" s="68"/>
    </row>
    <row r="518" spans="4:9">
      <c r="D518" s="68"/>
      <c r="E518" s="68"/>
      <c r="F518" s="68"/>
      <c r="G518" s="68"/>
      <c r="H518" s="68"/>
      <c r="I518" s="68"/>
    </row>
    <row r="519" spans="4:9">
      <c r="D519" s="68"/>
      <c r="E519" s="68"/>
      <c r="F519" s="68"/>
      <c r="G519" s="68"/>
      <c r="H519" s="68"/>
      <c r="I519" s="68"/>
    </row>
    <row r="520" spans="4:9">
      <c r="D520" s="68"/>
      <c r="E520" s="68"/>
      <c r="F520" s="68"/>
      <c r="G520" s="68"/>
      <c r="H520" s="68"/>
      <c r="I520" s="68"/>
    </row>
    <row r="521" spans="4:9">
      <c r="D521" s="68"/>
      <c r="E521" s="68"/>
      <c r="F521" s="68"/>
      <c r="G521" s="68"/>
      <c r="H521" s="68"/>
      <c r="I521" s="68"/>
    </row>
    <row r="522" spans="4:9">
      <c r="D522" s="68"/>
      <c r="E522" s="68"/>
      <c r="F522" s="68"/>
      <c r="G522" s="68"/>
      <c r="H522" s="68"/>
      <c r="I522" s="68"/>
    </row>
    <row r="523" spans="4:9">
      <c r="D523" s="68"/>
      <c r="E523" s="68"/>
      <c r="F523" s="68"/>
      <c r="G523" s="68"/>
      <c r="H523" s="68"/>
      <c r="I523" s="68"/>
    </row>
    <row r="524" spans="4:9">
      <c r="D524" s="68"/>
      <c r="E524" s="68"/>
      <c r="F524" s="68"/>
      <c r="G524" s="68"/>
      <c r="H524" s="68"/>
      <c r="I524" s="68"/>
    </row>
    <row r="525" spans="4:9">
      <c r="D525" s="68"/>
      <c r="E525" s="68"/>
      <c r="F525" s="68"/>
      <c r="G525" s="68"/>
      <c r="H525" s="68"/>
      <c r="I525" s="68"/>
    </row>
    <row r="526" spans="4:9">
      <c r="D526" s="68"/>
      <c r="E526" s="68"/>
      <c r="F526" s="68"/>
      <c r="G526" s="68"/>
      <c r="H526" s="68"/>
      <c r="I526" s="68"/>
    </row>
    <row r="527" spans="4:9">
      <c r="D527" s="68"/>
      <c r="E527" s="68"/>
      <c r="F527" s="68"/>
      <c r="G527" s="68"/>
      <c r="H527" s="68"/>
      <c r="I527" s="68"/>
    </row>
    <row r="528" spans="4:9">
      <c r="D528" s="68"/>
      <c r="E528" s="68"/>
      <c r="F528" s="68"/>
      <c r="G528" s="68"/>
      <c r="H528" s="68"/>
      <c r="I528" s="68"/>
    </row>
    <row r="529" spans="4:9">
      <c r="D529" s="68"/>
      <c r="E529" s="68"/>
      <c r="F529" s="68"/>
      <c r="G529" s="68"/>
      <c r="H529" s="68"/>
      <c r="I529" s="68"/>
    </row>
    <row r="530" spans="4:9">
      <c r="D530" s="68"/>
      <c r="E530" s="68"/>
      <c r="F530" s="68"/>
      <c r="G530" s="68"/>
      <c r="H530" s="68"/>
      <c r="I530" s="68"/>
    </row>
    <row r="531" spans="4:9">
      <c r="D531" s="68"/>
      <c r="E531" s="68"/>
      <c r="F531" s="68"/>
      <c r="G531" s="68"/>
      <c r="H531" s="68"/>
      <c r="I531" s="68"/>
    </row>
    <row r="532" spans="4:9">
      <c r="D532" s="68"/>
      <c r="E532" s="68"/>
      <c r="F532" s="68"/>
      <c r="G532" s="68"/>
      <c r="H532" s="68"/>
      <c r="I532" s="68"/>
    </row>
    <row r="533" spans="4:9">
      <c r="D533" s="68"/>
      <c r="E533" s="68"/>
      <c r="F533" s="68"/>
      <c r="G533" s="68"/>
      <c r="H533" s="68"/>
      <c r="I533" s="68"/>
    </row>
    <row r="534" spans="4:9">
      <c r="D534" s="68"/>
      <c r="E534" s="68"/>
      <c r="F534" s="68"/>
      <c r="G534" s="68"/>
      <c r="H534" s="68"/>
      <c r="I534" s="68"/>
    </row>
    <row r="535" spans="4:9">
      <c r="D535" s="68"/>
      <c r="E535" s="68"/>
      <c r="F535" s="68"/>
      <c r="G535" s="68"/>
      <c r="H535" s="68"/>
      <c r="I535" s="68"/>
    </row>
    <row r="536" spans="4:9">
      <c r="D536" s="68"/>
      <c r="E536" s="68"/>
      <c r="F536" s="68"/>
      <c r="G536" s="68"/>
      <c r="H536" s="68"/>
      <c r="I536" s="68"/>
    </row>
    <row r="537" spans="4:9">
      <c r="D537" s="68"/>
      <c r="E537" s="68"/>
      <c r="F537" s="68"/>
      <c r="G537" s="68"/>
      <c r="H537" s="68"/>
      <c r="I537" s="68"/>
    </row>
    <row r="538" spans="4:9">
      <c r="D538" s="68"/>
      <c r="E538" s="68"/>
      <c r="F538" s="68"/>
      <c r="G538" s="68"/>
      <c r="H538" s="68"/>
      <c r="I538" s="68"/>
    </row>
    <row r="539" spans="4:9">
      <c r="D539" s="68"/>
      <c r="E539" s="68"/>
      <c r="F539" s="68"/>
      <c r="G539" s="68"/>
      <c r="H539" s="68"/>
      <c r="I539" s="68"/>
    </row>
    <row r="540" spans="4:9">
      <c r="D540" s="68"/>
      <c r="E540" s="68"/>
      <c r="F540" s="68"/>
      <c r="G540" s="68"/>
      <c r="H540" s="68"/>
      <c r="I540" s="68"/>
    </row>
    <row r="541" spans="4:9">
      <c r="D541" s="68"/>
      <c r="E541" s="68"/>
      <c r="F541" s="68"/>
      <c r="G541" s="68"/>
      <c r="H541" s="68"/>
      <c r="I541" s="68"/>
    </row>
    <row r="542" spans="4:9">
      <c r="D542" s="68"/>
      <c r="E542" s="68"/>
      <c r="F542" s="68"/>
      <c r="G542" s="68"/>
      <c r="H542" s="68"/>
      <c r="I542" s="68"/>
    </row>
    <row r="543" spans="4:9">
      <c r="D543" s="68"/>
      <c r="E543" s="68"/>
      <c r="F543" s="68"/>
      <c r="G543" s="68"/>
      <c r="H543" s="68"/>
      <c r="I543" s="68"/>
    </row>
    <row r="544" spans="4:9">
      <c r="D544" s="68"/>
      <c r="E544" s="68"/>
      <c r="F544" s="68"/>
      <c r="G544" s="68"/>
      <c r="H544" s="68"/>
      <c r="I544" s="68"/>
    </row>
    <row r="545" spans="4:9">
      <c r="D545" s="68"/>
      <c r="E545" s="68"/>
      <c r="F545" s="68"/>
      <c r="G545" s="68"/>
      <c r="H545" s="68"/>
      <c r="I545" s="68"/>
    </row>
    <row r="546" spans="4:9">
      <c r="D546" s="68"/>
      <c r="E546" s="68"/>
      <c r="F546" s="68"/>
      <c r="G546" s="68"/>
      <c r="H546" s="68"/>
      <c r="I546" s="68"/>
    </row>
    <row r="547" spans="4:9">
      <c r="D547" s="68"/>
      <c r="E547" s="68"/>
      <c r="F547" s="68"/>
      <c r="G547" s="68"/>
      <c r="H547" s="68"/>
      <c r="I547" s="68"/>
    </row>
    <row r="548" spans="4:9">
      <c r="D548" s="68"/>
      <c r="E548" s="68"/>
      <c r="F548" s="68"/>
      <c r="G548" s="68"/>
      <c r="H548" s="68"/>
      <c r="I548" s="68"/>
    </row>
    <row r="549" spans="4:9">
      <c r="D549" s="68"/>
      <c r="E549" s="68"/>
      <c r="F549" s="68"/>
      <c r="G549" s="68"/>
      <c r="H549" s="68"/>
      <c r="I549" s="68"/>
    </row>
    <row r="550" spans="4:9">
      <c r="D550" s="68"/>
      <c r="E550" s="68"/>
      <c r="F550" s="68"/>
      <c r="G550" s="68"/>
      <c r="H550" s="68"/>
      <c r="I550" s="68"/>
    </row>
    <row r="551" spans="4:9">
      <c r="D551" s="68"/>
      <c r="E551" s="68"/>
      <c r="F551" s="68"/>
      <c r="G551" s="68"/>
      <c r="H551" s="68"/>
      <c r="I551" s="68"/>
    </row>
    <row r="552" spans="4:9">
      <c r="D552" s="68"/>
      <c r="E552" s="68"/>
      <c r="F552" s="68"/>
      <c r="G552" s="68"/>
      <c r="H552" s="68"/>
      <c r="I552" s="68"/>
    </row>
    <row r="553" spans="4:9">
      <c r="D553" s="68"/>
      <c r="E553" s="68"/>
      <c r="F553" s="68"/>
      <c r="G553" s="68"/>
      <c r="H553" s="68"/>
      <c r="I553" s="68"/>
    </row>
    <row r="554" spans="4:9">
      <c r="D554" s="68"/>
      <c r="E554" s="68"/>
      <c r="F554" s="68"/>
      <c r="G554" s="68"/>
      <c r="H554" s="68"/>
      <c r="I554" s="68"/>
    </row>
    <row r="555" spans="4:9">
      <c r="D555" s="68"/>
      <c r="E555" s="68"/>
      <c r="F555" s="68"/>
      <c r="G555" s="68"/>
      <c r="H555" s="68"/>
      <c r="I555" s="68"/>
    </row>
    <row r="556" spans="4:9">
      <c r="D556" s="68"/>
      <c r="E556" s="68"/>
      <c r="F556" s="68"/>
      <c r="G556" s="68"/>
      <c r="H556" s="68"/>
      <c r="I556" s="68"/>
    </row>
    <row r="557" spans="4:9">
      <c r="D557" s="68"/>
      <c r="E557" s="68"/>
      <c r="F557" s="68"/>
      <c r="G557" s="68"/>
      <c r="H557" s="68"/>
      <c r="I557" s="68"/>
    </row>
    <row r="558" spans="4:9">
      <c r="D558" s="68"/>
      <c r="E558" s="68"/>
      <c r="F558" s="68"/>
      <c r="G558" s="68"/>
      <c r="H558" s="68"/>
      <c r="I558" s="68"/>
    </row>
    <row r="559" spans="4:9">
      <c r="D559" s="68"/>
      <c r="E559" s="68"/>
      <c r="F559" s="68"/>
      <c r="G559" s="68"/>
      <c r="H559" s="68"/>
      <c r="I559" s="68"/>
    </row>
    <row r="560" spans="4:9">
      <c r="D560" s="68"/>
      <c r="E560" s="68"/>
      <c r="F560" s="68"/>
      <c r="G560" s="68"/>
      <c r="H560" s="68"/>
      <c r="I560" s="68"/>
    </row>
    <row r="561" spans="4:9">
      <c r="D561" s="68"/>
      <c r="E561" s="68"/>
      <c r="F561" s="68"/>
      <c r="G561" s="68"/>
      <c r="H561" s="68"/>
      <c r="I561" s="68"/>
    </row>
    <row r="562" spans="4:9">
      <c r="D562" s="68"/>
      <c r="E562" s="68"/>
      <c r="F562" s="68"/>
      <c r="G562" s="68"/>
      <c r="H562" s="68"/>
      <c r="I562" s="68"/>
    </row>
    <row r="563" spans="4:9">
      <c r="D563" s="68"/>
      <c r="E563" s="68"/>
      <c r="F563" s="68"/>
      <c r="G563" s="68"/>
      <c r="H563" s="68"/>
      <c r="I563" s="68"/>
    </row>
    <row r="564" spans="4:9">
      <c r="D564" s="68"/>
      <c r="E564" s="68"/>
      <c r="F564" s="68"/>
      <c r="G564" s="68"/>
      <c r="H564" s="68"/>
      <c r="I564" s="68"/>
    </row>
    <row r="565" spans="4:9">
      <c r="D565" s="68"/>
      <c r="E565" s="68"/>
      <c r="F565" s="68"/>
      <c r="G565" s="68"/>
      <c r="H565" s="68"/>
      <c r="I565" s="68"/>
    </row>
    <row r="566" spans="4:9">
      <c r="D566" s="68"/>
      <c r="E566" s="68"/>
      <c r="F566" s="68"/>
      <c r="G566" s="68"/>
      <c r="H566" s="68"/>
      <c r="I566" s="68"/>
    </row>
    <row r="567" spans="4:9">
      <c r="D567" s="68"/>
      <c r="E567" s="68"/>
      <c r="F567" s="68"/>
      <c r="G567" s="68"/>
      <c r="H567" s="68"/>
      <c r="I567" s="68"/>
    </row>
    <row r="568" spans="4:9">
      <c r="D568" s="68"/>
      <c r="E568" s="68"/>
      <c r="F568" s="68"/>
      <c r="G568" s="68"/>
      <c r="H568" s="68"/>
      <c r="I568" s="68"/>
    </row>
    <row r="569" spans="4:9">
      <c r="D569" s="68"/>
      <c r="E569" s="68"/>
      <c r="F569" s="68"/>
      <c r="G569" s="68"/>
      <c r="H569" s="68"/>
      <c r="I569" s="68"/>
    </row>
    <row r="570" spans="4:9">
      <c r="D570" s="68"/>
      <c r="E570" s="68"/>
      <c r="F570" s="68"/>
      <c r="G570" s="68"/>
      <c r="H570" s="68"/>
      <c r="I570" s="68"/>
    </row>
    <row r="571" spans="4:9">
      <c r="D571" s="68"/>
      <c r="E571" s="68"/>
      <c r="F571" s="68"/>
      <c r="G571" s="68"/>
      <c r="H571" s="68"/>
      <c r="I571" s="68"/>
    </row>
    <row r="572" spans="4:9">
      <c r="D572" s="68"/>
      <c r="E572" s="68"/>
      <c r="F572" s="68"/>
      <c r="G572" s="68"/>
      <c r="H572" s="68"/>
      <c r="I572" s="68"/>
    </row>
    <row r="573" spans="4:9">
      <c r="D573" s="68"/>
      <c r="E573" s="68"/>
      <c r="F573" s="68"/>
      <c r="G573" s="68"/>
      <c r="H573" s="68"/>
      <c r="I573" s="68"/>
    </row>
    <row r="574" spans="4:9">
      <c r="D574" s="68"/>
      <c r="E574" s="68"/>
      <c r="F574" s="68"/>
      <c r="G574" s="68"/>
      <c r="H574" s="68"/>
      <c r="I574" s="68"/>
    </row>
    <row r="575" spans="4:9">
      <c r="D575" s="68"/>
      <c r="E575" s="68"/>
      <c r="F575" s="68"/>
      <c r="G575" s="68"/>
      <c r="H575" s="68"/>
      <c r="I575" s="68"/>
    </row>
    <row r="576" spans="4:9">
      <c r="D576" s="68"/>
      <c r="E576" s="68"/>
      <c r="F576" s="68"/>
      <c r="G576" s="68"/>
      <c r="H576" s="68"/>
      <c r="I576" s="68"/>
    </row>
    <row r="577" spans="4:9">
      <c r="D577" s="68"/>
      <c r="E577" s="68"/>
      <c r="F577" s="68"/>
      <c r="G577" s="68"/>
      <c r="H577" s="68"/>
      <c r="I577" s="68"/>
    </row>
    <row r="578" spans="4:9">
      <c r="D578" s="68"/>
      <c r="E578" s="68"/>
      <c r="F578" s="68"/>
      <c r="G578" s="68"/>
      <c r="H578" s="68"/>
      <c r="I578" s="68"/>
    </row>
    <row r="579" spans="4:9">
      <c r="D579" s="68"/>
      <c r="E579" s="68"/>
      <c r="F579" s="68"/>
      <c r="G579" s="68"/>
      <c r="H579" s="68"/>
      <c r="I579" s="68"/>
    </row>
    <row r="580" spans="4:9">
      <c r="D580" s="68"/>
      <c r="E580" s="68"/>
      <c r="F580" s="68"/>
      <c r="G580" s="68"/>
      <c r="H580" s="68"/>
      <c r="I580" s="68"/>
    </row>
    <row r="581" spans="4:9">
      <c r="D581" s="68"/>
      <c r="E581" s="68"/>
      <c r="F581" s="68"/>
      <c r="G581" s="68"/>
      <c r="H581" s="68"/>
      <c r="I581" s="68"/>
    </row>
    <row r="582" spans="4:9">
      <c r="D582" s="68"/>
      <c r="E582" s="68"/>
      <c r="F582" s="68"/>
      <c r="G582" s="68"/>
      <c r="H582" s="68"/>
      <c r="I582" s="68"/>
    </row>
    <row r="583" spans="4:9">
      <c r="D583" s="68"/>
      <c r="E583" s="68"/>
      <c r="F583" s="68"/>
      <c r="G583" s="68"/>
      <c r="H583" s="68"/>
      <c r="I583" s="68"/>
    </row>
    <row r="584" spans="4:9">
      <c r="D584" s="68"/>
      <c r="E584" s="68"/>
      <c r="F584" s="68"/>
      <c r="G584" s="68"/>
      <c r="H584" s="68"/>
      <c r="I584" s="68"/>
    </row>
    <row r="585" spans="4:9">
      <c r="D585" s="68"/>
      <c r="E585" s="68"/>
      <c r="F585" s="68"/>
      <c r="G585" s="68"/>
      <c r="H585" s="68"/>
      <c r="I585" s="68"/>
    </row>
    <row r="586" spans="4:9">
      <c r="D586" s="68"/>
      <c r="E586" s="68"/>
      <c r="F586" s="68"/>
      <c r="G586" s="68"/>
      <c r="H586" s="68"/>
      <c r="I586" s="68"/>
    </row>
    <row r="587" spans="4:9">
      <c r="D587" s="68"/>
      <c r="E587" s="68"/>
      <c r="F587" s="68"/>
      <c r="G587" s="68"/>
      <c r="H587" s="68"/>
      <c r="I587" s="68"/>
    </row>
    <row r="588" spans="4:9">
      <c r="D588" s="68"/>
      <c r="E588" s="68"/>
      <c r="F588" s="68"/>
      <c r="G588" s="68"/>
      <c r="H588" s="68"/>
      <c r="I588" s="68"/>
    </row>
    <row r="589" spans="4:9">
      <c r="D589" s="68"/>
      <c r="E589" s="68"/>
      <c r="F589" s="68"/>
      <c r="G589" s="68"/>
      <c r="H589" s="68"/>
      <c r="I589" s="68"/>
    </row>
    <row r="590" spans="4:9">
      <c r="D590" s="68"/>
      <c r="E590" s="68"/>
      <c r="F590" s="68"/>
      <c r="G590" s="68"/>
      <c r="H590" s="68"/>
      <c r="I590" s="68"/>
    </row>
    <row r="591" spans="4:9">
      <c r="D591" s="68"/>
      <c r="E591" s="68"/>
      <c r="F591" s="68"/>
      <c r="G591" s="68"/>
      <c r="H591" s="68"/>
      <c r="I591" s="68"/>
    </row>
    <row r="592" spans="4:9">
      <c r="D592" s="68"/>
      <c r="E592" s="68"/>
      <c r="F592" s="68"/>
      <c r="G592" s="68"/>
      <c r="H592" s="68"/>
      <c r="I592" s="68"/>
    </row>
    <row r="593" spans="4:9">
      <c r="D593" s="68"/>
      <c r="E593" s="68"/>
      <c r="F593" s="68"/>
      <c r="G593" s="68"/>
      <c r="H593" s="68"/>
      <c r="I593" s="68"/>
    </row>
    <row r="594" spans="4:9">
      <c r="D594" s="68"/>
      <c r="E594" s="68"/>
      <c r="F594" s="68"/>
      <c r="G594" s="68"/>
      <c r="H594" s="68"/>
      <c r="I594" s="68"/>
    </row>
    <row r="595" spans="4:9">
      <c r="D595" s="68"/>
      <c r="E595" s="68"/>
      <c r="F595" s="68"/>
      <c r="G595" s="68"/>
      <c r="H595" s="68"/>
      <c r="I595" s="68"/>
    </row>
    <row r="596" spans="4:9">
      <c r="D596" s="68"/>
      <c r="E596" s="68"/>
      <c r="F596" s="68"/>
      <c r="G596" s="68"/>
      <c r="H596" s="68"/>
      <c r="I596" s="68"/>
    </row>
    <row r="597" spans="4:9">
      <c r="D597" s="68"/>
      <c r="E597" s="68"/>
      <c r="F597" s="68"/>
      <c r="G597" s="68"/>
      <c r="H597" s="68"/>
      <c r="I597" s="68"/>
    </row>
    <row r="598" spans="4:9">
      <c r="D598" s="68"/>
      <c r="E598" s="68"/>
      <c r="F598" s="68"/>
      <c r="G598" s="68"/>
      <c r="H598" s="68"/>
      <c r="I598" s="68"/>
    </row>
    <row r="599" spans="4:9">
      <c r="D599" s="68"/>
      <c r="E599" s="68"/>
      <c r="F599" s="68"/>
      <c r="G599" s="68"/>
      <c r="H599" s="68"/>
      <c r="I599" s="68"/>
    </row>
    <row r="600" spans="4:9">
      <c r="D600" s="68"/>
      <c r="E600" s="68"/>
      <c r="F600" s="68"/>
      <c r="G600" s="68"/>
      <c r="H600" s="68"/>
      <c r="I600" s="68"/>
    </row>
    <row r="601" spans="4:9">
      <c r="D601" s="68"/>
      <c r="E601" s="68"/>
      <c r="F601" s="68"/>
      <c r="G601" s="68"/>
      <c r="H601" s="68"/>
      <c r="I601" s="68"/>
    </row>
    <row r="602" spans="4:9">
      <c r="D602" s="68"/>
      <c r="E602" s="68"/>
      <c r="F602" s="68"/>
      <c r="G602" s="68"/>
      <c r="H602" s="68"/>
      <c r="I602" s="68"/>
    </row>
    <row r="603" spans="4:9">
      <c r="D603" s="68"/>
      <c r="E603" s="68"/>
      <c r="F603" s="68"/>
      <c r="G603" s="68"/>
      <c r="H603" s="68"/>
      <c r="I603" s="68"/>
    </row>
    <row r="604" spans="4:9">
      <c r="D604" s="68"/>
      <c r="E604" s="68"/>
      <c r="F604" s="68"/>
      <c r="G604" s="68"/>
      <c r="H604" s="68"/>
      <c r="I604" s="68"/>
    </row>
    <row r="605" spans="4:9">
      <c r="D605" s="68"/>
      <c r="E605" s="68"/>
      <c r="F605" s="68"/>
      <c r="G605" s="68"/>
      <c r="H605" s="68"/>
      <c r="I605" s="68"/>
    </row>
    <row r="606" spans="4:9">
      <c r="D606" s="68"/>
      <c r="E606" s="68"/>
      <c r="F606" s="68"/>
      <c r="G606" s="68"/>
      <c r="H606" s="68"/>
      <c r="I606" s="68"/>
    </row>
    <row r="607" spans="4:9">
      <c r="D607" s="68"/>
      <c r="E607" s="68"/>
      <c r="F607" s="68"/>
      <c r="G607" s="68"/>
      <c r="H607" s="68"/>
      <c r="I607" s="68"/>
    </row>
    <row r="608" spans="4:9">
      <c r="D608" s="68"/>
      <c r="E608" s="68"/>
      <c r="F608" s="68"/>
      <c r="G608" s="68"/>
      <c r="H608" s="68"/>
      <c r="I608" s="68"/>
    </row>
    <row r="609" spans="4:9">
      <c r="D609" s="68"/>
      <c r="E609" s="68"/>
      <c r="F609" s="68"/>
      <c r="G609" s="68"/>
      <c r="H609" s="68"/>
      <c r="I609" s="68"/>
    </row>
    <row r="610" spans="4:9">
      <c r="D610" s="68"/>
      <c r="E610" s="68"/>
      <c r="F610" s="68"/>
      <c r="G610" s="68"/>
      <c r="H610" s="68"/>
      <c r="I610" s="68"/>
    </row>
    <row r="611" spans="4:9">
      <c r="D611" s="68"/>
      <c r="E611" s="68"/>
      <c r="F611" s="68"/>
      <c r="G611" s="68"/>
      <c r="H611" s="68"/>
      <c r="I611" s="68"/>
    </row>
    <row r="612" spans="4:9">
      <c r="D612" s="68"/>
      <c r="E612" s="68"/>
      <c r="F612" s="68"/>
      <c r="G612" s="68"/>
      <c r="H612" s="68"/>
      <c r="I612" s="68"/>
    </row>
    <row r="613" spans="4:9">
      <c r="D613" s="68"/>
      <c r="E613" s="68"/>
      <c r="F613" s="68"/>
      <c r="G613" s="68"/>
      <c r="H613" s="68"/>
      <c r="I613" s="68"/>
    </row>
    <row r="614" spans="4:9">
      <c r="D614" s="68"/>
      <c r="E614" s="68"/>
      <c r="F614" s="68"/>
      <c r="G614" s="68"/>
      <c r="H614" s="68"/>
      <c r="I614" s="68"/>
    </row>
    <row r="615" spans="4:9">
      <c r="D615" s="68"/>
      <c r="E615" s="68"/>
      <c r="F615" s="68"/>
      <c r="G615" s="68"/>
      <c r="H615" s="68"/>
      <c r="I615" s="68"/>
    </row>
    <row r="616" spans="4:9">
      <c r="D616" s="68"/>
      <c r="E616" s="68"/>
      <c r="F616" s="68"/>
      <c r="G616" s="68"/>
      <c r="H616" s="68"/>
      <c r="I616" s="68"/>
    </row>
    <row r="617" spans="4:9">
      <c r="D617" s="68"/>
      <c r="E617" s="68"/>
      <c r="F617" s="68"/>
      <c r="G617" s="68"/>
      <c r="H617" s="68"/>
      <c r="I617" s="68"/>
    </row>
    <row r="618" spans="4:9">
      <c r="D618" s="68"/>
      <c r="E618" s="68"/>
      <c r="F618" s="68"/>
      <c r="G618" s="68"/>
      <c r="H618" s="68"/>
      <c r="I618" s="68"/>
    </row>
    <row r="619" spans="4:9">
      <c r="D619" s="68"/>
      <c r="E619" s="68"/>
      <c r="F619" s="68"/>
      <c r="G619" s="68"/>
      <c r="H619" s="68"/>
      <c r="I619" s="68"/>
    </row>
    <row r="620" spans="4:9">
      <c r="D620" s="68"/>
      <c r="E620" s="68"/>
      <c r="F620" s="68"/>
      <c r="G620" s="68"/>
      <c r="H620" s="68"/>
      <c r="I620" s="68"/>
    </row>
    <row r="621" spans="4:9">
      <c r="D621" s="68"/>
      <c r="E621" s="68"/>
      <c r="F621" s="68"/>
      <c r="G621" s="68"/>
      <c r="H621" s="68"/>
      <c r="I621" s="68"/>
    </row>
    <row r="622" spans="4:9">
      <c r="D622" s="68"/>
      <c r="E622" s="68"/>
      <c r="F622" s="68"/>
      <c r="G622" s="68"/>
      <c r="H622" s="68"/>
      <c r="I622" s="68"/>
    </row>
    <row r="623" spans="4:9">
      <c r="D623" s="68"/>
      <c r="E623" s="68"/>
      <c r="F623" s="68"/>
      <c r="G623" s="68"/>
      <c r="H623" s="68"/>
      <c r="I623" s="68"/>
    </row>
    <row r="624" spans="4:9">
      <c r="D624" s="68"/>
      <c r="E624" s="68"/>
      <c r="F624" s="68"/>
      <c r="G624" s="68"/>
      <c r="H624" s="68"/>
      <c r="I624" s="68"/>
    </row>
    <row r="625" spans="4:9">
      <c r="D625" s="68"/>
      <c r="E625" s="68"/>
      <c r="F625" s="68"/>
      <c r="G625" s="68"/>
      <c r="H625" s="68"/>
      <c r="I625" s="68"/>
    </row>
    <row r="626" spans="4:9">
      <c r="D626" s="68"/>
      <c r="E626" s="68"/>
      <c r="F626" s="68"/>
      <c r="G626" s="68"/>
      <c r="H626" s="68"/>
      <c r="I626" s="68"/>
    </row>
    <row r="627" spans="4:9">
      <c r="D627" s="68"/>
      <c r="E627" s="68"/>
      <c r="F627" s="68"/>
      <c r="G627" s="68"/>
      <c r="H627" s="68"/>
      <c r="I627" s="68"/>
    </row>
    <row r="628" spans="4:9">
      <c r="D628" s="68"/>
      <c r="E628" s="68"/>
      <c r="F628" s="68"/>
      <c r="G628" s="68"/>
      <c r="H628" s="68"/>
      <c r="I628" s="68"/>
    </row>
    <row r="629" spans="4:9">
      <c r="D629" s="68"/>
      <c r="E629" s="68"/>
      <c r="F629" s="68"/>
      <c r="G629" s="68"/>
      <c r="H629" s="68"/>
      <c r="I629" s="68"/>
    </row>
    <row r="630" spans="4:9">
      <c r="D630" s="68"/>
      <c r="E630" s="68"/>
      <c r="F630" s="68"/>
      <c r="G630" s="68"/>
      <c r="H630" s="68"/>
      <c r="I630" s="68"/>
    </row>
    <row r="631" spans="4:9">
      <c r="D631" s="68"/>
      <c r="E631" s="68"/>
      <c r="F631" s="68"/>
      <c r="G631" s="68"/>
      <c r="H631" s="68"/>
      <c r="I631" s="68"/>
    </row>
    <row r="632" spans="4:9">
      <c r="D632" s="68"/>
      <c r="E632" s="68"/>
      <c r="F632" s="68"/>
      <c r="G632" s="68"/>
      <c r="H632" s="68"/>
      <c r="I632" s="68"/>
    </row>
    <row r="633" spans="4:9">
      <c r="D633" s="68"/>
      <c r="E633" s="68"/>
      <c r="F633" s="68"/>
      <c r="G633" s="68"/>
      <c r="H633" s="68"/>
      <c r="I633" s="68"/>
    </row>
    <row r="634" spans="4:9">
      <c r="D634" s="68"/>
      <c r="E634" s="68"/>
      <c r="F634" s="68"/>
      <c r="G634" s="68"/>
      <c r="H634" s="68"/>
      <c r="I634" s="68"/>
    </row>
    <row r="635" spans="4:9">
      <c r="D635" s="68"/>
      <c r="E635" s="68"/>
      <c r="F635" s="68"/>
      <c r="G635" s="68"/>
      <c r="H635" s="68"/>
      <c r="I635" s="68"/>
    </row>
    <row r="636" spans="4:9">
      <c r="D636" s="68"/>
      <c r="E636" s="68"/>
      <c r="F636" s="68"/>
      <c r="G636" s="68"/>
      <c r="H636" s="68"/>
      <c r="I636" s="68"/>
    </row>
    <row r="637" spans="4:9">
      <c r="D637" s="68"/>
      <c r="E637" s="68"/>
      <c r="F637" s="68"/>
      <c r="G637" s="68"/>
      <c r="H637" s="68"/>
      <c r="I637" s="68"/>
    </row>
    <row r="638" spans="4:9">
      <c r="D638" s="68"/>
      <c r="E638" s="68"/>
      <c r="F638" s="68"/>
      <c r="G638" s="68"/>
      <c r="H638" s="68"/>
      <c r="I638" s="68"/>
    </row>
    <row r="639" spans="4:9">
      <c r="D639" s="68"/>
      <c r="E639" s="68"/>
      <c r="F639" s="68"/>
      <c r="G639" s="68"/>
      <c r="H639" s="68"/>
      <c r="I639" s="68"/>
    </row>
    <row r="640" spans="4:9">
      <c r="D640" s="68"/>
      <c r="E640" s="68"/>
      <c r="F640" s="68"/>
      <c r="G640" s="68"/>
      <c r="H640" s="68"/>
      <c r="I640" s="68"/>
    </row>
    <row r="641" spans="4:9">
      <c r="D641" s="68"/>
      <c r="E641" s="68"/>
      <c r="F641" s="68"/>
      <c r="G641" s="68"/>
      <c r="H641" s="68"/>
      <c r="I641" s="68"/>
    </row>
    <row r="642" spans="4:9">
      <c r="D642" s="68"/>
      <c r="E642" s="68"/>
      <c r="F642" s="68"/>
      <c r="G642" s="68"/>
      <c r="H642" s="68"/>
      <c r="I642" s="68"/>
    </row>
    <row r="643" spans="4:9">
      <c r="D643" s="68"/>
      <c r="E643" s="68"/>
      <c r="F643" s="68"/>
      <c r="G643" s="68"/>
      <c r="H643" s="68"/>
      <c r="I643" s="68"/>
    </row>
    <row r="644" spans="4:9">
      <c r="D644" s="68"/>
      <c r="E644" s="68"/>
      <c r="F644" s="68"/>
      <c r="G644" s="68"/>
      <c r="H644" s="68"/>
      <c r="I644" s="68"/>
    </row>
    <row r="645" spans="4:9">
      <c r="D645" s="68"/>
      <c r="E645" s="68"/>
      <c r="F645" s="68"/>
      <c r="G645" s="68"/>
      <c r="H645" s="68"/>
      <c r="I645" s="68"/>
    </row>
    <row r="646" spans="4:9">
      <c r="D646" s="68"/>
      <c r="E646" s="68"/>
      <c r="F646" s="68"/>
      <c r="G646" s="68"/>
      <c r="H646" s="68"/>
      <c r="I646" s="68"/>
    </row>
    <row r="647" spans="4:9">
      <c r="D647" s="68"/>
      <c r="E647" s="68"/>
      <c r="F647" s="68"/>
      <c r="G647" s="68"/>
      <c r="H647" s="68"/>
      <c r="I647" s="68"/>
    </row>
    <row r="648" spans="4:9">
      <c r="D648" s="68"/>
      <c r="E648" s="68"/>
      <c r="F648" s="68"/>
      <c r="G648" s="68"/>
      <c r="H648" s="68"/>
      <c r="I648" s="68"/>
    </row>
    <row r="649" spans="4:9">
      <c r="D649" s="68"/>
      <c r="E649" s="68"/>
      <c r="F649" s="68"/>
      <c r="G649" s="68"/>
      <c r="H649" s="68"/>
      <c r="I649" s="68"/>
    </row>
    <row r="650" spans="4:9">
      <c r="D650" s="68"/>
      <c r="E650" s="68"/>
      <c r="F650" s="68"/>
      <c r="G650" s="68"/>
      <c r="H650" s="68"/>
      <c r="I650" s="68"/>
    </row>
    <row r="651" spans="4:9">
      <c r="D651" s="68"/>
      <c r="E651" s="68"/>
      <c r="F651" s="68"/>
      <c r="G651" s="68"/>
      <c r="H651" s="68"/>
      <c r="I651" s="68"/>
    </row>
    <row r="652" spans="4:9">
      <c r="D652" s="68"/>
      <c r="E652" s="68"/>
      <c r="F652" s="68"/>
      <c r="G652" s="68"/>
      <c r="H652" s="68"/>
      <c r="I652" s="68"/>
    </row>
    <row r="653" spans="4:9">
      <c r="D653" s="68"/>
      <c r="E653" s="68"/>
      <c r="F653" s="68"/>
      <c r="G653" s="68"/>
      <c r="H653" s="68"/>
      <c r="I653" s="68"/>
    </row>
    <row r="654" spans="4:9">
      <c r="D654" s="68"/>
      <c r="E654" s="68"/>
      <c r="F654" s="68"/>
      <c r="G654" s="68"/>
      <c r="H654" s="68"/>
      <c r="I654" s="68"/>
    </row>
    <row r="655" spans="4:9">
      <c r="D655" s="68"/>
      <c r="E655" s="68"/>
      <c r="F655" s="68"/>
      <c r="G655" s="68"/>
      <c r="H655" s="68"/>
      <c r="I655" s="68"/>
    </row>
    <row r="656" spans="4:9">
      <c r="D656" s="68"/>
      <c r="E656" s="68"/>
      <c r="F656" s="68"/>
      <c r="G656" s="68"/>
      <c r="H656" s="68"/>
      <c r="I656" s="68"/>
    </row>
    <row r="657" spans="4:9">
      <c r="D657" s="68"/>
      <c r="E657" s="68"/>
      <c r="F657" s="68"/>
      <c r="G657" s="68"/>
      <c r="H657" s="68"/>
      <c r="I657" s="68"/>
    </row>
    <row r="658" spans="4:9">
      <c r="D658" s="68"/>
      <c r="E658" s="68"/>
      <c r="F658" s="68"/>
      <c r="G658" s="68"/>
      <c r="H658" s="68"/>
      <c r="I658" s="68"/>
    </row>
    <row r="659" spans="4:9">
      <c r="D659" s="68"/>
      <c r="E659" s="68"/>
      <c r="F659" s="68"/>
      <c r="G659" s="68"/>
      <c r="H659" s="68"/>
      <c r="I659" s="68"/>
    </row>
    <row r="660" spans="4:9">
      <c r="D660" s="68"/>
      <c r="E660" s="68"/>
      <c r="F660" s="68"/>
      <c r="G660" s="68"/>
      <c r="H660" s="68"/>
      <c r="I660" s="68"/>
    </row>
    <row r="661" spans="4:9">
      <c r="D661" s="68"/>
      <c r="E661" s="68"/>
      <c r="F661" s="68"/>
      <c r="G661" s="68"/>
      <c r="H661" s="68"/>
      <c r="I661" s="68"/>
    </row>
    <row r="662" spans="4:9">
      <c r="D662" s="68"/>
      <c r="E662" s="68"/>
      <c r="F662" s="68"/>
      <c r="G662" s="68"/>
      <c r="H662" s="68"/>
      <c r="I662" s="68"/>
    </row>
    <row r="663" spans="4:9">
      <c r="D663" s="68"/>
      <c r="E663" s="68"/>
      <c r="F663" s="68"/>
      <c r="G663" s="68"/>
      <c r="H663" s="68"/>
      <c r="I663" s="68"/>
    </row>
    <row r="664" spans="4:9">
      <c r="D664" s="68"/>
      <c r="E664" s="68"/>
      <c r="F664" s="68"/>
      <c r="G664" s="68"/>
      <c r="H664" s="68"/>
      <c r="I664" s="68"/>
    </row>
    <row r="665" spans="4:9">
      <c r="D665" s="68"/>
      <c r="E665" s="68"/>
      <c r="F665" s="68"/>
      <c r="G665" s="68"/>
      <c r="H665" s="68"/>
      <c r="I665" s="68"/>
    </row>
    <row r="666" spans="4:9">
      <c r="D666" s="68"/>
      <c r="E666" s="68"/>
      <c r="F666" s="68"/>
      <c r="G666" s="68"/>
      <c r="H666" s="68"/>
      <c r="I666" s="68"/>
    </row>
    <row r="667" spans="4:9">
      <c r="D667" s="68"/>
      <c r="E667" s="68"/>
      <c r="F667" s="68"/>
      <c r="G667" s="68"/>
      <c r="H667" s="68"/>
      <c r="I667" s="68"/>
    </row>
    <row r="668" spans="4:9">
      <c r="D668" s="68"/>
      <c r="E668" s="68"/>
      <c r="F668" s="68"/>
      <c r="G668" s="68"/>
      <c r="H668" s="68"/>
      <c r="I668" s="68"/>
    </row>
    <row r="669" spans="4:9">
      <c r="D669" s="68"/>
      <c r="E669" s="68"/>
      <c r="F669" s="68"/>
      <c r="G669" s="68"/>
      <c r="H669" s="68"/>
      <c r="I669" s="68"/>
    </row>
    <row r="670" spans="4:9">
      <c r="D670" s="68"/>
      <c r="E670" s="68"/>
      <c r="F670" s="68"/>
      <c r="G670" s="68"/>
      <c r="H670" s="68"/>
      <c r="I670" s="68"/>
    </row>
    <row r="671" spans="4:9">
      <c r="D671" s="68"/>
      <c r="E671" s="68"/>
      <c r="F671" s="68"/>
      <c r="G671" s="68"/>
      <c r="H671" s="68"/>
      <c r="I671" s="68"/>
    </row>
    <row r="672" spans="4:9">
      <c r="D672" s="68"/>
      <c r="E672" s="68"/>
      <c r="F672" s="68"/>
      <c r="G672" s="68"/>
      <c r="H672" s="68"/>
      <c r="I672" s="68"/>
    </row>
    <row r="673" spans="4:9">
      <c r="D673" s="68"/>
      <c r="E673" s="68"/>
      <c r="F673" s="68"/>
      <c r="G673" s="68"/>
      <c r="H673" s="68"/>
      <c r="I673" s="68"/>
    </row>
    <row r="674" spans="4:9">
      <c r="D674" s="68"/>
      <c r="E674" s="68"/>
      <c r="F674" s="68"/>
      <c r="G674" s="68"/>
      <c r="H674" s="68"/>
      <c r="I674" s="68"/>
    </row>
    <row r="675" spans="4:9">
      <c r="D675" s="68"/>
      <c r="E675" s="68"/>
      <c r="F675" s="68"/>
      <c r="G675" s="68"/>
      <c r="H675" s="68"/>
      <c r="I675" s="68"/>
    </row>
    <row r="676" spans="4:9">
      <c r="D676" s="68"/>
      <c r="E676" s="68"/>
      <c r="F676" s="68"/>
      <c r="G676" s="68"/>
      <c r="H676" s="68"/>
      <c r="I676" s="68"/>
    </row>
    <row r="677" spans="4:9">
      <c r="D677" s="68"/>
      <c r="E677" s="68"/>
      <c r="F677" s="68"/>
      <c r="G677" s="68"/>
      <c r="H677" s="68"/>
      <c r="I677" s="68"/>
    </row>
    <row r="678" spans="4:9">
      <c r="D678" s="68"/>
      <c r="E678" s="68"/>
      <c r="F678" s="68"/>
      <c r="G678" s="68"/>
      <c r="H678" s="68"/>
      <c r="I678" s="68"/>
    </row>
    <row r="679" spans="4:9">
      <c r="D679" s="68"/>
      <c r="E679" s="68"/>
      <c r="F679" s="68"/>
      <c r="G679" s="68"/>
      <c r="H679" s="68"/>
      <c r="I679" s="68"/>
    </row>
    <row r="680" spans="4:9">
      <c r="D680" s="68"/>
      <c r="E680" s="68"/>
      <c r="F680" s="68"/>
      <c r="G680" s="68"/>
      <c r="H680" s="68"/>
      <c r="I680" s="68"/>
    </row>
    <row r="681" spans="4:9">
      <c r="D681" s="68"/>
      <c r="E681" s="68"/>
      <c r="F681" s="68"/>
      <c r="G681" s="68"/>
      <c r="H681" s="68"/>
      <c r="I681" s="68"/>
    </row>
    <row r="682" spans="4:9">
      <c r="D682" s="68"/>
      <c r="E682" s="68"/>
      <c r="F682" s="68"/>
      <c r="G682" s="68"/>
      <c r="H682" s="68"/>
      <c r="I682" s="68"/>
    </row>
    <row r="683" spans="4:9">
      <c r="D683" s="68"/>
      <c r="E683" s="68"/>
      <c r="F683" s="68"/>
      <c r="G683" s="68"/>
      <c r="H683" s="68"/>
      <c r="I683" s="68"/>
    </row>
    <row r="684" spans="4:9">
      <c r="D684" s="68"/>
      <c r="E684" s="68"/>
      <c r="F684" s="68"/>
      <c r="G684" s="68"/>
      <c r="H684" s="68"/>
      <c r="I684" s="68"/>
    </row>
    <row r="685" spans="4:9">
      <c r="D685" s="68"/>
      <c r="E685" s="68"/>
      <c r="F685" s="68"/>
      <c r="G685" s="68"/>
      <c r="H685" s="68"/>
      <c r="I685" s="68"/>
    </row>
    <row r="686" spans="4:9">
      <c r="D686" s="68"/>
      <c r="E686" s="68"/>
      <c r="F686" s="68"/>
      <c r="G686" s="68"/>
      <c r="H686" s="68"/>
      <c r="I686" s="68"/>
    </row>
    <row r="687" spans="4:9">
      <c r="D687" s="68"/>
      <c r="E687" s="68"/>
      <c r="F687" s="68"/>
      <c r="G687" s="68"/>
      <c r="H687" s="68"/>
      <c r="I687" s="68"/>
    </row>
    <row r="688" spans="4:9">
      <c r="D688" s="68"/>
      <c r="E688" s="68"/>
      <c r="F688" s="68"/>
      <c r="G688" s="68"/>
      <c r="H688" s="68"/>
      <c r="I688" s="68"/>
    </row>
    <row r="689" spans="4:9">
      <c r="D689" s="68"/>
      <c r="E689" s="68"/>
      <c r="F689" s="68"/>
      <c r="G689" s="68"/>
      <c r="H689" s="68"/>
      <c r="I689" s="68"/>
    </row>
    <row r="690" spans="4:9">
      <c r="D690" s="68"/>
      <c r="E690" s="68"/>
      <c r="F690" s="68"/>
      <c r="G690" s="68"/>
      <c r="H690" s="68"/>
      <c r="I690" s="68"/>
    </row>
    <row r="691" spans="4:9">
      <c r="D691" s="68"/>
      <c r="E691" s="68"/>
      <c r="F691" s="68"/>
      <c r="G691" s="68"/>
      <c r="H691" s="68"/>
      <c r="I691" s="68"/>
    </row>
    <row r="692" spans="4:9">
      <c r="D692" s="68"/>
      <c r="E692" s="68"/>
      <c r="F692" s="68"/>
      <c r="G692" s="68"/>
      <c r="H692" s="68"/>
      <c r="I692" s="68"/>
    </row>
    <row r="693" spans="4:9">
      <c r="D693" s="68"/>
      <c r="E693" s="68"/>
      <c r="F693" s="68"/>
      <c r="G693" s="68"/>
      <c r="H693" s="68"/>
      <c r="I693" s="68"/>
    </row>
    <row r="694" spans="4:9">
      <c r="D694" s="68"/>
      <c r="E694" s="68"/>
      <c r="F694" s="68"/>
      <c r="G694" s="68"/>
      <c r="H694" s="68"/>
      <c r="I694" s="68"/>
    </row>
    <row r="695" spans="4:9">
      <c r="D695" s="68"/>
      <c r="E695" s="68"/>
      <c r="F695" s="68"/>
      <c r="G695" s="68"/>
      <c r="H695" s="68"/>
      <c r="I695" s="68"/>
    </row>
    <row r="696" spans="4:9">
      <c r="D696" s="68"/>
      <c r="E696" s="68"/>
      <c r="F696" s="68"/>
      <c r="G696" s="68"/>
      <c r="H696" s="68"/>
      <c r="I696" s="68"/>
    </row>
    <row r="697" spans="4:9">
      <c r="D697" s="68"/>
      <c r="E697" s="68"/>
      <c r="F697" s="68"/>
      <c r="G697" s="68"/>
      <c r="H697" s="68"/>
      <c r="I697" s="68"/>
    </row>
    <row r="698" spans="4:9">
      <c r="D698" s="68"/>
      <c r="E698" s="68"/>
      <c r="F698" s="68"/>
      <c r="G698" s="68"/>
      <c r="H698" s="68"/>
      <c r="I698" s="68"/>
    </row>
    <row r="699" spans="4:9">
      <c r="D699" s="68"/>
      <c r="E699" s="68"/>
      <c r="F699" s="68"/>
      <c r="G699" s="68"/>
      <c r="H699" s="68"/>
      <c r="I699" s="68"/>
    </row>
    <row r="700" spans="4:9">
      <c r="D700" s="68"/>
      <c r="E700" s="68"/>
      <c r="F700" s="68"/>
      <c r="G700" s="68"/>
      <c r="H700" s="68"/>
      <c r="I700" s="68"/>
    </row>
    <row r="701" spans="4:9">
      <c r="D701" s="68"/>
      <c r="E701" s="68"/>
      <c r="F701" s="68"/>
      <c r="G701" s="68"/>
      <c r="H701" s="68"/>
      <c r="I701" s="68"/>
    </row>
    <row r="702" spans="4:9">
      <c r="D702" s="68"/>
      <c r="E702" s="68"/>
      <c r="F702" s="68"/>
      <c r="G702" s="68"/>
      <c r="H702" s="68"/>
      <c r="I702" s="68"/>
    </row>
    <row r="703" spans="4:9">
      <c r="D703" s="68"/>
      <c r="E703" s="68"/>
      <c r="F703" s="68"/>
      <c r="G703" s="68"/>
      <c r="H703" s="68"/>
      <c r="I703" s="68"/>
    </row>
    <row r="704" spans="4:9">
      <c r="D704" s="68"/>
      <c r="E704" s="68"/>
      <c r="F704" s="68"/>
      <c r="G704" s="68"/>
      <c r="H704" s="68"/>
      <c r="I704" s="68"/>
    </row>
    <row r="705" spans="4:9">
      <c r="D705" s="68"/>
      <c r="E705" s="68"/>
      <c r="F705" s="68"/>
      <c r="G705" s="68"/>
      <c r="H705" s="68"/>
      <c r="I705" s="68"/>
    </row>
    <row r="706" spans="4:9">
      <c r="D706" s="68"/>
      <c r="E706" s="68"/>
      <c r="F706" s="68"/>
      <c r="G706" s="68"/>
      <c r="H706" s="68"/>
      <c r="I706" s="68"/>
    </row>
    <row r="707" spans="4:9">
      <c r="D707" s="68"/>
      <c r="E707" s="68"/>
      <c r="F707" s="68"/>
      <c r="G707" s="68"/>
      <c r="H707" s="68"/>
      <c r="I707" s="68"/>
    </row>
    <row r="708" spans="4:9">
      <c r="D708" s="68"/>
      <c r="E708" s="68"/>
      <c r="F708" s="68"/>
      <c r="G708" s="68"/>
      <c r="H708" s="68"/>
      <c r="I708" s="68"/>
    </row>
    <row r="709" spans="4:9">
      <c r="D709" s="68"/>
      <c r="E709" s="68"/>
      <c r="F709" s="68"/>
      <c r="G709" s="68"/>
      <c r="H709" s="68"/>
      <c r="I709" s="68"/>
    </row>
    <row r="710" spans="4:9">
      <c r="D710" s="68"/>
      <c r="E710" s="68"/>
      <c r="F710" s="68"/>
      <c r="G710" s="68"/>
      <c r="H710" s="68"/>
      <c r="I710" s="68"/>
    </row>
    <row r="711" spans="4:9">
      <c r="D711" s="68"/>
      <c r="E711" s="68"/>
      <c r="F711" s="68"/>
      <c r="G711" s="68"/>
      <c r="H711" s="68"/>
      <c r="I711" s="68"/>
    </row>
    <row r="712" spans="4:9">
      <c r="D712" s="68"/>
      <c r="E712" s="68"/>
      <c r="F712" s="68"/>
      <c r="G712" s="68"/>
      <c r="H712" s="68"/>
      <c r="I712" s="68"/>
    </row>
    <row r="713" spans="4:9">
      <c r="D713" s="68"/>
      <c r="E713" s="68"/>
      <c r="F713" s="68"/>
      <c r="G713" s="68"/>
      <c r="H713" s="68"/>
      <c r="I713" s="68"/>
    </row>
    <row r="714" spans="4:9">
      <c r="D714" s="68"/>
      <c r="E714" s="68"/>
      <c r="F714" s="68"/>
      <c r="G714" s="68"/>
      <c r="H714" s="68"/>
      <c r="I714" s="68"/>
    </row>
    <row r="715" spans="4:9">
      <c r="D715" s="68"/>
      <c r="E715" s="68"/>
      <c r="F715" s="68"/>
      <c r="G715" s="68"/>
      <c r="H715" s="68"/>
      <c r="I715" s="68"/>
    </row>
    <row r="716" spans="4:9">
      <c r="D716" s="68"/>
      <c r="E716" s="68"/>
      <c r="F716" s="68"/>
      <c r="G716" s="68"/>
      <c r="H716" s="68"/>
      <c r="I716" s="68"/>
    </row>
    <row r="717" spans="4:9">
      <c r="D717" s="68"/>
      <c r="E717" s="68"/>
      <c r="F717" s="68"/>
      <c r="G717" s="68"/>
      <c r="H717" s="68"/>
      <c r="I717" s="68"/>
    </row>
    <row r="718" spans="4:9">
      <c r="D718" s="68"/>
      <c r="E718" s="68"/>
      <c r="F718" s="68"/>
      <c r="G718" s="68"/>
      <c r="H718" s="68"/>
      <c r="I718" s="68"/>
    </row>
    <row r="719" spans="4:9">
      <c r="D719" s="68"/>
      <c r="E719" s="68"/>
      <c r="F719" s="68"/>
      <c r="G719" s="68"/>
      <c r="H719" s="68"/>
      <c r="I719" s="68"/>
    </row>
    <row r="720" spans="4:9">
      <c r="D720" s="68"/>
      <c r="E720" s="68"/>
      <c r="F720" s="68"/>
      <c r="G720" s="68"/>
      <c r="H720" s="68"/>
      <c r="I720" s="68"/>
    </row>
    <row r="721" spans="4:9">
      <c r="D721" s="68"/>
      <c r="E721" s="68"/>
      <c r="F721" s="68"/>
      <c r="G721" s="68"/>
      <c r="H721" s="68"/>
      <c r="I721" s="68"/>
    </row>
    <row r="722" spans="4:9">
      <c r="D722" s="68"/>
      <c r="E722" s="68"/>
      <c r="F722" s="68"/>
      <c r="G722" s="68"/>
      <c r="H722" s="68"/>
      <c r="I722" s="68"/>
    </row>
    <row r="723" spans="4:9">
      <c r="D723" s="68"/>
      <c r="E723" s="68"/>
      <c r="F723" s="68"/>
      <c r="G723" s="68"/>
      <c r="H723" s="68"/>
      <c r="I723" s="68"/>
    </row>
    <row r="724" spans="4:9">
      <c r="D724" s="68"/>
      <c r="E724" s="68"/>
      <c r="F724" s="68"/>
      <c r="G724" s="68"/>
      <c r="H724" s="68"/>
      <c r="I724" s="68"/>
    </row>
    <row r="725" spans="4:9">
      <c r="D725" s="68"/>
      <c r="E725" s="68"/>
      <c r="F725" s="68"/>
      <c r="G725" s="68"/>
      <c r="H725" s="68"/>
      <c r="I725" s="68"/>
    </row>
    <row r="726" spans="4:9">
      <c r="D726" s="68"/>
      <c r="E726" s="68"/>
      <c r="F726" s="68"/>
      <c r="G726" s="68"/>
      <c r="H726" s="68"/>
      <c r="I726" s="68"/>
    </row>
    <row r="727" spans="4:9">
      <c r="D727" s="68"/>
      <c r="E727" s="68"/>
      <c r="F727" s="68"/>
      <c r="G727" s="68"/>
      <c r="H727" s="68"/>
      <c r="I727" s="68"/>
    </row>
    <row r="728" spans="4:9">
      <c r="D728" s="68"/>
      <c r="E728" s="68"/>
      <c r="F728" s="68"/>
      <c r="G728" s="68"/>
      <c r="H728" s="68"/>
      <c r="I728" s="68"/>
    </row>
    <row r="729" spans="4:9">
      <c r="D729" s="68"/>
      <c r="E729" s="68"/>
      <c r="F729" s="68"/>
      <c r="G729" s="68"/>
      <c r="H729" s="68"/>
      <c r="I729" s="68"/>
    </row>
    <row r="730" spans="4:9">
      <c r="D730" s="68"/>
      <c r="E730" s="68"/>
      <c r="F730" s="68"/>
      <c r="G730" s="68"/>
      <c r="H730" s="68"/>
      <c r="I730" s="68"/>
    </row>
    <row r="731" spans="4:9">
      <c r="D731" s="68"/>
      <c r="E731" s="68"/>
      <c r="F731" s="68"/>
      <c r="G731" s="68"/>
      <c r="H731" s="68"/>
      <c r="I731" s="68"/>
    </row>
    <row r="732" spans="4:9">
      <c r="D732" s="68"/>
      <c r="E732" s="68"/>
      <c r="F732" s="68"/>
      <c r="G732" s="68"/>
      <c r="H732" s="68"/>
      <c r="I732" s="68"/>
    </row>
  </sheetData>
  <mergeCells count="490">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s>
  <printOptions horizontalCentered="1"/>
  <pageMargins left="0.70866141732283472" right="0.70866141732283472" top="0.94488188976377963" bottom="0.74803149606299213" header="0.31496062992125984" footer="0.31496062992125984"/>
  <pageSetup paperSize="9" scale="83" firstPageNumber="7" fitToHeight="5" orientation="portrait" useFirstPageNumber="1" horizontalDpi="4294967293" r:id="rId1"/>
  <headerFooter>
    <oddHeader>&amp;LZTS Strojárne, s.r.o.
Poznámky účtovnej závierky k 31.12.2013</oddHeader>
    <oddFooter>&amp;C&amp;P</oddFooter>
  </headerFooter>
  <rowBreaks count="4" manualBreakCount="4">
    <brk id="31" max="8" man="1"/>
    <brk id="62" max="8" man="1"/>
    <brk id="93" max="8" man="1"/>
    <brk id="12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79"/>
  <sheetViews>
    <sheetView topLeftCell="A49" zoomScale="85" zoomScaleNormal="85" zoomScaleSheetLayoutView="100" workbookViewId="0">
      <selection activeCell="AI1302" sqref="AI1302"/>
    </sheetView>
  </sheetViews>
  <sheetFormatPr defaultRowHeight="12.75"/>
  <cols>
    <col min="1" max="1" width="6.28515625" style="65" customWidth="1"/>
    <col min="2" max="2" width="42.28515625" style="66" customWidth="1"/>
    <col min="3" max="3" width="6.28515625" style="67" customWidth="1"/>
    <col min="4" max="4" width="26.140625" style="65" customWidth="1"/>
    <col min="5" max="5" width="29.140625" style="65" customWidth="1"/>
    <col min="6" max="7" width="12.140625" style="57" customWidth="1"/>
    <col min="8" max="256" width="9.140625" style="57"/>
    <col min="257" max="257" width="6.28515625" style="57" customWidth="1"/>
    <col min="258" max="258" width="42.28515625" style="57" customWidth="1"/>
    <col min="259" max="259" width="6.28515625" style="57" customWidth="1"/>
    <col min="260" max="260" width="26.140625" style="57" customWidth="1"/>
    <col min="261" max="261" width="29.140625" style="57" customWidth="1"/>
    <col min="262" max="263" width="12.140625" style="57" customWidth="1"/>
    <col min="264" max="512" width="9.140625" style="57"/>
    <col min="513" max="513" width="6.28515625" style="57" customWidth="1"/>
    <col min="514" max="514" width="42.28515625" style="57" customWidth="1"/>
    <col min="515" max="515" width="6.28515625" style="57" customWidth="1"/>
    <col min="516" max="516" width="26.140625" style="57" customWidth="1"/>
    <col min="517" max="517" width="29.140625" style="57" customWidth="1"/>
    <col min="518" max="519" width="12.140625" style="57" customWidth="1"/>
    <col min="520" max="768" width="9.140625" style="57"/>
    <col min="769" max="769" width="6.28515625" style="57" customWidth="1"/>
    <col min="770" max="770" width="42.28515625" style="57" customWidth="1"/>
    <col min="771" max="771" width="6.28515625" style="57" customWidth="1"/>
    <col min="772" max="772" width="26.140625" style="57" customWidth="1"/>
    <col min="773" max="773" width="29.140625" style="57" customWidth="1"/>
    <col min="774" max="775" width="12.140625" style="57" customWidth="1"/>
    <col min="776" max="1024" width="9.140625" style="57"/>
    <col min="1025" max="1025" width="6.28515625" style="57" customWidth="1"/>
    <col min="1026" max="1026" width="42.28515625" style="57" customWidth="1"/>
    <col min="1027" max="1027" width="6.28515625" style="57" customWidth="1"/>
    <col min="1028" max="1028" width="26.140625" style="57" customWidth="1"/>
    <col min="1029" max="1029" width="29.140625" style="57" customWidth="1"/>
    <col min="1030" max="1031" width="12.140625" style="57" customWidth="1"/>
    <col min="1032" max="1280" width="9.140625" style="57"/>
    <col min="1281" max="1281" width="6.28515625" style="57" customWidth="1"/>
    <col min="1282" max="1282" width="42.28515625" style="57" customWidth="1"/>
    <col min="1283" max="1283" width="6.28515625" style="57" customWidth="1"/>
    <col min="1284" max="1284" width="26.140625" style="57" customWidth="1"/>
    <col min="1285" max="1285" width="29.140625" style="57" customWidth="1"/>
    <col min="1286" max="1287" width="12.140625" style="57" customWidth="1"/>
    <col min="1288" max="1536" width="9.140625" style="57"/>
    <col min="1537" max="1537" width="6.28515625" style="57" customWidth="1"/>
    <col min="1538" max="1538" width="42.28515625" style="57" customWidth="1"/>
    <col min="1539" max="1539" width="6.28515625" style="57" customWidth="1"/>
    <col min="1540" max="1540" width="26.140625" style="57" customWidth="1"/>
    <col min="1541" max="1541" width="29.140625" style="57" customWidth="1"/>
    <col min="1542" max="1543" width="12.140625" style="57" customWidth="1"/>
    <col min="1544" max="1792" width="9.140625" style="57"/>
    <col min="1793" max="1793" width="6.28515625" style="57" customWidth="1"/>
    <col min="1794" max="1794" width="42.28515625" style="57" customWidth="1"/>
    <col min="1795" max="1795" width="6.28515625" style="57" customWidth="1"/>
    <col min="1796" max="1796" width="26.140625" style="57" customWidth="1"/>
    <col min="1797" max="1797" width="29.140625" style="57" customWidth="1"/>
    <col min="1798" max="1799" width="12.140625" style="57" customWidth="1"/>
    <col min="1800" max="2048" width="9.140625" style="57"/>
    <col min="2049" max="2049" width="6.28515625" style="57" customWidth="1"/>
    <col min="2050" max="2050" width="42.28515625" style="57" customWidth="1"/>
    <col min="2051" max="2051" width="6.28515625" style="57" customWidth="1"/>
    <col min="2052" max="2052" width="26.140625" style="57" customWidth="1"/>
    <col min="2053" max="2053" width="29.140625" style="57" customWidth="1"/>
    <col min="2054" max="2055" width="12.140625" style="57" customWidth="1"/>
    <col min="2056" max="2304" width="9.140625" style="57"/>
    <col min="2305" max="2305" width="6.28515625" style="57" customWidth="1"/>
    <col min="2306" max="2306" width="42.28515625" style="57" customWidth="1"/>
    <col min="2307" max="2307" width="6.28515625" style="57" customWidth="1"/>
    <col min="2308" max="2308" width="26.140625" style="57" customWidth="1"/>
    <col min="2309" max="2309" width="29.140625" style="57" customWidth="1"/>
    <col min="2310" max="2311" width="12.140625" style="57" customWidth="1"/>
    <col min="2312" max="2560" width="9.140625" style="57"/>
    <col min="2561" max="2561" width="6.28515625" style="57" customWidth="1"/>
    <col min="2562" max="2562" width="42.28515625" style="57" customWidth="1"/>
    <col min="2563" max="2563" width="6.28515625" style="57" customWidth="1"/>
    <col min="2564" max="2564" width="26.140625" style="57" customWidth="1"/>
    <col min="2565" max="2565" width="29.140625" style="57" customWidth="1"/>
    <col min="2566" max="2567" width="12.140625" style="57" customWidth="1"/>
    <col min="2568" max="2816" width="9.140625" style="57"/>
    <col min="2817" max="2817" width="6.28515625" style="57" customWidth="1"/>
    <col min="2818" max="2818" width="42.28515625" style="57" customWidth="1"/>
    <col min="2819" max="2819" width="6.28515625" style="57" customWidth="1"/>
    <col min="2820" max="2820" width="26.140625" style="57" customWidth="1"/>
    <col min="2821" max="2821" width="29.140625" style="57" customWidth="1"/>
    <col min="2822" max="2823" width="12.140625" style="57" customWidth="1"/>
    <col min="2824" max="3072" width="9.140625" style="57"/>
    <col min="3073" max="3073" width="6.28515625" style="57" customWidth="1"/>
    <col min="3074" max="3074" width="42.28515625" style="57" customWidth="1"/>
    <col min="3075" max="3075" width="6.28515625" style="57" customWidth="1"/>
    <col min="3076" max="3076" width="26.140625" style="57" customWidth="1"/>
    <col min="3077" max="3077" width="29.140625" style="57" customWidth="1"/>
    <col min="3078" max="3079" width="12.140625" style="57" customWidth="1"/>
    <col min="3080" max="3328" width="9.140625" style="57"/>
    <col min="3329" max="3329" width="6.28515625" style="57" customWidth="1"/>
    <col min="3330" max="3330" width="42.28515625" style="57" customWidth="1"/>
    <col min="3331" max="3331" width="6.28515625" style="57" customWidth="1"/>
    <col min="3332" max="3332" width="26.140625" style="57" customWidth="1"/>
    <col min="3333" max="3333" width="29.140625" style="57" customWidth="1"/>
    <col min="3334" max="3335" width="12.140625" style="57" customWidth="1"/>
    <col min="3336" max="3584" width="9.140625" style="57"/>
    <col min="3585" max="3585" width="6.28515625" style="57" customWidth="1"/>
    <col min="3586" max="3586" width="42.28515625" style="57" customWidth="1"/>
    <col min="3587" max="3587" width="6.28515625" style="57" customWidth="1"/>
    <col min="3588" max="3588" width="26.140625" style="57" customWidth="1"/>
    <col min="3589" max="3589" width="29.140625" style="57" customWidth="1"/>
    <col min="3590" max="3591" width="12.140625" style="57" customWidth="1"/>
    <col min="3592" max="3840" width="9.140625" style="57"/>
    <col min="3841" max="3841" width="6.28515625" style="57" customWidth="1"/>
    <col min="3842" max="3842" width="42.28515625" style="57" customWidth="1"/>
    <col min="3843" max="3843" width="6.28515625" style="57" customWidth="1"/>
    <col min="3844" max="3844" width="26.140625" style="57" customWidth="1"/>
    <col min="3845" max="3845" width="29.140625" style="57" customWidth="1"/>
    <col min="3846" max="3847" width="12.140625" style="57" customWidth="1"/>
    <col min="3848" max="4096" width="9.140625" style="57"/>
    <col min="4097" max="4097" width="6.28515625" style="57" customWidth="1"/>
    <col min="4098" max="4098" width="42.28515625" style="57" customWidth="1"/>
    <col min="4099" max="4099" width="6.28515625" style="57" customWidth="1"/>
    <col min="4100" max="4100" width="26.140625" style="57" customWidth="1"/>
    <col min="4101" max="4101" width="29.140625" style="57" customWidth="1"/>
    <col min="4102" max="4103" width="12.140625" style="57" customWidth="1"/>
    <col min="4104" max="4352" width="9.140625" style="57"/>
    <col min="4353" max="4353" width="6.28515625" style="57" customWidth="1"/>
    <col min="4354" max="4354" width="42.28515625" style="57" customWidth="1"/>
    <col min="4355" max="4355" width="6.28515625" style="57" customWidth="1"/>
    <col min="4356" max="4356" width="26.140625" style="57" customWidth="1"/>
    <col min="4357" max="4357" width="29.140625" style="57" customWidth="1"/>
    <col min="4358" max="4359" width="12.140625" style="57" customWidth="1"/>
    <col min="4360" max="4608" width="9.140625" style="57"/>
    <col min="4609" max="4609" width="6.28515625" style="57" customWidth="1"/>
    <col min="4610" max="4610" width="42.28515625" style="57" customWidth="1"/>
    <col min="4611" max="4611" width="6.28515625" style="57" customWidth="1"/>
    <col min="4612" max="4612" width="26.140625" style="57" customWidth="1"/>
    <col min="4613" max="4613" width="29.140625" style="57" customWidth="1"/>
    <col min="4614" max="4615" width="12.140625" style="57" customWidth="1"/>
    <col min="4616" max="4864" width="9.140625" style="57"/>
    <col min="4865" max="4865" width="6.28515625" style="57" customWidth="1"/>
    <col min="4866" max="4866" width="42.28515625" style="57" customWidth="1"/>
    <col min="4867" max="4867" width="6.28515625" style="57" customWidth="1"/>
    <col min="4868" max="4868" width="26.140625" style="57" customWidth="1"/>
    <col min="4869" max="4869" width="29.140625" style="57" customWidth="1"/>
    <col min="4870" max="4871" width="12.140625" style="57" customWidth="1"/>
    <col min="4872" max="5120" width="9.140625" style="57"/>
    <col min="5121" max="5121" width="6.28515625" style="57" customWidth="1"/>
    <col min="5122" max="5122" width="42.28515625" style="57" customWidth="1"/>
    <col min="5123" max="5123" width="6.28515625" style="57" customWidth="1"/>
    <col min="5124" max="5124" width="26.140625" style="57" customWidth="1"/>
    <col min="5125" max="5125" width="29.140625" style="57" customWidth="1"/>
    <col min="5126" max="5127" width="12.140625" style="57" customWidth="1"/>
    <col min="5128" max="5376" width="9.140625" style="57"/>
    <col min="5377" max="5377" width="6.28515625" style="57" customWidth="1"/>
    <col min="5378" max="5378" width="42.28515625" style="57" customWidth="1"/>
    <col min="5379" max="5379" width="6.28515625" style="57" customWidth="1"/>
    <col min="5380" max="5380" width="26.140625" style="57" customWidth="1"/>
    <col min="5381" max="5381" width="29.140625" style="57" customWidth="1"/>
    <col min="5382" max="5383" width="12.140625" style="57" customWidth="1"/>
    <col min="5384" max="5632" width="9.140625" style="57"/>
    <col min="5633" max="5633" width="6.28515625" style="57" customWidth="1"/>
    <col min="5634" max="5634" width="42.28515625" style="57" customWidth="1"/>
    <col min="5635" max="5635" width="6.28515625" style="57" customWidth="1"/>
    <col min="5636" max="5636" width="26.140625" style="57" customWidth="1"/>
    <col min="5637" max="5637" width="29.140625" style="57" customWidth="1"/>
    <col min="5638" max="5639" width="12.140625" style="57" customWidth="1"/>
    <col min="5640" max="5888" width="9.140625" style="57"/>
    <col min="5889" max="5889" width="6.28515625" style="57" customWidth="1"/>
    <col min="5890" max="5890" width="42.28515625" style="57" customWidth="1"/>
    <col min="5891" max="5891" width="6.28515625" style="57" customWidth="1"/>
    <col min="5892" max="5892" width="26.140625" style="57" customWidth="1"/>
    <col min="5893" max="5893" width="29.140625" style="57" customWidth="1"/>
    <col min="5894" max="5895" width="12.140625" style="57" customWidth="1"/>
    <col min="5896" max="6144" width="9.140625" style="57"/>
    <col min="6145" max="6145" width="6.28515625" style="57" customWidth="1"/>
    <col min="6146" max="6146" width="42.28515625" style="57" customWidth="1"/>
    <col min="6147" max="6147" width="6.28515625" style="57" customWidth="1"/>
    <col min="6148" max="6148" width="26.140625" style="57" customWidth="1"/>
    <col min="6149" max="6149" width="29.140625" style="57" customWidth="1"/>
    <col min="6150" max="6151" width="12.140625" style="57" customWidth="1"/>
    <col min="6152" max="6400" width="9.140625" style="57"/>
    <col min="6401" max="6401" width="6.28515625" style="57" customWidth="1"/>
    <col min="6402" max="6402" width="42.28515625" style="57" customWidth="1"/>
    <col min="6403" max="6403" width="6.28515625" style="57" customWidth="1"/>
    <col min="6404" max="6404" width="26.140625" style="57" customWidth="1"/>
    <col min="6405" max="6405" width="29.140625" style="57" customWidth="1"/>
    <col min="6406" max="6407" width="12.140625" style="57" customWidth="1"/>
    <col min="6408" max="6656" width="9.140625" style="57"/>
    <col min="6657" max="6657" width="6.28515625" style="57" customWidth="1"/>
    <col min="6658" max="6658" width="42.28515625" style="57" customWidth="1"/>
    <col min="6659" max="6659" width="6.28515625" style="57" customWidth="1"/>
    <col min="6660" max="6660" width="26.140625" style="57" customWidth="1"/>
    <col min="6661" max="6661" width="29.140625" style="57" customWidth="1"/>
    <col min="6662" max="6663" width="12.140625" style="57" customWidth="1"/>
    <col min="6664" max="6912" width="9.140625" style="57"/>
    <col min="6913" max="6913" width="6.28515625" style="57" customWidth="1"/>
    <col min="6914" max="6914" width="42.28515625" style="57" customWidth="1"/>
    <col min="6915" max="6915" width="6.28515625" style="57" customWidth="1"/>
    <col min="6916" max="6916" width="26.140625" style="57" customWidth="1"/>
    <col min="6917" max="6917" width="29.140625" style="57" customWidth="1"/>
    <col min="6918" max="6919" width="12.140625" style="57" customWidth="1"/>
    <col min="6920" max="7168" width="9.140625" style="57"/>
    <col min="7169" max="7169" width="6.28515625" style="57" customWidth="1"/>
    <col min="7170" max="7170" width="42.28515625" style="57" customWidth="1"/>
    <col min="7171" max="7171" width="6.28515625" style="57" customWidth="1"/>
    <col min="7172" max="7172" width="26.140625" style="57" customWidth="1"/>
    <col min="7173" max="7173" width="29.140625" style="57" customWidth="1"/>
    <col min="7174" max="7175" width="12.140625" style="57" customWidth="1"/>
    <col min="7176" max="7424" width="9.140625" style="57"/>
    <col min="7425" max="7425" width="6.28515625" style="57" customWidth="1"/>
    <col min="7426" max="7426" width="42.28515625" style="57" customWidth="1"/>
    <col min="7427" max="7427" width="6.28515625" style="57" customWidth="1"/>
    <col min="7428" max="7428" width="26.140625" style="57" customWidth="1"/>
    <col min="7429" max="7429" width="29.140625" style="57" customWidth="1"/>
    <col min="7430" max="7431" width="12.140625" style="57" customWidth="1"/>
    <col min="7432" max="7680" width="9.140625" style="57"/>
    <col min="7681" max="7681" width="6.28515625" style="57" customWidth="1"/>
    <col min="7682" max="7682" width="42.28515625" style="57" customWidth="1"/>
    <col min="7683" max="7683" width="6.28515625" style="57" customWidth="1"/>
    <col min="7684" max="7684" width="26.140625" style="57" customWidth="1"/>
    <col min="7685" max="7685" width="29.140625" style="57" customWidth="1"/>
    <col min="7686" max="7687" width="12.140625" style="57" customWidth="1"/>
    <col min="7688" max="7936" width="9.140625" style="57"/>
    <col min="7937" max="7937" width="6.28515625" style="57" customWidth="1"/>
    <col min="7938" max="7938" width="42.28515625" style="57" customWidth="1"/>
    <col min="7939" max="7939" width="6.28515625" style="57" customWidth="1"/>
    <col min="7940" max="7940" width="26.140625" style="57" customWidth="1"/>
    <col min="7941" max="7941" width="29.140625" style="57" customWidth="1"/>
    <col min="7942" max="7943" width="12.140625" style="57" customWidth="1"/>
    <col min="7944" max="8192" width="9.140625" style="57"/>
    <col min="8193" max="8193" width="6.28515625" style="57" customWidth="1"/>
    <col min="8194" max="8194" width="42.28515625" style="57" customWidth="1"/>
    <col min="8195" max="8195" width="6.28515625" style="57" customWidth="1"/>
    <col min="8196" max="8196" width="26.140625" style="57" customWidth="1"/>
    <col min="8197" max="8197" width="29.140625" style="57" customWidth="1"/>
    <col min="8198" max="8199" width="12.140625" style="57" customWidth="1"/>
    <col min="8200" max="8448" width="9.140625" style="57"/>
    <col min="8449" max="8449" width="6.28515625" style="57" customWidth="1"/>
    <col min="8450" max="8450" width="42.28515625" style="57" customWidth="1"/>
    <col min="8451" max="8451" width="6.28515625" style="57" customWidth="1"/>
    <col min="8452" max="8452" width="26.140625" style="57" customWidth="1"/>
    <col min="8453" max="8453" width="29.140625" style="57" customWidth="1"/>
    <col min="8454" max="8455" width="12.140625" style="57" customWidth="1"/>
    <col min="8456" max="8704" width="9.140625" style="57"/>
    <col min="8705" max="8705" width="6.28515625" style="57" customWidth="1"/>
    <col min="8706" max="8706" width="42.28515625" style="57" customWidth="1"/>
    <col min="8707" max="8707" width="6.28515625" style="57" customWidth="1"/>
    <col min="8708" max="8708" width="26.140625" style="57" customWidth="1"/>
    <col min="8709" max="8709" width="29.140625" style="57" customWidth="1"/>
    <col min="8710" max="8711" width="12.140625" style="57" customWidth="1"/>
    <col min="8712" max="8960" width="9.140625" style="57"/>
    <col min="8961" max="8961" width="6.28515625" style="57" customWidth="1"/>
    <col min="8962" max="8962" width="42.28515625" style="57" customWidth="1"/>
    <col min="8963" max="8963" width="6.28515625" style="57" customWidth="1"/>
    <col min="8964" max="8964" width="26.140625" style="57" customWidth="1"/>
    <col min="8965" max="8965" width="29.140625" style="57" customWidth="1"/>
    <col min="8966" max="8967" width="12.140625" style="57" customWidth="1"/>
    <col min="8968" max="9216" width="9.140625" style="57"/>
    <col min="9217" max="9217" width="6.28515625" style="57" customWidth="1"/>
    <col min="9218" max="9218" width="42.28515625" style="57" customWidth="1"/>
    <col min="9219" max="9219" width="6.28515625" style="57" customWidth="1"/>
    <col min="9220" max="9220" width="26.140625" style="57" customWidth="1"/>
    <col min="9221" max="9221" width="29.140625" style="57" customWidth="1"/>
    <col min="9222" max="9223" width="12.140625" style="57" customWidth="1"/>
    <col min="9224" max="9472" width="9.140625" style="57"/>
    <col min="9473" max="9473" width="6.28515625" style="57" customWidth="1"/>
    <col min="9474" max="9474" width="42.28515625" style="57" customWidth="1"/>
    <col min="9475" max="9475" width="6.28515625" style="57" customWidth="1"/>
    <col min="9476" max="9476" width="26.140625" style="57" customWidth="1"/>
    <col min="9477" max="9477" width="29.140625" style="57" customWidth="1"/>
    <col min="9478" max="9479" width="12.140625" style="57" customWidth="1"/>
    <col min="9480" max="9728" width="9.140625" style="57"/>
    <col min="9729" max="9729" width="6.28515625" style="57" customWidth="1"/>
    <col min="9730" max="9730" width="42.28515625" style="57" customWidth="1"/>
    <col min="9731" max="9731" width="6.28515625" style="57" customWidth="1"/>
    <col min="9732" max="9732" width="26.140625" style="57" customWidth="1"/>
    <col min="9733" max="9733" width="29.140625" style="57" customWidth="1"/>
    <col min="9734" max="9735" width="12.140625" style="57" customWidth="1"/>
    <col min="9736" max="9984" width="9.140625" style="57"/>
    <col min="9985" max="9985" width="6.28515625" style="57" customWidth="1"/>
    <col min="9986" max="9986" width="42.28515625" style="57" customWidth="1"/>
    <col min="9987" max="9987" width="6.28515625" style="57" customWidth="1"/>
    <col min="9988" max="9988" width="26.140625" style="57" customWidth="1"/>
    <col min="9989" max="9989" width="29.140625" style="57" customWidth="1"/>
    <col min="9990" max="9991" width="12.140625" style="57" customWidth="1"/>
    <col min="9992" max="10240" width="9.140625" style="57"/>
    <col min="10241" max="10241" width="6.28515625" style="57" customWidth="1"/>
    <col min="10242" max="10242" width="42.28515625" style="57" customWidth="1"/>
    <col min="10243" max="10243" width="6.28515625" style="57" customWidth="1"/>
    <col min="10244" max="10244" width="26.140625" style="57" customWidth="1"/>
    <col min="10245" max="10245" width="29.140625" style="57" customWidth="1"/>
    <col min="10246" max="10247" width="12.140625" style="57" customWidth="1"/>
    <col min="10248" max="10496" width="9.140625" style="57"/>
    <col min="10497" max="10497" width="6.28515625" style="57" customWidth="1"/>
    <col min="10498" max="10498" width="42.28515625" style="57" customWidth="1"/>
    <col min="10499" max="10499" width="6.28515625" style="57" customWidth="1"/>
    <col min="10500" max="10500" width="26.140625" style="57" customWidth="1"/>
    <col min="10501" max="10501" width="29.140625" style="57" customWidth="1"/>
    <col min="10502" max="10503" width="12.140625" style="57" customWidth="1"/>
    <col min="10504" max="10752" width="9.140625" style="57"/>
    <col min="10753" max="10753" width="6.28515625" style="57" customWidth="1"/>
    <col min="10754" max="10754" width="42.28515625" style="57" customWidth="1"/>
    <col min="10755" max="10755" width="6.28515625" style="57" customWidth="1"/>
    <col min="10756" max="10756" width="26.140625" style="57" customWidth="1"/>
    <col min="10757" max="10757" width="29.140625" style="57" customWidth="1"/>
    <col min="10758" max="10759" width="12.140625" style="57" customWidth="1"/>
    <col min="10760" max="11008" width="9.140625" style="57"/>
    <col min="11009" max="11009" width="6.28515625" style="57" customWidth="1"/>
    <col min="11010" max="11010" width="42.28515625" style="57" customWidth="1"/>
    <col min="11011" max="11011" width="6.28515625" style="57" customWidth="1"/>
    <col min="11012" max="11012" width="26.140625" style="57" customWidth="1"/>
    <col min="11013" max="11013" width="29.140625" style="57" customWidth="1"/>
    <col min="11014" max="11015" width="12.140625" style="57" customWidth="1"/>
    <col min="11016" max="11264" width="9.140625" style="57"/>
    <col min="11265" max="11265" width="6.28515625" style="57" customWidth="1"/>
    <col min="11266" max="11266" width="42.28515625" style="57" customWidth="1"/>
    <col min="11267" max="11267" width="6.28515625" style="57" customWidth="1"/>
    <col min="11268" max="11268" width="26.140625" style="57" customWidth="1"/>
    <col min="11269" max="11269" width="29.140625" style="57" customWidth="1"/>
    <col min="11270" max="11271" width="12.140625" style="57" customWidth="1"/>
    <col min="11272" max="11520" width="9.140625" style="57"/>
    <col min="11521" max="11521" width="6.28515625" style="57" customWidth="1"/>
    <col min="11522" max="11522" width="42.28515625" style="57" customWidth="1"/>
    <col min="11523" max="11523" width="6.28515625" style="57" customWidth="1"/>
    <col min="11524" max="11524" width="26.140625" style="57" customWidth="1"/>
    <col min="11525" max="11525" width="29.140625" style="57" customWidth="1"/>
    <col min="11526" max="11527" width="12.140625" style="57" customWidth="1"/>
    <col min="11528" max="11776" width="9.140625" style="57"/>
    <col min="11777" max="11777" width="6.28515625" style="57" customWidth="1"/>
    <col min="11778" max="11778" width="42.28515625" style="57" customWidth="1"/>
    <col min="11779" max="11779" width="6.28515625" style="57" customWidth="1"/>
    <col min="11780" max="11780" width="26.140625" style="57" customWidth="1"/>
    <col min="11781" max="11781" width="29.140625" style="57" customWidth="1"/>
    <col min="11782" max="11783" width="12.140625" style="57" customWidth="1"/>
    <col min="11784" max="12032" width="9.140625" style="57"/>
    <col min="12033" max="12033" width="6.28515625" style="57" customWidth="1"/>
    <col min="12034" max="12034" width="42.28515625" style="57" customWidth="1"/>
    <col min="12035" max="12035" width="6.28515625" style="57" customWidth="1"/>
    <col min="12036" max="12036" width="26.140625" style="57" customWidth="1"/>
    <col min="12037" max="12037" width="29.140625" style="57" customWidth="1"/>
    <col min="12038" max="12039" width="12.140625" style="57" customWidth="1"/>
    <col min="12040" max="12288" width="9.140625" style="57"/>
    <col min="12289" max="12289" width="6.28515625" style="57" customWidth="1"/>
    <col min="12290" max="12290" width="42.28515625" style="57" customWidth="1"/>
    <col min="12291" max="12291" width="6.28515625" style="57" customWidth="1"/>
    <col min="12292" max="12292" width="26.140625" style="57" customWidth="1"/>
    <col min="12293" max="12293" width="29.140625" style="57" customWidth="1"/>
    <col min="12294" max="12295" width="12.140625" style="57" customWidth="1"/>
    <col min="12296" max="12544" width="9.140625" style="57"/>
    <col min="12545" max="12545" width="6.28515625" style="57" customWidth="1"/>
    <col min="12546" max="12546" width="42.28515625" style="57" customWidth="1"/>
    <col min="12547" max="12547" width="6.28515625" style="57" customWidth="1"/>
    <col min="12548" max="12548" width="26.140625" style="57" customWidth="1"/>
    <col min="12549" max="12549" width="29.140625" style="57" customWidth="1"/>
    <col min="12550" max="12551" width="12.140625" style="57" customWidth="1"/>
    <col min="12552" max="12800" width="9.140625" style="57"/>
    <col min="12801" max="12801" width="6.28515625" style="57" customWidth="1"/>
    <col min="12802" max="12802" width="42.28515625" style="57" customWidth="1"/>
    <col min="12803" max="12803" width="6.28515625" style="57" customWidth="1"/>
    <col min="12804" max="12804" width="26.140625" style="57" customWidth="1"/>
    <col min="12805" max="12805" width="29.140625" style="57" customWidth="1"/>
    <col min="12806" max="12807" width="12.140625" style="57" customWidth="1"/>
    <col min="12808" max="13056" width="9.140625" style="57"/>
    <col min="13057" max="13057" width="6.28515625" style="57" customWidth="1"/>
    <col min="13058" max="13058" width="42.28515625" style="57" customWidth="1"/>
    <col min="13059" max="13059" width="6.28515625" style="57" customWidth="1"/>
    <col min="13060" max="13060" width="26.140625" style="57" customWidth="1"/>
    <col min="13061" max="13061" width="29.140625" style="57" customWidth="1"/>
    <col min="13062" max="13063" width="12.140625" style="57" customWidth="1"/>
    <col min="13064" max="13312" width="9.140625" style="57"/>
    <col min="13313" max="13313" width="6.28515625" style="57" customWidth="1"/>
    <col min="13314" max="13314" width="42.28515625" style="57" customWidth="1"/>
    <col min="13315" max="13315" width="6.28515625" style="57" customWidth="1"/>
    <col min="13316" max="13316" width="26.140625" style="57" customWidth="1"/>
    <col min="13317" max="13317" width="29.140625" style="57" customWidth="1"/>
    <col min="13318" max="13319" width="12.140625" style="57" customWidth="1"/>
    <col min="13320" max="13568" width="9.140625" style="57"/>
    <col min="13569" max="13569" width="6.28515625" style="57" customWidth="1"/>
    <col min="13570" max="13570" width="42.28515625" style="57" customWidth="1"/>
    <col min="13571" max="13571" width="6.28515625" style="57" customWidth="1"/>
    <col min="13572" max="13572" width="26.140625" style="57" customWidth="1"/>
    <col min="13573" max="13573" width="29.140625" style="57" customWidth="1"/>
    <col min="13574" max="13575" width="12.140625" style="57" customWidth="1"/>
    <col min="13576" max="13824" width="9.140625" style="57"/>
    <col min="13825" max="13825" width="6.28515625" style="57" customWidth="1"/>
    <col min="13826" max="13826" width="42.28515625" style="57" customWidth="1"/>
    <col min="13827" max="13827" width="6.28515625" style="57" customWidth="1"/>
    <col min="13828" max="13828" width="26.140625" style="57" customWidth="1"/>
    <col min="13829" max="13829" width="29.140625" style="57" customWidth="1"/>
    <col min="13830" max="13831" width="12.140625" style="57" customWidth="1"/>
    <col min="13832" max="14080" width="9.140625" style="57"/>
    <col min="14081" max="14081" width="6.28515625" style="57" customWidth="1"/>
    <col min="14082" max="14082" width="42.28515625" style="57" customWidth="1"/>
    <col min="14083" max="14083" width="6.28515625" style="57" customWidth="1"/>
    <col min="14084" max="14084" width="26.140625" style="57" customWidth="1"/>
    <col min="14085" max="14085" width="29.140625" style="57" customWidth="1"/>
    <col min="14086" max="14087" width="12.140625" style="57" customWidth="1"/>
    <col min="14088" max="14336" width="9.140625" style="57"/>
    <col min="14337" max="14337" width="6.28515625" style="57" customWidth="1"/>
    <col min="14338" max="14338" width="42.28515625" style="57" customWidth="1"/>
    <col min="14339" max="14339" width="6.28515625" style="57" customWidth="1"/>
    <col min="14340" max="14340" width="26.140625" style="57" customWidth="1"/>
    <col min="14341" max="14341" width="29.140625" style="57" customWidth="1"/>
    <col min="14342" max="14343" width="12.140625" style="57" customWidth="1"/>
    <col min="14344" max="14592" width="9.140625" style="57"/>
    <col min="14593" max="14593" width="6.28515625" style="57" customWidth="1"/>
    <col min="14594" max="14594" width="42.28515625" style="57" customWidth="1"/>
    <col min="14595" max="14595" width="6.28515625" style="57" customWidth="1"/>
    <col min="14596" max="14596" width="26.140625" style="57" customWidth="1"/>
    <col min="14597" max="14597" width="29.140625" style="57" customWidth="1"/>
    <col min="14598" max="14599" width="12.140625" style="57" customWidth="1"/>
    <col min="14600" max="14848" width="9.140625" style="57"/>
    <col min="14849" max="14849" width="6.28515625" style="57" customWidth="1"/>
    <col min="14850" max="14850" width="42.28515625" style="57" customWidth="1"/>
    <col min="14851" max="14851" width="6.28515625" style="57" customWidth="1"/>
    <col min="14852" max="14852" width="26.140625" style="57" customWidth="1"/>
    <col min="14853" max="14853" width="29.140625" style="57" customWidth="1"/>
    <col min="14854" max="14855" width="12.140625" style="57" customWidth="1"/>
    <col min="14856" max="15104" width="9.140625" style="57"/>
    <col min="15105" max="15105" width="6.28515625" style="57" customWidth="1"/>
    <col min="15106" max="15106" width="42.28515625" style="57" customWidth="1"/>
    <col min="15107" max="15107" width="6.28515625" style="57" customWidth="1"/>
    <col min="15108" max="15108" width="26.140625" style="57" customWidth="1"/>
    <col min="15109" max="15109" width="29.140625" style="57" customWidth="1"/>
    <col min="15110" max="15111" width="12.140625" style="57" customWidth="1"/>
    <col min="15112" max="15360" width="9.140625" style="57"/>
    <col min="15361" max="15361" width="6.28515625" style="57" customWidth="1"/>
    <col min="15362" max="15362" width="42.28515625" style="57" customWidth="1"/>
    <col min="15363" max="15363" width="6.28515625" style="57" customWidth="1"/>
    <col min="15364" max="15364" width="26.140625" style="57" customWidth="1"/>
    <col min="15365" max="15365" width="29.140625" style="57" customWidth="1"/>
    <col min="15366" max="15367" width="12.140625" style="57" customWidth="1"/>
    <col min="15368" max="15616" width="9.140625" style="57"/>
    <col min="15617" max="15617" width="6.28515625" style="57" customWidth="1"/>
    <col min="15618" max="15618" width="42.28515625" style="57" customWidth="1"/>
    <col min="15619" max="15619" width="6.28515625" style="57" customWidth="1"/>
    <col min="15620" max="15620" width="26.140625" style="57" customWidth="1"/>
    <col min="15621" max="15621" width="29.140625" style="57" customWidth="1"/>
    <col min="15622" max="15623" width="12.140625" style="57" customWidth="1"/>
    <col min="15624" max="15872" width="9.140625" style="57"/>
    <col min="15873" max="15873" width="6.28515625" style="57" customWidth="1"/>
    <col min="15874" max="15874" width="42.28515625" style="57" customWidth="1"/>
    <col min="15875" max="15875" width="6.28515625" style="57" customWidth="1"/>
    <col min="15876" max="15876" width="26.140625" style="57" customWidth="1"/>
    <col min="15877" max="15877" width="29.140625" style="57" customWidth="1"/>
    <col min="15878" max="15879" width="12.140625" style="57" customWidth="1"/>
    <col min="15880" max="16128" width="9.140625" style="57"/>
    <col min="16129" max="16129" width="6.28515625" style="57" customWidth="1"/>
    <col min="16130" max="16130" width="42.28515625" style="57" customWidth="1"/>
    <col min="16131" max="16131" width="6.28515625" style="57" customWidth="1"/>
    <col min="16132" max="16132" width="26.140625" style="57" customWidth="1"/>
    <col min="16133" max="16133" width="29.140625" style="57" customWidth="1"/>
    <col min="16134" max="16135" width="12.140625" style="57" customWidth="1"/>
    <col min="16136" max="16384" width="9.140625" style="57"/>
  </cols>
  <sheetData>
    <row r="1" spans="1:7" ht="42.75">
      <c r="A1" s="69" t="s">
        <v>753</v>
      </c>
      <c r="B1" s="69" t="s">
        <v>931</v>
      </c>
      <c r="C1" s="70" t="s">
        <v>932</v>
      </c>
      <c r="D1" s="69" t="s">
        <v>933</v>
      </c>
      <c r="E1" s="69" t="s">
        <v>934</v>
      </c>
      <c r="F1" s="71"/>
      <c r="G1" s="71"/>
    </row>
    <row r="2" spans="1:7" ht="30" customHeight="1">
      <c r="A2" s="72"/>
      <c r="B2" s="73" t="s">
        <v>935</v>
      </c>
      <c r="C2" s="74" t="s">
        <v>936</v>
      </c>
      <c r="D2" s="75">
        <f>D3+D24+D58</f>
        <v>22230513</v>
      </c>
      <c r="E2" s="75">
        <f>E3+E24+E58</f>
        <v>19089194</v>
      </c>
      <c r="F2" s="76"/>
      <c r="G2" s="76"/>
    </row>
    <row r="3" spans="1:7" ht="30" customHeight="1">
      <c r="A3" s="77" t="s">
        <v>397</v>
      </c>
      <c r="B3" s="73" t="s">
        <v>937</v>
      </c>
      <c r="C3" s="74" t="s">
        <v>938</v>
      </c>
      <c r="D3" s="75">
        <f>D4+D9+D16+D20+D23</f>
        <v>11122615</v>
      </c>
      <c r="E3" s="75">
        <f>E4+E9+E16+E20+E23</f>
        <v>9389639</v>
      </c>
      <c r="F3" s="78"/>
      <c r="G3" s="78"/>
    </row>
    <row r="4" spans="1:7" ht="30" customHeight="1">
      <c r="A4" s="77" t="s">
        <v>939</v>
      </c>
      <c r="B4" s="73" t="s">
        <v>940</v>
      </c>
      <c r="C4" s="74" t="s">
        <v>941</v>
      </c>
      <c r="D4" s="75">
        <f>D5+D6+D7+D8</f>
        <v>8598800</v>
      </c>
      <c r="E4" s="75">
        <f>E5+E6+E7+E8</f>
        <v>8598800</v>
      </c>
      <c r="F4" s="78"/>
      <c r="G4" s="78"/>
    </row>
    <row r="5" spans="1:7" ht="30" customHeight="1">
      <c r="A5" s="79" t="s">
        <v>942</v>
      </c>
      <c r="B5" s="80" t="s">
        <v>943</v>
      </c>
      <c r="C5" s="81" t="s">
        <v>944</v>
      </c>
      <c r="D5" s="82">
        <v>8598800</v>
      </c>
      <c r="E5" s="82">
        <v>8598800</v>
      </c>
      <c r="F5" s="78"/>
      <c r="G5" s="78"/>
    </row>
    <row r="6" spans="1:7" ht="30" customHeight="1">
      <c r="A6" s="79" t="s">
        <v>945</v>
      </c>
      <c r="B6" s="80" t="s">
        <v>946</v>
      </c>
      <c r="C6" s="81" t="s">
        <v>947</v>
      </c>
      <c r="D6" s="82"/>
      <c r="E6" s="82"/>
      <c r="F6" s="78"/>
      <c r="G6" s="78"/>
    </row>
    <row r="7" spans="1:7" ht="30" customHeight="1">
      <c r="A7" s="79" t="s">
        <v>948</v>
      </c>
      <c r="B7" s="80" t="s">
        <v>949</v>
      </c>
      <c r="C7" s="81" t="s">
        <v>950</v>
      </c>
      <c r="D7" s="82"/>
      <c r="E7" s="82"/>
      <c r="F7" s="78"/>
      <c r="G7" s="78"/>
    </row>
    <row r="8" spans="1:7" ht="30" customHeight="1">
      <c r="A8" s="79" t="s">
        <v>951</v>
      </c>
      <c r="B8" s="80" t="s">
        <v>952</v>
      </c>
      <c r="C8" s="81" t="s">
        <v>953</v>
      </c>
      <c r="D8" s="82"/>
      <c r="E8" s="82"/>
      <c r="F8" s="78"/>
      <c r="G8" s="78"/>
    </row>
    <row r="9" spans="1:7" ht="30" customHeight="1">
      <c r="A9" s="77" t="s">
        <v>954</v>
      </c>
      <c r="B9" s="73" t="s">
        <v>955</v>
      </c>
      <c r="C9" s="74" t="s">
        <v>956</v>
      </c>
      <c r="D9" s="75">
        <f>D10+D11+D12+D13+D14+D15</f>
        <v>-17682</v>
      </c>
      <c r="E9" s="75">
        <f>E10+E11+E12+E13+E14+E15</f>
        <v>-1088367</v>
      </c>
      <c r="F9" s="78"/>
      <c r="G9" s="78"/>
    </row>
    <row r="10" spans="1:7" ht="30" customHeight="1">
      <c r="A10" s="79" t="s">
        <v>957</v>
      </c>
      <c r="B10" s="80" t="s">
        <v>958</v>
      </c>
      <c r="C10" s="81" t="s">
        <v>959</v>
      </c>
      <c r="D10" s="82"/>
      <c r="E10" s="75"/>
      <c r="F10" s="76"/>
      <c r="G10" s="76"/>
    </row>
    <row r="11" spans="1:7" ht="30" customHeight="1">
      <c r="A11" s="79" t="s">
        <v>773</v>
      </c>
      <c r="B11" s="80" t="s">
        <v>960</v>
      </c>
      <c r="C11" s="81" t="s">
        <v>961</v>
      </c>
      <c r="D11" s="82"/>
      <c r="E11" s="82"/>
      <c r="F11" s="78"/>
      <c r="G11" s="78"/>
    </row>
    <row r="12" spans="1:7" ht="30" customHeight="1">
      <c r="A12" s="79" t="s">
        <v>776</v>
      </c>
      <c r="B12" s="80" t="s">
        <v>962</v>
      </c>
      <c r="C12" s="81" t="s">
        <v>963</v>
      </c>
      <c r="D12" s="82"/>
      <c r="E12" s="82"/>
      <c r="F12" s="78"/>
      <c r="G12" s="78"/>
    </row>
    <row r="13" spans="1:7" ht="30" customHeight="1">
      <c r="A13" s="79" t="s">
        <v>779</v>
      </c>
      <c r="B13" s="80" t="s">
        <v>964</v>
      </c>
      <c r="C13" s="81" t="s">
        <v>965</v>
      </c>
      <c r="D13" s="82">
        <v>-17682</v>
      </c>
      <c r="E13" s="82">
        <v>-1088367</v>
      </c>
      <c r="F13" s="78"/>
      <c r="G13" s="78"/>
    </row>
    <row r="14" spans="1:7" ht="30" customHeight="1">
      <c r="A14" s="79" t="s">
        <v>782</v>
      </c>
      <c r="B14" s="80" t="s">
        <v>966</v>
      </c>
      <c r="C14" s="81" t="s">
        <v>967</v>
      </c>
      <c r="D14" s="82"/>
      <c r="E14" s="82"/>
      <c r="F14" s="78"/>
      <c r="G14" s="78"/>
    </row>
    <row r="15" spans="1:7" ht="30" customHeight="1">
      <c r="A15" s="79" t="s">
        <v>785</v>
      </c>
      <c r="B15" s="80" t="s">
        <v>968</v>
      </c>
      <c r="C15" s="81" t="s">
        <v>969</v>
      </c>
      <c r="D15" s="82"/>
      <c r="E15" s="82"/>
      <c r="F15" s="78"/>
      <c r="G15" s="78"/>
    </row>
    <row r="16" spans="1:7" ht="30" customHeight="1">
      <c r="A16" s="77" t="s">
        <v>821</v>
      </c>
      <c r="B16" s="73" t="s">
        <v>970</v>
      </c>
      <c r="C16" s="74" t="s">
        <v>971</v>
      </c>
      <c r="D16" s="75">
        <f>D17+D18+D19</f>
        <v>442985</v>
      </c>
      <c r="E16" s="75">
        <f>E17+E18+E19</f>
        <v>383218</v>
      </c>
      <c r="F16" s="78"/>
      <c r="G16" s="78"/>
    </row>
    <row r="17" spans="1:7" ht="30" customHeight="1">
      <c r="A17" s="79" t="s">
        <v>972</v>
      </c>
      <c r="B17" s="80" t="s">
        <v>973</v>
      </c>
      <c r="C17" s="81" t="s">
        <v>974</v>
      </c>
      <c r="D17" s="82">
        <v>442985</v>
      </c>
      <c r="E17" s="82">
        <v>383218</v>
      </c>
      <c r="F17" s="78"/>
      <c r="G17" s="78"/>
    </row>
    <row r="18" spans="1:7" ht="30" customHeight="1">
      <c r="A18" s="83" t="s">
        <v>797</v>
      </c>
      <c r="B18" s="80" t="s">
        <v>975</v>
      </c>
      <c r="C18" s="81" t="s">
        <v>976</v>
      </c>
      <c r="D18" s="82"/>
      <c r="E18" s="82"/>
      <c r="F18" s="78"/>
      <c r="G18" s="78"/>
    </row>
    <row r="19" spans="1:7" ht="30" customHeight="1">
      <c r="A19" s="83" t="s">
        <v>800</v>
      </c>
      <c r="B19" s="80" t="s">
        <v>977</v>
      </c>
      <c r="C19" s="81" t="s">
        <v>978</v>
      </c>
      <c r="D19" s="82"/>
      <c r="E19" s="75"/>
      <c r="F19" s="76"/>
      <c r="G19" s="76"/>
    </row>
    <row r="20" spans="1:7" ht="30" customHeight="1">
      <c r="A20" s="77" t="s">
        <v>979</v>
      </c>
      <c r="B20" s="73" t="s">
        <v>980</v>
      </c>
      <c r="C20" s="74" t="s">
        <v>981</v>
      </c>
      <c r="D20" s="75">
        <f>D21+D22</f>
        <v>1325757</v>
      </c>
      <c r="E20" s="75">
        <f>E21+E22</f>
        <v>300653</v>
      </c>
      <c r="F20" s="78"/>
      <c r="G20" s="78"/>
    </row>
    <row r="21" spans="1:7" ht="30" customHeight="1">
      <c r="A21" s="79" t="s">
        <v>982</v>
      </c>
      <c r="B21" s="84" t="s">
        <v>983</v>
      </c>
      <c r="C21" s="85" t="s">
        <v>984</v>
      </c>
      <c r="D21" s="86">
        <v>1325757</v>
      </c>
      <c r="E21" s="86">
        <v>300653</v>
      </c>
      <c r="F21" s="78"/>
      <c r="G21" s="78"/>
    </row>
    <row r="22" spans="1:7" ht="30" customHeight="1">
      <c r="A22" s="79" t="s">
        <v>985</v>
      </c>
      <c r="B22" s="84" t="s">
        <v>986</v>
      </c>
      <c r="C22" s="85" t="s">
        <v>987</v>
      </c>
      <c r="D22" s="86"/>
      <c r="E22" s="86"/>
      <c r="F22" s="78"/>
      <c r="G22" s="78"/>
    </row>
    <row r="23" spans="1:7" ht="47.25" customHeight="1">
      <c r="A23" s="77" t="s">
        <v>988</v>
      </c>
      <c r="B23" s="87" t="s">
        <v>989</v>
      </c>
      <c r="C23" s="88" t="s">
        <v>990</v>
      </c>
      <c r="D23" s="89">
        <f>VZAS!D67</f>
        <v>772755</v>
      </c>
      <c r="E23" s="89">
        <f>VZAS!E67</f>
        <v>1195335</v>
      </c>
      <c r="F23" s="78"/>
      <c r="G23" s="78"/>
    </row>
    <row r="24" spans="1:7" ht="30" customHeight="1">
      <c r="A24" s="77" t="s">
        <v>426</v>
      </c>
      <c r="B24" s="87" t="s">
        <v>991</v>
      </c>
      <c r="C24" s="88" t="s">
        <v>992</v>
      </c>
      <c r="D24" s="89">
        <f>D25+D30+D43+D54+D55</f>
        <v>9849919</v>
      </c>
      <c r="E24" s="89">
        <f>E25+E30+E43+E54+E55</f>
        <v>8172988</v>
      </c>
      <c r="F24" s="78"/>
      <c r="G24" s="78"/>
    </row>
    <row r="25" spans="1:7" ht="30" customHeight="1">
      <c r="A25" s="77" t="s">
        <v>846</v>
      </c>
      <c r="B25" s="87" t="s">
        <v>993</v>
      </c>
      <c r="C25" s="88" t="s">
        <v>994</v>
      </c>
      <c r="D25" s="89">
        <f>D26+D27+D28+D29</f>
        <v>423973</v>
      </c>
      <c r="E25" s="89">
        <f>E26+E27+E28+E29</f>
        <v>356446</v>
      </c>
      <c r="F25" s="76"/>
      <c r="G25" s="76"/>
    </row>
    <row r="26" spans="1:7" ht="30" customHeight="1">
      <c r="A26" s="79" t="s">
        <v>849</v>
      </c>
      <c r="B26" s="84" t="s">
        <v>995</v>
      </c>
      <c r="C26" s="85" t="s">
        <v>996</v>
      </c>
      <c r="D26" s="86"/>
      <c r="E26" s="86"/>
      <c r="F26" s="78"/>
      <c r="G26" s="78"/>
    </row>
    <row r="27" spans="1:7" ht="30" customHeight="1">
      <c r="A27" s="79" t="s">
        <v>945</v>
      </c>
      <c r="B27" s="84" t="s">
        <v>997</v>
      </c>
      <c r="C27" s="85" t="s">
        <v>998</v>
      </c>
      <c r="D27" s="86">
        <v>221745</v>
      </c>
      <c r="E27" s="86">
        <v>155111</v>
      </c>
      <c r="F27" s="78"/>
      <c r="G27" s="78"/>
    </row>
    <row r="28" spans="1:7" ht="30" customHeight="1">
      <c r="A28" s="79" t="s">
        <v>948</v>
      </c>
      <c r="B28" s="84" t="s">
        <v>999</v>
      </c>
      <c r="C28" s="85" t="s">
        <v>1000</v>
      </c>
      <c r="D28" s="86">
        <v>32747</v>
      </c>
      <c r="E28" s="86">
        <v>40700</v>
      </c>
      <c r="F28" s="76"/>
      <c r="G28" s="76"/>
    </row>
    <row r="29" spans="1:7" ht="30" customHeight="1">
      <c r="A29" s="79" t="s">
        <v>951</v>
      </c>
      <c r="B29" s="84" t="s">
        <v>1001</v>
      </c>
      <c r="C29" s="85" t="s">
        <v>1002</v>
      </c>
      <c r="D29" s="86">
        <v>169481</v>
      </c>
      <c r="E29" s="86">
        <v>160635</v>
      </c>
      <c r="F29" s="76"/>
      <c r="G29" s="76"/>
    </row>
    <row r="30" spans="1:7" ht="30" customHeight="1">
      <c r="A30" s="77" t="s">
        <v>864</v>
      </c>
      <c r="B30" s="87" t="s">
        <v>1003</v>
      </c>
      <c r="C30" s="88" t="s">
        <v>1004</v>
      </c>
      <c r="D30" s="89">
        <f>D32++D33+D34+D35+D36+D37+D38+D39+D40+D41+D42</f>
        <v>641761</v>
      </c>
      <c r="E30" s="89">
        <f>E32++E33+E34+E35+E36+E37+E38+E39+E40+E41+E42</f>
        <v>525299</v>
      </c>
      <c r="F30" s="78"/>
      <c r="G30" s="78"/>
    </row>
    <row r="31" spans="1:7" ht="42.75">
      <c r="A31" s="69" t="s">
        <v>753</v>
      </c>
      <c r="B31" s="69" t="s">
        <v>931</v>
      </c>
      <c r="C31" s="70" t="s">
        <v>932</v>
      </c>
      <c r="D31" s="69" t="s">
        <v>933</v>
      </c>
      <c r="E31" s="69" t="s">
        <v>934</v>
      </c>
      <c r="F31" s="78"/>
      <c r="G31" s="78"/>
    </row>
    <row r="32" spans="1:7" ht="30" customHeight="1">
      <c r="A32" s="79" t="s">
        <v>867</v>
      </c>
      <c r="B32" s="84" t="s">
        <v>1005</v>
      </c>
      <c r="C32" s="85" t="s">
        <v>1006</v>
      </c>
      <c r="D32" s="86"/>
      <c r="E32" s="86"/>
      <c r="F32" s="78"/>
      <c r="G32" s="78"/>
    </row>
    <row r="33" spans="1:20" ht="30" customHeight="1">
      <c r="A33" s="79" t="s">
        <v>1007</v>
      </c>
      <c r="B33" s="84" t="s">
        <v>1008</v>
      </c>
      <c r="C33" s="85" t="s">
        <v>1009</v>
      </c>
      <c r="D33" s="86"/>
      <c r="E33" s="86"/>
      <c r="F33" s="78"/>
      <c r="G33" s="78"/>
    </row>
    <row r="34" spans="1:20" ht="30" customHeight="1">
      <c r="A34" s="79" t="s">
        <v>1010</v>
      </c>
      <c r="B34" s="84" t="s">
        <v>1011</v>
      </c>
      <c r="C34" s="85" t="s">
        <v>1012</v>
      </c>
      <c r="D34" s="86"/>
      <c r="E34" s="86"/>
      <c r="F34" s="78"/>
      <c r="G34" s="78"/>
    </row>
    <row r="35" spans="1:20" ht="30" customHeight="1">
      <c r="A35" s="79" t="s">
        <v>1013</v>
      </c>
      <c r="B35" s="84" t="s">
        <v>1014</v>
      </c>
      <c r="C35" s="85" t="s">
        <v>1015</v>
      </c>
      <c r="D35" s="86"/>
      <c r="E35" s="86"/>
      <c r="F35" s="90"/>
      <c r="G35" s="91"/>
      <c r="H35" s="92"/>
    </row>
    <row r="36" spans="1:20" ht="30" customHeight="1">
      <c r="A36" s="79" t="s">
        <v>782</v>
      </c>
      <c r="B36" s="84" t="s">
        <v>1016</v>
      </c>
      <c r="C36" s="85" t="s">
        <v>1017</v>
      </c>
      <c r="D36" s="86"/>
      <c r="E36" s="86"/>
      <c r="F36" s="78"/>
      <c r="G36" s="78"/>
    </row>
    <row r="37" spans="1:20" ht="30" customHeight="1">
      <c r="A37" s="79" t="s">
        <v>1018</v>
      </c>
      <c r="B37" s="84" t="s">
        <v>1019</v>
      </c>
      <c r="C37" s="85" t="s">
        <v>1020</v>
      </c>
      <c r="D37" s="86"/>
      <c r="E37" s="86"/>
      <c r="F37" s="78"/>
      <c r="G37" s="78"/>
    </row>
    <row r="38" spans="1:20" ht="30" customHeight="1">
      <c r="A38" s="79" t="s">
        <v>1021</v>
      </c>
      <c r="B38" s="84" t="s">
        <v>1022</v>
      </c>
      <c r="C38" s="85" t="s">
        <v>1023</v>
      </c>
      <c r="D38" s="86"/>
      <c r="E38" s="86"/>
      <c r="F38" s="78"/>
      <c r="G38" s="78"/>
    </row>
    <row r="39" spans="1:20" ht="30" customHeight="1">
      <c r="A39" s="79" t="s">
        <v>1024</v>
      </c>
      <c r="B39" s="84" t="s">
        <v>1025</v>
      </c>
      <c r="C39" s="85" t="s">
        <v>1026</v>
      </c>
      <c r="D39" s="86"/>
      <c r="E39" s="86"/>
      <c r="F39" s="78"/>
      <c r="G39" s="78"/>
    </row>
    <row r="40" spans="1:20" ht="30" customHeight="1">
      <c r="A40" s="79" t="s">
        <v>1027</v>
      </c>
      <c r="B40" s="84" t="s">
        <v>1028</v>
      </c>
      <c r="C40" s="85" t="s">
        <v>1029</v>
      </c>
      <c r="D40" s="86">
        <v>38821</v>
      </c>
      <c r="E40" s="86">
        <v>54171</v>
      </c>
      <c r="F40" s="78"/>
      <c r="G40" s="78"/>
    </row>
    <row r="41" spans="1:20" ht="30" customHeight="1">
      <c r="A41" s="79" t="s">
        <v>1030</v>
      </c>
      <c r="B41" s="84" t="s">
        <v>1031</v>
      </c>
      <c r="C41" s="85" t="s">
        <v>1032</v>
      </c>
      <c r="D41" s="86">
        <v>544615</v>
      </c>
      <c r="E41" s="86">
        <v>304462</v>
      </c>
      <c r="F41" s="78"/>
      <c r="G41" s="78"/>
    </row>
    <row r="42" spans="1:20" ht="30" customHeight="1">
      <c r="A42" s="79" t="s">
        <v>1033</v>
      </c>
      <c r="B42" s="84" t="s">
        <v>1034</v>
      </c>
      <c r="C42" s="85" t="s">
        <v>1035</v>
      </c>
      <c r="D42" s="86">
        <v>58325</v>
      </c>
      <c r="E42" s="86">
        <v>166666</v>
      </c>
      <c r="F42" s="78"/>
      <c r="G42" s="78"/>
    </row>
    <row r="43" spans="1:20" ht="30" customHeight="1">
      <c r="A43" s="77" t="s">
        <v>888</v>
      </c>
      <c r="B43" s="87" t="s">
        <v>1036</v>
      </c>
      <c r="C43" s="93" t="s">
        <v>1037</v>
      </c>
      <c r="D43" s="89">
        <f>D44+D45+D46+D47+D48+D49+D50+D51+D52+D53</f>
        <v>5167091</v>
      </c>
      <c r="E43" s="89">
        <f>E44+E45+E46+E47+E48+E49+E50+E51+E52+E53</f>
        <v>4744624</v>
      </c>
      <c r="F43" s="78"/>
      <c r="G43" s="78"/>
      <c r="S43" s="62"/>
      <c r="T43" s="62"/>
    </row>
    <row r="44" spans="1:20" ht="36" customHeight="1">
      <c r="A44" s="79" t="s">
        <v>891</v>
      </c>
      <c r="B44" s="84" t="s">
        <v>1038</v>
      </c>
      <c r="C44" s="85" t="s">
        <v>1039</v>
      </c>
      <c r="D44" s="86">
        <v>3422643</v>
      </c>
      <c r="E44" s="86">
        <v>3143386</v>
      </c>
      <c r="F44" s="78"/>
      <c r="G44" s="78"/>
    </row>
    <row r="45" spans="1:20" ht="30" customHeight="1">
      <c r="A45" s="94" t="s">
        <v>773</v>
      </c>
      <c r="B45" s="84" t="s">
        <v>1008</v>
      </c>
      <c r="C45" s="85" t="s">
        <v>1040</v>
      </c>
      <c r="D45" s="86">
        <v>0</v>
      </c>
      <c r="E45" s="86"/>
      <c r="F45" s="78"/>
      <c r="G45" s="78"/>
    </row>
    <row r="46" spans="1:20" ht="30" customHeight="1">
      <c r="A46" s="95" t="s">
        <v>1010</v>
      </c>
      <c r="B46" s="84" t="s">
        <v>1041</v>
      </c>
      <c r="C46" s="85" t="s">
        <v>1042</v>
      </c>
      <c r="D46" s="86">
        <v>63919</v>
      </c>
      <c r="E46" s="86">
        <v>101883</v>
      </c>
      <c r="F46" s="78"/>
      <c r="G46" s="78"/>
    </row>
    <row r="47" spans="1:20" ht="30" customHeight="1">
      <c r="A47" s="95" t="s">
        <v>1043</v>
      </c>
      <c r="B47" s="84" t="s">
        <v>1044</v>
      </c>
      <c r="C47" s="85" t="s">
        <v>1045</v>
      </c>
      <c r="D47" s="86">
        <v>13892</v>
      </c>
      <c r="E47" s="86">
        <v>13892</v>
      </c>
      <c r="F47" s="78"/>
      <c r="G47" s="78"/>
    </row>
    <row r="48" spans="1:20" ht="30" customHeight="1">
      <c r="A48" s="94" t="s">
        <v>1046</v>
      </c>
      <c r="B48" s="84" t="s">
        <v>1047</v>
      </c>
      <c r="C48" s="85" t="s">
        <v>1048</v>
      </c>
      <c r="D48" s="86"/>
      <c r="E48" s="86"/>
      <c r="F48" s="78"/>
      <c r="G48" s="78"/>
    </row>
    <row r="49" spans="1:7" ht="30" customHeight="1">
      <c r="A49" s="95" t="s">
        <v>1018</v>
      </c>
      <c r="B49" s="84" t="s">
        <v>1049</v>
      </c>
      <c r="C49" s="85" t="s">
        <v>1050</v>
      </c>
      <c r="D49" s="86">
        <v>573431</v>
      </c>
      <c r="E49" s="86">
        <v>573431</v>
      </c>
      <c r="F49" s="78"/>
      <c r="G49" s="78"/>
    </row>
    <row r="50" spans="1:7" ht="30" customHeight="1">
      <c r="A50" s="95" t="s">
        <v>1021</v>
      </c>
      <c r="B50" s="84" t="s">
        <v>1051</v>
      </c>
      <c r="C50" s="85" t="s">
        <v>1052</v>
      </c>
      <c r="D50" s="86">
        <v>317774</v>
      </c>
      <c r="E50" s="86">
        <v>298556</v>
      </c>
      <c r="F50" s="78"/>
      <c r="G50" s="78"/>
    </row>
    <row r="51" spans="1:7" ht="30" customHeight="1">
      <c r="A51" s="95" t="s">
        <v>1024</v>
      </c>
      <c r="B51" s="84" t="s">
        <v>1053</v>
      </c>
      <c r="C51" s="85" t="s">
        <v>1054</v>
      </c>
      <c r="D51" s="86">
        <v>203272</v>
      </c>
      <c r="E51" s="86">
        <v>186445</v>
      </c>
      <c r="F51" s="78"/>
      <c r="G51" s="78"/>
    </row>
    <row r="52" spans="1:7" ht="30" customHeight="1">
      <c r="A52" s="95" t="s">
        <v>1055</v>
      </c>
      <c r="B52" s="84" t="s">
        <v>1056</v>
      </c>
      <c r="C52" s="85" t="s">
        <v>1057</v>
      </c>
      <c r="D52" s="86">
        <v>218438</v>
      </c>
      <c r="E52" s="86">
        <v>246602</v>
      </c>
      <c r="F52" s="78"/>
      <c r="G52" s="78"/>
    </row>
    <row r="53" spans="1:7" ht="30" customHeight="1">
      <c r="A53" s="95" t="s">
        <v>1058</v>
      </c>
      <c r="B53" s="84" t="s">
        <v>1059</v>
      </c>
      <c r="C53" s="85" t="s">
        <v>1060</v>
      </c>
      <c r="D53" s="86">
        <v>353722</v>
      </c>
      <c r="E53" s="86">
        <v>180429</v>
      </c>
      <c r="F53" s="78"/>
      <c r="G53" s="78"/>
    </row>
    <row r="54" spans="1:7" ht="30" customHeight="1">
      <c r="A54" s="72" t="s">
        <v>906</v>
      </c>
      <c r="B54" s="87" t="s">
        <v>1061</v>
      </c>
      <c r="C54" s="93" t="s">
        <v>1062</v>
      </c>
      <c r="D54" s="96">
        <v>0</v>
      </c>
      <c r="E54" s="96">
        <v>0</v>
      </c>
      <c r="F54" s="78"/>
      <c r="G54" s="78"/>
    </row>
    <row r="55" spans="1:7" ht="30" customHeight="1">
      <c r="A55" s="72" t="s">
        <v>1063</v>
      </c>
      <c r="B55" s="87" t="s">
        <v>1064</v>
      </c>
      <c r="C55" s="93" t="s">
        <v>1065</v>
      </c>
      <c r="D55" s="96">
        <f>D56+D57</f>
        <v>3617094</v>
      </c>
      <c r="E55" s="96">
        <f>E56+E57</f>
        <v>2546619</v>
      </c>
      <c r="F55" s="78"/>
      <c r="G55" s="78"/>
    </row>
    <row r="56" spans="1:7" ht="30" customHeight="1">
      <c r="A56" s="97" t="s">
        <v>1066</v>
      </c>
      <c r="B56" s="84" t="s">
        <v>1067</v>
      </c>
      <c r="C56" s="85" t="s">
        <v>1068</v>
      </c>
      <c r="D56" s="86">
        <v>1220559</v>
      </c>
      <c r="E56" s="86">
        <v>505198</v>
      </c>
      <c r="F56" s="78"/>
      <c r="G56" s="78"/>
    </row>
    <row r="57" spans="1:7" ht="30" customHeight="1">
      <c r="A57" s="97" t="s">
        <v>985</v>
      </c>
      <c r="B57" s="84" t="s">
        <v>1069</v>
      </c>
      <c r="C57" s="85" t="s">
        <v>1070</v>
      </c>
      <c r="D57" s="86">
        <v>2396535</v>
      </c>
      <c r="E57" s="86">
        <v>2041421</v>
      </c>
      <c r="F57" s="78"/>
      <c r="G57" s="78"/>
    </row>
    <row r="58" spans="1:7" ht="30" customHeight="1">
      <c r="A58" s="72" t="s">
        <v>447</v>
      </c>
      <c r="B58" s="87" t="s">
        <v>1071</v>
      </c>
      <c r="C58" s="85" t="s">
        <v>1072</v>
      </c>
      <c r="D58" s="89">
        <f>D59+D60+D61+D62</f>
        <v>1257979</v>
      </c>
      <c r="E58" s="89">
        <f>E59+E60+E61+E62</f>
        <v>1526567</v>
      </c>
      <c r="F58" s="78"/>
      <c r="G58" s="78"/>
    </row>
    <row r="59" spans="1:7" ht="30" customHeight="1">
      <c r="A59" s="97" t="s">
        <v>1073</v>
      </c>
      <c r="B59" s="84" t="s">
        <v>1074</v>
      </c>
      <c r="C59" s="85" t="s">
        <v>1075</v>
      </c>
      <c r="D59" s="86"/>
      <c r="E59" s="86"/>
      <c r="F59" s="78"/>
      <c r="G59" s="78"/>
    </row>
    <row r="60" spans="1:7" ht="30" customHeight="1">
      <c r="A60" s="97" t="s">
        <v>945</v>
      </c>
      <c r="B60" s="84" t="s">
        <v>1076</v>
      </c>
      <c r="C60" s="85" t="s">
        <v>1077</v>
      </c>
      <c r="D60" s="86"/>
      <c r="E60" s="86">
        <v>0</v>
      </c>
      <c r="F60" s="78"/>
      <c r="G60" s="78"/>
    </row>
    <row r="61" spans="1:7" ht="30" customHeight="1">
      <c r="A61" s="97" t="s">
        <v>948</v>
      </c>
      <c r="B61" s="84" t="s">
        <v>1078</v>
      </c>
      <c r="C61" s="85" t="s">
        <v>1079</v>
      </c>
      <c r="D61" s="86">
        <v>1245514</v>
      </c>
      <c r="E61" s="86">
        <v>1378104</v>
      </c>
      <c r="F61" s="78"/>
      <c r="G61" s="78"/>
    </row>
    <row r="62" spans="1:7" ht="30" customHeight="1">
      <c r="A62" s="97" t="s">
        <v>951</v>
      </c>
      <c r="B62" s="84" t="s">
        <v>1080</v>
      </c>
      <c r="C62" s="85" t="s">
        <v>1081</v>
      </c>
      <c r="D62" s="86">
        <v>12465</v>
      </c>
      <c r="E62" s="86">
        <v>148463</v>
      </c>
      <c r="F62" s="78"/>
      <c r="G62" s="78"/>
    </row>
    <row r="63" spans="1:7">
      <c r="F63" s="78"/>
      <c r="G63" s="78"/>
    </row>
    <row r="64" spans="1:7">
      <c r="F64" s="78"/>
      <c r="G64" s="78"/>
    </row>
    <row r="65" spans="2:7">
      <c r="B65" s="172" t="s">
        <v>1251</v>
      </c>
      <c r="C65" s="173"/>
      <c r="D65" s="174" t="str">
        <f>IF(ROUND(Aktíva!F4-Pasíva!D2,0)=0,"OK","CHYBA")</f>
        <v>OK</v>
      </c>
      <c r="E65" s="174" t="str">
        <f>IF(ROUND(Aktíva!G5-Pasíva!E2,0)=0,"OK","CHYBA")</f>
        <v>OK</v>
      </c>
      <c r="F65" s="78"/>
      <c r="G65" s="78"/>
    </row>
    <row r="66" spans="2:7">
      <c r="B66" s="370" t="s">
        <v>1252</v>
      </c>
      <c r="C66" s="370"/>
      <c r="D66" s="174" t="str">
        <f>IF(ROUND(D23-VZAS!D67,0)=0,"OK","CHYBA")</f>
        <v>OK</v>
      </c>
      <c r="E66" s="174" t="str">
        <f>IF(ROUND(E23-VZAS!E67,0)=0,"OK","CHYBA")</f>
        <v>OK</v>
      </c>
      <c r="F66" s="78"/>
      <c r="G66" s="78"/>
    </row>
    <row r="67" spans="2:7">
      <c r="F67" s="78"/>
      <c r="G67" s="78"/>
    </row>
    <row r="68" spans="2:7">
      <c r="F68" s="78"/>
      <c r="G68" s="78"/>
    </row>
    <row r="69" spans="2:7">
      <c r="F69" s="78"/>
      <c r="G69" s="78"/>
    </row>
    <row r="70" spans="2:7">
      <c r="F70" s="78"/>
      <c r="G70" s="78"/>
    </row>
    <row r="71" spans="2:7">
      <c r="F71" s="78"/>
      <c r="G71" s="78"/>
    </row>
    <row r="72" spans="2:7">
      <c r="F72" s="78"/>
      <c r="G72" s="78"/>
    </row>
    <row r="73" spans="2:7">
      <c r="F73" s="78"/>
      <c r="G73" s="78"/>
    </row>
    <row r="74" spans="2:7">
      <c r="F74" s="78"/>
      <c r="G74" s="78"/>
    </row>
    <row r="75" spans="2:7">
      <c r="F75" s="78"/>
      <c r="G75" s="78"/>
    </row>
    <row r="76" spans="2:7">
      <c r="F76" s="78"/>
      <c r="G76" s="78"/>
    </row>
    <row r="77" spans="2:7">
      <c r="F77" s="78"/>
      <c r="G77" s="78"/>
    </row>
    <row r="78" spans="2:7">
      <c r="F78" s="78"/>
      <c r="G78" s="78"/>
    </row>
    <row r="79" spans="2:7">
      <c r="F79" s="78"/>
      <c r="G79" s="78"/>
    </row>
    <row r="80" spans="2:7">
      <c r="F80" s="78"/>
      <c r="G80" s="78"/>
    </row>
    <row r="81" spans="6:7">
      <c r="F81" s="78"/>
      <c r="G81" s="78"/>
    </row>
    <row r="82" spans="6:7">
      <c r="F82" s="78"/>
      <c r="G82" s="78"/>
    </row>
    <row r="83" spans="6:7">
      <c r="F83" s="78"/>
      <c r="G83" s="78"/>
    </row>
    <row r="84" spans="6:7">
      <c r="F84" s="78"/>
      <c r="G84" s="78"/>
    </row>
    <row r="85" spans="6:7">
      <c r="F85" s="78"/>
      <c r="G85" s="78"/>
    </row>
    <row r="86" spans="6:7">
      <c r="F86" s="78"/>
      <c r="G86" s="78"/>
    </row>
    <row r="87" spans="6:7">
      <c r="F87" s="78"/>
      <c r="G87" s="78"/>
    </row>
    <row r="88" spans="6:7">
      <c r="F88" s="78"/>
      <c r="G88" s="78"/>
    </row>
    <row r="89" spans="6:7">
      <c r="F89" s="78"/>
      <c r="G89" s="78"/>
    </row>
    <row r="90" spans="6:7">
      <c r="F90" s="78"/>
      <c r="G90" s="78"/>
    </row>
    <row r="91" spans="6:7">
      <c r="F91" s="78"/>
      <c r="G91" s="78"/>
    </row>
    <row r="92" spans="6:7">
      <c r="F92" s="78"/>
      <c r="G92" s="78"/>
    </row>
    <row r="93" spans="6:7">
      <c r="F93" s="78"/>
      <c r="G93" s="78"/>
    </row>
    <row r="94" spans="6:7">
      <c r="F94" s="78"/>
      <c r="G94" s="78"/>
    </row>
    <row r="95" spans="6:7">
      <c r="F95" s="78"/>
      <c r="G95" s="78"/>
    </row>
    <row r="96" spans="6:7">
      <c r="F96" s="78"/>
      <c r="G96" s="78"/>
    </row>
    <row r="97" spans="6:7">
      <c r="F97" s="78"/>
      <c r="G97" s="78"/>
    </row>
    <row r="98" spans="6:7">
      <c r="F98" s="78"/>
      <c r="G98" s="78"/>
    </row>
    <row r="99" spans="6:7">
      <c r="F99" s="78"/>
      <c r="G99" s="78"/>
    </row>
    <row r="100" spans="6:7">
      <c r="F100" s="78"/>
      <c r="G100" s="78"/>
    </row>
    <row r="101" spans="6:7">
      <c r="F101" s="78"/>
      <c r="G101" s="78"/>
    </row>
    <row r="102" spans="6:7">
      <c r="F102" s="78"/>
      <c r="G102" s="78"/>
    </row>
    <row r="103" spans="6:7">
      <c r="F103" s="78"/>
      <c r="G103" s="78"/>
    </row>
    <row r="104" spans="6:7">
      <c r="F104" s="78"/>
      <c r="G104" s="78"/>
    </row>
    <row r="105" spans="6:7">
      <c r="F105" s="78"/>
      <c r="G105" s="78"/>
    </row>
    <row r="106" spans="6:7">
      <c r="F106" s="78"/>
      <c r="G106" s="78"/>
    </row>
    <row r="107" spans="6:7">
      <c r="F107" s="78"/>
      <c r="G107" s="78"/>
    </row>
    <row r="108" spans="6:7">
      <c r="F108" s="78"/>
      <c r="G108" s="78"/>
    </row>
    <row r="109" spans="6:7">
      <c r="F109" s="78"/>
      <c r="G109" s="78"/>
    </row>
    <row r="110" spans="6:7">
      <c r="F110" s="78"/>
      <c r="G110" s="78"/>
    </row>
    <row r="111" spans="6:7">
      <c r="F111" s="78"/>
      <c r="G111" s="78"/>
    </row>
    <row r="112" spans="6:7">
      <c r="F112" s="78"/>
      <c r="G112" s="78"/>
    </row>
    <row r="113" spans="6:7">
      <c r="F113" s="78"/>
      <c r="G113" s="78"/>
    </row>
    <row r="114" spans="6:7">
      <c r="F114" s="78"/>
      <c r="G114" s="78"/>
    </row>
    <row r="115" spans="6:7">
      <c r="F115" s="78"/>
      <c r="G115" s="78"/>
    </row>
    <row r="116" spans="6:7">
      <c r="F116" s="78"/>
      <c r="G116" s="78"/>
    </row>
    <row r="117" spans="6:7">
      <c r="F117" s="78"/>
      <c r="G117" s="78"/>
    </row>
    <row r="118" spans="6:7">
      <c r="F118" s="78"/>
      <c r="G118" s="78"/>
    </row>
    <row r="119" spans="6:7">
      <c r="F119" s="78"/>
      <c r="G119" s="78"/>
    </row>
    <row r="120" spans="6:7">
      <c r="F120" s="78"/>
      <c r="G120" s="78"/>
    </row>
    <row r="121" spans="6:7">
      <c r="F121" s="78"/>
      <c r="G121" s="78"/>
    </row>
    <row r="122" spans="6:7">
      <c r="F122" s="78"/>
      <c r="G122" s="78"/>
    </row>
    <row r="123" spans="6:7">
      <c r="F123" s="78"/>
      <c r="G123" s="78"/>
    </row>
    <row r="124" spans="6:7">
      <c r="F124" s="78"/>
      <c r="G124" s="78"/>
    </row>
    <row r="125" spans="6:7">
      <c r="F125" s="78"/>
      <c r="G125" s="78"/>
    </row>
    <row r="126" spans="6:7">
      <c r="F126" s="78"/>
      <c r="G126" s="78"/>
    </row>
    <row r="127" spans="6:7">
      <c r="F127" s="78"/>
      <c r="G127" s="78"/>
    </row>
    <row r="128" spans="6:7">
      <c r="F128" s="78"/>
      <c r="G128" s="78"/>
    </row>
    <row r="129" spans="6:7">
      <c r="F129" s="78"/>
      <c r="G129" s="78"/>
    </row>
    <row r="130" spans="6:7">
      <c r="F130" s="78"/>
      <c r="G130" s="78"/>
    </row>
    <row r="131" spans="6:7">
      <c r="F131" s="78"/>
      <c r="G131" s="78"/>
    </row>
    <row r="132" spans="6:7">
      <c r="F132" s="78"/>
      <c r="G132" s="78"/>
    </row>
    <row r="133" spans="6:7">
      <c r="F133" s="78"/>
      <c r="G133" s="78"/>
    </row>
    <row r="134" spans="6:7">
      <c r="F134" s="78"/>
      <c r="G134" s="78"/>
    </row>
    <row r="135" spans="6:7">
      <c r="F135" s="78"/>
      <c r="G135" s="78"/>
    </row>
    <row r="136" spans="6:7">
      <c r="F136" s="78"/>
      <c r="G136" s="78"/>
    </row>
    <row r="137" spans="6:7">
      <c r="F137" s="78"/>
      <c r="G137" s="78"/>
    </row>
    <row r="138" spans="6:7">
      <c r="F138" s="78"/>
      <c r="G138" s="78"/>
    </row>
    <row r="139" spans="6:7">
      <c r="F139" s="78"/>
      <c r="G139" s="78"/>
    </row>
    <row r="140" spans="6:7">
      <c r="F140" s="78"/>
      <c r="G140" s="78"/>
    </row>
    <row r="141" spans="6:7">
      <c r="F141" s="78"/>
      <c r="G141" s="78"/>
    </row>
    <row r="142" spans="6:7">
      <c r="F142" s="78"/>
      <c r="G142" s="78"/>
    </row>
    <row r="143" spans="6:7">
      <c r="F143" s="78"/>
      <c r="G143" s="78"/>
    </row>
    <row r="144" spans="6:7">
      <c r="F144" s="78"/>
      <c r="G144" s="78"/>
    </row>
    <row r="145" spans="6:7">
      <c r="F145" s="78"/>
      <c r="G145" s="78"/>
    </row>
    <row r="146" spans="6:7">
      <c r="F146" s="78"/>
      <c r="G146" s="78"/>
    </row>
    <row r="147" spans="6:7">
      <c r="F147" s="78"/>
      <c r="G147" s="78"/>
    </row>
    <row r="148" spans="6:7">
      <c r="F148" s="78"/>
      <c r="G148" s="78"/>
    </row>
    <row r="149" spans="6:7">
      <c r="F149" s="78"/>
      <c r="G149" s="78"/>
    </row>
    <row r="150" spans="6:7">
      <c r="F150" s="78"/>
      <c r="G150" s="78"/>
    </row>
    <row r="151" spans="6:7">
      <c r="F151" s="78"/>
      <c r="G151" s="78"/>
    </row>
    <row r="152" spans="6:7">
      <c r="F152" s="78"/>
      <c r="G152" s="78"/>
    </row>
    <row r="153" spans="6:7">
      <c r="F153" s="78"/>
      <c r="G153" s="78"/>
    </row>
    <row r="154" spans="6:7">
      <c r="F154" s="78"/>
      <c r="G154" s="78"/>
    </row>
    <row r="155" spans="6:7">
      <c r="F155" s="78"/>
      <c r="G155" s="78"/>
    </row>
    <row r="156" spans="6:7">
      <c r="F156" s="78"/>
      <c r="G156" s="78"/>
    </row>
    <row r="157" spans="6:7">
      <c r="F157" s="78"/>
      <c r="G157" s="78"/>
    </row>
    <row r="158" spans="6:7">
      <c r="F158" s="78"/>
      <c r="G158" s="78"/>
    </row>
    <row r="159" spans="6:7">
      <c r="F159" s="78"/>
      <c r="G159" s="78"/>
    </row>
    <row r="160" spans="6:7">
      <c r="F160" s="78"/>
      <c r="G160" s="78"/>
    </row>
    <row r="161" spans="6:7">
      <c r="F161" s="78"/>
      <c r="G161" s="78"/>
    </row>
    <row r="162" spans="6:7">
      <c r="F162" s="78"/>
      <c r="G162" s="78"/>
    </row>
    <row r="163" spans="6:7">
      <c r="F163" s="78"/>
      <c r="G163" s="78"/>
    </row>
    <row r="164" spans="6:7">
      <c r="F164" s="78"/>
      <c r="G164" s="78"/>
    </row>
    <row r="165" spans="6:7">
      <c r="F165" s="78"/>
      <c r="G165" s="78"/>
    </row>
    <row r="166" spans="6:7">
      <c r="F166" s="78"/>
      <c r="G166" s="78"/>
    </row>
    <row r="167" spans="6:7">
      <c r="F167" s="78"/>
      <c r="G167" s="78"/>
    </row>
    <row r="168" spans="6:7">
      <c r="F168" s="78"/>
      <c r="G168" s="78"/>
    </row>
    <row r="169" spans="6:7">
      <c r="F169" s="78"/>
      <c r="G169" s="78"/>
    </row>
    <row r="170" spans="6:7">
      <c r="F170" s="78"/>
      <c r="G170" s="78"/>
    </row>
    <row r="171" spans="6:7">
      <c r="F171" s="78"/>
      <c r="G171" s="78"/>
    </row>
    <row r="172" spans="6:7">
      <c r="F172" s="78"/>
      <c r="G172" s="78"/>
    </row>
    <row r="173" spans="6:7">
      <c r="F173" s="78"/>
      <c r="G173" s="78"/>
    </row>
    <row r="174" spans="6:7">
      <c r="F174" s="78"/>
      <c r="G174" s="78"/>
    </row>
    <row r="175" spans="6:7">
      <c r="F175" s="78"/>
      <c r="G175" s="78"/>
    </row>
    <row r="176" spans="6:7">
      <c r="F176" s="78"/>
      <c r="G176" s="78"/>
    </row>
    <row r="177" spans="6:7">
      <c r="F177" s="78"/>
      <c r="G177" s="78"/>
    </row>
    <row r="178" spans="6:7">
      <c r="F178" s="78"/>
      <c r="G178" s="78"/>
    </row>
    <row r="179" spans="6:7">
      <c r="F179" s="78"/>
      <c r="G179" s="78"/>
    </row>
    <row r="180" spans="6:7">
      <c r="F180" s="78"/>
      <c r="G180" s="78"/>
    </row>
    <row r="181" spans="6:7">
      <c r="F181" s="78"/>
      <c r="G181" s="78"/>
    </row>
    <row r="182" spans="6:7">
      <c r="F182" s="78"/>
      <c r="G182" s="78"/>
    </row>
    <row r="183" spans="6:7">
      <c r="F183" s="78"/>
      <c r="G183" s="78"/>
    </row>
    <row r="184" spans="6:7">
      <c r="F184" s="78"/>
      <c r="G184" s="78"/>
    </row>
    <row r="185" spans="6:7">
      <c r="F185" s="78"/>
      <c r="G185" s="78"/>
    </row>
    <row r="186" spans="6:7">
      <c r="F186" s="78"/>
      <c r="G186" s="78"/>
    </row>
    <row r="187" spans="6:7">
      <c r="F187" s="78"/>
      <c r="G187" s="78"/>
    </row>
    <row r="188" spans="6:7">
      <c r="F188" s="78"/>
      <c r="G188" s="78"/>
    </row>
    <row r="189" spans="6:7">
      <c r="F189" s="78"/>
      <c r="G189" s="78"/>
    </row>
    <row r="190" spans="6:7">
      <c r="F190" s="78"/>
      <c r="G190" s="78"/>
    </row>
    <row r="191" spans="6:7">
      <c r="F191" s="78"/>
      <c r="G191" s="78"/>
    </row>
    <row r="192" spans="6:7">
      <c r="F192" s="78"/>
      <c r="G192" s="78"/>
    </row>
    <row r="193" spans="6:7">
      <c r="F193" s="78"/>
      <c r="G193" s="78"/>
    </row>
    <row r="194" spans="6:7">
      <c r="F194" s="78"/>
      <c r="G194" s="78"/>
    </row>
    <row r="195" spans="6:7">
      <c r="F195" s="78"/>
      <c r="G195" s="78"/>
    </row>
    <row r="196" spans="6:7">
      <c r="F196" s="78"/>
      <c r="G196" s="78"/>
    </row>
    <row r="197" spans="6:7">
      <c r="F197" s="78"/>
      <c r="G197" s="78"/>
    </row>
    <row r="198" spans="6:7">
      <c r="F198" s="78"/>
      <c r="G198" s="78"/>
    </row>
    <row r="199" spans="6:7">
      <c r="F199" s="78"/>
      <c r="G199" s="78"/>
    </row>
    <row r="200" spans="6:7">
      <c r="F200" s="78"/>
      <c r="G200" s="78"/>
    </row>
    <row r="201" spans="6:7">
      <c r="F201" s="78"/>
      <c r="G201" s="78"/>
    </row>
    <row r="202" spans="6:7">
      <c r="F202" s="78"/>
      <c r="G202" s="78"/>
    </row>
    <row r="203" spans="6:7">
      <c r="F203" s="78"/>
      <c r="G203" s="78"/>
    </row>
    <row r="204" spans="6:7">
      <c r="F204" s="78"/>
      <c r="G204" s="78"/>
    </row>
    <row r="205" spans="6:7">
      <c r="F205" s="78"/>
      <c r="G205" s="78"/>
    </row>
    <row r="206" spans="6:7">
      <c r="F206" s="78"/>
      <c r="G206" s="78"/>
    </row>
    <row r="207" spans="6:7">
      <c r="F207" s="78"/>
      <c r="G207" s="78"/>
    </row>
    <row r="208" spans="6:7">
      <c r="F208" s="78"/>
      <c r="G208" s="78"/>
    </row>
    <row r="209" spans="6:7">
      <c r="F209" s="78"/>
      <c r="G209" s="78"/>
    </row>
    <row r="210" spans="6:7">
      <c r="F210" s="78"/>
      <c r="G210" s="78"/>
    </row>
    <row r="211" spans="6:7">
      <c r="F211" s="78"/>
      <c r="G211" s="78"/>
    </row>
    <row r="212" spans="6:7">
      <c r="F212" s="78"/>
      <c r="G212" s="78"/>
    </row>
    <row r="213" spans="6:7">
      <c r="F213" s="78"/>
      <c r="G213" s="78"/>
    </row>
    <row r="214" spans="6:7">
      <c r="F214" s="78"/>
      <c r="G214" s="78"/>
    </row>
    <row r="215" spans="6:7">
      <c r="F215" s="78"/>
      <c r="G215" s="78"/>
    </row>
    <row r="216" spans="6:7">
      <c r="F216" s="78"/>
      <c r="G216" s="78"/>
    </row>
    <row r="217" spans="6:7">
      <c r="F217" s="78"/>
      <c r="G217" s="78"/>
    </row>
    <row r="218" spans="6:7">
      <c r="F218" s="78"/>
      <c r="G218" s="78"/>
    </row>
    <row r="219" spans="6:7">
      <c r="F219" s="78"/>
      <c r="G219" s="78"/>
    </row>
    <row r="220" spans="6:7">
      <c r="F220" s="78"/>
      <c r="G220" s="78"/>
    </row>
    <row r="221" spans="6:7">
      <c r="F221" s="78"/>
      <c r="G221" s="78"/>
    </row>
    <row r="222" spans="6:7">
      <c r="F222" s="78"/>
      <c r="G222" s="78"/>
    </row>
    <row r="223" spans="6:7">
      <c r="F223" s="78"/>
      <c r="G223" s="78"/>
    </row>
    <row r="224" spans="6:7">
      <c r="F224" s="78"/>
      <c r="G224" s="78"/>
    </row>
    <row r="225" spans="6:7">
      <c r="F225" s="78"/>
      <c r="G225" s="78"/>
    </row>
    <row r="226" spans="6:7">
      <c r="F226" s="78"/>
      <c r="G226" s="78"/>
    </row>
    <row r="227" spans="6:7">
      <c r="F227" s="78"/>
      <c r="G227" s="78"/>
    </row>
    <row r="228" spans="6:7">
      <c r="F228" s="78"/>
      <c r="G228" s="78"/>
    </row>
    <row r="229" spans="6:7">
      <c r="F229" s="78"/>
      <c r="G229" s="78"/>
    </row>
    <row r="230" spans="6:7">
      <c r="F230" s="78"/>
      <c r="G230" s="78"/>
    </row>
    <row r="231" spans="6:7">
      <c r="F231" s="78"/>
      <c r="G231" s="78"/>
    </row>
    <row r="232" spans="6:7">
      <c r="F232" s="78"/>
      <c r="G232" s="78"/>
    </row>
    <row r="233" spans="6:7">
      <c r="F233" s="78"/>
      <c r="G233" s="78"/>
    </row>
    <row r="234" spans="6:7">
      <c r="F234" s="78"/>
      <c r="G234" s="78"/>
    </row>
    <row r="235" spans="6:7">
      <c r="F235" s="78"/>
      <c r="G235" s="78"/>
    </row>
    <row r="236" spans="6:7">
      <c r="F236" s="78"/>
      <c r="G236" s="78"/>
    </row>
    <row r="237" spans="6:7">
      <c r="F237" s="78"/>
      <c r="G237" s="78"/>
    </row>
    <row r="238" spans="6:7">
      <c r="F238" s="78"/>
      <c r="G238" s="78"/>
    </row>
    <row r="239" spans="6:7">
      <c r="F239" s="78"/>
      <c r="G239" s="78"/>
    </row>
    <row r="240" spans="6:7">
      <c r="F240" s="78"/>
      <c r="G240" s="78"/>
    </row>
    <row r="241" spans="6:7">
      <c r="F241" s="78"/>
      <c r="G241" s="78"/>
    </row>
    <row r="242" spans="6:7">
      <c r="F242" s="78"/>
      <c r="G242" s="78"/>
    </row>
    <row r="243" spans="6:7">
      <c r="F243" s="78"/>
      <c r="G243" s="78"/>
    </row>
    <row r="244" spans="6:7">
      <c r="F244" s="78"/>
      <c r="G244" s="78"/>
    </row>
    <row r="245" spans="6:7">
      <c r="F245" s="78"/>
      <c r="G245" s="78"/>
    </row>
    <row r="246" spans="6:7">
      <c r="F246" s="78"/>
      <c r="G246" s="78"/>
    </row>
    <row r="247" spans="6:7">
      <c r="F247" s="78"/>
      <c r="G247" s="78"/>
    </row>
    <row r="248" spans="6:7">
      <c r="F248" s="78"/>
      <c r="G248" s="78"/>
    </row>
    <row r="249" spans="6:7">
      <c r="F249" s="78"/>
      <c r="G249" s="78"/>
    </row>
    <row r="250" spans="6:7">
      <c r="F250" s="78"/>
      <c r="G250" s="78"/>
    </row>
    <row r="251" spans="6:7">
      <c r="F251" s="78"/>
      <c r="G251" s="78"/>
    </row>
    <row r="252" spans="6:7">
      <c r="F252" s="78"/>
      <c r="G252" s="78"/>
    </row>
    <row r="253" spans="6:7">
      <c r="F253" s="78"/>
      <c r="G253" s="78"/>
    </row>
    <row r="254" spans="6:7">
      <c r="F254" s="78"/>
      <c r="G254" s="78"/>
    </row>
    <row r="255" spans="6:7">
      <c r="F255" s="78"/>
      <c r="G255" s="78"/>
    </row>
    <row r="256" spans="6:7">
      <c r="F256" s="78"/>
      <c r="G256" s="78"/>
    </row>
    <row r="257" spans="6:7">
      <c r="F257" s="78"/>
      <c r="G257" s="78"/>
    </row>
    <row r="258" spans="6:7">
      <c r="F258" s="78"/>
      <c r="G258" s="78"/>
    </row>
    <row r="259" spans="6:7">
      <c r="F259" s="78"/>
      <c r="G259" s="78"/>
    </row>
    <row r="260" spans="6:7">
      <c r="F260" s="78"/>
      <c r="G260" s="78"/>
    </row>
    <row r="261" spans="6:7">
      <c r="F261" s="78"/>
      <c r="G261" s="78"/>
    </row>
    <row r="262" spans="6:7">
      <c r="F262" s="78"/>
      <c r="G262" s="78"/>
    </row>
    <row r="263" spans="6:7">
      <c r="F263" s="78"/>
      <c r="G263" s="78"/>
    </row>
    <row r="264" spans="6:7">
      <c r="F264" s="78"/>
      <c r="G264" s="78"/>
    </row>
    <row r="265" spans="6:7">
      <c r="F265" s="78"/>
      <c r="G265" s="78"/>
    </row>
    <row r="266" spans="6:7">
      <c r="F266" s="78"/>
      <c r="G266" s="78"/>
    </row>
    <row r="267" spans="6:7">
      <c r="F267" s="78"/>
      <c r="G267" s="78"/>
    </row>
    <row r="268" spans="6:7">
      <c r="F268" s="78"/>
      <c r="G268" s="78"/>
    </row>
    <row r="269" spans="6:7">
      <c r="F269" s="78"/>
      <c r="G269" s="78"/>
    </row>
    <row r="270" spans="6:7">
      <c r="F270" s="78"/>
      <c r="G270" s="78"/>
    </row>
    <row r="271" spans="6:7">
      <c r="F271" s="78"/>
      <c r="G271" s="78"/>
    </row>
    <row r="272" spans="6:7">
      <c r="F272" s="78"/>
      <c r="G272" s="78"/>
    </row>
    <row r="273" spans="6:7">
      <c r="F273" s="78"/>
      <c r="G273" s="78"/>
    </row>
    <row r="274" spans="6:7">
      <c r="F274" s="78"/>
      <c r="G274" s="78"/>
    </row>
    <row r="275" spans="6:7">
      <c r="F275" s="78"/>
      <c r="G275" s="78"/>
    </row>
    <row r="276" spans="6:7">
      <c r="F276" s="78"/>
      <c r="G276" s="78"/>
    </row>
    <row r="277" spans="6:7">
      <c r="F277" s="78"/>
      <c r="G277" s="78"/>
    </row>
    <row r="278" spans="6:7">
      <c r="F278" s="78"/>
      <c r="G278" s="78"/>
    </row>
    <row r="279" spans="6:7">
      <c r="F279" s="78"/>
      <c r="G279" s="78"/>
    </row>
    <row r="280" spans="6:7">
      <c r="F280" s="78"/>
      <c r="G280" s="78"/>
    </row>
    <row r="281" spans="6:7">
      <c r="F281" s="78"/>
      <c r="G281" s="78"/>
    </row>
    <row r="282" spans="6:7">
      <c r="F282" s="78"/>
      <c r="G282" s="78"/>
    </row>
    <row r="283" spans="6:7">
      <c r="F283" s="78"/>
      <c r="G283" s="78"/>
    </row>
    <row r="284" spans="6:7">
      <c r="F284" s="78"/>
      <c r="G284" s="78"/>
    </row>
    <row r="285" spans="6:7">
      <c r="F285" s="78"/>
      <c r="G285" s="78"/>
    </row>
    <row r="286" spans="6:7">
      <c r="F286" s="78"/>
      <c r="G286" s="78"/>
    </row>
    <row r="287" spans="6:7">
      <c r="F287" s="78"/>
      <c r="G287" s="78"/>
    </row>
    <row r="288" spans="6:7">
      <c r="F288" s="78"/>
      <c r="G288" s="78"/>
    </row>
    <row r="289" spans="6:7">
      <c r="F289" s="78"/>
      <c r="G289" s="78"/>
    </row>
    <row r="290" spans="6:7">
      <c r="F290" s="78"/>
      <c r="G290" s="78"/>
    </row>
    <row r="291" spans="6:7">
      <c r="F291" s="78"/>
      <c r="G291" s="78"/>
    </row>
    <row r="292" spans="6:7">
      <c r="F292" s="78"/>
      <c r="G292" s="78"/>
    </row>
    <row r="293" spans="6:7">
      <c r="F293" s="78"/>
      <c r="G293" s="78"/>
    </row>
    <row r="294" spans="6:7">
      <c r="F294" s="78"/>
      <c r="G294" s="78"/>
    </row>
    <row r="295" spans="6:7">
      <c r="F295" s="78"/>
      <c r="G295" s="78"/>
    </row>
    <row r="296" spans="6:7">
      <c r="F296" s="78"/>
      <c r="G296" s="78"/>
    </row>
    <row r="297" spans="6:7">
      <c r="F297" s="78"/>
      <c r="G297" s="78"/>
    </row>
    <row r="298" spans="6:7">
      <c r="F298" s="78"/>
      <c r="G298" s="78"/>
    </row>
    <row r="299" spans="6:7">
      <c r="F299" s="78"/>
      <c r="G299" s="78"/>
    </row>
    <row r="300" spans="6:7">
      <c r="F300" s="78"/>
      <c r="G300" s="78"/>
    </row>
    <row r="301" spans="6:7">
      <c r="F301" s="78"/>
      <c r="G301" s="78"/>
    </row>
    <row r="302" spans="6:7">
      <c r="F302" s="78"/>
      <c r="G302" s="78"/>
    </row>
    <row r="303" spans="6:7">
      <c r="F303" s="78"/>
      <c r="G303" s="78"/>
    </row>
    <row r="304" spans="6:7">
      <c r="F304" s="78"/>
      <c r="G304" s="78"/>
    </row>
    <row r="305" spans="6:7">
      <c r="F305" s="78"/>
      <c r="G305" s="78"/>
    </row>
    <row r="306" spans="6:7">
      <c r="F306" s="78"/>
      <c r="G306" s="78"/>
    </row>
    <row r="307" spans="6:7">
      <c r="F307" s="78"/>
      <c r="G307" s="78"/>
    </row>
    <row r="308" spans="6:7">
      <c r="F308" s="78"/>
      <c r="G308" s="78"/>
    </row>
    <row r="309" spans="6:7">
      <c r="F309" s="78"/>
      <c r="G309" s="78"/>
    </row>
    <row r="310" spans="6:7">
      <c r="F310" s="78"/>
      <c r="G310" s="78"/>
    </row>
    <row r="311" spans="6:7">
      <c r="F311" s="78"/>
      <c r="G311" s="78"/>
    </row>
    <row r="312" spans="6:7">
      <c r="F312" s="78"/>
      <c r="G312" s="78"/>
    </row>
    <row r="313" spans="6:7">
      <c r="F313" s="78"/>
      <c r="G313" s="78"/>
    </row>
    <row r="314" spans="6:7">
      <c r="F314" s="78"/>
      <c r="G314" s="78"/>
    </row>
    <row r="315" spans="6:7">
      <c r="F315" s="78"/>
      <c r="G315" s="78"/>
    </row>
    <row r="316" spans="6:7">
      <c r="F316" s="78"/>
      <c r="G316" s="78"/>
    </row>
    <row r="317" spans="6:7">
      <c r="F317" s="78"/>
      <c r="G317" s="78"/>
    </row>
    <row r="318" spans="6:7">
      <c r="F318" s="78"/>
      <c r="G318" s="78"/>
    </row>
    <row r="319" spans="6:7">
      <c r="F319" s="78"/>
      <c r="G319" s="78"/>
    </row>
    <row r="320" spans="6:7">
      <c r="F320" s="78"/>
      <c r="G320" s="78"/>
    </row>
    <row r="321" spans="6:7">
      <c r="F321" s="78"/>
      <c r="G321" s="78"/>
    </row>
    <row r="322" spans="6:7">
      <c r="F322" s="78"/>
      <c r="G322" s="78"/>
    </row>
    <row r="323" spans="6:7">
      <c r="F323" s="78"/>
      <c r="G323" s="78"/>
    </row>
    <row r="324" spans="6:7">
      <c r="F324" s="78"/>
      <c r="G324" s="78"/>
    </row>
    <row r="325" spans="6:7">
      <c r="F325" s="78"/>
      <c r="G325" s="78"/>
    </row>
    <row r="326" spans="6:7">
      <c r="F326" s="78"/>
      <c r="G326" s="78"/>
    </row>
    <row r="327" spans="6:7">
      <c r="F327" s="78"/>
      <c r="G327" s="78"/>
    </row>
    <row r="328" spans="6:7">
      <c r="F328" s="78"/>
      <c r="G328" s="78"/>
    </row>
    <row r="329" spans="6:7">
      <c r="F329" s="78"/>
      <c r="G329" s="78"/>
    </row>
    <row r="330" spans="6:7">
      <c r="F330" s="78"/>
      <c r="G330" s="78"/>
    </row>
    <row r="331" spans="6:7">
      <c r="F331" s="78"/>
      <c r="G331" s="78"/>
    </row>
    <row r="332" spans="6:7">
      <c r="F332" s="78"/>
      <c r="G332" s="78"/>
    </row>
    <row r="333" spans="6:7">
      <c r="F333" s="78"/>
      <c r="G333" s="78"/>
    </row>
    <row r="334" spans="6:7">
      <c r="F334" s="78"/>
      <c r="G334" s="78"/>
    </row>
    <row r="335" spans="6:7">
      <c r="F335" s="78"/>
      <c r="G335" s="78"/>
    </row>
    <row r="336" spans="6:7">
      <c r="F336" s="78"/>
      <c r="G336" s="78"/>
    </row>
    <row r="337" spans="6:7">
      <c r="F337" s="78"/>
      <c r="G337" s="78"/>
    </row>
    <row r="338" spans="6:7">
      <c r="F338" s="78"/>
      <c r="G338" s="78"/>
    </row>
    <row r="339" spans="6:7">
      <c r="F339" s="78"/>
      <c r="G339" s="78"/>
    </row>
    <row r="340" spans="6:7">
      <c r="F340" s="78"/>
      <c r="G340" s="78"/>
    </row>
    <row r="341" spans="6:7">
      <c r="F341" s="78"/>
      <c r="G341" s="78"/>
    </row>
    <row r="342" spans="6:7">
      <c r="F342" s="78"/>
      <c r="G342" s="78"/>
    </row>
    <row r="343" spans="6:7">
      <c r="F343" s="78"/>
      <c r="G343" s="78"/>
    </row>
    <row r="344" spans="6:7">
      <c r="F344" s="78"/>
      <c r="G344" s="78"/>
    </row>
    <row r="345" spans="6:7">
      <c r="F345" s="78"/>
      <c r="G345" s="78"/>
    </row>
    <row r="346" spans="6:7">
      <c r="F346" s="78"/>
      <c r="G346" s="78"/>
    </row>
    <row r="347" spans="6:7">
      <c r="F347" s="78"/>
      <c r="G347" s="78"/>
    </row>
    <row r="348" spans="6:7">
      <c r="F348" s="78"/>
      <c r="G348" s="78"/>
    </row>
    <row r="349" spans="6:7">
      <c r="F349" s="78"/>
      <c r="G349" s="78"/>
    </row>
    <row r="350" spans="6:7">
      <c r="F350" s="78"/>
      <c r="G350" s="78"/>
    </row>
    <row r="351" spans="6:7">
      <c r="F351" s="78"/>
      <c r="G351" s="78"/>
    </row>
    <row r="352" spans="6:7">
      <c r="F352" s="78"/>
      <c r="G352" s="78"/>
    </row>
    <row r="353" spans="6:7">
      <c r="F353" s="78"/>
      <c r="G353" s="78"/>
    </row>
    <row r="354" spans="6:7">
      <c r="F354" s="78"/>
      <c r="G354" s="78"/>
    </row>
    <row r="355" spans="6:7">
      <c r="F355" s="78"/>
      <c r="G355" s="78"/>
    </row>
    <row r="356" spans="6:7">
      <c r="F356" s="78"/>
      <c r="G356" s="78"/>
    </row>
    <row r="357" spans="6:7">
      <c r="F357" s="78"/>
      <c r="G357" s="78"/>
    </row>
    <row r="358" spans="6:7">
      <c r="F358" s="78"/>
      <c r="G358" s="78"/>
    </row>
    <row r="359" spans="6:7">
      <c r="F359" s="78"/>
      <c r="G359" s="78"/>
    </row>
    <row r="360" spans="6:7">
      <c r="F360" s="78"/>
      <c r="G360" s="78"/>
    </row>
    <row r="361" spans="6:7">
      <c r="F361" s="78"/>
      <c r="G361" s="78"/>
    </row>
    <row r="362" spans="6:7">
      <c r="F362" s="78"/>
      <c r="G362" s="78"/>
    </row>
    <row r="363" spans="6:7">
      <c r="F363" s="78"/>
      <c r="G363" s="78"/>
    </row>
    <row r="364" spans="6:7">
      <c r="F364" s="78"/>
      <c r="G364" s="78"/>
    </row>
    <row r="365" spans="6:7">
      <c r="F365" s="78"/>
      <c r="G365" s="78"/>
    </row>
    <row r="366" spans="6:7">
      <c r="F366" s="78"/>
      <c r="G366" s="78"/>
    </row>
    <row r="367" spans="6:7">
      <c r="F367" s="78"/>
      <c r="G367" s="78"/>
    </row>
    <row r="368" spans="6:7">
      <c r="F368" s="78"/>
      <c r="G368" s="78"/>
    </row>
    <row r="369" spans="6:7">
      <c r="F369" s="78"/>
      <c r="G369" s="78"/>
    </row>
    <row r="370" spans="6:7">
      <c r="F370" s="78"/>
      <c r="G370" s="78"/>
    </row>
    <row r="371" spans="6:7">
      <c r="F371" s="78"/>
      <c r="G371" s="78"/>
    </row>
    <row r="372" spans="6:7">
      <c r="F372" s="78"/>
      <c r="G372" s="78"/>
    </row>
    <row r="373" spans="6:7">
      <c r="F373" s="78"/>
      <c r="G373" s="78"/>
    </row>
    <row r="374" spans="6:7">
      <c r="F374" s="78"/>
      <c r="G374" s="78"/>
    </row>
    <row r="375" spans="6:7">
      <c r="F375" s="78"/>
      <c r="G375" s="78"/>
    </row>
    <row r="376" spans="6:7">
      <c r="F376" s="78"/>
      <c r="G376" s="78"/>
    </row>
    <row r="377" spans="6:7">
      <c r="F377" s="78"/>
      <c r="G377" s="78"/>
    </row>
    <row r="378" spans="6:7">
      <c r="F378" s="78"/>
      <c r="G378" s="78"/>
    </row>
    <row r="379" spans="6:7">
      <c r="F379" s="78"/>
      <c r="G379" s="78"/>
    </row>
    <row r="380" spans="6:7">
      <c r="F380" s="78"/>
      <c r="G380" s="78"/>
    </row>
    <row r="381" spans="6:7">
      <c r="F381" s="78"/>
      <c r="G381" s="78"/>
    </row>
    <row r="382" spans="6:7">
      <c r="F382" s="78"/>
      <c r="G382" s="78"/>
    </row>
    <row r="383" spans="6:7">
      <c r="F383" s="78"/>
      <c r="G383" s="78"/>
    </row>
    <row r="384" spans="6:7">
      <c r="F384" s="78"/>
      <c r="G384" s="78"/>
    </row>
    <row r="385" spans="6:7">
      <c r="F385" s="78"/>
      <c r="G385" s="78"/>
    </row>
    <row r="386" spans="6:7">
      <c r="F386" s="78"/>
      <c r="G386" s="78"/>
    </row>
    <row r="387" spans="6:7">
      <c r="F387" s="78"/>
      <c r="G387" s="78"/>
    </row>
    <row r="388" spans="6:7">
      <c r="F388" s="78"/>
      <c r="G388" s="78"/>
    </row>
    <row r="389" spans="6:7">
      <c r="F389" s="78"/>
      <c r="G389" s="78"/>
    </row>
    <row r="390" spans="6:7">
      <c r="F390" s="78"/>
      <c r="G390" s="78"/>
    </row>
    <row r="391" spans="6:7">
      <c r="F391" s="78"/>
      <c r="G391" s="78"/>
    </row>
    <row r="392" spans="6:7">
      <c r="F392" s="78"/>
      <c r="G392" s="78"/>
    </row>
    <row r="393" spans="6:7">
      <c r="F393" s="78"/>
      <c r="G393" s="78"/>
    </row>
    <row r="394" spans="6:7">
      <c r="F394" s="78"/>
      <c r="G394" s="78"/>
    </row>
    <row r="395" spans="6:7">
      <c r="F395" s="78"/>
      <c r="G395" s="78"/>
    </row>
    <row r="396" spans="6:7">
      <c r="F396" s="78"/>
      <c r="G396" s="78"/>
    </row>
    <row r="397" spans="6:7">
      <c r="F397" s="78"/>
      <c r="G397" s="78"/>
    </row>
    <row r="398" spans="6:7">
      <c r="F398" s="78"/>
      <c r="G398" s="78"/>
    </row>
    <row r="399" spans="6:7">
      <c r="F399" s="78"/>
      <c r="G399" s="78"/>
    </row>
    <row r="400" spans="6:7">
      <c r="F400" s="78"/>
      <c r="G400" s="78"/>
    </row>
    <row r="401" spans="6:7">
      <c r="F401" s="78"/>
      <c r="G401" s="78"/>
    </row>
    <row r="402" spans="6:7">
      <c r="F402" s="78"/>
      <c r="G402" s="78"/>
    </row>
    <row r="403" spans="6:7">
      <c r="F403" s="78"/>
      <c r="G403" s="78"/>
    </row>
    <row r="404" spans="6:7">
      <c r="F404" s="78"/>
      <c r="G404" s="78"/>
    </row>
    <row r="405" spans="6:7">
      <c r="F405" s="78"/>
      <c r="G405" s="78"/>
    </row>
    <row r="406" spans="6:7">
      <c r="F406" s="78"/>
      <c r="G406" s="78"/>
    </row>
    <row r="407" spans="6:7">
      <c r="F407" s="78"/>
      <c r="G407" s="78"/>
    </row>
    <row r="408" spans="6:7">
      <c r="F408" s="78"/>
      <c r="G408" s="78"/>
    </row>
    <row r="409" spans="6:7">
      <c r="F409" s="78"/>
      <c r="G409" s="78"/>
    </row>
    <row r="410" spans="6:7">
      <c r="F410" s="78"/>
      <c r="G410" s="78"/>
    </row>
    <row r="411" spans="6:7">
      <c r="F411" s="78"/>
      <c r="G411" s="78"/>
    </row>
    <row r="412" spans="6:7">
      <c r="F412" s="78"/>
      <c r="G412" s="78"/>
    </row>
    <row r="413" spans="6:7">
      <c r="F413" s="78"/>
      <c r="G413" s="78"/>
    </row>
    <row r="414" spans="6:7">
      <c r="F414" s="78"/>
      <c r="G414" s="78"/>
    </row>
    <row r="415" spans="6:7">
      <c r="F415" s="78"/>
      <c r="G415" s="78"/>
    </row>
    <row r="416" spans="6:7">
      <c r="F416" s="78"/>
      <c r="G416" s="78"/>
    </row>
    <row r="417" spans="6:7">
      <c r="F417" s="78"/>
      <c r="G417" s="78"/>
    </row>
    <row r="418" spans="6:7">
      <c r="F418" s="78"/>
      <c r="G418" s="78"/>
    </row>
    <row r="419" spans="6:7">
      <c r="F419" s="78"/>
      <c r="G419" s="78"/>
    </row>
    <row r="420" spans="6:7">
      <c r="F420" s="78"/>
      <c r="G420" s="78"/>
    </row>
    <row r="421" spans="6:7">
      <c r="F421" s="78"/>
      <c r="G421" s="78"/>
    </row>
    <row r="422" spans="6:7">
      <c r="F422" s="78"/>
      <c r="G422" s="78"/>
    </row>
    <row r="423" spans="6:7">
      <c r="F423" s="78"/>
      <c r="G423" s="78"/>
    </row>
    <row r="424" spans="6:7">
      <c r="F424" s="78"/>
      <c r="G424" s="78"/>
    </row>
    <row r="425" spans="6:7">
      <c r="F425" s="78"/>
      <c r="G425" s="78"/>
    </row>
    <row r="426" spans="6:7">
      <c r="F426" s="78"/>
      <c r="G426" s="78"/>
    </row>
    <row r="427" spans="6:7">
      <c r="F427" s="78"/>
      <c r="G427" s="78"/>
    </row>
    <row r="428" spans="6:7">
      <c r="F428" s="78"/>
      <c r="G428" s="78"/>
    </row>
    <row r="429" spans="6:7">
      <c r="F429" s="78"/>
      <c r="G429" s="78"/>
    </row>
    <row r="430" spans="6:7">
      <c r="F430" s="78"/>
      <c r="G430" s="78"/>
    </row>
    <row r="431" spans="6:7">
      <c r="F431" s="78"/>
      <c r="G431" s="78"/>
    </row>
    <row r="432" spans="6:7">
      <c r="F432" s="78"/>
      <c r="G432" s="78"/>
    </row>
    <row r="433" spans="6:7">
      <c r="F433" s="78"/>
      <c r="G433" s="78"/>
    </row>
    <row r="434" spans="6:7">
      <c r="F434" s="78"/>
      <c r="G434" s="78"/>
    </row>
    <row r="435" spans="6:7">
      <c r="F435" s="78"/>
      <c r="G435" s="78"/>
    </row>
    <row r="436" spans="6:7">
      <c r="F436" s="78"/>
      <c r="G436" s="78"/>
    </row>
    <row r="437" spans="6:7">
      <c r="F437" s="78"/>
      <c r="G437" s="78"/>
    </row>
    <row r="438" spans="6:7">
      <c r="F438" s="78"/>
      <c r="G438" s="78"/>
    </row>
    <row r="439" spans="6:7">
      <c r="F439" s="78"/>
      <c r="G439" s="78"/>
    </row>
    <row r="440" spans="6:7">
      <c r="F440" s="78"/>
      <c r="G440" s="78"/>
    </row>
    <row r="441" spans="6:7">
      <c r="F441" s="78"/>
      <c r="G441" s="78"/>
    </row>
    <row r="442" spans="6:7">
      <c r="F442" s="78"/>
      <c r="G442" s="78"/>
    </row>
    <row r="443" spans="6:7">
      <c r="F443" s="78"/>
      <c r="G443" s="78"/>
    </row>
    <row r="444" spans="6:7">
      <c r="F444" s="78"/>
      <c r="G444" s="78"/>
    </row>
    <row r="445" spans="6:7">
      <c r="F445" s="78"/>
      <c r="G445" s="78"/>
    </row>
    <row r="446" spans="6:7">
      <c r="F446" s="78"/>
      <c r="G446" s="78"/>
    </row>
    <row r="447" spans="6:7">
      <c r="F447" s="78"/>
      <c r="G447" s="78"/>
    </row>
    <row r="448" spans="6:7">
      <c r="F448" s="78"/>
      <c r="G448" s="78"/>
    </row>
    <row r="449" spans="6:7">
      <c r="F449" s="78"/>
      <c r="G449" s="78"/>
    </row>
    <row r="450" spans="6:7">
      <c r="F450" s="78"/>
      <c r="G450" s="78"/>
    </row>
    <row r="451" spans="6:7">
      <c r="F451" s="78"/>
      <c r="G451" s="78"/>
    </row>
    <row r="452" spans="6:7">
      <c r="F452" s="78"/>
      <c r="G452" s="78"/>
    </row>
    <row r="453" spans="6:7">
      <c r="F453" s="78"/>
      <c r="G453" s="78"/>
    </row>
    <row r="454" spans="6:7">
      <c r="F454" s="78"/>
      <c r="G454" s="78"/>
    </row>
    <row r="455" spans="6:7">
      <c r="F455" s="78"/>
      <c r="G455" s="78"/>
    </row>
    <row r="456" spans="6:7">
      <c r="F456" s="78"/>
      <c r="G456" s="78"/>
    </row>
    <row r="457" spans="6:7">
      <c r="F457" s="78"/>
      <c r="G457" s="78"/>
    </row>
    <row r="458" spans="6:7">
      <c r="F458" s="78"/>
      <c r="G458" s="78"/>
    </row>
    <row r="459" spans="6:7">
      <c r="F459" s="78"/>
      <c r="G459" s="78"/>
    </row>
    <row r="460" spans="6:7">
      <c r="F460" s="78"/>
      <c r="G460" s="78"/>
    </row>
    <row r="461" spans="6:7">
      <c r="F461" s="78"/>
      <c r="G461" s="78"/>
    </row>
    <row r="462" spans="6:7">
      <c r="F462" s="78"/>
      <c r="G462" s="78"/>
    </row>
    <row r="463" spans="6:7">
      <c r="F463" s="78"/>
      <c r="G463" s="78"/>
    </row>
    <row r="464" spans="6:7">
      <c r="F464" s="78"/>
      <c r="G464" s="78"/>
    </row>
    <row r="465" spans="6:7">
      <c r="F465" s="78"/>
      <c r="G465" s="78"/>
    </row>
    <row r="466" spans="6:7">
      <c r="F466" s="78"/>
      <c r="G466" s="78"/>
    </row>
    <row r="467" spans="6:7">
      <c r="F467" s="78"/>
      <c r="G467" s="78"/>
    </row>
    <row r="468" spans="6:7">
      <c r="F468" s="78"/>
      <c r="G468" s="78"/>
    </row>
    <row r="469" spans="6:7">
      <c r="F469" s="78"/>
      <c r="G469" s="78"/>
    </row>
    <row r="470" spans="6:7">
      <c r="F470" s="78"/>
      <c r="G470" s="78"/>
    </row>
    <row r="471" spans="6:7">
      <c r="F471" s="78"/>
      <c r="G471" s="78"/>
    </row>
    <row r="472" spans="6:7">
      <c r="F472" s="78"/>
      <c r="G472" s="78"/>
    </row>
    <row r="473" spans="6:7">
      <c r="F473" s="78"/>
      <c r="G473" s="78"/>
    </row>
    <row r="474" spans="6:7">
      <c r="F474" s="78"/>
      <c r="G474" s="78"/>
    </row>
    <row r="475" spans="6:7">
      <c r="F475" s="78"/>
      <c r="G475" s="78"/>
    </row>
    <row r="476" spans="6:7">
      <c r="F476" s="78"/>
      <c r="G476" s="78"/>
    </row>
    <row r="477" spans="6:7">
      <c r="F477" s="78"/>
      <c r="G477" s="78"/>
    </row>
    <row r="478" spans="6:7">
      <c r="F478" s="78"/>
      <c r="G478" s="78"/>
    </row>
    <row r="479" spans="6:7">
      <c r="F479" s="78"/>
      <c r="G479" s="78"/>
    </row>
    <row r="480" spans="6:7">
      <c r="F480" s="78"/>
      <c r="G480" s="78"/>
    </row>
    <row r="481" spans="6:7">
      <c r="F481" s="78"/>
      <c r="G481" s="78"/>
    </row>
    <row r="482" spans="6:7">
      <c r="F482" s="78"/>
      <c r="G482" s="78"/>
    </row>
    <row r="483" spans="6:7">
      <c r="F483" s="78"/>
      <c r="G483" s="78"/>
    </row>
    <row r="484" spans="6:7">
      <c r="F484" s="78"/>
      <c r="G484" s="78"/>
    </row>
    <row r="485" spans="6:7">
      <c r="F485" s="78"/>
      <c r="G485" s="78"/>
    </row>
    <row r="486" spans="6:7">
      <c r="F486" s="78"/>
      <c r="G486" s="78"/>
    </row>
    <row r="487" spans="6:7">
      <c r="F487" s="78"/>
      <c r="G487" s="78"/>
    </row>
    <row r="488" spans="6:7">
      <c r="F488" s="78"/>
      <c r="G488" s="78"/>
    </row>
    <row r="489" spans="6:7">
      <c r="F489" s="78"/>
      <c r="G489" s="78"/>
    </row>
    <row r="490" spans="6:7">
      <c r="F490" s="78"/>
      <c r="G490" s="78"/>
    </row>
    <row r="491" spans="6:7">
      <c r="F491" s="78"/>
      <c r="G491" s="78"/>
    </row>
    <row r="492" spans="6:7">
      <c r="F492" s="78"/>
      <c r="G492" s="78"/>
    </row>
    <row r="493" spans="6:7">
      <c r="F493" s="78"/>
      <c r="G493" s="78"/>
    </row>
    <row r="494" spans="6:7">
      <c r="F494" s="78"/>
      <c r="G494" s="78"/>
    </row>
    <row r="495" spans="6:7">
      <c r="F495" s="78"/>
      <c r="G495" s="78"/>
    </row>
    <row r="496" spans="6:7">
      <c r="F496" s="78"/>
      <c r="G496" s="78"/>
    </row>
    <row r="497" spans="6:7">
      <c r="F497" s="78"/>
      <c r="G497" s="78"/>
    </row>
    <row r="498" spans="6:7">
      <c r="F498" s="78"/>
      <c r="G498" s="78"/>
    </row>
    <row r="499" spans="6:7">
      <c r="F499" s="78"/>
      <c r="G499" s="78"/>
    </row>
    <row r="500" spans="6:7">
      <c r="F500" s="78"/>
      <c r="G500" s="78"/>
    </row>
    <row r="501" spans="6:7">
      <c r="F501" s="78"/>
      <c r="G501" s="78"/>
    </row>
    <row r="502" spans="6:7">
      <c r="F502" s="78"/>
      <c r="G502" s="78"/>
    </row>
    <row r="503" spans="6:7">
      <c r="F503" s="78"/>
      <c r="G503" s="78"/>
    </row>
    <row r="504" spans="6:7">
      <c r="F504" s="78"/>
      <c r="G504" s="78"/>
    </row>
    <row r="505" spans="6:7">
      <c r="F505" s="78"/>
      <c r="G505" s="78"/>
    </row>
    <row r="506" spans="6:7">
      <c r="F506" s="78"/>
      <c r="G506" s="78"/>
    </row>
    <row r="507" spans="6:7">
      <c r="F507" s="78"/>
      <c r="G507" s="78"/>
    </row>
    <row r="508" spans="6:7">
      <c r="F508" s="78"/>
      <c r="G508" s="78"/>
    </row>
    <row r="509" spans="6:7">
      <c r="F509" s="78"/>
      <c r="G509" s="78"/>
    </row>
    <row r="510" spans="6:7">
      <c r="F510" s="78"/>
      <c r="G510" s="78"/>
    </row>
    <row r="511" spans="6:7">
      <c r="F511" s="78"/>
      <c r="G511" s="78"/>
    </row>
    <row r="512" spans="6:7">
      <c r="F512" s="78"/>
      <c r="G512" s="78"/>
    </row>
    <row r="513" spans="6:7">
      <c r="F513" s="78"/>
      <c r="G513" s="78"/>
    </row>
    <row r="514" spans="6:7">
      <c r="F514" s="78"/>
      <c r="G514" s="78"/>
    </row>
    <row r="515" spans="6:7">
      <c r="F515" s="78"/>
      <c r="G515" s="78"/>
    </row>
    <row r="516" spans="6:7">
      <c r="F516" s="78"/>
      <c r="G516" s="78"/>
    </row>
    <row r="517" spans="6:7">
      <c r="F517" s="78"/>
      <c r="G517" s="78"/>
    </row>
    <row r="518" spans="6:7">
      <c r="F518" s="78"/>
      <c r="G518" s="78"/>
    </row>
    <row r="519" spans="6:7">
      <c r="F519" s="78"/>
      <c r="G519" s="78"/>
    </row>
    <row r="520" spans="6:7">
      <c r="F520" s="78"/>
      <c r="G520" s="78"/>
    </row>
    <row r="521" spans="6:7">
      <c r="F521" s="78"/>
      <c r="G521" s="78"/>
    </row>
    <row r="522" spans="6:7">
      <c r="F522" s="78"/>
      <c r="G522" s="78"/>
    </row>
    <row r="523" spans="6:7">
      <c r="F523" s="78"/>
      <c r="G523" s="78"/>
    </row>
    <row r="524" spans="6:7">
      <c r="F524" s="78"/>
      <c r="G524" s="78"/>
    </row>
    <row r="525" spans="6:7">
      <c r="F525" s="78"/>
      <c r="G525" s="78"/>
    </row>
    <row r="526" spans="6:7">
      <c r="F526" s="78"/>
      <c r="G526" s="78"/>
    </row>
    <row r="527" spans="6:7">
      <c r="F527" s="78"/>
      <c r="G527" s="78"/>
    </row>
    <row r="528" spans="6:7">
      <c r="F528" s="78"/>
      <c r="G528" s="78"/>
    </row>
    <row r="529" spans="6:7">
      <c r="F529" s="78"/>
      <c r="G529" s="78"/>
    </row>
    <row r="530" spans="6:7">
      <c r="F530" s="78"/>
      <c r="G530" s="78"/>
    </row>
    <row r="531" spans="6:7">
      <c r="F531" s="78"/>
      <c r="G531" s="78"/>
    </row>
    <row r="532" spans="6:7">
      <c r="F532" s="78"/>
      <c r="G532" s="78"/>
    </row>
    <row r="533" spans="6:7">
      <c r="F533" s="78"/>
      <c r="G533" s="78"/>
    </row>
    <row r="534" spans="6:7">
      <c r="F534" s="78"/>
      <c r="G534" s="78"/>
    </row>
    <row r="535" spans="6:7">
      <c r="F535" s="78"/>
      <c r="G535" s="78"/>
    </row>
    <row r="536" spans="6:7">
      <c r="F536" s="78"/>
      <c r="G536" s="78"/>
    </row>
    <row r="537" spans="6:7">
      <c r="F537" s="78"/>
      <c r="G537" s="78"/>
    </row>
    <row r="538" spans="6:7">
      <c r="F538" s="78"/>
      <c r="G538" s="78"/>
    </row>
    <row r="539" spans="6:7">
      <c r="F539" s="78"/>
      <c r="G539" s="78"/>
    </row>
    <row r="540" spans="6:7">
      <c r="F540" s="78"/>
      <c r="G540" s="78"/>
    </row>
    <row r="541" spans="6:7">
      <c r="F541" s="78"/>
      <c r="G541" s="78"/>
    </row>
    <row r="542" spans="6:7">
      <c r="F542" s="78"/>
      <c r="G542" s="78"/>
    </row>
    <row r="543" spans="6:7">
      <c r="F543" s="78"/>
      <c r="G543" s="78"/>
    </row>
    <row r="544" spans="6:7">
      <c r="F544" s="78"/>
      <c r="G544" s="78"/>
    </row>
    <row r="545" spans="6:7">
      <c r="F545" s="78"/>
      <c r="G545" s="78"/>
    </row>
    <row r="546" spans="6:7">
      <c r="F546" s="78"/>
      <c r="G546" s="78"/>
    </row>
    <row r="547" spans="6:7">
      <c r="F547" s="78"/>
      <c r="G547" s="78"/>
    </row>
    <row r="548" spans="6:7">
      <c r="F548" s="78"/>
      <c r="G548" s="78"/>
    </row>
    <row r="549" spans="6:7">
      <c r="F549" s="78"/>
      <c r="G549" s="78"/>
    </row>
    <row r="550" spans="6:7">
      <c r="F550" s="78"/>
      <c r="G550" s="78"/>
    </row>
    <row r="551" spans="6:7">
      <c r="F551" s="78"/>
      <c r="G551" s="78"/>
    </row>
    <row r="552" spans="6:7">
      <c r="F552" s="78"/>
      <c r="G552" s="78"/>
    </row>
    <row r="553" spans="6:7">
      <c r="F553" s="78"/>
      <c r="G553" s="78"/>
    </row>
    <row r="554" spans="6:7">
      <c r="F554" s="78"/>
      <c r="G554" s="78"/>
    </row>
    <row r="555" spans="6:7">
      <c r="F555" s="78"/>
      <c r="G555" s="78"/>
    </row>
    <row r="556" spans="6:7">
      <c r="F556" s="78"/>
      <c r="G556" s="78"/>
    </row>
    <row r="557" spans="6:7">
      <c r="F557" s="78"/>
      <c r="G557" s="78"/>
    </row>
    <row r="558" spans="6:7">
      <c r="F558" s="78"/>
      <c r="G558" s="78"/>
    </row>
    <row r="559" spans="6:7">
      <c r="F559" s="78"/>
      <c r="G559" s="78"/>
    </row>
    <row r="560" spans="6:7">
      <c r="F560" s="78"/>
      <c r="G560" s="78"/>
    </row>
    <row r="561" spans="6:7">
      <c r="F561" s="78"/>
      <c r="G561" s="78"/>
    </row>
    <row r="562" spans="6:7">
      <c r="F562" s="78"/>
      <c r="G562" s="78"/>
    </row>
    <row r="563" spans="6:7">
      <c r="F563" s="78"/>
      <c r="G563" s="78"/>
    </row>
    <row r="564" spans="6:7">
      <c r="F564" s="78"/>
      <c r="G564" s="78"/>
    </row>
    <row r="565" spans="6:7">
      <c r="F565" s="78"/>
      <c r="G565" s="78"/>
    </row>
    <row r="566" spans="6:7">
      <c r="F566" s="78"/>
      <c r="G566" s="78"/>
    </row>
    <row r="567" spans="6:7">
      <c r="F567" s="78"/>
      <c r="G567" s="78"/>
    </row>
    <row r="568" spans="6:7">
      <c r="F568" s="78"/>
      <c r="G568" s="78"/>
    </row>
    <row r="569" spans="6:7">
      <c r="F569" s="78"/>
      <c r="G569" s="78"/>
    </row>
    <row r="570" spans="6:7">
      <c r="F570" s="78"/>
      <c r="G570" s="78"/>
    </row>
    <row r="571" spans="6:7">
      <c r="F571" s="78"/>
      <c r="G571" s="78"/>
    </row>
    <row r="572" spans="6:7">
      <c r="F572" s="78"/>
      <c r="G572" s="78"/>
    </row>
    <row r="573" spans="6:7">
      <c r="F573" s="78"/>
      <c r="G573" s="78"/>
    </row>
    <row r="574" spans="6:7">
      <c r="F574" s="78"/>
      <c r="G574" s="78"/>
    </row>
    <row r="575" spans="6:7">
      <c r="F575" s="78"/>
      <c r="G575" s="78"/>
    </row>
    <row r="576" spans="6:7">
      <c r="F576" s="78"/>
      <c r="G576" s="78"/>
    </row>
    <row r="577" spans="6:7">
      <c r="F577" s="78"/>
      <c r="G577" s="78"/>
    </row>
    <row r="578" spans="6:7">
      <c r="F578" s="78"/>
      <c r="G578" s="78"/>
    </row>
    <row r="579" spans="6:7">
      <c r="F579" s="78"/>
      <c r="G579" s="78"/>
    </row>
    <row r="580" spans="6:7">
      <c r="F580" s="78"/>
      <c r="G580" s="78"/>
    </row>
    <row r="581" spans="6:7">
      <c r="F581" s="78"/>
      <c r="G581" s="78"/>
    </row>
    <row r="582" spans="6:7">
      <c r="F582" s="78"/>
      <c r="G582" s="78"/>
    </row>
    <row r="583" spans="6:7">
      <c r="F583" s="78"/>
      <c r="G583" s="78"/>
    </row>
    <row r="584" spans="6:7">
      <c r="F584" s="78"/>
      <c r="G584" s="78"/>
    </row>
    <row r="585" spans="6:7">
      <c r="F585" s="78"/>
      <c r="G585" s="78"/>
    </row>
    <row r="586" spans="6:7">
      <c r="F586" s="78"/>
      <c r="G586" s="78"/>
    </row>
    <row r="587" spans="6:7">
      <c r="F587" s="78"/>
      <c r="G587" s="78"/>
    </row>
    <row r="588" spans="6:7">
      <c r="F588" s="78"/>
      <c r="G588" s="78"/>
    </row>
    <row r="589" spans="6:7">
      <c r="F589" s="78"/>
      <c r="G589" s="78"/>
    </row>
    <row r="590" spans="6:7">
      <c r="F590" s="78"/>
      <c r="G590" s="78"/>
    </row>
    <row r="591" spans="6:7">
      <c r="F591" s="78"/>
      <c r="G591" s="78"/>
    </row>
    <row r="592" spans="6:7">
      <c r="F592" s="78"/>
      <c r="G592" s="78"/>
    </row>
    <row r="593" spans="6:7">
      <c r="F593" s="78"/>
      <c r="G593" s="78"/>
    </row>
    <row r="594" spans="6:7">
      <c r="F594" s="78"/>
      <c r="G594" s="78"/>
    </row>
    <row r="595" spans="6:7">
      <c r="F595" s="78"/>
      <c r="G595" s="78"/>
    </row>
    <row r="596" spans="6:7">
      <c r="F596" s="78"/>
      <c r="G596" s="78"/>
    </row>
    <row r="597" spans="6:7">
      <c r="F597" s="78"/>
      <c r="G597" s="78"/>
    </row>
    <row r="598" spans="6:7">
      <c r="F598" s="78"/>
      <c r="G598" s="78"/>
    </row>
    <row r="599" spans="6:7">
      <c r="F599" s="78"/>
      <c r="G599" s="78"/>
    </row>
    <row r="600" spans="6:7">
      <c r="F600" s="78"/>
      <c r="G600" s="78"/>
    </row>
    <row r="601" spans="6:7">
      <c r="F601" s="78"/>
      <c r="G601" s="78"/>
    </row>
    <row r="602" spans="6:7">
      <c r="F602" s="78"/>
      <c r="G602" s="78"/>
    </row>
    <row r="603" spans="6:7">
      <c r="F603" s="78"/>
      <c r="G603" s="78"/>
    </row>
    <row r="604" spans="6:7">
      <c r="F604" s="78"/>
      <c r="G604" s="78"/>
    </row>
    <row r="605" spans="6:7">
      <c r="F605" s="78"/>
      <c r="G605" s="78"/>
    </row>
    <row r="606" spans="6:7">
      <c r="F606" s="78"/>
      <c r="G606" s="78"/>
    </row>
    <row r="607" spans="6:7">
      <c r="F607" s="78"/>
      <c r="G607" s="78"/>
    </row>
    <row r="608" spans="6:7">
      <c r="F608" s="78"/>
      <c r="G608" s="78"/>
    </row>
    <row r="609" spans="6:7">
      <c r="F609" s="78"/>
      <c r="G609" s="78"/>
    </row>
    <row r="610" spans="6:7">
      <c r="F610" s="78"/>
      <c r="G610" s="78"/>
    </row>
    <row r="611" spans="6:7">
      <c r="F611" s="78"/>
      <c r="G611" s="78"/>
    </row>
    <row r="612" spans="6:7">
      <c r="F612" s="78"/>
      <c r="G612" s="78"/>
    </row>
    <row r="613" spans="6:7">
      <c r="F613" s="78"/>
      <c r="G613" s="78"/>
    </row>
    <row r="614" spans="6:7">
      <c r="F614" s="78"/>
      <c r="G614" s="78"/>
    </row>
    <row r="615" spans="6:7">
      <c r="F615" s="78"/>
      <c r="G615" s="78"/>
    </row>
    <row r="616" spans="6:7">
      <c r="F616" s="78"/>
      <c r="G616" s="78"/>
    </row>
    <row r="617" spans="6:7">
      <c r="F617" s="78"/>
      <c r="G617" s="78"/>
    </row>
    <row r="618" spans="6:7">
      <c r="F618" s="78"/>
      <c r="G618" s="78"/>
    </row>
    <row r="619" spans="6:7">
      <c r="F619" s="78"/>
      <c r="G619" s="78"/>
    </row>
    <row r="620" spans="6:7">
      <c r="F620" s="78"/>
      <c r="G620" s="78"/>
    </row>
    <row r="621" spans="6:7">
      <c r="F621" s="78"/>
      <c r="G621" s="78"/>
    </row>
    <row r="622" spans="6:7">
      <c r="F622" s="78"/>
      <c r="G622" s="78"/>
    </row>
    <row r="623" spans="6:7">
      <c r="F623" s="78"/>
      <c r="G623" s="78"/>
    </row>
    <row r="624" spans="6:7">
      <c r="F624" s="78"/>
      <c r="G624" s="78"/>
    </row>
    <row r="625" spans="6:7">
      <c r="F625" s="78"/>
      <c r="G625" s="78"/>
    </row>
    <row r="626" spans="6:7">
      <c r="F626" s="78"/>
      <c r="G626" s="78"/>
    </row>
    <row r="627" spans="6:7">
      <c r="F627" s="78"/>
      <c r="G627" s="78"/>
    </row>
    <row r="628" spans="6:7">
      <c r="F628" s="78"/>
      <c r="G628" s="78"/>
    </row>
    <row r="629" spans="6:7">
      <c r="F629" s="78"/>
      <c r="G629" s="78"/>
    </row>
    <row r="630" spans="6:7">
      <c r="F630" s="78"/>
      <c r="G630" s="78"/>
    </row>
    <row r="631" spans="6:7">
      <c r="F631" s="78"/>
      <c r="G631" s="78"/>
    </row>
    <row r="632" spans="6:7">
      <c r="F632" s="78"/>
      <c r="G632" s="78"/>
    </row>
    <row r="633" spans="6:7">
      <c r="F633" s="78"/>
      <c r="G633" s="78"/>
    </row>
    <row r="634" spans="6:7">
      <c r="F634" s="78"/>
      <c r="G634" s="78"/>
    </row>
    <row r="635" spans="6:7">
      <c r="F635" s="78"/>
      <c r="G635" s="78"/>
    </row>
    <row r="636" spans="6:7">
      <c r="F636" s="78"/>
      <c r="G636" s="78"/>
    </row>
    <row r="637" spans="6:7">
      <c r="F637" s="78"/>
      <c r="G637" s="78"/>
    </row>
    <row r="638" spans="6:7">
      <c r="F638" s="78"/>
      <c r="G638" s="78"/>
    </row>
    <row r="639" spans="6:7">
      <c r="F639" s="78"/>
      <c r="G639" s="78"/>
    </row>
    <row r="640" spans="6:7">
      <c r="F640" s="78"/>
      <c r="G640" s="78"/>
    </row>
    <row r="641" spans="6:7">
      <c r="F641" s="78"/>
      <c r="G641" s="78"/>
    </row>
    <row r="642" spans="6:7">
      <c r="F642" s="78"/>
      <c r="G642" s="78"/>
    </row>
    <row r="643" spans="6:7">
      <c r="F643" s="78"/>
      <c r="G643" s="78"/>
    </row>
    <row r="644" spans="6:7">
      <c r="F644" s="78"/>
      <c r="G644" s="78"/>
    </row>
    <row r="645" spans="6:7">
      <c r="F645" s="78"/>
      <c r="G645" s="78"/>
    </row>
    <row r="646" spans="6:7">
      <c r="F646" s="78"/>
      <c r="G646" s="78"/>
    </row>
    <row r="647" spans="6:7">
      <c r="F647" s="78"/>
      <c r="G647" s="78"/>
    </row>
    <row r="648" spans="6:7">
      <c r="F648" s="78"/>
      <c r="G648" s="78"/>
    </row>
    <row r="649" spans="6:7">
      <c r="F649" s="78"/>
      <c r="G649" s="78"/>
    </row>
    <row r="650" spans="6:7">
      <c r="F650" s="78"/>
      <c r="G650" s="78"/>
    </row>
    <row r="651" spans="6:7">
      <c r="F651" s="78"/>
      <c r="G651" s="78"/>
    </row>
    <row r="652" spans="6:7">
      <c r="F652" s="78"/>
      <c r="G652" s="78"/>
    </row>
    <row r="653" spans="6:7">
      <c r="F653" s="78"/>
      <c r="G653" s="78"/>
    </row>
    <row r="654" spans="6:7">
      <c r="F654" s="78"/>
      <c r="G654" s="78"/>
    </row>
    <row r="655" spans="6:7">
      <c r="F655" s="78"/>
      <c r="G655" s="78"/>
    </row>
    <row r="656" spans="6:7">
      <c r="F656" s="78"/>
      <c r="G656" s="78"/>
    </row>
    <row r="657" spans="6:7">
      <c r="F657" s="78"/>
      <c r="G657" s="78"/>
    </row>
    <row r="658" spans="6:7">
      <c r="F658" s="78"/>
      <c r="G658" s="78"/>
    </row>
    <row r="659" spans="6:7">
      <c r="F659" s="78"/>
      <c r="G659" s="78"/>
    </row>
    <row r="660" spans="6:7">
      <c r="F660" s="78"/>
      <c r="G660" s="78"/>
    </row>
    <row r="661" spans="6:7">
      <c r="F661" s="78"/>
      <c r="G661" s="78"/>
    </row>
    <row r="662" spans="6:7">
      <c r="F662" s="78"/>
      <c r="G662" s="78"/>
    </row>
    <row r="663" spans="6:7">
      <c r="F663" s="78"/>
      <c r="G663" s="78"/>
    </row>
    <row r="664" spans="6:7">
      <c r="F664" s="78"/>
      <c r="G664" s="78"/>
    </row>
    <row r="665" spans="6:7">
      <c r="F665" s="78"/>
      <c r="G665" s="78"/>
    </row>
    <row r="666" spans="6:7">
      <c r="F666" s="78"/>
      <c r="G666" s="78"/>
    </row>
    <row r="667" spans="6:7">
      <c r="F667" s="78"/>
      <c r="G667" s="78"/>
    </row>
    <row r="668" spans="6:7">
      <c r="F668" s="78"/>
      <c r="G668" s="78"/>
    </row>
    <row r="669" spans="6:7">
      <c r="F669" s="78"/>
      <c r="G669" s="78"/>
    </row>
    <row r="670" spans="6:7">
      <c r="F670" s="78"/>
      <c r="G670" s="78"/>
    </row>
    <row r="671" spans="6:7">
      <c r="F671" s="78"/>
      <c r="G671" s="78"/>
    </row>
    <row r="672" spans="6:7">
      <c r="F672" s="78"/>
      <c r="G672" s="78"/>
    </row>
    <row r="673" spans="6:7">
      <c r="F673" s="78"/>
      <c r="G673" s="78"/>
    </row>
    <row r="674" spans="6:7">
      <c r="F674" s="78"/>
      <c r="G674" s="78"/>
    </row>
    <row r="675" spans="6:7">
      <c r="F675" s="78"/>
      <c r="G675" s="78"/>
    </row>
    <row r="676" spans="6:7">
      <c r="F676" s="78"/>
      <c r="G676" s="78"/>
    </row>
    <row r="677" spans="6:7">
      <c r="F677" s="78"/>
      <c r="G677" s="78"/>
    </row>
    <row r="678" spans="6:7">
      <c r="F678" s="78"/>
      <c r="G678" s="78"/>
    </row>
    <row r="679" spans="6:7">
      <c r="F679" s="78"/>
      <c r="G679" s="78"/>
    </row>
    <row r="680" spans="6:7">
      <c r="F680" s="78"/>
      <c r="G680" s="78"/>
    </row>
    <row r="681" spans="6:7">
      <c r="F681" s="78"/>
      <c r="G681" s="78"/>
    </row>
    <row r="682" spans="6:7">
      <c r="F682" s="78"/>
      <c r="G682" s="78"/>
    </row>
    <row r="683" spans="6:7">
      <c r="F683" s="78"/>
      <c r="G683" s="78"/>
    </row>
    <row r="684" spans="6:7">
      <c r="F684" s="78"/>
      <c r="G684" s="78"/>
    </row>
    <row r="685" spans="6:7">
      <c r="F685" s="78"/>
      <c r="G685" s="78"/>
    </row>
    <row r="686" spans="6:7">
      <c r="F686" s="78"/>
      <c r="G686" s="78"/>
    </row>
    <row r="687" spans="6:7">
      <c r="F687" s="78"/>
      <c r="G687" s="78"/>
    </row>
    <row r="688" spans="6:7">
      <c r="F688" s="78"/>
      <c r="G688" s="78"/>
    </row>
    <row r="689" spans="6:7">
      <c r="F689" s="78"/>
      <c r="G689" s="78"/>
    </row>
    <row r="690" spans="6:7">
      <c r="F690" s="78"/>
      <c r="G690" s="78"/>
    </row>
    <row r="691" spans="6:7">
      <c r="F691" s="78"/>
      <c r="G691" s="78"/>
    </row>
    <row r="692" spans="6:7">
      <c r="F692" s="78"/>
      <c r="G692" s="78"/>
    </row>
    <row r="693" spans="6:7">
      <c r="F693" s="78"/>
      <c r="G693" s="78"/>
    </row>
    <row r="694" spans="6:7">
      <c r="F694" s="78"/>
      <c r="G694" s="78"/>
    </row>
    <row r="695" spans="6:7">
      <c r="F695" s="78"/>
      <c r="G695" s="78"/>
    </row>
    <row r="696" spans="6:7">
      <c r="F696" s="78"/>
      <c r="G696" s="78"/>
    </row>
    <row r="697" spans="6:7">
      <c r="F697" s="78"/>
      <c r="G697" s="78"/>
    </row>
    <row r="698" spans="6:7">
      <c r="F698" s="78"/>
      <c r="G698" s="78"/>
    </row>
    <row r="699" spans="6:7">
      <c r="F699" s="78"/>
      <c r="G699" s="78"/>
    </row>
    <row r="700" spans="6:7">
      <c r="F700" s="78"/>
      <c r="G700" s="78"/>
    </row>
    <row r="701" spans="6:7">
      <c r="F701" s="78"/>
      <c r="G701" s="78"/>
    </row>
    <row r="702" spans="6:7">
      <c r="F702" s="78"/>
      <c r="G702" s="78"/>
    </row>
    <row r="703" spans="6:7">
      <c r="F703" s="78"/>
      <c r="G703" s="78"/>
    </row>
    <row r="704" spans="6:7">
      <c r="F704" s="78"/>
      <c r="G704" s="78"/>
    </row>
    <row r="705" spans="6:7">
      <c r="F705" s="78"/>
      <c r="G705" s="78"/>
    </row>
    <row r="706" spans="6:7">
      <c r="F706" s="78"/>
      <c r="G706" s="78"/>
    </row>
    <row r="707" spans="6:7">
      <c r="F707" s="78"/>
      <c r="G707" s="78"/>
    </row>
    <row r="708" spans="6:7">
      <c r="F708" s="78"/>
      <c r="G708" s="78"/>
    </row>
    <row r="709" spans="6:7">
      <c r="F709" s="78"/>
      <c r="G709" s="78"/>
    </row>
    <row r="710" spans="6:7">
      <c r="F710" s="78"/>
      <c r="G710" s="78"/>
    </row>
    <row r="711" spans="6:7">
      <c r="F711" s="78"/>
      <c r="G711" s="78"/>
    </row>
    <row r="712" spans="6:7">
      <c r="F712" s="78"/>
      <c r="G712" s="78"/>
    </row>
    <row r="713" spans="6:7">
      <c r="F713" s="78"/>
      <c r="G713" s="78"/>
    </row>
    <row r="714" spans="6:7">
      <c r="F714" s="78"/>
      <c r="G714" s="78"/>
    </row>
    <row r="715" spans="6:7">
      <c r="F715" s="78"/>
      <c r="G715" s="78"/>
    </row>
    <row r="716" spans="6:7">
      <c r="F716" s="78"/>
      <c r="G716" s="78"/>
    </row>
    <row r="717" spans="6:7">
      <c r="F717" s="78"/>
      <c r="G717" s="78"/>
    </row>
    <row r="718" spans="6:7">
      <c r="F718" s="78"/>
      <c r="G718" s="78"/>
    </row>
    <row r="719" spans="6:7">
      <c r="F719" s="78"/>
      <c r="G719" s="78"/>
    </row>
    <row r="720" spans="6:7">
      <c r="F720" s="78"/>
      <c r="G720" s="78"/>
    </row>
    <row r="721" spans="6:7">
      <c r="F721" s="78"/>
      <c r="G721" s="78"/>
    </row>
    <row r="722" spans="6:7">
      <c r="F722" s="78"/>
      <c r="G722" s="78"/>
    </row>
    <row r="723" spans="6:7">
      <c r="F723" s="78"/>
      <c r="G723" s="78"/>
    </row>
    <row r="724" spans="6:7">
      <c r="F724" s="78"/>
      <c r="G724" s="78"/>
    </row>
    <row r="725" spans="6:7">
      <c r="F725" s="78"/>
      <c r="G725" s="78"/>
    </row>
    <row r="726" spans="6:7">
      <c r="F726" s="78"/>
      <c r="G726" s="78"/>
    </row>
    <row r="727" spans="6:7">
      <c r="F727" s="78"/>
      <c r="G727" s="78"/>
    </row>
    <row r="728" spans="6:7">
      <c r="F728" s="78"/>
      <c r="G728" s="78"/>
    </row>
    <row r="729" spans="6:7">
      <c r="F729" s="78"/>
      <c r="G729" s="78"/>
    </row>
    <row r="730" spans="6:7">
      <c r="F730" s="78"/>
      <c r="G730" s="78"/>
    </row>
    <row r="731" spans="6:7">
      <c r="F731" s="78"/>
      <c r="G731" s="78"/>
    </row>
    <row r="732" spans="6:7">
      <c r="F732" s="78"/>
      <c r="G732" s="78"/>
    </row>
    <row r="733" spans="6:7">
      <c r="F733" s="78"/>
      <c r="G733" s="78"/>
    </row>
    <row r="734" spans="6:7">
      <c r="F734" s="78"/>
      <c r="G734" s="78"/>
    </row>
    <row r="735" spans="6:7">
      <c r="F735" s="78"/>
      <c r="G735" s="78"/>
    </row>
    <row r="736" spans="6:7">
      <c r="F736" s="78"/>
      <c r="G736" s="78"/>
    </row>
    <row r="737" spans="6:7">
      <c r="F737" s="78"/>
      <c r="G737" s="78"/>
    </row>
    <row r="738" spans="6:7">
      <c r="F738" s="78"/>
      <c r="G738" s="78"/>
    </row>
    <row r="739" spans="6:7">
      <c r="F739" s="78"/>
      <c r="G739" s="78"/>
    </row>
    <row r="740" spans="6:7">
      <c r="F740" s="78"/>
      <c r="G740" s="78"/>
    </row>
    <row r="741" spans="6:7">
      <c r="F741" s="78"/>
      <c r="G741" s="78"/>
    </row>
    <row r="742" spans="6:7">
      <c r="F742" s="78"/>
      <c r="G742" s="78"/>
    </row>
    <row r="743" spans="6:7">
      <c r="F743" s="78"/>
      <c r="G743" s="78"/>
    </row>
    <row r="744" spans="6:7">
      <c r="F744" s="78"/>
      <c r="G744" s="78"/>
    </row>
    <row r="745" spans="6:7">
      <c r="F745" s="78"/>
      <c r="G745" s="78"/>
    </row>
    <row r="746" spans="6:7">
      <c r="F746" s="78"/>
      <c r="G746" s="78"/>
    </row>
    <row r="747" spans="6:7">
      <c r="F747" s="78"/>
      <c r="G747" s="78"/>
    </row>
    <row r="748" spans="6:7">
      <c r="F748" s="78"/>
      <c r="G748" s="78"/>
    </row>
    <row r="749" spans="6:7">
      <c r="F749" s="78"/>
      <c r="G749" s="78"/>
    </row>
    <row r="750" spans="6:7">
      <c r="F750" s="78"/>
      <c r="G750" s="78"/>
    </row>
    <row r="751" spans="6:7">
      <c r="F751" s="78"/>
      <c r="G751" s="78"/>
    </row>
    <row r="752" spans="6:7">
      <c r="F752" s="78"/>
      <c r="G752" s="78"/>
    </row>
    <row r="753" spans="6:7">
      <c r="F753" s="78"/>
      <c r="G753" s="78"/>
    </row>
    <row r="754" spans="6:7">
      <c r="F754" s="78"/>
      <c r="G754" s="78"/>
    </row>
    <row r="755" spans="6:7">
      <c r="F755" s="78"/>
      <c r="G755" s="78"/>
    </row>
    <row r="756" spans="6:7">
      <c r="F756" s="78"/>
      <c r="G756" s="78"/>
    </row>
    <row r="757" spans="6:7">
      <c r="F757" s="78"/>
      <c r="G757" s="78"/>
    </row>
    <row r="758" spans="6:7">
      <c r="F758" s="78"/>
      <c r="G758" s="78"/>
    </row>
    <row r="759" spans="6:7">
      <c r="F759" s="78"/>
      <c r="G759" s="78"/>
    </row>
    <row r="760" spans="6:7">
      <c r="F760" s="78"/>
      <c r="G760" s="78"/>
    </row>
    <row r="761" spans="6:7">
      <c r="F761" s="78"/>
      <c r="G761" s="78"/>
    </row>
    <row r="762" spans="6:7">
      <c r="F762" s="78"/>
      <c r="G762" s="78"/>
    </row>
    <row r="763" spans="6:7">
      <c r="F763" s="78"/>
      <c r="G763" s="78"/>
    </row>
    <row r="764" spans="6:7">
      <c r="F764" s="78"/>
      <c r="G764" s="78"/>
    </row>
    <row r="765" spans="6:7">
      <c r="F765" s="78"/>
      <c r="G765" s="78"/>
    </row>
    <row r="766" spans="6:7">
      <c r="F766" s="78"/>
      <c r="G766" s="78"/>
    </row>
    <row r="767" spans="6:7">
      <c r="F767" s="78"/>
      <c r="G767" s="78"/>
    </row>
    <row r="768" spans="6:7">
      <c r="F768" s="78"/>
      <c r="G768" s="78"/>
    </row>
    <row r="769" spans="6:7">
      <c r="F769" s="78"/>
      <c r="G769" s="78"/>
    </row>
    <row r="770" spans="6:7">
      <c r="F770" s="78"/>
      <c r="G770" s="78"/>
    </row>
    <row r="771" spans="6:7">
      <c r="F771" s="78"/>
      <c r="G771" s="78"/>
    </row>
    <row r="772" spans="6:7">
      <c r="F772" s="78"/>
      <c r="G772" s="78"/>
    </row>
    <row r="773" spans="6:7">
      <c r="F773" s="78"/>
      <c r="G773" s="78"/>
    </row>
    <row r="774" spans="6:7">
      <c r="F774" s="78"/>
      <c r="G774" s="78"/>
    </row>
    <row r="775" spans="6:7">
      <c r="F775" s="78"/>
      <c r="G775" s="78"/>
    </row>
    <row r="776" spans="6:7">
      <c r="F776" s="78"/>
      <c r="G776" s="78"/>
    </row>
    <row r="777" spans="6:7">
      <c r="F777" s="78"/>
      <c r="G777" s="78"/>
    </row>
    <row r="778" spans="6:7">
      <c r="F778" s="78"/>
      <c r="G778" s="78"/>
    </row>
    <row r="779" spans="6:7">
      <c r="F779" s="78"/>
      <c r="G779" s="78"/>
    </row>
    <row r="780" spans="6:7">
      <c r="F780" s="78"/>
      <c r="G780" s="78"/>
    </row>
    <row r="781" spans="6:7">
      <c r="F781" s="78"/>
      <c r="G781" s="78"/>
    </row>
    <row r="782" spans="6:7">
      <c r="F782" s="78"/>
      <c r="G782" s="78"/>
    </row>
    <row r="783" spans="6:7">
      <c r="F783" s="78"/>
      <c r="G783" s="78"/>
    </row>
    <row r="784" spans="6:7">
      <c r="F784" s="78"/>
      <c r="G784" s="78"/>
    </row>
    <row r="785" spans="6:7">
      <c r="F785" s="78"/>
      <c r="G785" s="78"/>
    </row>
    <row r="786" spans="6:7">
      <c r="F786" s="78"/>
      <c r="G786" s="78"/>
    </row>
    <row r="787" spans="6:7">
      <c r="F787" s="78"/>
      <c r="G787" s="78"/>
    </row>
    <row r="788" spans="6:7">
      <c r="F788" s="78"/>
      <c r="G788" s="78"/>
    </row>
    <row r="789" spans="6:7">
      <c r="F789" s="78"/>
      <c r="G789" s="78"/>
    </row>
    <row r="790" spans="6:7">
      <c r="F790" s="78"/>
      <c r="G790" s="78"/>
    </row>
    <row r="791" spans="6:7">
      <c r="F791" s="78"/>
      <c r="G791" s="78"/>
    </row>
    <row r="792" spans="6:7">
      <c r="F792" s="78"/>
      <c r="G792" s="78"/>
    </row>
    <row r="793" spans="6:7">
      <c r="F793" s="78"/>
      <c r="G793" s="78"/>
    </row>
    <row r="794" spans="6:7">
      <c r="F794" s="78"/>
      <c r="G794" s="78"/>
    </row>
    <row r="795" spans="6:7">
      <c r="F795" s="78"/>
      <c r="G795" s="78"/>
    </row>
    <row r="796" spans="6:7">
      <c r="F796" s="78"/>
      <c r="G796" s="78"/>
    </row>
    <row r="797" spans="6:7">
      <c r="F797" s="78"/>
      <c r="G797" s="78"/>
    </row>
    <row r="798" spans="6:7">
      <c r="F798" s="78"/>
      <c r="G798" s="78"/>
    </row>
    <row r="799" spans="6:7">
      <c r="F799" s="78"/>
      <c r="G799" s="78"/>
    </row>
    <row r="800" spans="6:7">
      <c r="F800" s="78"/>
      <c r="G800" s="78"/>
    </row>
    <row r="801" spans="6:7">
      <c r="F801" s="78"/>
      <c r="G801" s="78"/>
    </row>
    <row r="802" spans="6:7">
      <c r="F802" s="78"/>
      <c r="G802" s="78"/>
    </row>
    <row r="803" spans="6:7">
      <c r="F803" s="78"/>
      <c r="G803" s="78"/>
    </row>
    <row r="804" spans="6:7">
      <c r="F804" s="78"/>
      <c r="G804" s="78"/>
    </row>
    <row r="805" spans="6:7">
      <c r="F805" s="78"/>
      <c r="G805" s="78"/>
    </row>
    <row r="806" spans="6:7">
      <c r="F806" s="78"/>
      <c r="G806" s="78"/>
    </row>
    <row r="807" spans="6:7">
      <c r="F807" s="78"/>
      <c r="G807" s="78"/>
    </row>
    <row r="808" spans="6:7">
      <c r="F808" s="78"/>
      <c r="G808" s="78"/>
    </row>
    <row r="809" spans="6:7">
      <c r="F809" s="78"/>
      <c r="G809" s="78"/>
    </row>
    <row r="810" spans="6:7">
      <c r="F810" s="78"/>
      <c r="G810" s="78"/>
    </row>
    <row r="811" spans="6:7">
      <c r="F811" s="78"/>
      <c r="G811" s="78"/>
    </row>
    <row r="812" spans="6:7">
      <c r="F812" s="78"/>
      <c r="G812" s="78"/>
    </row>
    <row r="813" spans="6:7">
      <c r="F813" s="78"/>
      <c r="G813" s="78"/>
    </row>
    <row r="814" spans="6:7">
      <c r="F814" s="78"/>
      <c r="G814" s="78"/>
    </row>
    <row r="815" spans="6:7">
      <c r="F815" s="78"/>
      <c r="G815" s="78"/>
    </row>
    <row r="816" spans="6:7">
      <c r="F816" s="78"/>
      <c r="G816" s="78"/>
    </row>
    <row r="817" spans="6:7">
      <c r="F817" s="78"/>
      <c r="G817" s="78"/>
    </row>
    <row r="818" spans="6:7">
      <c r="F818" s="78"/>
      <c r="G818" s="78"/>
    </row>
    <row r="819" spans="6:7">
      <c r="F819" s="78"/>
      <c r="G819" s="78"/>
    </row>
    <row r="820" spans="6:7">
      <c r="F820" s="78"/>
      <c r="G820" s="78"/>
    </row>
    <row r="821" spans="6:7">
      <c r="F821" s="78"/>
      <c r="G821" s="78"/>
    </row>
    <row r="822" spans="6:7">
      <c r="F822" s="78"/>
      <c r="G822" s="78"/>
    </row>
    <row r="823" spans="6:7">
      <c r="F823" s="78"/>
      <c r="G823" s="78"/>
    </row>
    <row r="824" spans="6:7">
      <c r="F824" s="78"/>
      <c r="G824" s="78"/>
    </row>
    <row r="825" spans="6:7">
      <c r="F825" s="78"/>
      <c r="G825" s="78"/>
    </row>
    <row r="826" spans="6:7">
      <c r="F826" s="78"/>
      <c r="G826" s="78"/>
    </row>
    <row r="827" spans="6:7">
      <c r="F827" s="78"/>
      <c r="G827" s="78"/>
    </row>
    <row r="828" spans="6:7">
      <c r="F828" s="78"/>
      <c r="G828" s="78"/>
    </row>
    <row r="829" spans="6:7">
      <c r="F829" s="78"/>
      <c r="G829" s="78"/>
    </row>
    <row r="830" spans="6:7">
      <c r="F830" s="78"/>
      <c r="G830" s="78"/>
    </row>
    <row r="831" spans="6:7">
      <c r="F831" s="78"/>
      <c r="G831" s="78"/>
    </row>
    <row r="832" spans="6:7">
      <c r="F832" s="78"/>
      <c r="G832" s="78"/>
    </row>
    <row r="833" spans="6:7">
      <c r="F833" s="78"/>
      <c r="G833" s="78"/>
    </row>
    <row r="834" spans="6:7">
      <c r="F834" s="78"/>
      <c r="G834" s="78"/>
    </row>
    <row r="835" spans="6:7">
      <c r="F835" s="78"/>
      <c r="G835" s="78"/>
    </row>
    <row r="836" spans="6:7">
      <c r="F836" s="78"/>
      <c r="G836" s="78"/>
    </row>
    <row r="837" spans="6:7">
      <c r="F837" s="78"/>
      <c r="G837" s="78"/>
    </row>
    <row r="838" spans="6:7">
      <c r="F838" s="78"/>
      <c r="G838" s="78"/>
    </row>
    <row r="839" spans="6:7">
      <c r="F839" s="78"/>
      <c r="G839" s="78"/>
    </row>
    <row r="840" spans="6:7">
      <c r="F840" s="78"/>
      <c r="G840" s="78"/>
    </row>
    <row r="841" spans="6:7">
      <c r="F841" s="78"/>
      <c r="G841" s="78"/>
    </row>
    <row r="842" spans="6:7">
      <c r="F842" s="78"/>
      <c r="G842" s="78"/>
    </row>
    <row r="843" spans="6:7">
      <c r="F843" s="78"/>
      <c r="G843" s="78"/>
    </row>
    <row r="844" spans="6:7">
      <c r="F844" s="78"/>
      <c r="G844" s="78"/>
    </row>
    <row r="845" spans="6:7">
      <c r="F845" s="78"/>
      <c r="G845" s="78"/>
    </row>
    <row r="846" spans="6:7">
      <c r="F846" s="78"/>
      <c r="G846" s="78"/>
    </row>
    <row r="847" spans="6:7">
      <c r="F847" s="78"/>
      <c r="G847" s="78"/>
    </row>
    <row r="848" spans="6:7">
      <c r="F848" s="78"/>
      <c r="G848" s="78"/>
    </row>
    <row r="849" spans="6:7">
      <c r="F849" s="78"/>
      <c r="G849" s="78"/>
    </row>
    <row r="850" spans="6:7">
      <c r="F850" s="78"/>
      <c r="G850" s="78"/>
    </row>
    <row r="851" spans="6:7">
      <c r="F851" s="78"/>
      <c r="G851" s="78"/>
    </row>
    <row r="852" spans="6:7">
      <c r="F852" s="78"/>
      <c r="G852" s="78"/>
    </row>
    <row r="853" spans="6:7">
      <c r="F853" s="78"/>
      <c r="G853" s="78"/>
    </row>
    <row r="854" spans="6:7">
      <c r="F854" s="78"/>
      <c r="G854" s="78"/>
    </row>
    <row r="855" spans="6:7">
      <c r="F855" s="78"/>
      <c r="G855" s="78"/>
    </row>
    <row r="856" spans="6:7">
      <c r="F856" s="78"/>
      <c r="G856" s="78"/>
    </row>
    <row r="857" spans="6:7">
      <c r="F857" s="78"/>
      <c r="G857" s="78"/>
    </row>
    <row r="858" spans="6:7">
      <c r="F858" s="78"/>
      <c r="G858" s="78"/>
    </row>
    <row r="859" spans="6:7">
      <c r="F859" s="78"/>
      <c r="G859" s="78"/>
    </row>
    <row r="860" spans="6:7">
      <c r="F860" s="78"/>
      <c r="G860" s="78"/>
    </row>
    <row r="861" spans="6:7">
      <c r="F861" s="78"/>
      <c r="G861" s="78"/>
    </row>
    <row r="862" spans="6:7">
      <c r="F862" s="78"/>
      <c r="G862" s="78"/>
    </row>
    <row r="863" spans="6:7">
      <c r="F863" s="78"/>
      <c r="G863" s="78"/>
    </row>
    <row r="864" spans="6:7">
      <c r="F864" s="78"/>
      <c r="G864" s="78"/>
    </row>
    <row r="865" spans="6:7">
      <c r="F865" s="78"/>
      <c r="G865" s="78"/>
    </row>
    <row r="866" spans="6:7">
      <c r="F866" s="78"/>
      <c r="G866" s="78"/>
    </row>
    <row r="867" spans="6:7">
      <c r="F867" s="78"/>
      <c r="G867" s="78"/>
    </row>
    <row r="868" spans="6:7">
      <c r="F868" s="78"/>
      <c r="G868" s="78"/>
    </row>
    <row r="869" spans="6:7">
      <c r="F869" s="78"/>
      <c r="G869" s="78"/>
    </row>
    <row r="870" spans="6:7">
      <c r="F870" s="78"/>
      <c r="G870" s="78"/>
    </row>
    <row r="871" spans="6:7">
      <c r="F871" s="78"/>
      <c r="G871" s="78"/>
    </row>
    <row r="872" spans="6:7">
      <c r="F872" s="78"/>
      <c r="G872" s="78"/>
    </row>
    <row r="873" spans="6:7">
      <c r="F873" s="78"/>
      <c r="G873" s="78"/>
    </row>
    <row r="874" spans="6:7">
      <c r="F874" s="78"/>
      <c r="G874" s="78"/>
    </row>
    <row r="875" spans="6:7">
      <c r="F875" s="78"/>
      <c r="G875" s="78"/>
    </row>
    <row r="876" spans="6:7">
      <c r="F876" s="78"/>
      <c r="G876" s="78"/>
    </row>
    <row r="877" spans="6:7">
      <c r="F877" s="78"/>
      <c r="G877" s="78"/>
    </row>
    <row r="878" spans="6:7">
      <c r="F878" s="78"/>
      <c r="G878" s="78"/>
    </row>
    <row r="879" spans="6:7">
      <c r="F879" s="78"/>
      <c r="G879" s="78"/>
    </row>
    <row r="880" spans="6:7">
      <c r="F880" s="78"/>
      <c r="G880" s="78"/>
    </row>
    <row r="881" spans="6:7">
      <c r="F881" s="78"/>
      <c r="G881" s="78"/>
    </row>
    <row r="882" spans="6:7">
      <c r="F882" s="78"/>
      <c r="G882" s="78"/>
    </row>
    <row r="883" spans="6:7">
      <c r="F883" s="78"/>
      <c r="G883" s="78"/>
    </row>
    <row r="884" spans="6:7">
      <c r="F884" s="78"/>
      <c r="G884" s="78"/>
    </row>
    <row r="885" spans="6:7">
      <c r="F885" s="78"/>
      <c r="G885" s="78"/>
    </row>
    <row r="886" spans="6:7">
      <c r="F886" s="78"/>
      <c r="G886" s="78"/>
    </row>
    <row r="887" spans="6:7">
      <c r="F887" s="78"/>
      <c r="G887" s="78"/>
    </row>
    <row r="888" spans="6:7">
      <c r="F888" s="78"/>
      <c r="G888" s="78"/>
    </row>
    <row r="889" spans="6:7">
      <c r="F889" s="78"/>
      <c r="G889" s="78"/>
    </row>
    <row r="890" spans="6:7">
      <c r="F890" s="78"/>
      <c r="G890" s="78"/>
    </row>
    <row r="891" spans="6:7">
      <c r="F891" s="78"/>
      <c r="G891" s="78"/>
    </row>
    <row r="892" spans="6:7">
      <c r="F892" s="78"/>
      <c r="G892" s="78"/>
    </row>
    <row r="893" spans="6:7">
      <c r="F893" s="78"/>
      <c r="G893" s="78"/>
    </row>
    <row r="894" spans="6:7">
      <c r="F894" s="78"/>
      <c r="G894" s="78"/>
    </row>
    <row r="895" spans="6:7">
      <c r="F895" s="78"/>
      <c r="G895" s="78"/>
    </row>
    <row r="896" spans="6:7">
      <c r="F896" s="78"/>
      <c r="G896" s="78"/>
    </row>
    <row r="897" spans="6:7">
      <c r="F897" s="78"/>
      <c r="G897" s="78"/>
    </row>
    <row r="898" spans="6:7">
      <c r="F898" s="78"/>
      <c r="G898" s="78"/>
    </row>
    <row r="899" spans="6:7">
      <c r="F899" s="78"/>
      <c r="G899" s="78"/>
    </row>
    <row r="900" spans="6:7">
      <c r="F900" s="78"/>
      <c r="G900" s="78"/>
    </row>
    <row r="901" spans="6:7">
      <c r="F901" s="78"/>
      <c r="G901" s="78"/>
    </row>
    <row r="902" spans="6:7">
      <c r="F902" s="78"/>
      <c r="G902" s="78"/>
    </row>
    <row r="903" spans="6:7">
      <c r="F903" s="78"/>
      <c r="G903" s="78"/>
    </row>
    <row r="904" spans="6:7">
      <c r="F904" s="78"/>
      <c r="G904" s="78"/>
    </row>
    <row r="905" spans="6:7">
      <c r="F905" s="78"/>
      <c r="G905" s="78"/>
    </row>
    <row r="906" spans="6:7">
      <c r="F906" s="78"/>
      <c r="G906" s="78"/>
    </row>
    <row r="907" spans="6:7">
      <c r="F907" s="78"/>
      <c r="G907" s="78"/>
    </row>
    <row r="908" spans="6:7">
      <c r="F908" s="78"/>
      <c r="G908" s="78"/>
    </row>
    <row r="909" spans="6:7">
      <c r="F909" s="78"/>
      <c r="G909" s="78"/>
    </row>
    <row r="910" spans="6:7">
      <c r="F910" s="78"/>
      <c r="G910" s="78"/>
    </row>
    <row r="911" spans="6:7">
      <c r="F911" s="78"/>
      <c r="G911" s="78"/>
    </row>
    <row r="912" spans="6:7">
      <c r="F912" s="78"/>
      <c r="G912" s="78"/>
    </row>
    <row r="913" spans="6:7">
      <c r="F913" s="78"/>
      <c r="G913" s="78"/>
    </row>
    <row r="914" spans="6:7">
      <c r="F914" s="78"/>
      <c r="G914" s="78"/>
    </row>
    <row r="915" spans="6:7">
      <c r="F915" s="78"/>
      <c r="G915" s="78"/>
    </row>
    <row r="916" spans="6:7">
      <c r="F916" s="78"/>
      <c r="G916" s="78"/>
    </row>
    <row r="917" spans="6:7">
      <c r="F917" s="78"/>
      <c r="G917" s="78"/>
    </row>
    <row r="918" spans="6:7">
      <c r="F918" s="78"/>
      <c r="G918" s="78"/>
    </row>
    <row r="919" spans="6:7">
      <c r="F919" s="78"/>
      <c r="G919" s="78"/>
    </row>
    <row r="920" spans="6:7">
      <c r="F920" s="78"/>
      <c r="G920" s="78"/>
    </row>
    <row r="921" spans="6:7">
      <c r="F921" s="78"/>
      <c r="G921" s="78"/>
    </row>
    <row r="922" spans="6:7">
      <c r="F922" s="78"/>
      <c r="G922" s="78"/>
    </row>
    <row r="923" spans="6:7">
      <c r="F923" s="78"/>
      <c r="G923" s="78"/>
    </row>
    <row r="924" spans="6:7">
      <c r="F924" s="78"/>
      <c r="G924" s="78"/>
    </row>
    <row r="925" spans="6:7">
      <c r="F925" s="78"/>
      <c r="G925" s="78"/>
    </row>
    <row r="926" spans="6:7">
      <c r="F926" s="78"/>
      <c r="G926" s="78"/>
    </row>
    <row r="927" spans="6:7">
      <c r="F927" s="78"/>
      <c r="G927" s="78"/>
    </row>
    <row r="928" spans="6:7">
      <c r="F928" s="78"/>
      <c r="G928" s="78"/>
    </row>
    <row r="929" spans="6:7">
      <c r="F929" s="78"/>
      <c r="G929" s="78"/>
    </row>
    <row r="930" spans="6:7">
      <c r="F930" s="78"/>
      <c r="G930" s="78"/>
    </row>
    <row r="931" spans="6:7">
      <c r="F931" s="78"/>
      <c r="G931" s="78"/>
    </row>
    <row r="932" spans="6:7">
      <c r="F932" s="78"/>
      <c r="G932" s="78"/>
    </row>
    <row r="933" spans="6:7">
      <c r="F933" s="78"/>
      <c r="G933" s="78"/>
    </row>
    <row r="934" spans="6:7">
      <c r="F934" s="78"/>
      <c r="G934" s="78"/>
    </row>
    <row r="935" spans="6:7">
      <c r="F935" s="78"/>
      <c r="G935" s="78"/>
    </row>
    <row r="936" spans="6:7">
      <c r="F936" s="78"/>
      <c r="G936" s="78"/>
    </row>
    <row r="937" spans="6:7">
      <c r="F937" s="78"/>
      <c r="G937" s="78"/>
    </row>
    <row r="938" spans="6:7">
      <c r="F938" s="78"/>
      <c r="G938" s="78"/>
    </row>
    <row r="939" spans="6:7">
      <c r="F939" s="78"/>
      <c r="G939" s="78"/>
    </row>
    <row r="940" spans="6:7">
      <c r="F940" s="78"/>
      <c r="G940" s="78"/>
    </row>
    <row r="941" spans="6:7">
      <c r="F941" s="78"/>
      <c r="G941" s="78"/>
    </row>
    <row r="942" spans="6:7">
      <c r="F942" s="78"/>
      <c r="G942" s="78"/>
    </row>
    <row r="943" spans="6:7">
      <c r="F943" s="78"/>
      <c r="G943" s="78"/>
    </row>
    <row r="944" spans="6:7">
      <c r="F944" s="78"/>
      <c r="G944" s="78"/>
    </row>
    <row r="945" spans="6:7">
      <c r="F945" s="78"/>
      <c r="G945" s="78"/>
    </row>
    <row r="946" spans="6:7">
      <c r="F946" s="78"/>
      <c r="G946" s="78"/>
    </row>
    <row r="947" spans="6:7">
      <c r="F947" s="78"/>
      <c r="G947" s="78"/>
    </row>
    <row r="948" spans="6:7">
      <c r="F948" s="78"/>
      <c r="G948" s="78"/>
    </row>
    <row r="949" spans="6:7">
      <c r="F949" s="78"/>
      <c r="G949" s="78"/>
    </row>
    <row r="950" spans="6:7">
      <c r="F950" s="78"/>
      <c r="G950" s="78"/>
    </row>
    <row r="951" spans="6:7">
      <c r="F951" s="78"/>
      <c r="G951" s="78"/>
    </row>
    <row r="952" spans="6:7">
      <c r="F952" s="78"/>
      <c r="G952" s="78"/>
    </row>
    <row r="953" spans="6:7">
      <c r="F953" s="78"/>
      <c r="G953" s="78"/>
    </row>
    <row r="954" spans="6:7">
      <c r="F954" s="78"/>
      <c r="G954" s="78"/>
    </row>
    <row r="955" spans="6:7">
      <c r="F955" s="78"/>
      <c r="G955" s="78"/>
    </row>
    <row r="956" spans="6:7">
      <c r="F956" s="78"/>
      <c r="G956" s="78"/>
    </row>
    <row r="957" spans="6:7">
      <c r="F957" s="78"/>
      <c r="G957" s="78"/>
    </row>
    <row r="958" spans="6:7">
      <c r="F958" s="78"/>
      <c r="G958" s="78"/>
    </row>
    <row r="959" spans="6:7">
      <c r="F959" s="78"/>
      <c r="G959" s="78"/>
    </row>
    <row r="960" spans="6:7">
      <c r="F960" s="78"/>
      <c r="G960" s="78"/>
    </row>
    <row r="961" spans="6:7">
      <c r="F961" s="78"/>
      <c r="G961" s="78"/>
    </row>
    <row r="962" spans="6:7">
      <c r="F962" s="78"/>
      <c r="G962" s="78"/>
    </row>
    <row r="963" spans="6:7">
      <c r="F963" s="78"/>
      <c r="G963" s="78"/>
    </row>
    <row r="964" spans="6:7">
      <c r="F964" s="78"/>
      <c r="G964" s="78"/>
    </row>
    <row r="965" spans="6:7">
      <c r="F965" s="78"/>
      <c r="G965" s="78"/>
    </row>
    <row r="966" spans="6:7">
      <c r="F966" s="78"/>
      <c r="G966" s="78"/>
    </row>
    <row r="967" spans="6:7">
      <c r="F967" s="78"/>
      <c r="G967" s="78"/>
    </row>
    <row r="968" spans="6:7">
      <c r="F968" s="78"/>
      <c r="G968" s="78"/>
    </row>
    <row r="969" spans="6:7">
      <c r="F969" s="78"/>
      <c r="G969" s="78"/>
    </row>
    <row r="970" spans="6:7">
      <c r="F970" s="78"/>
      <c r="G970" s="78"/>
    </row>
    <row r="971" spans="6:7">
      <c r="F971" s="78"/>
      <c r="G971" s="78"/>
    </row>
    <row r="972" spans="6:7">
      <c r="F972" s="78"/>
      <c r="G972" s="78"/>
    </row>
    <row r="973" spans="6:7">
      <c r="F973" s="78"/>
      <c r="G973" s="78"/>
    </row>
    <row r="974" spans="6:7">
      <c r="F974" s="78"/>
      <c r="G974" s="78"/>
    </row>
    <row r="975" spans="6:7">
      <c r="F975" s="78"/>
      <c r="G975" s="78"/>
    </row>
    <row r="976" spans="6:7">
      <c r="F976" s="78"/>
      <c r="G976" s="78"/>
    </row>
    <row r="977" spans="6:7">
      <c r="F977" s="78"/>
      <c r="G977" s="78"/>
    </row>
    <row r="978" spans="6:7">
      <c r="F978" s="78"/>
      <c r="G978" s="78"/>
    </row>
    <row r="979" spans="6:7">
      <c r="F979" s="78"/>
      <c r="G979" s="78"/>
    </row>
    <row r="980" spans="6:7">
      <c r="F980" s="78"/>
      <c r="G980" s="78"/>
    </row>
    <row r="981" spans="6:7">
      <c r="F981" s="78"/>
      <c r="G981" s="78"/>
    </row>
    <row r="982" spans="6:7">
      <c r="F982" s="78"/>
      <c r="G982" s="78"/>
    </row>
    <row r="983" spans="6:7">
      <c r="F983" s="78"/>
      <c r="G983" s="78"/>
    </row>
    <row r="984" spans="6:7">
      <c r="F984" s="78"/>
      <c r="G984" s="78"/>
    </row>
    <row r="985" spans="6:7">
      <c r="F985" s="78"/>
      <c r="G985" s="78"/>
    </row>
    <row r="986" spans="6:7">
      <c r="F986" s="78"/>
      <c r="G986" s="78"/>
    </row>
    <row r="987" spans="6:7">
      <c r="F987" s="78"/>
      <c r="G987" s="78"/>
    </row>
    <row r="988" spans="6:7">
      <c r="F988" s="78"/>
      <c r="G988" s="78"/>
    </row>
    <row r="989" spans="6:7">
      <c r="F989" s="78"/>
      <c r="G989" s="78"/>
    </row>
    <row r="990" spans="6:7">
      <c r="F990" s="78"/>
      <c r="G990" s="78"/>
    </row>
    <row r="991" spans="6:7">
      <c r="F991" s="78"/>
      <c r="G991" s="78"/>
    </row>
    <row r="992" spans="6:7">
      <c r="F992" s="78"/>
      <c r="G992" s="78"/>
    </row>
    <row r="993" spans="6:7">
      <c r="F993" s="78"/>
      <c r="G993" s="78"/>
    </row>
    <row r="994" spans="6:7">
      <c r="F994" s="78"/>
      <c r="G994" s="78"/>
    </row>
    <row r="995" spans="6:7">
      <c r="F995" s="78"/>
      <c r="G995" s="78"/>
    </row>
    <row r="996" spans="6:7">
      <c r="F996" s="78"/>
      <c r="G996" s="78"/>
    </row>
    <row r="997" spans="6:7">
      <c r="F997" s="78"/>
      <c r="G997" s="78"/>
    </row>
    <row r="998" spans="6:7">
      <c r="F998" s="78"/>
      <c r="G998" s="78"/>
    </row>
    <row r="999" spans="6:7">
      <c r="F999" s="78"/>
      <c r="G999" s="78"/>
    </row>
    <row r="1000" spans="6:7">
      <c r="F1000" s="78"/>
      <c r="G1000" s="78"/>
    </row>
    <row r="1001" spans="6:7">
      <c r="F1001" s="78"/>
      <c r="G1001" s="78"/>
    </row>
    <row r="1002" spans="6:7">
      <c r="F1002" s="78"/>
      <c r="G1002" s="78"/>
    </row>
    <row r="1003" spans="6:7">
      <c r="F1003" s="78"/>
      <c r="G1003" s="78"/>
    </row>
    <row r="1004" spans="6:7">
      <c r="F1004" s="78"/>
      <c r="G1004" s="78"/>
    </row>
    <row r="1005" spans="6:7">
      <c r="F1005" s="78"/>
      <c r="G1005" s="78"/>
    </row>
    <row r="1006" spans="6:7">
      <c r="F1006" s="78"/>
      <c r="G1006" s="78"/>
    </row>
    <row r="1007" spans="6:7">
      <c r="F1007" s="78"/>
      <c r="G1007" s="78"/>
    </row>
    <row r="1008" spans="6:7">
      <c r="F1008" s="78"/>
      <c r="G1008" s="78"/>
    </row>
    <row r="1009" spans="6:7">
      <c r="F1009" s="78"/>
      <c r="G1009" s="78"/>
    </row>
    <row r="1010" spans="6:7">
      <c r="F1010" s="78"/>
      <c r="G1010" s="78"/>
    </row>
    <row r="1011" spans="6:7">
      <c r="F1011" s="78"/>
      <c r="G1011" s="78"/>
    </row>
    <row r="1012" spans="6:7">
      <c r="F1012" s="78"/>
      <c r="G1012" s="78"/>
    </row>
    <row r="1013" spans="6:7">
      <c r="F1013" s="78"/>
      <c r="G1013" s="78"/>
    </row>
    <row r="1014" spans="6:7">
      <c r="F1014" s="78"/>
      <c r="G1014" s="78"/>
    </row>
    <row r="1015" spans="6:7">
      <c r="F1015" s="78"/>
      <c r="G1015" s="78"/>
    </row>
    <row r="1016" spans="6:7">
      <c r="F1016" s="78"/>
      <c r="G1016" s="78"/>
    </row>
    <row r="1017" spans="6:7">
      <c r="F1017" s="78"/>
      <c r="G1017" s="78"/>
    </row>
    <row r="1018" spans="6:7">
      <c r="F1018" s="78"/>
      <c r="G1018" s="78"/>
    </row>
    <row r="1019" spans="6:7">
      <c r="F1019" s="78"/>
      <c r="G1019" s="78"/>
    </row>
    <row r="1020" spans="6:7">
      <c r="F1020" s="78"/>
      <c r="G1020" s="78"/>
    </row>
    <row r="1021" spans="6:7">
      <c r="F1021" s="78"/>
      <c r="G1021" s="78"/>
    </row>
    <row r="1022" spans="6:7">
      <c r="F1022" s="78"/>
      <c r="G1022" s="78"/>
    </row>
    <row r="1023" spans="6:7">
      <c r="F1023" s="78"/>
      <c r="G1023" s="78"/>
    </row>
    <row r="1024" spans="6:7">
      <c r="F1024" s="78"/>
      <c r="G1024" s="78"/>
    </row>
    <row r="1025" spans="6:7">
      <c r="F1025" s="78"/>
      <c r="G1025" s="78"/>
    </row>
    <row r="1026" spans="6:7">
      <c r="F1026" s="78"/>
      <c r="G1026" s="78"/>
    </row>
    <row r="1027" spans="6:7">
      <c r="F1027" s="78"/>
      <c r="G1027" s="78"/>
    </row>
    <row r="1028" spans="6:7">
      <c r="F1028" s="78"/>
      <c r="G1028" s="78"/>
    </row>
    <row r="1029" spans="6:7">
      <c r="F1029" s="78"/>
      <c r="G1029" s="78"/>
    </row>
    <row r="1030" spans="6:7">
      <c r="F1030" s="78"/>
      <c r="G1030" s="78"/>
    </row>
    <row r="1031" spans="6:7">
      <c r="F1031" s="78"/>
      <c r="G1031" s="78"/>
    </row>
    <row r="1032" spans="6:7">
      <c r="F1032" s="78"/>
      <c r="G1032" s="78"/>
    </row>
    <row r="1033" spans="6:7">
      <c r="F1033" s="78"/>
      <c r="G1033" s="78"/>
    </row>
    <row r="1034" spans="6:7">
      <c r="F1034" s="78"/>
      <c r="G1034" s="78"/>
    </row>
    <row r="1035" spans="6:7">
      <c r="F1035" s="78"/>
      <c r="G1035" s="78"/>
    </row>
    <row r="1036" spans="6:7">
      <c r="F1036" s="78"/>
      <c r="G1036" s="78"/>
    </row>
    <row r="1037" spans="6:7">
      <c r="F1037" s="78"/>
      <c r="G1037" s="78"/>
    </row>
    <row r="1038" spans="6:7">
      <c r="F1038" s="78"/>
      <c r="G1038" s="78"/>
    </row>
    <row r="1039" spans="6:7">
      <c r="F1039" s="78"/>
      <c r="G1039" s="78"/>
    </row>
    <row r="1040" spans="6:7">
      <c r="F1040" s="78"/>
      <c r="G1040" s="78"/>
    </row>
    <row r="1041" spans="6:7">
      <c r="F1041" s="78"/>
      <c r="G1041" s="78"/>
    </row>
    <row r="1042" spans="6:7">
      <c r="F1042" s="78"/>
      <c r="G1042" s="78"/>
    </row>
    <row r="1043" spans="6:7">
      <c r="F1043" s="78"/>
      <c r="G1043" s="78"/>
    </row>
    <row r="1044" spans="6:7">
      <c r="F1044" s="78"/>
      <c r="G1044" s="78"/>
    </row>
    <row r="1045" spans="6:7">
      <c r="F1045" s="78"/>
      <c r="G1045" s="78"/>
    </row>
    <row r="1046" spans="6:7">
      <c r="F1046" s="78"/>
      <c r="G1046" s="78"/>
    </row>
    <row r="1047" spans="6:7">
      <c r="F1047" s="78"/>
      <c r="G1047" s="78"/>
    </row>
    <row r="1048" spans="6:7">
      <c r="F1048" s="78"/>
      <c r="G1048" s="78"/>
    </row>
    <row r="1049" spans="6:7">
      <c r="F1049" s="78"/>
      <c r="G1049" s="78"/>
    </row>
    <row r="1050" spans="6:7">
      <c r="F1050" s="78"/>
      <c r="G1050" s="78"/>
    </row>
    <row r="1051" spans="6:7">
      <c r="F1051" s="78"/>
      <c r="G1051" s="78"/>
    </row>
    <row r="1052" spans="6:7">
      <c r="F1052" s="78"/>
      <c r="G1052" s="78"/>
    </row>
    <row r="1053" spans="6:7">
      <c r="F1053" s="78"/>
      <c r="G1053" s="78"/>
    </row>
    <row r="1054" spans="6:7">
      <c r="F1054" s="78"/>
      <c r="G1054" s="78"/>
    </row>
    <row r="1055" spans="6:7">
      <c r="F1055" s="78"/>
      <c r="G1055" s="78"/>
    </row>
    <row r="1056" spans="6:7">
      <c r="F1056" s="78"/>
      <c r="G1056" s="78"/>
    </row>
    <row r="1057" spans="6:7">
      <c r="F1057" s="78"/>
      <c r="G1057" s="78"/>
    </row>
    <row r="1058" spans="6:7">
      <c r="F1058" s="78"/>
      <c r="G1058" s="78"/>
    </row>
    <row r="1059" spans="6:7">
      <c r="F1059" s="78"/>
      <c r="G1059" s="78"/>
    </row>
    <row r="1060" spans="6:7">
      <c r="F1060" s="78"/>
      <c r="G1060" s="78"/>
    </row>
    <row r="1061" spans="6:7">
      <c r="F1061" s="78"/>
      <c r="G1061" s="78"/>
    </row>
    <row r="1062" spans="6:7">
      <c r="F1062" s="78"/>
      <c r="G1062" s="78"/>
    </row>
    <row r="1063" spans="6:7">
      <c r="F1063" s="78"/>
      <c r="G1063" s="78"/>
    </row>
    <row r="1064" spans="6:7">
      <c r="F1064" s="78"/>
      <c r="G1064" s="78"/>
    </row>
    <row r="1065" spans="6:7">
      <c r="F1065" s="78"/>
      <c r="G1065" s="78"/>
    </row>
    <row r="1066" spans="6:7">
      <c r="F1066" s="78"/>
      <c r="G1066" s="78"/>
    </row>
    <row r="1067" spans="6:7">
      <c r="F1067" s="78"/>
      <c r="G1067" s="78"/>
    </row>
    <row r="1068" spans="6:7">
      <c r="F1068" s="78"/>
      <c r="G1068" s="78"/>
    </row>
    <row r="1069" spans="6:7">
      <c r="F1069" s="78"/>
      <c r="G1069" s="78"/>
    </row>
    <row r="1070" spans="6:7">
      <c r="F1070" s="78"/>
      <c r="G1070" s="78"/>
    </row>
    <row r="1071" spans="6:7">
      <c r="F1071" s="78"/>
      <c r="G1071" s="78"/>
    </row>
    <row r="1072" spans="6:7">
      <c r="F1072" s="78"/>
      <c r="G1072" s="78"/>
    </row>
    <row r="1073" spans="6:7">
      <c r="F1073" s="78"/>
      <c r="G1073" s="78"/>
    </row>
    <row r="1074" spans="6:7">
      <c r="F1074" s="78"/>
      <c r="G1074" s="78"/>
    </row>
    <row r="1075" spans="6:7">
      <c r="F1075" s="78"/>
      <c r="G1075" s="78"/>
    </row>
    <row r="1076" spans="6:7">
      <c r="F1076" s="78"/>
      <c r="G1076" s="78"/>
    </row>
    <row r="1077" spans="6:7">
      <c r="F1077" s="78"/>
      <c r="G1077" s="78"/>
    </row>
    <row r="1078" spans="6:7">
      <c r="F1078" s="78"/>
      <c r="G1078" s="78"/>
    </row>
    <row r="1079" spans="6:7">
      <c r="F1079" s="78"/>
      <c r="G1079" s="78"/>
    </row>
    <row r="1080" spans="6:7">
      <c r="F1080" s="78"/>
      <c r="G1080" s="78"/>
    </row>
    <row r="1081" spans="6:7">
      <c r="F1081" s="78"/>
      <c r="G1081" s="78"/>
    </row>
    <row r="1082" spans="6:7">
      <c r="F1082" s="78"/>
      <c r="G1082" s="78"/>
    </row>
    <row r="1083" spans="6:7">
      <c r="F1083" s="78"/>
      <c r="G1083" s="78"/>
    </row>
    <row r="1084" spans="6:7">
      <c r="F1084" s="78"/>
      <c r="G1084" s="78"/>
    </row>
    <row r="1085" spans="6:7">
      <c r="F1085" s="78"/>
      <c r="G1085" s="78"/>
    </row>
    <row r="1086" spans="6:7">
      <c r="F1086" s="78"/>
      <c r="G1086" s="78"/>
    </row>
    <row r="1087" spans="6:7">
      <c r="F1087" s="78"/>
      <c r="G1087" s="78"/>
    </row>
    <row r="1088" spans="6:7">
      <c r="F1088" s="78"/>
      <c r="G1088" s="78"/>
    </row>
    <row r="1089" spans="6:7">
      <c r="F1089" s="78"/>
      <c r="G1089" s="78"/>
    </row>
    <row r="1090" spans="6:7">
      <c r="F1090" s="78"/>
      <c r="G1090" s="78"/>
    </row>
    <row r="1091" spans="6:7">
      <c r="F1091" s="78"/>
      <c r="G1091" s="78"/>
    </row>
    <row r="1092" spans="6:7">
      <c r="F1092" s="78"/>
      <c r="G1092" s="78"/>
    </row>
    <row r="1093" spans="6:7">
      <c r="F1093" s="78"/>
      <c r="G1093" s="78"/>
    </row>
    <row r="1094" spans="6:7">
      <c r="F1094" s="78"/>
      <c r="G1094" s="78"/>
    </row>
    <row r="1095" spans="6:7">
      <c r="F1095" s="78"/>
      <c r="G1095" s="78"/>
    </row>
    <row r="1096" spans="6:7">
      <c r="F1096" s="78"/>
      <c r="G1096" s="78"/>
    </row>
    <row r="1097" spans="6:7">
      <c r="F1097" s="78"/>
      <c r="G1097" s="78"/>
    </row>
    <row r="1098" spans="6:7">
      <c r="F1098" s="78"/>
      <c r="G1098" s="78"/>
    </row>
    <row r="1099" spans="6:7">
      <c r="F1099" s="78"/>
      <c r="G1099" s="78"/>
    </row>
    <row r="1100" spans="6:7">
      <c r="F1100" s="78"/>
      <c r="G1100" s="78"/>
    </row>
    <row r="1101" spans="6:7">
      <c r="F1101" s="78"/>
      <c r="G1101" s="78"/>
    </row>
    <row r="1102" spans="6:7">
      <c r="F1102" s="78"/>
      <c r="G1102" s="78"/>
    </row>
    <row r="1103" spans="6:7">
      <c r="F1103" s="78"/>
      <c r="G1103" s="78"/>
    </row>
    <row r="1104" spans="6:7">
      <c r="F1104" s="78"/>
      <c r="G1104" s="78"/>
    </row>
    <row r="1105" spans="6:7">
      <c r="F1105" s="78"/>
      <c r="G1105" s="78"/>
    </row>
    <row r="1106" spans="6:7">
      <c r="F1106" s="78"/>
      <c r="G1106" s="78"/>
    </row>
    <row r="1107" spans="6:7">
      <c r="F1107" s="78"/>
      <c r="G1107" s="78"/>
    </row>
    <row r="1108" spans="6:7">
      <c r="F1108" s="78"/>
      <c r="G1108" s="78"/>
    </row>
    <row r="1109" spans="6:7">
      <c r="F1109" s="78"/>
      <c r="G1109" s="78"/>
    </row>
    <row r="1110" spans="6:7">
      <c r="F1110" s="78"/>
      <c r="G1110" s="78"/>
    </row>
    <row r="1111" spans="6:7">
      <c r="F1111" s="78"/>
      <c r="G1111" s="78"/>
    </row>
    <row r="1112" spans="6:7">
      <c r="F1112" s="78"/>
      <c r="G1112" s="78"/>
    </row>
    <row r="1113" spans="6:7">
      <c r="F1113" s="78"/>
      <c r="G1113" s="78"/>
    </row>
    <row r="1114" spans="6:7">
      <c r="F1114" s="78"/>
      <c r="G1114" s="78"/>
    </row>
    <row r="1115" spans="6:7">
      <c r="F1115" s="78"/>
      <c r="G1115" s="78"/>
    </row>
    <row r="1116" spans="6:7">
      <c r="F1116" s="78"/>
      <c r="G1116" s="78"/>
    </row>
    <row r="1117" spans="6:7">
      <c r="F1117" s="78"/>
      <c r="G1117" s="78"/>
    </row>
    <row r="1118" spans="6:7">
      <c r="F1118" s="78"/>
      <c r="G1118" s="78"/>
    </row>
    <row r="1119" spans="6:7">
      <c r="F1119" s="78"/>
      <c r="G1119" s="78"/>
    </row>
    <row r="1120" spans="6:7">
      <c r="F1120" s="78"/>
      <c r="G1120" s="78"/>
    </row>
    <row r="1121" spans="6:7">
      <c r="F1121" s="78"/>
      <c r="G1121" s="78"/>
    </row>
    <row r="1122" spans="6:7">
      <c r="F1122" s="78"/>
      <c r="G1122" s="78"/>
    </row>
    <row r="1123" spans="6:7">
      <c r="F1123" s="78"/>
      <c r="G1123" s="78"/>
    </row>
    <row r="1124" spans="6:7">
      <c r="F1124" s="78"/>
      <c r="G1124" s="78"/>
    </row>
    <row r="1125" spans="6:7">
      <c r="F1125" s="78"/>
      <c r="G1125" s="78"/>
    </row>
    <row r="1126" spans="6:7">
      <c r="F1126" s="78"/>
      <c r="G1126" s="78"/>
    </row>
    <row r="1127" spans="6:7">
      <c r="F1127" s="78"/>
      <c r="G1127" s="78"/>
    </row>
    <row r="1128" spans="6:7">
      <c r="F1128" s="78"/>
      <c r="G1128" s="78"/>
    </row>
    <row r="1129" spans="6:7">
      <c r="F1129" s="78"/>
      <c r="G1129" s="78"/>
    </row>
    <row r="1130" spans="6:7">
      <c r="F1130" s="78"/>
      <c r="G1130" s="78"/>
    </row>
    <row r="1131" spans="6:7">
      <c r="F1131" s="78"/>
      <c r="G1131" s="78"/>
    </row>
    <row r="1132" spans="6:7">
      <c r="F1132" s="78"/>
      <c r="G1132" s="78"/>
    </row>
    <row r="1133" spans="6:7">
      <c r="F1133" s="78"/>
      <c r="G1133" s="78"/>
    </row>
    <row r="1134" spans="6:7">
      <c r="F1134" s="78"/>
      <c r="G1134" s="78"/>
    </row>
    <row r="1135" spans="6:7">
      <c r="F1135" s="78"/>
      <c r="G1135" s="78"/>
    </row>
    <row r="1136" spans="6:7">
      <c r="F1136" s="78"/>
      <c r="G1136" s="78"/>
    </row>
    <row r="1137" spans="6:7">
      <c r="F1137" s="78"/>
      <c r="G1137" s="78"/>
    </row>
    <row r="1138" spans="6:7">
      <c r="F1138" s="78"/>
      <c r="G1138" s="78"/>
    </row>
    <row r="1139" spans="6:7">
      <c r="F1139" s="78"/>
      <c r="G1139" s="78"/>
    </row>
    <row r="1140" spans="6:7">
      <c r="F1140" s="78"/>
      <c r="G1140" s="78"/>
    </row>
    <row r="1141" spans="6:7">
      <c r="F1141" s="78"/>
      <c r="G1141" s="78"/>
    </row>
    <row r="1142" spans="6:7">
      <c r="F1142" s="78"/>
      <c r="G1142" s="78"/>
    </row>
    <row r="1143" spans="6:7">
      <c r="F1143" s="78"/>
      <c r="G1143" s="78"/>
    </row>
    <row r="1144" spans="6:7">
      <c r="F1144" s="78"/>
      <c r="G1144" s="78"/>
    </row>
    <row r="1145" spans="6:7">
      <c r="F1145" s="78"/>
      <c r="G1145" s="78"/>
    </row>
    <row r="1146" spans="6:7">
      <c r="F1146" s="78"/>
      <c r="G1146" s="78"/>
    </row>
    <row r="1147" spans="6:7">
      <c r="F1147" s="78"/>
      <c r="G1147" s="78"/>
    </row>
    <row r="1148" spans="6:7">
      <c r="F1148" s="78"/>
      <c r="G1148" s="78"/>
    </row>
    <row r="1149" spans="6:7">
      <c r="F1149" s="78"/>
      <c r="G1149" s="78"/>
    </row>
    <row r="1150" spans="6:7">
      <c r="F1150" s="78"/>
      <c r="G1150" s="78"/>
    </row>
    <row r="1151" spans="6:7">
      <c r="F1151" s="78"/>
      <c r="G1151" s="78"/>
    </row>
    <row r="1152" spans="6:7">
      <c r="F1152" s="78"/>
      <c r="G1152" s="78"/>
    </row>
    <row r="1153" spans="6:7">
      <c r="F1153" s="78"/>
      <c r="G1153" s="78"/>
    </row>
    <row r="1154" spans="6:7">
      <c r="F1154" s="78"/>
      <c r="G1154" s="78"/>
    </row>
    <row r="1155" spans="6:7">
      <c r="F1155" s="78"/>
      <c r="G1155" s="78"/>
    </row>
    <row r="1156" spans="6:7">
      <c r="F1156" s="78"/>
      <c r="G1156" s="78"/>
    </row>
    <row r="1157" spans="6:7">
      <c r="F1157" s="78"/>
      <c r="G1157" s="78"/>
    </row>
    <row r="1158" spans="6:7">
      <c r="F1158" s="78"/>
      <c r="G1158" s="78"/>
    </row>
    <row r="1159" spans="6:7">
      <c r="F1159" s="78"/>
      <c r="G1159" s="78"/>
    </row>
    <row r="1160" spans="6:7">
      <c r="F1160" s="78"/>
      <c r="G1160" s="78"/>
    </row>
    <row r="1161" spans="6:7">
      <c r="F1161" s="78"/>
      <c r="G1161" s="78"/>
    </row>
    <row r="1162" spans="6:7">
      <c r="F1162" s="78"/>
      <c r="G1162" s="78"/>
    </row>
    <row r="1163" spans="6:7">
      <c r="F1163" s="78"/>
      <c r="G1163" s="78"/>
    </row>
    <row r="1164" spans="6:7">
      <c r="F1164" s="78"/>
      <c r="G1164" s="78"/>
    </row>
    <row r="1165" spans="6:7">
      <c r="F1165" s="78"/>
      <c r="G1165" s="78"/>
    </row>
    <row r="1166" spans="6:7">
      <c r="F1166" s="78"/>
      <c r="G1166" s="78"/>
    </row>
    <row r="1167" spans="6:7">
      <c r="F1167" s="78"/>
      <c r="G1167" s="78"/>
    </row>
    <row r="1168" spans="6:7">
      <c r="F1168" s="78"/>
      <c r="G1168" s="78"/>
    </row>
    <row r="1169" spans="6:7">
      <c r="F1169" s="78"/>
      <c r="G1169" s="78"/>
    </row>
    <row r="1170" spans="6:7">
      <c r="F1170" s="78"/>
      <c r="G1170" s="78"/>
    </row>
    <row r="1171" spans="6:7">
      <c r="F1171" s="78"/>
      <c r="G1171" s="78"/>
    </row>
    <row r="1172" spans="6:7">
      <c r="F1172" s="78"/>
      <c r="G1172" s="78"/>
    </row>
    <row r="1173" spans="6:7">
      <c r="F1173" s="78"/>
      <c r="G1173" s="78"/>
    </row>
    <row r="1174" spans="6:7">
      <c r="F1174" s="78"/>
      <c r="G1174" s="78"/>
    </row>
    <row r="1175" spans="6:7">
      <c r="F1175" s="78"/>
      <c r="G1175" s="78"/>
    </row>
    <row r="1176" spans="6:7">
      <c r="F1176" s="78"/>
      <c r="G1176" s="78"/>
    </row>
    <row r="1177" spans="6:7">
      <c r="F1177" s="78"/>
      <c r="G1177" s="78"/>
    </row>
    <row r="1178" spans="6:7">
      <c r="F1178" s="78"/>
      <c r="G1178" s="78"/>
    </row>
    <row r="1179" spans="6:7">
      <c r="F1179" s="78"/>
      <c r="G1179" s="78"/>
    </row>
  </sheetData>
  <mergeCells count="1">
    <mergeCell ref="B66:C66"/>
  </mergeCells>
  <conditionalFormatting sqref="D65:E66">
    <cfRule type="cellIs" dxfId="0" priority="1" operator="equal">
      <formula>"CHYBA"</formula>
    </cfRule>
  </conditionalFormatting>
  <printOptions horizontalCentered="1"/>
  <pageMargins left="0.70866141732283472" right="0.70866141732283472" top="0.94488188976377963" bottom="0.74803149606299213" header="0.31496062992125984" footer="0.31496062992125984"/>
  <pageSetup paperSize="9" scale="83" firstPageNumber="7" fitToHeight="2" orientation="portrait" useFirstPageNumber="1" horizontalDpi="4294967293" r:id="rId1"/>
  <headerFooter>
    <oddHeader>&amp;LZTS Strojárne, s.r.o.
Poznámky účtovnej závierky k 31.12.2013</oddHeader>
    <oddFooter>&amp;C&amp;P</oddFoot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H38"/>
  <sheetViews>
    <sheetView topLeftCell="A22" zoomScaleNormal="100" workbookViewId="0">
      <selection activeCell="B34" sqref="B34"/>
    </sheetView>
  </sheetViews>
  <sheetFormatPr defaultRowHeight="12.75"/>
  <cols>
    <col min="1" max="25" width="2.42578125" style="5" customWidth="1"/>
    <col min="26" max="26" width="2.85546875" style="5" customWidth="1"/>
    <col min="27" max="34" width="2.42578125" style="5" customWidth="1"/>
    <col min="35" max="16384" width="9.140625" style="5"/>
  </cols>
  <sheetData>
    <row r="3" spans="1:34">
      <c r="A3" s="46" t="s">
        <v>1222</v>
      </c>
      <c r="B3" s="47"/>
      <c r="C3" s="47"/>
      <c r="D3" s="47"/>
      <c r="E3" s="47"/>
      <c r="F3" s="47"/>
      <c r="G3" s="47"/>
      <c r="H3" s="47"/>
      <c r="I3" s="47"/>
      <c r="J3" s="47"/>
      <c r="K3" s="47"/>
      <c r="L3" s="47"/>
      <c r="M3" s="48"/>
    </row>
    <row r="6" spans="1:34" ht="21.75" customHeight="1">
      <c r="A6" s="308" t="s">
        <v>752</v>
      </c>
      <c r="B6" s="308"/>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row>
    <row r="7" spans="1:34">
      <c r="K7" s="45" t="s">
        <v>724</v>
      </c>
      <c r="M7" s="25">
        <f>IF('Súvaha TS'!M7=0," ",'Súvaha TS'!M7)</f>
        <v>3</v>
      </c>
      <c r="N7" s="25">
        <f>IF('Súvaha TS'!N7=0," ",'Súvaha TS'!N7)</f>
        <v>1</v>
      </c>
      <c r="O7" s="5" t="s">
        <v>23</v>
      </c>
      <c r="P7" s="25">
        <f>IF('Súvaha TS'!P7=0," ",'Súvaha TS'!P7)</f>
        <v>1</v>
      </c>
      <c r="Q7" s="25">
        <f>IF('Súvaha TS'!Q7=0," ",'Súvaha TS'!Q7)</f>
        <v>2</v>
      </c>
      <c r="R7" s="5" t="s">
        <v>23</v>
      </c>
      <c r="S7" s="25">
        <f>IF('Súvaha TS'!S7=0," ",'Súvaha TS'!S7)</f>
        <v>2</v>
      </c>
      <c r="T7" s="25">
        <v>0</v>
      </c>
      <c r="U7" s="25">
        <f>IF('Súvaha TS'!U7=0," ",'Súvaha TS'!U7)</f>
        <v>1</v>
      </c>
      <c r="V7" s="25">
        <f>IF('Súvaha TS'!V7=0," ",'Súvaha TS'!V7)</f>
        <v>3</v>
      </c>
      <c r="W7" s="4" t="s">
        <v>723</v>
      </c>
      <c r="X7" s="4"/>
      <c r="Y7" s="4"/>
      <c r="Z7" s="4"/>
      <c r="AA7" s="4"/>
      <c r="AB7" s="4"/>
    </row>
    <row r="12" spans="1:34" ht="16.5" customHeight="1">
      <c r="A12" s="28" t="s">
        <v>725</v>
      </c>
      <c r="B12" s="29"/>
      <c r="C12" s="29"/>
      <c r="D12" s="29"/>
      <c r="E12" s="29"/>
      <c r="F12" s="29"/>
      <c r="G12" s="29"/>
      <c r="H12" s="29"/>
      <c r="I12" s="29"/>
      <c r="J12" s="29"/>
      <c r="K12" s="30"/>
      <c r="L12" s="28" t="s">
        <v>726</v>
      </c>
      <c r="M12" s="29"/>
      <c r="N12" s="29"/>
      <c r="O12" s="29"/>
      <c r="P12" s="29"/>
      <c r="Q12" s="29"/>
      <c r="R12" s="29" t="s">
        <v>730</v>
      </c>
      <c r="S12" s="29"/>
      <c r="T12" s="29"/>
      <c r="U12" s="29"/>
      <c r="V12" s="29"/>
      <c r="W12" s="30"/>
      <c r="X12" s="28"/>
      <c r="Y12" s="29"/>
      <c r="Z12" s="29"/>
      <c r="AA12" s="29"/>
      <c r="AB12" s="29" t="s">
        <v>737</v>
      </c>
      <c r="AC12" s="29"/>
      <c r="AD12" s="29"/>
      <c r="AE12" s="29" t="s">
        <v>736</v>
      </c>
      <c r="AF12" s="29"/>
      <c r="AG12" s="29"/>
      <c r="AH12" s="30"/>
    </row>
    <row r="13" spans="1:34" ht="16.5" customHeight="1">
      <c r="A13" s="119">
        <f>IF('Súvaha TS'!A13=0," ",'Súvaha TS'!A13)</f>
        <v>2</v>
      </c>
      <c r="B13" s="119">
        <v>0</v>
      </c>
      <c r="C13" s="119">
        <f>IF('Súvaha TS'!C13=0," ",'Súvaha TS'!C13)</f>
        <v>2</v>
      </c>
      <c r="D13" s="119">
        <v>0</v>
      </c>
      <c r="E13" s="119">
        <f>IF('Súvaha TS'!E13=0," ",'Súvaha TS'!E13)</f>
        <v>1</v>
      </c>
      <c r="F13" s="119">
        <f>IF('Súvaha TS'!F13=0," ",'Súvaha TS'!F13)</f>
        <v>2</v>
      </c>
      <c r="G13" s="119">
        <f>IF('Súvaha TS'!G13=0," ",'Súvaha TS'!G13)</f>
        <v>9</v>
      </c>
      <c r="H13" s="119">
        <f>IF('Súvaha TS'!H13=0," ",'Súvaha TS'!H13)</f>
        <v>1</v>
      </c>
      <c r="I13" s="119">
        <f>IF('Súvaha TS'!I13=0," ",'Súvaha TS'!I13)</f>
        <v>8</v>
      </c>
      <c r="J13" s="119">
        <f>IF('Súvaha TS'!J13=0," ",'Súvaha TS'!J13)</f>
        <v>8</v>
      </c>
      <c r="K13" s="33"/>
      <c r="L13" s="119" t="str">
        <f>IF('Súvaha TS'!L13=0," ",'Súvaha TS'!L13)</f>
        <v>x</v>
      </c>
      <c r="M13" s="26" t="s">
        <v>727</v>
      </c>
      <c r="N13" s="26"/>
      <c r="O13" s="10"/>
      <c r="P13" s="10"/>
      <c r="Q13" s="10"/>
      <c r="R13" s="10"/>
      <c r="S13" s="119" t="str">
        <f>IF('Súvaha TS'!S13=0," ",'Súvaha TS'!S13)</f>
        <v>x</v>
      </c>
      <c r="T13" s="26" t="s">
        <v>731</v>
      </c>
      <c r="U13" s="10"/>
      <c r="V13" s="10"/>
      <c r="W13" s="33"/>
      <c r="X13" s="31" t="s">
        <v>734</v>
      </c>
      <c r="Y13" s="26"/>
      <c r="Z13" s="26"/>
      <c r="AA13" s="26" t="s">
        <v>7</v>
      </c>
      <c r="AB13" s="119">
        <v>0</v>
      </c>
      <c r="AC13" s="119">
        <f>IF('Súvaha TS'!AC13=0," ",'Súvaha TS'!AC13)</f>
        <v>1</v>
      </c>
      <c r="AD13" s="10"/>
      <c r="AE13" s="119">
        <f>IF('Súvaha TS'!AE13=0," ",'Súvaha TS'!AE13)</f>
        <v>2</v>
      </c>
      <c r="AF13" s="119">
        <v>0</v>
      </c>
      <c r="AG13" s="119">
        <f>IF('Súvaha TS'!AG13=0," ",'Súvaha TS'!AG13)</f>
        <v>1</v>
      </c>
      <c r="AH13" s="119">
        <f>IF('Súvaha TS'!AH13=0," ",'Súvaha TS'!AH13)</f>
        <v>3</v>
      </c>
    </row>
    <row r="14" spans="1:34" ht="16.5" customHeight="1">
      <c r="A14" s="31" t="s">
        <v>20</v>
      </c>
      <c r="B14" s="26"/>
      <c r="C14" s="26"/>
      <c r="D14" s="26"/>
      <c r="E14" s="26"/>
      <c r="F14" s="26"/>
      <c r="G14" s="26"/>
      <c r="H14" s="26"/>
      <c r="I14" s="10"/>
      <c r="J14" s="10"/>
      <c r="K14" s="33"/>
      <c r="L14" s="119" t="str">
        <f>IF('Súvaha TS'!L14=0," ",'Súvaha TS'!L14)</f>
        <v xml:space="preserve"> </v>
      </c>
      <c r="M14" s="26" t="s">
        <v>728</v>
      </c>
      <c r="N14" s="26"/>
      <c r="O14" s="10"/>
      <c r="P14" s="10"/>
      <c r="Q14" s="10"/>
      <c r="R14" s="10"/>
      <c r="S14" s="119" t="str">
        <f>IF('Súvaha TS'!S14=0," ",'Súvaha TS'!S14)</f>
        <v xml:space="preserve"> </v>
      </c>
      <c r="T14" s="26" t="s">
        <v>732</v>
      </c>
      <c r="U14" s="10"/>
      <c r="V14" s="10"/>
      <c r="W14" s="33"/>
      <c r="X14" s="31" t="s">
        <v>735</v>
      </c>
      <c r="Y14" s="26"/>
      <c r="Z14" s="26"/>
      <c r="AA14" s="26" t="s">
        <v>10</v>
      </c>
      <c r="AB14" s="119">
        <f>IF('Súvaha TS'!AB14=0," ",'Súvaha TS'!AB14)</f>
        <v>1</v>
      </c>
      <c r="AC14" s="119">
        <f>IF('Súvaha TS'!AC14=0," ",'Súvaha TS'!AC14)</f>
        <v>2</v>
      </c>
      <c r="AD14" s="10"/>
      <c r="AE14" s="119">
        <f>IF('Súvaha TS'!AE14=0," ",'Súvaha TS'!AE14)</f>
        <v>2</v>
      </c>
      <c r="AF14" s="119">
        <v>0</v>
      </c>
      <c r="AG14" s="119">
        <f>IF('Súvaha TS'!AG14=0," ",'Súvaha TS'!AG14)</f>
        <v>1</v>
      </c>
      <c r="AH14" s="119">
        <f>IF('Súvaha TS'!AH14=0," ",'Súvaha TS'!AH14)</f>
        <v>3</v>
      </c>
    </row>
    <row r="15" spans="1:34" ht="16.5" customHeight="1">
      <c r="A15" s="119">
        <f>IF('Súvaha TS'!A15=0," ",'Súvaha TS'!A15)</f>
        <v>3</v>
      </c>
      <c r="B15" s="119">
        <f>IF('Súvaha TS'!B15=0," ",'Súvaha TS'!B15)</f>
        <v>6</v>
      </c>
      <c r="C15" s="119">
        <f>IF('Súvaha TS'!C15=0," ",'Súvaha TS'!C15)</f>
        <v>3</v>
      </c>
      <c r="D15" s="119">
        <f>IF('Súvaha TS'!D15=0," ",'Súvaha TS'!D15)</f>
        <v>8</v>
      </c>
      <c r="E15" s="119">
        <f>IF('Súvaha TS'!E15=0," ",'Súvaha TS'!E15)</f>
        <v>1</v>
      </c>
      <c r="F15" s="119">
        <v>0</v>
      </c>
      <c r="G15" s="119">
        <f>IF('Súvaha TS'!G15=0," ",'Súvaha TS'!G15)</f>
        <v>4</v>
      </c>
      <c r="H15" s="119">
        <f>IF('Súvaha TS'!H15=0," ",'Súvaha TS'!H15)</f>
        <v>7</v>
      </c>
      <c r="I15" s="10"/>
      <c r="J15" s="10"/>
      <c r="K15" s="33"/>
      <c r="L15" s="119" t="str">
        <f>IF('Súvaha TS'!L15=0," ",'Súvaha TS'!L15)</f>
        <v xml:space="preserve"> </v>
      </c>
      <c r="M15" s="26" t="s">
        <v>729</v>
      </c>
      <c r="N15" s="26"/>
      <c r="O15" s="10"/>
      <c r="P15" s="10"/>
      <c r="Q15" s="10"/>
      <c r="R15" s="10"/>
      <c r="S15" s="26" t="s">
        <v>733</v>
      </c>
      <c r="T15" s="26"/>
      <c r="U15" s="26"/>
      <c r="V15" s="26"/>
      <c r="W15" s="37"/>
      <c r="X15" s="31" t="s">
        <v>739</v>
      </c>
      <c r="Y15" s="26"/>
      <c r="Z15" s="26"/>
      <c r="AA15" s="26" t="s">
        <v>7</v>
      </c>
      <c r="AB15" s="119">
        <v>0</v>
      </c>
      <c r="AC15" s="119">
        <f>IF('Súvaha TS'!AC15=0," ",'Súvaha TS'!AC15)</f>
        <v>1</v>
      </c>
      <c r="AD15" s="10"/>
      <c r="AE15" s="119">
        <f>IF('Súvaha TS'!AE15=0," ",'Súvaha TS'!AE15)</f>
        <v>2</v>
      </c>
      <c r="AF15" s="119">
        <v>0</v>
      </c>
      <c r="AG15" s="119">
        <f>IF('Súvaha TS'!AG15=0," ",'Súvaha TS'!AG15)</f>
        <v>1</v>
      </c>
      <c r="AH15" s="119">
        <f>IF('Súvaha TS'!AH15=0," ",'Súvaha TS'!AH15)</f>
        <v>2</v>
      </c>
    </row>
    <row r="16" spans="1:34" ht="16.5" customHeight="1">
      <c r="A16" s="31" t="s">
        <v>738</v>
      </c>
      <c r="B16" s="26"/>
      <c r="C16" s="26"/>
      <c r="D16" s="26"/>
      <c r="E16" s="26"/>
      <c r="F16" s="26"/>
      <c r="G16" s="26"/>
      <c r="H16" s="26"/>
      <c r="I16" s="10"/>
      <c r="J16" s="10"/>
      <c r="K16" s="33"/>
      <c r="L16" s="38"/>
      <c r="M16" s="10"/>
      <c r="N16" s="10"/>
      <c r="O16" s="10"/>
      <c r="P16" s="10"/>
      <c r="Q16" s="10"/>
      <c r="R16" s="10"/>
      <c r="S16" s="10"/>
      <c r="T16" s="10"/>
      <c r="U16" s="10"/>
      <c r="V16" s="10"/>
      <c r="W16" s="33"/>
      <c r="X16" s="309" t="s">
        <v>740</v>
      </c>
      <c r="Y16" s="310"/>
      <c r="Z16" s="310"/>
      <c r="AA16" s="26" t="s">
        <v>10</v>
      </c>
      <c r="AB16" s="119">
        <f>IF('Súvaha TS'!AB16=0," ",'Súvaha TS'!AB16)</f>
        <v>1</v>
      </c>
      <c r="AC16" s="119">
        <f>IF('Súvaha TS'!AC16=0," ",'Súvaha TS'!AC16)</f>
        <v>2</v>
      </c>
      <c r="AD16" s="10"/>
      <c r="AE16" s="119">
        <f>IF('Súvaha TS'!AE16=0," ",'Súvaha TS'!AE16)</f>
        <v>2</v>
      </c>
      <c r="AF16" s="119">
        <v>0</v>
      </c>
      <c r="AG16" s="119">
        <f>IF('Súvaha TS'!AG16=0," ",'Súvaha TS'!AG16)</f>
        <v>1</v>
      </c>
      <c r="AH16" s="119">
        <f>IF('Súvaha TS'!AH16=0," ",'Súvaha TS'!AH16)</f>
        <v>2</v>
      </c>
    </row>
    <row r="17" spans="1:34" ht="16.5" customHeight="1">
      <c r="A17" s="119">
        <f>IF('Súvaha TS'!A17=0," ",'Súvaha TS'!A17)</f>
        <v>2</v>
      </c>
      <c r="B17" s="119">
        <f>IF('Súvaha TS'!B17=0," ",'Súvaha TS'!B17)</f>
        <v>8</v>
      </c>
      <c r="C17" s="32" t="s">
        <v>23</v>
      </c>
      <c r="D17" s="119">
        <f>IF('Súvaha TS'!D17=0," ",'Súvaha TS'!D17)</f>
        <v>3</v>
      </c>
      <c r="E17" s="119">
        <v>0</v>
      </c>
      <c r="F17" s="32" t="s">
        <v>23</v>
      </c>
      <c r="G17" s="119">
        <v>0</v>
      </c>
      <c r="H17" s="32"/>
      <c r="I17" s="10"/>
      <c r="J17" s="10"/>
      <c r="K17" s="33"/>
      <c r="L17" s="38"/>
      <c r="M17" s="10"/>
      <c r="N17" s="10"/>
      <c r="O17" s="10"/>
      <c r="P17" s="10"/>
      <c r="Q17" s="10"/>
      <c r="R17" s="10"/>
      <c r="S17" s="10"/>
      <c r="T17" s="10"/>
      <c r="U17" s="10"/>
      <c r="V17" s="10"/>
      <c r="W17" s="33"/>
      <c r="X17" s="309"/>
      <c r="Y17" s="310"/>
      <c r="Z17" s="310"/>
      <c r="AA17" s="10"/>
      <c r="AB17" s="10"/>
      <c r="AC17" s="10"/>
      <c r="AD17" s="10"/>
      <c r="AE17" s="10"/>
      <c r="AF17" s="10"/>
      <c r="AG17" s="10"/>
      <c r="AH17" s="33"/>
    </row>
    <row r="18" spans="1:34" ht="16.5" customHeight="1">
      <c r="A18" s="34"/>
      <c r="B18" s="35"/>
      <c r="C18" s="35"/>
      <c r="D18" s="35"/>
      <c r="E18" s="35"/>
      <c r="F18" s="35"/>
      <c r="G18" s="35"/>
      <c r="H18" s="35"/>
      <c r="I18" s="35"/>
      <c r="J18" s="35"/>
      <c r="K18" s="36"/>
      <c r="L18" s="34"/>
      <c r="M18" s="35"/>
      <c r="N18" s="35"/>
      <c r="O18" s="35"/>
      <c r="P18" s="35"/>
      <c r="Q18" s="35"/>
      <c r="R18" s="35"/>
      <c r="S18" s="35"/>
      <c r="T18" s="35"/>
      <c r="U18" s="35"/>
      <c r="V18" s="35"/>
      <c r="W18" s="36"/>
      <c r="X18" s="39" t="s">
        <v>735</v>
      </c>
      <c r="Y18" s="35"/>
      <c r="Z18" s="35"/>
      <c r="AA18" s="35"/>
      <c r="AB18" s="35"/>
      <c r="AC18" s="35"/>
      <c r="AD18" s="35"/>
      <c r="AE18" s="35"/>
      <c r="AF18" s="35"/>
      <c r="AG18" s="35"/>
      <c r="AH18" s="36"/>
    </row>
    <row r="19" spans="1:34" ht="16.5" customHeight="1">
      <c r="A19" s="38"/>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33"/>
    </row>
    <row r="20" spans="1:34" s="4" customFormat="1" ht="16.5" customHeight="1">
      <c r="A20" s="31" t="s">
        <v>741</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37"/>
    </row>
    <row r="21" spans="1:34" ht="16.5" customHeight="1">
      <c r="A21" s="25" t="str">
        <f>IF('Súvaha TS'!A21=0," ",'Súvaha TS'!A21)</f>
        <v>Z</v>
      </c>
      <c r="B21" s="25" t="str">
        <f>IF('Súvaha TS'!B21=0," ",'Súvaha TS'!B21)</f>
        <v>T</v>
      </c>
      <c r="C21" s="25" t="str">
        <f>IF('Súvaha TS'!C21=0," ",'Súvaha TS'!C21)</f>
        <v>S</v>
      </c>
      <c r="D21" s="25" t="str">
        <f>IF('Súvaha TS'!D21=0," ",'Súvaha TS'!D21)</f>
        <v xml:space="preserve"> </v>
      </c>
      <c r="E21" s="25" t="str">
        <f>IF('Súvaha TS'!E21=0," ",'Súvaha TS'!E21)</f>
        <v>S</v>
      </c>
      <c r="F21" s="25" t="str">
        <f>IF('Súvaha TS'!F21=0," ",'Súvaha TS'!F21)</f>
        <v>T</v>
      </c>
      <c r="G21" s="25" t="str">
        <f>IF('Súvaha TS'!G21=0," ",'Súvaha TS'!G21)</f>
        <v>R</v>
      </c>
      <c r="H21" s="25" t="str">
        <f>IF('Súvaha TS'!H21=0," ",'Súvaha TS'!H21)</f>
        <v>O</v>
      </c>
      <c r="I21" s="25" t="str">
        <f>IF('Súvaha TS'!I21=0," ",'Súvaha TS'!I21)</f>
        <v>J</v>
      </c>
      <c r="J21" s="25" t="str">
        <f>IF('Súvaha TS'!J21=0," ",'Súvaha TS'!J21)</f>
        <v>Á</v>
      </c>
      <c r="K21" s="25" t="str">
        <f>IF('Súvaha TS'!K21=0," ",'Súvaha TS'!K21)</f>
        <v>R</v>
      </c>
      <c r="L21" s="25" t="str">
        <f>IF('Súvaha TS'!L21=0," ",'Súvaha TS'!L21)</f>
        <v>N</v>
      </c>
      <c r="M21" s="25" t="str">
        <f>IF('Súvaha TS'!M21=0," ",'Súvaha TS'!M21)</f>
        <v>E</v>
      </c>
      <c r="N21" s="25" t="str">
        <f>IF('Súvaha TS'!N21=0," ",'Súvaha TS'!N21)</f>
        <v>,</v>
      </c>
      <c r="O21" s="25" t="str">
        <f>IF('Súvaha TS'!O21=0," ",'Súvaha TS'!O21)</f>
        <v>S</v>
      </c>
      <c r="P21" s="25" t="str">
        <f>IF('Súvaha TS'!P21=0," ",'Súvaha TS'!P21)</f>
        <v>R</v>
      </c>
      <c r="Q21" s="25" t="str">
        <f>IF('Súvaha TS'!Q21=0," ",'Súvaha TS'!Q21)</f>
        <v>O</v>
      </c>
      <c r="R21" s="25" t="str">
        <f>IF('Súvaha TS'!R21=0," ",'Súvaha TS'!R21)</f>
        <v xml:space="preserve"> </v>
      </c>
      <c r="S21" s="25" t="str">
        <f>IF('Súvaha TS'!S21=0," ",'Súvaha TS'!S21)</f>
        <v xml:space="preserve"> </v>
      </c>
      <c r="T21" s="25" t="str">
        <f>IF('Súvaha TS'!T21=0," ",'Súvaha TS'!T21)</f>
        <v xml:space="preserve"> </v>
      </c>
      <c r="U21" s="25" t="str">
        <f>IF('Súvaha TS'!U21=0," ",'Súvaha TS'!U21)</f>
        <v xml:space="preserve"> </v>
      </c>
      <c r="V21" s="25" t="str">
        <f>IF('Súvaha TS'!V21=0," ",'Súvaha TS'!V21)</f>
        <v xml:space="preserve"> </v>
      </c>
      <c r="W21" s="25" t="str">
        <f>IF('Súvaha TS'!W21=0," ",'Súvaha TS'!W21)</f>
        <v xml:space="preserve"> </v>
      </c>
      <c r="X21" s="25" t="str">
        <f>IF('Súvaha TS'!X21=0," ",'Súvaha TS'!X21)</f>
        <v xml:space="preserve"> </v>
      </c>
      <c r="Y21" s="25" t="str">
        <f>IF('Súvaha TS'!Y21=0," ",'Súvaha TS'!Y21)</f>
        <v xml:space="preserve"> </v>
      </c>
      <c r="Z21" s="25" t="str">
        <f>IF('Súvaha TS'!Z21=0," ",'Súvaha TS'!Z21)</f>
        <v xml:space="preserve"> </v>
      </c>
      <c r="AA21" s="25" t="str">
        <f>IF('Súvaha TS'!AA21=0," ",'Súvaha TS'!AA21)</f>
        <v xml:space="preserve"> </v>
      </c>
      <c r="AB21" s="25" t="str">
        <f>IF('Súvaha TS'!AB21=0," ",'Súvaha TS'!AB21)</f>
        <v xml:space="preserve"> </v>
      </c>
      <c r="AC21" s="25" t="str">
        <f>IF('Súvaha TS'!AC21=0," ",'Súvaha TS'!AC21)</f>
        <v xml:space="preserve"> </v>
      </c>
      <c r="AD21" s="25" t="str">
        <f>IF('Súvaha TS'!AD21=0," ",'Súvaha TS'!AD21)</f>
        <v xml:space="preserve"> </v>
      </c>
      <c r="AE21" s="25" t="str">
        <f>IF('Súvaha TS'!AE21=0," ",'Súvaha TS'!AE21)</f>
        <v xml:space="preserve"> </v>
      </c>
      <c r="AF21" s="25" t="str">
        <f>IF('Súvaha TS'!AF21=0," ",'Súvaha TS'!AF21)</f>
        <v xml:space="preserve"> </v>
      </c>
      <c r="AG21" s="25" t="str">
        <f>IF('Súvaha TS'!AG21=0," ",'Súvaha TS'!AG21)</f>
        <v xml:space="preserve"> </v>
      </c>
      <c r="AH21" s="25" t="str">
        <f>IF('Súvaha TS'!AH21=0," ",'Súvaha TS'!AH21)</f>
        <v xml:space="preserve"> </v>
      </c>
    </row>
    <row r="22" spans="1:34" ht="16.5" customHeight="1">
      <c r="A22" s="25" t="str">
        <f>IF('Súvaha TS'!A22=0," ",'Súvaha TS'!A22)</f>
        <v xml:space="preserve"> </v>
      </c>
      <c r="B22" s="25" t="str">
        <f>IF('Súvaha TS'!B22=0," ",'Súvaha TS'!B22)</f>
        <v xml:space="preserve"> </v>
      </c>
      <c r="C22" s="25" t="str">
        <f>IF('Súvaha TS'!C22=0," ",'Súvaha TS'!C22)</f>
        <v xml:space="preserve"> </v>
      </c>
      <c r="D22" s="25" t="str">
        <f>IF('Súvaha TS'!D22=0," ",'Súvaha TS'!D22)</f>
        <v xml:space="preserve"> </v>
      </c>
      <c r="E22" s="25" t="str">
        <f>IF('Súvaha TS'!E22=0," ",'Súvaha TS'!E22)</f>
        <v xml:space="preserve"> </v>
      </c>
      <c r="F22" s="25" t="str">
        <f>IF('Súvaha TS'!F22=0," ",'Súvaha TS'!F22)</f>
        <v xml:space="preserve"> </v>
      </c>
      <c r="G22" s="25" t="str">
        <f>IF('Súvaha TS'!G22=0," ",'Súvaha TS'!G22)</f>
        <v xml:space="preserve"> </v>
      </c>
      <c r="H22" s="25" t="str">
        <f>IF('Súvaha TS'!H22=0," ",'Súvaha TS'!H22)</f>
        <v xml:space="preserve"> </v>
      </c>
      <c r="I22" s="25" t="str">
        <f>IF('Súvaha TS'!I22=0," ",'Súvaha TS'!I22)</f>
        <v xml:space="preserve"> </v>
      </c>
      <c r="J22" s="25" t="str">
        <f>IF('Súvaha TS'!J22=0," ",'Súvaha TS'!J22)</f>
        <v xml:space="preserve"> </v>
      </c>
      <c r="K22" s="25" t="str">
        <f>IF('Súvaha TS'!K22=0," ",'Súvaha TS'!K22)</f>
        <v xml:space="preserve"> </v>
      </c>
      <c r="L22" s="25" t="str">
        <f>IF('Súvaha TS'!L22=0," ",'Súvaha TS'!L22)</f>
        <v xml:space="preserve"> </v>
      </c>
      <c r="M22" s="25" t="str">
        <f>IF('Súvaha TS'!M22=0," ",'Súvaha TS'!M22)</f>
        <v xml:space="preserve"> </v>
      </c>
      <c r="N22" s="25" t="str">
        <f>IF('Súvaha TS'!N22=0," ",'Súvaha TS'!N22)</f>
        <v xml:space="preserve"> </v>
      </c>
      <c r="O22" s="25" t="str">
        <f>IF('Súvaha TS'!O22=0," ",'Súvaha TS'!O22)</f>
        <v xml:space="preserve"> </v>
      </c>
      <c r="P22" s="25" t="str">
        <f>IF('Súvaha TS'!P22=0," ",'Súvaha TS'!P22)</f>
        <v xml:space="preserve"> </v>
      </c>
      <c r="Q22" s="25" t="str">
        <f>IF('Súvaha TS'!Q22=0," ",'Súvaha TS'!Q22)</f>
        <v xml:space="preserve"> </v>
      </c>
      <c r="R22" s="25" t="str">
        <f>IF('Súvaha TS'!R22=0," ",'Súvaha TS'!R22)</f>
        <v xml:space="preserve"> </v>
      </c>
      <c r="S22" s="25" t="str">
        <f>IF('Súvaha TS'!S22=0," ",'Súvaha TS'!S22)</f>
        <v xml:space="preserve"> </v>
      </c>
      <c r="T22" s="25" t="str">
        <f>IF('Súvaha TS'!T22=0," ",'Súvaha TS'!T22)</f>
        <v xml:space="preserve"> </v>
      </c>
      <c r="U22" s="25" t="str">
        <f>IF('Súvaha TS'!U22=0," ",'Súvaha TS'!U22)</f>
        <v xml:space="preserve"> </v>
      </c>
      <c r="V22" s="25" t="str">
        <f>IF('Súvaha TS'!V22=0," ",'Súvaha TS'!V22)</f>
        <v xml:space="preserve"> </v>
      </c>
      <c r="W22" s="25" t="str">
        <f>IF('Súvaha TS'!W22=0," ",'Súvaha TS'!W22)</f>
        <v xml:space="preserve"> </v>
      </c>
      <c r="X22" s="25" t="str">
        <f>IF('Súvaha TS'!X22=0," ",'Súvaha TS'!X22)</f>
        <v xml:space="preserve"> </v>
      </c>
      <c r="Y22" s="25" t="str">
        <f>IF('Súvaha TS'!Y22=0," ",'Súvaha TS'!Y22)</f>
        <v xml:space="preserve"> </v>
      </c>
      <c r="Z22" s="25" t="str">
        <f>IF('Súvaha TS'!Z22=0," ",'Súvaha TS'!Z22)</f>
        <v xml:space="preserve"> </v>
      </c>
      <c r="AA22" s="25" t="str">
        <f>IF('Súvaha TS'!AA22=0," ",'Súvaha TS'!AA22)</f>
        <v xml:space="preserve"> </v>
      </c>
      <c r="AB22" s="25" t="str">
        <f>IF('Súvaha TS'!AB22=0," ",'Súvaha TS'!AB22)</f>
        <v xml:space="preserve"> </v>
      </c>
      <c r="AC22" s="25" t="str">
        <f>IF('Súvaha TS'!AC22=0," ",'Súvaha TS'!AC22)</f>
        <v xml:space="preserve"> </v>
      </c>
      <c r="AD22" s="25" t="str">
        <f>IF('Súvaha TS'!AD22=0," ",'Súvaha TS'!AD22)</f>
        <v xml:space="preserve"> </v>
      </c>
      <c r="AE22" s="25" t="str">
        <f>IF('Súvaha TS'!AE22=0," ",'Súvaha TS'!AE22)</f>
        <v xml:space="preserve"> </v>
      </c>
      <c r="AF22" s="25" t="str">
        <f>IF('Súvaha TS'!AF22=0," ",'Súvaha TS'!AF22)</f>
        <v xml:space="preserve"> </v>
      </c>
      <c r="AG22" s="25" t="str">
        <f>IF('Súvaha TS'!AG22=0," ",'Súvaha TS'!AG22)</f>
        <v xml:space="preserve"> </v>
      </c>
      <c r="AH22" s="25" t="str">
        <f>IF('Súvaha TS'!AH22=0," ",'Súvaha TS'!AH22)</f>
        <v xml:space="preserve"> </v>
      </c>
    </row>
    <row r="23" spans="1:34" ht="16.5" customHeight="1">
      <c r="A23" s="41" t="s">
        <v>742</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3"/>
    </row>
    <row r="24" spans="1:34" ht="16.5" customHeight="1">
      <c r="A24" s="31" t="s">
        <v>24</v>
      </c>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t="s">
        <v>25</v>
      </c>
      <c r="AD24" s="26"/>
      <c r="AE24" s="26"/>
      <c r="AF24" s="26"/>
      <c r="AG24" s="26"/>
      <c r="AH24" s="37"/>
    </row>
    <row r="25" spans="1:34" s="122" customFormat="1" ht="16.5" customHeight="1">
      <c r="A25" s="119" t="str">
        <f>IF('Súvaha TS'!A25=0," ",'Súvaha TS'!A25)</f>
        <v>K</v>
      </c>
      <c r="B25" s="119" t="str">
        <f>IF('Súvaha TS'!B25=0," ",'Súvaha TS'!B25)</f>
        <v xml:space="preserve">L </v>
      </c>
      <c r="C25" s="119" t="str">
        <f>IF('Súvaha TS'!C25=0," ",'Súvaha TS'!C25)</f>
        <v>I</v>
      </c>
      <c r="D25" s="119" t="str">
        <f>IF('Súvaha TS'!D25=0," ",'Súvaha TS'!D25)</f>
        <v>Ň</v>
      </c>
      <c r="E25" s="119" t="str">
        <f>IF('Súvaha TS'!E25=0," ",'Súvaha TS'!E25)</f>
        <v>A</v>
      </c>
      <c r="F25" s="119" t="str">
        <f>IF('Súvaha TS'!F25=0," ",'Súvaha TS'!F25)</f>
        <v>N</v>
      </c>
      <c r="G25" s="119" t="str">
        <f>IF('Súvaha TS'!G25=0," ",'Súvaha TS'!G25)</f>
        <v>S</v>
      </c>
      <c r="H25" s="119" t="str">
        <f>IF('Súvaha TS'!H25=0," ",'Súvaha TS'!H25)</f>
        <v>K</v>
      </c>
      <c r="I25" s="119" t="str">
        <f>IF('Súvaha TS'!I25=0," ",'Súvaha TS'!I25)</f>
        <v>Á</v>
      </c>
      <c r="J25" s="119" t="str">
        <f>IF('Súvaha TS'!J25=0," ",'Súvaha TS'!J25)</f>
        <v xml:space="preserve"> </v>
      </c>
      <c r="K25" s="119" t="str">
        <f>IF('Súvaha TS'!K25=0," ",'Súvaha TS'!K25)</f>
        <v xml:space="preserve"> </v>
      </c>
      <c r="L25" s="119" t="str">
        <f>IF('Súvaha TS'!L25=0," ",'Súvaha TS'!L25)</f>
        <v xml:space="preserve"> </v>
      </c>
      <c r="M25" s="119" t="str">
        <f>IF('Súvaha TS'!M25=0," ",'Súvaha TS'!M25)</f>
        <v xml:space="preserve"> </v>
      </c>
      <c r="N25" s="119" t="str">
        <f>IF('Súvaha TS'!N25=0," ",'Súvaha TS'!N25)</f>
        <v xml:space="preserve"> </v>
      </c>
      <c r="O25" s="119" t="str">
        <f>IF('Súvaha TS'!O25=0," ",'Súvaha TS'!O25)</f>
        <v xml:space="preserve"> </v>
      </c>
      <c r="P25" s="119" t="str">
        <f>IF('Súvaha TS'!P25=0," ",'Súvaha TS'!P25)</f>
        <v xml:space="preserve"> </v>
      </c>
      <c r="Q25" s="119" t="str">
        <f>IF('Súvaha TS'!Q25=0," ",'Súvaha TS'!Q25)</f>
        <v xml:space="preserve"> </v>
      </c>
      <c r="R25" s="119" t="str">
        <f>IF('Súvaha TS'!R25=0," ",'Súvaha TS'!R25)</f>
        <v xml:space="preserve"> </v>
      </c>
      <c r="S25" s="119" t="str">
        <f>IF('Súvaha TS'!S25=0," ",'Súvaha TS'!S25)</f>
        <v xml:space="preserve"> </v>
      </c>
      <c r="T25" s="119" t="str">
        <f>IF('Súvaha TS'!T25=0," ",'Súvaha TS'!T25)</f>
        <v xml:space="preserve"> </v>
      </c>
      <c r="U25" s="119" t="str">
        <f>IF('Súvaha TS'!U25=0," ",'Súvaha TS'!U25)</f>
        <v xml:space="preserve"> </v>
      </c>
      <c r="V25" s="119" t="str">
        <f>IF('Súvaha TS'!V25=0," ",'Súvaha TS'!V25)</f>
        <v xml:space="preserve"> </v>
      </c>
      <c r="W25" s="119" t="str">
        <f>IF('Súvaha TS'!W25=0," ",'Súvaha TS'!W25)</f>
        <v xml:space="preserve"> </v>
      </c>
      <c r="X25" s="119" t="str">
        <f>IF('Súvaha TS'!X25=0," ",'Súvaha TS'!X25)</f>
        <v xml:space="preserve"> </v>
      </c>
      <c r="Y25" s="119" t="str">
        <f>IF('Súvaha TS'!Y25=0," ",'Súvaha TS'!Y25)</f>
        <v xml:space="preserve"> </v>
      </c>
      <c r="Z25" s="119" t="str">
        <f>IF('Súvaha TS'!Z25=0," ",'Súvaha TS'!Z25)</f>
        <v xml:space="preserve"> </v>
      </c>
      <c r="AA25" s="32"/>
      <c r="AB25" s="32"/>
      <c r="AC25" s="119">
        <f>IF('Súvaha TS'!AC25=0," ",'Súvaha TS'!AC25)</f>
        <v>5</v>
      </c>
      <c r="AD25" s="119">
        <f>IF('Súvaha TS'!AD25=0," ",'Súvaha TS'!AD25)</f>
        <v>6</v>
      </c>
      <c r="AE25" s="119">
        <f>IF('Súvaha TS'!AE25=0," ",'Súvaha TS'!AE25)</f>
        <v>4</v>
      </c>
      <c r="AF25" s="119" t="str">
        <f>IF('Súvaha TS'!AF25=0," ",'Súvaha TS'!AF25)</f>
        <v xml:space="preserve"> </v>
      </c>
      <c r="AG25" s="119" t="str">
        <f>IF('Súvaha TS'!AG25=0," ",'Súvaha TS'!AG25)</f>
        <v xml:space="preserve"> </v>
      </c>
      <c r="AH25" s="119" t="str">
        <f>IF('Súvaha TS'!AH25=0," ",'Súvaha TS'!AH25)</f>
        <v xml:space="preserve"> </v>
      </c>
    </row>
    <row r="26" spans="1:34" ht="16.5" customHeight="1">
      <c r="A26" s="31" t="s">
        <v>26</v>
      </c>
      <c r="B26" s="26"/>
      <c r="C26" s="26"/>
      <c r="D26" s="26"/>
      <c r="E26" s="26"/>
      <c r="F26" s="26"/>
      <c r="G26" s="26"/>
      <c r="H26" s="26" t="s">
        <v>743</v>
      </c>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37"/>
    </row>
    <row r="27" spans="1:34" s="122" customFormat="1" ht="16.5" customHeight="1">
      <c r="A27" s="119">
        <v>0</v>
      </c>
      <c r="B27" s="119">
        <f>IF('Súvaha TS'!B27=0," ",'Súvaha TS'!B27)</f>
        <v>2</v>
      </c>
      <c r="C27" s="119">
        <f>IF('Súvaha TS'!C27=0," ",'Súvaha TS'!C27)</f>
        <v>9</v>
      </c>
      <c r="D27" s="119">
        <v>0</v>
      </c>
      <c r="E27" s="119">
        <v>1</v>
      </c>
      <c r="F27" s="32"/>
      <c r="G27" s="32"/>
      <c r="H27" s="119" t="s">
        <v>1266</v>
      </c>
      <c r="I27" s="119" t="s">
        <v>1265</v>
      </c>
      <c r="J27" s="119" t="s">
        <v>1344</v>
      </c>
      <c r="K27" s="119" t="s">
        <v>1267</v>
      </c>
      <c r="L27" s="119" t="s">
        <v>1261</v>
      </c>
      <c r="M27" s="119" t="s">
        <v>1260</v>
      </c>
      <c r="N27" s="119" t="s">
        <v>1263</v>
      </c>
      <c r="O27" s="119" t="s">
        <v>1274</v>
      </c>
      <c r="P27" s="119" t="s">
        <v>1263</v>
      </c>
      <c r="Q27" s="119"/>
      <c r="R27" s="119" t="str">
        <f>IF('Súvaha TS'!R27=0," ",'Súvaha TS'!R27)</f>
        <v xml:space="preserve"> </v>
      </c>
      <c r="S27" s="119" t="str">
        <f>IF('Súvaha TS'!S27=0," ",'Súvaha TS'!S27)</f>
        <v xml:space="preserve"> </v>
      </c>
      <c r="T27" s="119" t="str">
        <f>IF('Súvaha TS'!T27=0," ",'Súvaha TS'!T27)</f>
        <v xml:space="preserve"> </v>
      </c>
      <c r="U27" s="119" t="str">
        <f>IF('Súvaha TS'!U27=0," ",'Súvaha TS'!U27)</f>
        <v xml:space="preserve"> </v>
      </c>
      <c r="V27" s="119" t="str">
        <f>IF('Súvaha TS'!V27=0," ",'Súvaha TS'!V27)</f>
        <v xml:space="preserve"> </v>
      </c>
      <c r="W27" s="119" t="str">
        <f>IF('Súvaha TS'!W27=0," ",'Súvaha TS'!W27)</f>
        <v xml:space="preserve"> </v>
      </c>
      <c r="X27" s="119" t="str">
        <f>IF('Súvaha TS'!X27=0," ",'Súvaha TS'!X27)</f>
        <v xml:space="preserve"> </v>
      </c>
      <c r="Y27" s="119" t="str">
        <f>IF('Súvaha TS'!Y27=0," ",'Súvaha TS'!Y27)</f>
        <v xml:space="preserve"> </v>
      </c>
      <c r="Z27" s="119" t="str">
        <f>IF('Súvaha TS'!Z27=0," ",'Súvaha TS'!Z27)</f>
        <v xml:space="preserve"> </v>
      </c>
      <c r="AA27" s="119" t="str">
        <f>IF('Súvaha TS'!AA27=0," ",'Súvaha TS'!AA27)</f>
        <v xml:space="preserve"> </v>
      </c>
      <c r="AB27" s="119" t="str">
        <f>IF('Súvaha TS'!AB27=0," ",'Súvaha TS'!AB27)</f>
        <v xml:space="preserve"> </v>
      </c>
      <c r="AC27" s="119" t="str">
        <f>IF('Súvaha TS'!AC27=0," ",'Súvaha TS'!AC27)</f>
        <v xml:space="preserve"> </v>
      </c>
      <c r="AD27" s="119" t="str">
        <f>IF('Súvaha TS'!AD27=0," ",'Súvaha TS'!AD27)</f>
        <v xml:space="preserve"> </v>
      </c>
      <c r="AE27" s="119" t="str">
        <f>IF('Súvaha TS'!AE27=0," ",'Súvaha TS'!AE27)</f>
        <v xml:space="preserve"> </v>
      </c>
      <c r="AF27" s="119" t="str">
        <f>IF('Súvaha TS'!AF27=0," ",'Súvaha TS'!AF27)</f>
        <v xml:space="preserve"> </v>
      </c>
      <c r="AG27" s="119" t="str">
        <f>IF('Súvaha TS'!AG27=0," ",'Súvaha TS'!AG27)</f>
        <v xml:space="preserve"> </v>
      </c>
      <c r="AH27" s="119" t="str">
        <f>IF('Súvaha TS'!AH27=0," ",'Súvaha TS'!AH27)</f>
        <v xml:space="preserve"> </v>
      </c>
    </row>
    <row r="28" spans="1:34" s="4" customFormat="1" ht="16.5" customHeight="1">
      <c r="A28" s="31" t="s">
        <v>744</v>
      </c>
      <c r="B28" s="26"/>
      <c r="C28" s="26"/>
      <c r="D28" s="26"/>
      <c r="E28" s="26"/>
      <c r="F28" s="26"/>
      <c r="G28" s="26"/>
      <c r="H28" s="26"/>
      <c r="I28" s="26"/>
      <c r="J28" s="26"/>
      <c r="K28" s="26"/>
      <c r="L28" s="26"/>
      <c r="M28" s="26"/>
      <c r="N28" s="26"/>
      <c r="O28" s="26"/>
      <c r="P28" s="26"/>
      <c r="Q28" s="26"/>
      <c r="R28" s="26" t="s">
        <v>745</v>
      </c>
      <c r="S28" s="26"/>
      <c r="T28" s="26"/>
      <c r="U28" s="26"/>
      <c r="V28" s="26"/>
      <c r="W28" s="26"/>
      <c r="X28" s="26"/>
      <c r="Y28" s="26"/>
      <c r="Z28" s="26"/>
      <c r="AA28" s="26"/>
      <c r="AB28" s="26"/>
      <c r="AC28" s="26"/>
      <c r="AD28" s="26"/>
      <c r="AE28" s="26"/>
      <c r="AF28" s="26"/>
      <c r="AG28" s="26"/>
      <c r="AH28" s="37"/>
    </row>
    <row r="29" spans="1:34" ht="16.5" customHeight="1">
      <c r="A29" s="25" t="str">
        <f>IF('Súvaha TS'!A29=0," ",'Súvaha TS'!A29)</f>
        <v xml:space="preserve"> </v>
      </c>
      <c r="B29" s="25">
        <f>IF('Súvaha TS'!B29=0," ",'Súvaha TS'!B29)</f>
        <v>4</v>
      </c>
      <c r="C29" s="25">
        <f>IF('Súvaha TS'!C29=0," ",'Súvaha TS'!C29)</f>
        <v>3</v>
      </c>
      <c r="D29" s="25" t="str">
        <f>IF('Súvaha TS'!D29=0," ",'Súvaha TS'!D29)</f>
        <v xml:space="preserve"> </v>
      </c>
      <c r="E29" s="32" t="s">
        <v>27</v>
      </c>
      <c r="F29" s="25">
        <f>IF('Súvaha TS'!F29=0," ",'Súvaha TS'!F29)</f>
        <v>5</v>
      </c>
      <c r="G29" s="25">
        <f>IF('Súvaha TS'!G29=0," ",'Súvaha TS'!G29)</f>
        <v>5</v>
      </c>
      <c r="H29" s="25">
        <f>IF('Súvaha TS'!H29=0," ",'Súvaha TS'!H29)</f>
        <v>2</v>
      </c>
      <c r="I29" s="25">
        <f>IF('Súvaha TS'!I29=0," ",'Súvaha TS'!I29)</f>
        <v>2</v>
      </c>
      <c r="J29" s="25">
        <f>IF('Súvaha TS'!J29=0," ",'Súvaha TS'!J29)</f>
        <v>6</v>
      </c>
      <c r="K29" s="25">
        <f>IF('Súvaha TS'!K29=0," ",'Súvaha TS'!K29)</f>
        <v>5</v>
      </c>
      <c r="L29" s="25">
        <f>IF('Súvaha TS'!L29=0," ",'Súvaha TS'!L29)</f>
        <v>8</v>
      </c>
      <c r="M29" s="25" t="str">
        <f>IF('Súvaha TS'!M29=0," ",'Súvaha TS'!M29)</f>
        <v xml:space="preserve"> </v>
      </c>
      <c r="N29" s="10"/>
      <c r="O29" s="10"/>
      <c r="P29" s="10"/>
      <c r="Q29" s="10"/>
      <c r="R29" s="25" t="str">
        <f>IF('Súvaha TS'!R29=0," ",'Súvaha TS'!R29)</f>
        <v xml:space="preserve"> </v>
      </c>
      <c r="S29" s="25">
        <f>IF('Súvaha TS'!S29=0," ",'Súvaha TS'!S29)</f>
        <v>4</v>
      </c>
      <c r="T29" s="25">
        <f>IF('Súvaha TS'!T29=0," ",'Súvaha TS'!T29)</f>
        <v>3</v>
      </c>
      <c r="U29" s="25" t="str">
        <f>IF('Súvaha TS'!U29=0," ",'Súvaha TS'!U29)</f>
        <v xml:space="preserve"> </v>
      </c>
      <c r="V29" s="32" t="s">
        <v>27</v>
      </c>
      <c r="W29" s="25">
        <f>IF('Súvaha TS'!W29=0," ",'Súvaha TS'!W29)</f>
        <v>5</v>
      </c>
      <c r="X29" s="25">
        <f>IF('Súvaha TS'!X29=0," ",'Súvaha TS'!X29)</f>
        <v>5</v>
      </c>
      <c r="Y29" s="25">
        <f>IF('Súvaha TS'!Y29=0," ",'Súvaha TS'!Y29)</f>
        <v>2</v>
      </c>
      <c r="Z29" s="25">
        <f>IF('Súvaha TS'!Z29=0," ",'Súvaha TS'!Z29)</f>
        <v>2</v>
      </c>
      <c r="AA29" s="25">
        <f>IF('Súvaha TS'!AA29=0," ",'Súvaha TS'!AA29)</f>
        <v>6</v>
      </c>
      <c r="AB29" s="25">
        <f>IF('Súvaha TS'!AB29=0," ",'Súvaha TS'!AB29)</f>
        <v>5</v>
      </c>
      <c r="AC29" s="25">
        <f>IF('Súvaha TS'!AC29=0," ",'Súvaha TS'!AC29)</f>
        <v>8</v>
      </c>
      <c r="AD29" s="25" t="str">
        <f>IF('Súvaha TS'!AD29=0," ",'Súvaha TS'!AD29)</f>
        <v xml:space="preserve"> </v>
      </c>
      <c r="AE29" s="10"/>
      <c r="AF29" s="10"/>
      <c r="AG29" s="10"/>
      <c r="AH29" s="33"/>
    </row>
    <row r="30" spans="1:34" s="4" customFormat="1" ht="16.5" customHeight="1">
      <c r="A30" s="31" t="s">
        <v>746</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37"/>
    </row>
    <row r="31" spans="1:34" s="122" customFormat="1" ht="16.5" customHeight="1">
      <c r="A31" s="119" t="str">
        <f>IF('Súvaha TS'!A31=0," ",'Súvaha TS'!A31)</f>
        <v>g</v>
      </c>
      <c r="B31" s="119" t="str">
        <f>IF('Súvaha TS'!B31=0," ",'Súvaha TS'!B31)</f>
        <v>e</v>
      </c>
      <c r="C31" s="119" t="str">
        <f>IF('Súvaha TS'!C31=0," ",'Súvaha TS'!C31)</f>
        <v>r</v>
      </c>
      <c r="D31" s="119" t="str">
        <f>IF('Súvaha TS'!D31=0," ",'Súvaha TS'!D31)</f>
        <v>e</v>
      </c>
      <c r="E31" s="119" t="str">
        <f>IF('Súvaha TS'!E31=0," ",'Súvaha TS'!E31)</f>
        <v>k</v>
      </c>
      <c r="F31" s="119" t="str">
        <f>IF('Súvaha TS'!F31=0," ",'Súvaha TS'!F31)</f>
        <v>o</v>
      </c>
      <c r="G31" s="119" t="str">
        <f>IF('Súvaha TS'!G31=0," ",'Súvaha TS'!G31)</f>
        <v>v</v>
      </c>
      <c r="H31" s="119" t="str">
        <f>IF('Súvaha TS'!H31=0," ",'Súvaha TS'!H31)</f>
        <v>a</v>
      </c>
      <c r="I31" s="119" t="str">
        <f>IF('Súvaha TS'!I31=0," ",'Súvaha TS'!I31)</f>
        <v>.</v>
      </c>
      <c r="J31" s="119" t="str">
        <f>IF('Súvaha TS'!J31=0," ",'Súvaha TS'!J31)</f>
        <v>e</v>
      </c>
      <c r="K31" s="119" t="str">
        <f>IF('Súvaha TS'!K31=0," ",'Súvaha TS'!K31)</f>
        <v>l</v>
      </c>
      <c r="L31" s="119" t="str">
        <f>IF('Súvaha TS'!L31=0," ",'Súvaha TS'!L31)</f>
        <v>e</v>
      </c>
      <c r="M31" s="119" t="str">
        <f>IF('Súvaha TS'!M31=0," ",'Súvaha TS'!M31)</f>
        <v>n</v>
      </c>
      <c r="N31" s="119" t="str">
        <f>IF('Súvaha TS'!N31=0," ",'Súvaha TS'!N31)</f>
        <v>a</v>
      </c>
      <c r="O31" s="119" t="str">
        <f>IF('Súvaha TS'!O31=0," ",'Súvaha TS'!O31)</f>
        <v>@</v>
      </c>
      <c r="P31" s="119" t="str">
        <f>IF('Súvaha TS'!P31=0," ",'Súvaha TS'!P31)</f>
        <v>z</v>
      </c>
      <c r="Q31" s="119" t="str">
        <f>IF('Súvaha TS'!Q31=0," ",'Súvaha TS'!Q31)</f>
        <v>t</v>
      </c>
      <c r="R31" s="119" t="str">
        <f>IF('Súvaha TS'!R31=0," ",'Súvaha TS'!R31)</f>
        <v>s</v>
      </c>
      <c r="S31" s="119" t="str">
        <f>IF('Súvaha TS'!S31=0," ",'Súvaha TS'!S31)</f>
        <v>n</v>
      </c>
      <c r="T31" s="119" t="str">
        <f>IF('Súvaha TS'!T31=0," ",'Súvaha TS'!T31)</f>
        <v>a</v>
      </c>
      <c r="U31" s="119" t="str">
        <f>IF('Súvaha TS'!U31=0," ",'Súvaha TS'!U31)</f>
        <v>m</v>
      </c>
      <c r="V31" s="119" t="str">
        <f>IF('Súvaha TS'!V31=0," ",'Súvaha TS'!V31)</f>
        <v>.</v>
      </c>
      <c r="W31" s="119" t="str">
        <f>IF('Súvaha TS'!W31=0," ",'Súvaha TS'!W31)</f>
        <v>s</v>
      </c>
      <c r="X31" s="119" t="str">
        <f>IF('Súvaha TS'!X31=0," ",'Súvaha TS'!X31)</f>
        <v>k</v>
      </c>
      <c r="Y31" s="119" t="str">
        <f>IF('Súvaha TS'!Y31=0," ",'Súvaha TS'!Y31)</f>
        <v xml:space="preserve"> </v>
      </c>
      <c r="Z31" s="119" t="str">
        <f>IF('Súvaha TS'!Z31=0," ",'Súvaha TS'!Z31)</f>
        <v xml:space="preserve"> </v>
      </c>
      <c r="AA31" s="119" t="str">
        <f>IF('Súvaha TS'!AA31=0," ",'Súvaha TS'!AA31)</f>
        <v xml:space="preserve"> </v>
      </c>
      <c r="AB31" s="119" t="str">
        <f>IF('Súvaha TS'!AB31=0," ",'Súvaha TS'!AB31)</f>
        <v xml:space="preserve"> </v>
      </c>
      <c r="AC31" s="119" t="str">
        <f>IF('Súvaha TS'!AC31=0," ",'Súvaha TS'!AC31)</f>
        <v xml:space="preserve"> </v>
      </c>
      <c r="AD31" s="119" t="str">
        <f>IF('Súvaha TS'!AD31=0," ",'Súvaha TS'!AD31)</f>
        <v xml:space="preserve"> </v>
      </c>
      <c r="AE31" s="32"/>
      <c r="AF31" s="32"/>
      <c r="AG31" s="32"/>
      <c r="AH31" s="133"/>
    </row>
    <row r="32" spans="1:34" ht="16.5" customHeight="1">
      <c r="A32" s="38"/>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33"/>
    </row>
    <row r="33" spans="1:34" s="4" customFormat="1" ht="16.5" customHeight="1">
      <c r="A33" s="41" t="s">
        <v>747</v>
      </c>
      <c r="B33" s="42"/>
      <c r="C33" s="29"/>
      <c r="D33" s="42"/>
      <c r="E33" s="42"/>
      <c r="F33" s="29"/>
      <c r="G33" s="42"/>
      <c r="H33" s="42"/>
      <c r="I33" s="42"/>
      <c r="J33" s="43"/>
      <c r="K33" s="311" t="s">
        <v>749</v>
      </c>
      <c r="L33" s="312"/>
      <c r="M33" s="312"/>
      <c r="N33" s="312"/>
      <c r="O33" s="312"/>
      <c r="P33" s="312"/>
      <c r="Q33" s="312"/>
      <c r="R33" s="313"/>
      <c r="S33" s="311" t="s">
        <v>750</v>
      </c>
      <c r="T33" s="312"/>
      <c r="U33" s="312"/>
      <c r="V33" s="312"/>
      <c r="W33" s="312"/>
      <c r="X33" s="312"/>
      <c r="Y33" s="312"/>
      <c r="Z33" s="313"/>
      <c r="AA33" s="311" t="s">
        <v>751</v>
      </c>
      <c r="AB33" s="312"/>
      <c r="AC33" s="312"/>
      <c r="AD33" s="312"/>
      <c r="AE33" s="312"/>
      <c r="AF33" s="312"/>
      <c r="AG33" s="312"/>
      <c r="AH33" s="313"/>
    </row>
    <row r="34" spans="1:34" ht="16.5" customHeight="1">
      <c r="A34" s="25">
        <v>3</v>
      </c>
      <c r="B34" s="25">
        <v>1</v>
      </c>
      <c r="C34" s="40" t="s">
        <v>23</v>
      </c>
      <c r="D34" s="25">
        <v>0</v>
      </c>
      <c r="E34" s="25">
        <v>3</v>
      </c>
      <c r="F34" s="40" t="s">
        <v>23</v>
      </c>
      <c r="G34" s="25">
        <v>2</v>
      </c>
      <c r="H34" s="25">
        <v>0</v>
      </c>
      <c r="I34" s="25">
        <v>1</v>
      </c>
      <c r="J34" s="25">
        <v>4</v>
      </c>
      <c r="K34" s="314"/>
      <c r="L34" s="315"/>
      <c r="M34" s="315"/>
      <c r="N34" s="315"/>
      <c r="O34" s="315"/>
      <c r="P34" s="315"/>
      <c r="Q34" s="315"/>
      <c r="R34" s="316"/>
      <c r="S34" s="314"/>
      <c r="T34" s="315"/>
      <c r="U34" s="315"/>
      <c r="V34" s="315"/>
      <c r="W34" s="315"/>
      <c r="X34" s="315"/>
      <c r="Y34" s="315"/>
      <c r="Z34" s="316"/>
      <c r="AA34" s="314"/>
      <c r="AB34" s="315"/>
      <c r="AC34" s="315"/>
      <c r="AD34" s="315"/>
      <c r="AE34" s="315"/>
      <c r="AF34" s="315"/>
      <c r="AG34" s="315"/>
      <c r="AH34" s="316"/>
    </row>
    <row r="35" spans="1:34" ht="16.5" customHeight="1">
      <c r="A35" s="38"/>
      <c r="B35" s="10"/>
      <c r="C35" s="32"/>
      <c r="D35" s="10"/>
      <c r="E35" s="10"/>
      <c r="F35" s="32"/>
      <c r="G35" s="10"/>
      <c r="H35" s="10"/>
      <c r="I35" s="10"/>
      <c r="J35" s="33"/>
      <c r="K35" s="314"/>
      <c r="L35" s="315"/>
      <c r="M35" s="315"/>
      <c r="N35" s="315"/>
      <c r="O35" s="315"/>
      <c r="P35" s="315"/>
      <c r="Q35" s="315"/>
      <c r="R35" s="316"/>
      <c r="S35" s="314"/>
      <c r="T35" s="315"/>
      <c r="U35" s="315"/>
      <c r="V35" s="315"/>
      <c r="W35" s="315"/>
      <c r="X35" s="315"/>
      <c r="Y35" s="315"/>
      <c r="Z35" s="316"/>
      <c r="AA35" s="314"/>
      <c r="AB35" s="315"/>
      <c r="AC35" s="315"/>
      <c r="AD35" s="315"/>
      <c r="AE35" s="315"/>
      <c r="AF35" s="315"/>
      <c r="AG35" s="315"/>
      <c r="AH35" s="316"/>
    </row>
    <row r="36" spans="1:34" ht="16.5" customHeight="1">
      <c r="A36" s="38"/>
      <c r="B36" s="10"/>
      <c r="C36" s="10"/>
      <c r="D36" s="10"/>
      <c r="E36" s="10"/>
      <c r="F36" s="10"/>
      <c r="G36" s="10"/>
      <c r="H36" s="10"/>
      <c r="I36" s="10"/>
      <c r="J36" s="33"/>
      <c r="K36" s="314"/>
      <c r="L36" s="315"/>
      <c r="M36" s="315"/>
      <c r="N36" s="315"/>
      <c r="O36" s="315"/>
      <c r="P36" s="315"/>
      <c r="Q36" s="315"/>
      <c r="R36" s="316"/>
      <c r="S36" s="314"/>
      <c r="T36" s="315"/>
      <c r="U36" s="315"/>
      <c r="V36" s="315"/>
      <c r="W36" s="315"/>
      <c r="X36" s="315"/>
      <c r="Y36" s="315"/>
      <c r="Z36" s="316"/>
      <c r="AA36" s="314"/>
      <c r="AB36" s="315"/>
      <c r="AC36" s="315"/>
      <c r="AD36" s="315"/>
      <c r="AE36" s="315"/>
      <c r="AF36" s="315"/>
      <c r="AG36" s="315"/>
      <c r="AH36" s="316"/>
    </row>
    <row r="37" spans="1:34" ht="16.5" customHeight="1">
      <c r="A37" s="31" t="s">
        <v>748</v>
      </c>
      <c r="B37" s="10"/>
      <c r="C37" s="10"/>
      <c r="D37" s="10"/>
      <c r="E37" s="10"/>
      <c r="F37" s="10"/>
      <c r="G37" s="10"/>
      <c r="H37" s="10"/>
      <c r="I37" s="10"/>
      <c r="J37" s="33"/>
      <c r="K37" s="314"/>
      <c r="L37" s="315"/>
      <c r="M37" s="315"/>
      <c r="N37" s="315"/>
      <c r="O37" s="315"/>
      <c r="P37" s="315"/>
      <c r="Q37" s="315"/>
      <c r="R37" s="316"/>
      <c r="S37" s="314"/>
      <c r="T37" s="315"/>
      <c r="U37" s="315"/>
      <c r="V37" s="315"/>
      <c r="W37" s="315"/>
      <c r="X37" s="315"/>
      <c r="Y37" s="315"/>
      <c r="Z37" s="316"/>
      <c r="AA37" s="314"/>
      <c r="AB37" s="315"/>
      <c r="AC37" s="315"/>
      <c r="AD37" s="315"/>
      <c r="AE37" s="315"/>
      <c r="AF37" s="315"/>
      <c r="AG37" s="315"/>
      <c r="AH37" s="316"/>
    </row>
    <row r="38" spans="1:34" ht="16.5" customHeight="1">
      <c r="A38" s="25" t="str">
        <f>IF('Súvaha TS'!A38=0," ",'Súvaha TS'!A38)</f>
        <v xml:space="preserve"> </v>
      </c>
      <c r="B38" s="25" t="str">
        <f>IF('Súvaha TS'!B38=0," ",'Súvaha TS'!B38)</f>
        <v xml:space="preserve"> </v>
      </c>
      <c r="C38" s="44" t="s">
        <v>23</v>
      </c>
      <c r="D38" s="25" t="str">
        <f>IF('Súvaha TS'!D38=0," ",'Súvaha TS'!D38)</f>
        <v xml:space="preserve"> </v>
      </c>
      <c r="E38" s="25" t="str">
        <f>IF('Súvaha TS'!E38=0," ",'Súvaha TS'!E38)</f>
        <v xml:space="preserve"> </v>
      </c>
      <c r="F38" s="44" t="s">
        <v>23</v>
      </c>
      <c r="G38" s="25" t="str">
        <f>IF('Súvaha TS'!G38=0," ",'Súvaha TS'!G38)</f>
        <v xml:space="preserve"> </v>
      </c>
      <c r="H38" s="25" t="str">
        <f>IF('Súvaha TS'!H38=0," ",'Súvaha TS'!H38)</f>
        <v xml:space="preserve"> </v>
      </c>
      <c r="I38" s="25" t="str">
        <f>IF('Súvaha TS'!I38=0," ",'Súvaha TS'!I38)</f>
        <v xml:space="preserve"> </v>
      </c>
      <c r="J38" s="25" t="str">
        <f>IF('Súvaha TS'!J38=0," ",'Súvaha TS'!J38)</f>
        <v xml:space="preserve"> </v>
      </c>
      <c r="K38" s="317"/>
      <c r="L38" s="318"/>
      <c r="M38" s="318"/>
      <c r="N38" s="318"/>
      <c r="O38" s="318"/>
      <c r="P38" s="318"/>
      <c r="Q38" s="318"/>
      <c r="R38" s="319"/>
      <c r="S38" s="317"/>
      <c r="T38" s="318"/>
      <c r="U38" s="318"/>
      <c r="V38" s="318"/>
      <c r="W38" s="318"/>
      <c r="X38" s="318"/>
      <c r="Y38" s="318"/>
      <c r="Z38" s="319"/>
      <c r="AA38" s="317"/>
      <c r="AB38" s="318"/>
      <c r="AC38" s="318"/>
      <c r="AD38" s="318"/>
      <c r="AE38" s="318"/>
      <c r="AF38" s="318"/>
      <c r="AG38" s="318"/>
      <c r="AH38" s="319"/>
    </row>
  </sheetData>
  <mergeCells count="5">
    <mergeCell ref="A6:AH6"/>
    <mergeCell ref="X16:Z17"/>
    <mergeCell ref="K33:R38"/>
    <mergeCell ref="S33:Z38"/>
    <mergeCell ref="AA33:AH38"/>
  </mergeCells>
  <printOptions horizontalCentered="1"/>
  <pageMargins left="0.70866141732283472" right="0.70866141732283472" top="0.94488188976377963" bottom="0.74803149606299213" header="0.31496062992125984" footer="0.31496062992125984"/>
  <pageSetup paperSize="9" scale="83" firstPageNumber="7" orientation="portrait" useFirstPageNumber="1" horizontalDpi="4294967293" r:id="rId1"/>
  <headerFooter>
    <oddHeader>&amp;LZTS Strojárne, s.r.o.
Poznámky účtovnej závierky k 31.12.2013</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85"/>
  <sheetViews>
    <sheetView zoomScaleNormal="100" zoomScaleSheetLayoutView="100" workbookViewId="0">
      <selection activeCell="AI1302" sqref="AI1302"/>
    </sheetView>
  </sheetViews>
  <sheetFormatPr defaultRowHeight="12.75"/>
  <cols>
    <col min="1" max="1" width="7.140625" style="109" customWidth="1"/>
    <col min="2" max="2" width="44.85546875" style="110" customWidth="1"/>
    <col min="3" max="3" width="6.28515625" style="109" customWidth="1"/>
    <col min="4" max="4" width="24.85546875" style="109" customWidth="1"/>
    <col min="5" max="5" width="27" style="109" customWidth="1"/>
    <col min="6" max="7" width="12.140625" style="98" customWidth="1"/>
    <col min="8" max="256" width="9.140625" style="98"/>
    <col min="257" max="257" width="7.140625" style="98" customWidth="1"/>
    <col min="258" max="258" width="44.85546875" style="98" customWidth="1"/>
    <col min="259" max="259" width="6.28515625" style="98" customWidth="1"/>
    <col min="260" max="260" width="24.85546875" style="98" customWidth="1"/>
    <col min="261" max="261" width="27" style="98" customWidth="1"/>
    <col min="262" max="263" width="12.140625" style="98" customWidth="1"/>
    <col min="264" max="512" width="9.140625" style="98"/>
    <col min="513" max="513" width="7.140625" style="98" customWidth="1"/>
    <col min="514" max="514" width="44.85546875" style="98" customWidth="1"/>
    <col min="515" max="515" width="6.28515625" style="98" customWidth="1"/>
    <col min="516" max="516" width="24.85546875" style="98" customWidth="1"/>
    <col min="517" max="517" width="27" style="98" customWidth="1"/>
    <col min="518" max="519" width="12.140625" style="98" customWidth="1"/>
    <col min="520" max="768" width="9.140625" style="98"/>
    <col min="769" max="769" width="7.140625" style="98" customWidth="1"/>
    <col min="770" max="770" width="44.85546875" style="98" customWidth="1"/>
    <col min="771" max="771" width="6.28515625" style="98" customWidth="1"/>
    <col min="772" max="772" width="24.85546875" style="98" customWidth="1"/>
    <col min="773" max="773" width="27" style="98" customWidth="1"/>
    <col min="774" max="775" width="12.140625" style="98" customWidth="1"/>
    <col min="776" max="1024" width="9.140625" style="98"/>
    <col min="1025" max="1025" width="7.140625" style="98" customWidth="1"/>
    <col min="1026" max="1026" width="44.85546875" style="98" customWidth="1"/>
    <col min="1027" max="1027" width="6.28515625" style="98" customWidth="1"/>
    <col min="1028" max="1028" width="24.85546875" style="98" customWidth="1"/>
    <col min="1029" max="1029" width="27" style="98" customWidth="1"/>
    <col min="1030" max="1031" width="12.140625" style="98" customWidth="1"/>
    <col min="1032" max="1280" width="9.140625" style="98"/>
    <col min="1281" max="1281" width="7.140625" style="98" customWidth="1"/>
    <col min="1282" max="1282" width="44.85546875" style="98" customWidth="1"/>
    <col min="1283" max="1283" width="6.28515625" style="98" customWidth="1"/>
    <col min="1284" max="1284" width="24.85546875" style="98" customWidth="1"/>
    <col min="1285" max="1285" width="27" style="98" customWidth="1"/>
    <col min="1286" max="1287" width="12.140625" style="98" customWidth="1"/>
    <col min="1288" max="1536" width="9.140625" style="98"/>
    <col min="1537" max="1537" width="7.140625" style="98" customWidth="1"/>
    <col min="1538" max="1538" width="44.85546875" style="98" customWidth="1"/>
    <col min="1539" max="1539" width="6.28515625" style="98" customWidth="1"/>
    <col min="1540" max="1540" width="24.85546875" style="98" customWidth="1"/>
    <col min="1541" max="1541" width="27" style="98" customWidth="1"/>
    <col min="1542" max="1543" width="12.140625" style="98" customWidth="1"/>
    <col min="1544" max="1792" width="9.140625" style="98"/>
    <col min="1793" max="1793" width="7.140625" style="98" customWidth="1"/>
    <col min="1794" max="1794" width="44.85546875" style="98" customWidth="1"/>
    <col min="1795" max="1795" width="6.28515625" style="98" customWidth="1"/>
    <col min="1796" max="1796" width="24.85546875" style="98" customWidth="1"/>
    <col min="1797" max="1797" width="27" style="98" customWidth="1"/>
    <col min="1798" max="1799" width="12.140625" style="98" customWidth="1"/>
    <col min="1800" max="2048" width="9.140625" style="98"/>
    <col min="2049" max="2049" width="7.140625" style="98" customWidth="1"/>
    <col min="2050" max="2050" width="44.85546875" style="98" customWidth="1"/>
    <col min="2051" max="2051" width="6.28515625" style="98" customWidth="1"/>
    <col min="2052" max="2052" width="24.85546875" style="98" customWidth="1"/>
    <col min="2053" max="2053" width="27" style="98" customWidth="1"/>
    <col min="2054" max="2055" width="12.140625" style="98" customWidth="1"/>
    <col min="2056" max="2304" width="9.140625" style="98"/>
    <col min="2305" max="2305" width="7.140625" style="98" customWidth="1"/>
    <col min="2306" max="2306" width="44.85546875" style="98" customWidth="1"/>
    <col min="2307" max="2307" width="6.28515625" style="98" customWidth="1"/>
    <col min="2308" max="2308" width="24.85546875" style="98" customWidth="1"/>
    <col min="2309" max="2309" width="27" style="98" customWidth="1"/>
    <col min="2310" max="2311" width="12.140625" style="98" customWidth="1"/>
    <col min="2312" max="2560" width="9.140625" style="98"/>
    <col min="2561" max="2561" width="7.140625" style="98" customWidth="1"/>
    <col min="2562" max="2562" width="44.85546875" style="98" customWidth="1"/>
    <col min="2563" max="2563" width="6.28515625" style="98" customWidth="1"/>
    <col min="2564" max="2564" width="24.85546875" style="98" customWidth="1"/>
    <col min="2565" max="2565" width="27" style="98" customWidth="1"/>
    <col min="2566" max="2567" width="12.140625" style="98" customWidth="1"/>
    <col min="2568" max="2816" width="9.140625" style="98"/>
    <col min="2817" max="2817" width="7.140625" style="98" customWidth="1"/>
    <col min="2818" max="2818" width="44.85546875" style="98" customWidth="1"/>
    <col min="2819" max="2819" width="6.28515625" style="98" customWidth="1"/>
    <col min="2820" max="2820" width="24.85546875" style="98" customWidth="1"/>
    <col min="2821" max="2821" width="27" style="98" customWidth="1"/>
    <col min="2822" max="2823" width="12.140625" style="98" customWidth="1"/>
    <col min="2824" max="3072" width="9.140625" style="98"/>
    <col min="3073" max="3073" width="7.140625" style="98" customWidth="1"/>
    <col min="3074" max="3074" width="44.85546875" style="98" customWidth="1"/>
    <col min="3075" max="3075" width="6.28515625" style="98" customWidth="1"/>
    <col min="3076" max="3076" width="24.85546875" style="98" customWidth="1"/>
    <col min="3077" max="3077" width="27" style="98" customWidth="1"/>
    <col min="3078" max="3079" width="12.140625" style="98" customWidth="1"/>
    <col min="3080" max="3328" width="9.140625" style="98"/>
    <col min="3329" max="3329" width="7.140625" style="98" customWidth="1"/>
    <col min="3330" max="3330" width="44.85546875" style="98" customWidth="1"/>
    <col min="3331" max="3331" width="6.28515625" style="98" customWidth="1"/>
    <col min="3332" max="3332" width="24.85546875" style="98" customWidth="1"/>
    <col min="3333" max="3333" width="27" style="98" customWidth="1"/>
    <col min="3334" max="3335" width="12.140625" style="98" customWidth="1"/>
    <col min="3336" max="3584" width="9.140625" style="98"/>
    <col min="3585" max="3585" width="7.140625" style="98" customWidth="1"/>
    <col min="3586" max="3586" width="44.85546875" style="98" customWidth="1"/>
    <col min="3587" max="3587" width="6.28515625" style="98" customWidth="1"/>
    <col min="3588" max="3588" width="24.85546875" style="98" customWidth="1"/>
    <col min="3589" max="3589" width="27" style="98" customWidth="1"/>
    <col min="3590" max="3591" width="12.140625" style="98" customWidth="1"/>
    <col min="3592" max="3840" width="9.140625" style="98"/>
    <col min="3841" max="3841" width="7.140625" style="98" customWidth="1"/>
    <col min="3842" max="3842" width="44.85546875" style="98" customWidth="1"/>
    <col min="3843" max="3843" width="6.28515625" style="98" customWidth="1"/>
    <col min="3844" max="3844" width="24.85546875" style="98" customWidth="1"/>
    <col min="3845" max="3845" width="27" style="98" customWidth="1"/>
    <col min="3846" max="3847" width="12.140625" style="98" customWidth="1"/>
    <col min="3848" max="4096" width="9.140625" style="98"/>
    <col min="4097" max="4097" width="7.140625" style="98" customWidth="1"/>
    <col min="4098" max="4098" width="44.85546875" style="98" customWidth="1"/>
    <col min="4099" max="4099" width="6.28515625" style="98" customWidth="1"/>
    <col min="4100" max="4100" width="24.85546875" style="98" customWidth="1"/>
    <col min="4101" max="4101" width="27" style="98" customWidth="1"/>
    <col min="4102" max="4103" width="12.140625" style="98" customWidth="1"/>
    <col min="4104" max="4352" width="9.140625" style="98"/>
    <col min="4353" max="4353" width="7.140625" style="98" customWidth="1"/>
    <col min="4354" max="4354" width="44.85546875" style="98" customWidth="1"/>
    <col min="4355" max="4355" width="6.28515625" style="98" customWidth="1"/>
    <col min="4356" max="4356" width="24.85546875" style="98" customWidth="1"/>
    <col min="4357" max="4357" width="27" style="98" customWidth="1"/>
    <col min="4358" max="4359" width="12.140625" style="98" customWidth="1"/>
    <col min="4360" max="4608" width="9.140625" style="98"/>
    <col min="4609" max="4609" width="7.140625" style="98" customWidth="1"/>
    <col min="4610" max="4610" width="44.85546875" style="98" customWidth="1"/>
    <col min="4611" max="4611" width="6.28515625" style="98" customWidth="1"/>
    <col min="4612" max="4612" width="24.85546875" style="98" customWidth="1"/>
    <col min="4613" max="4613" width="27" style="98" customWidth="1"/>
    <col min="4614" max="4615" width="12.140625" style="98" customWidth="1"/>
    <col min="4616" max="4864" width="9.140625" style="98"/>
    <col min="4865" max="4865" width="7.140625" style="98" customWidth="1"/>
    <col min="4866" max="4866" width="44.85546875" style="98" customWidth="1"/>
    <col min="4867" max="4867" width="6.28515625" style="98" customWidth="1"/>
    <col min="4868" max="4868" width="24.85546875" style="98" customWidth="1"/>
    <col min="4869" max="4869" width="27" style="98" customWidth="1"/>
    <col min="4870" max="4871" width="12.140625" style="98" customWidth="1"/>
    <col min="4872" max="5120" width="9.140625" style="98"/>
    <col min="5121" max="5121" width="7.140625" style="98" customWidth="1"/>
    <col min="5122" max="5122" width="44.85546875" style="98" customWidth="1"/>
    <col min="5123" max="5123" width="6.28515625" style="98" customWidth="1"/>
    <col min="5124" max="5124" width="24.85546875" style="98" customWidth="1"/>
    <col min="5125" max="5125" width="27" style="98" customWidth="1"/>
    <col min="5126" max="5127" width="12.140625" style="98" customWidth="1"/>
    <col min="5128" max="5376" width="9.140625" style="98"/>
    <col min="5377" max="5377" width="7.140625" style="98" customWidth="1"/>
    <col min="5378" max="5378" width="44.85546875" style="98" customWidth="1"/>
    <col min="5379" max="5379" width="6.28515625" style="98" customWidth="1"/>
    <col min="5380" max="5380" width="24.85546875" style="98" customWidth="1"/>
    <col min="5381" max="5381" width="27" style="98" customWidth="1"/>
    <col min="5382" max="5383" width="12.140625" style="98" customWidth="1"/>
    <col min="5384" max="5632" width="9.140625" style="98"/>
    <col min="5633" max="5633" width="7.140625" style="98" customWidth="1"/>
    <col min="5634" max="5634" width="44.85546875" style="98" customWidth="1"/>
    <col min="5635" max="5635" width="6.28515625" style="98" customWidth="1"/>
    <col min="5636" max="5636" width="24.85546875" style="98" customWidth="1"/>
    <col min="5637" max="5637" width="27" style="98" customWidth="1"/>
    <col min="5638" max="5639" width="12.140625" style="98" customWidth="1"/>
    <col min="5640" max="5888" width="9.140625" style="98"/>
    <col min="5889" max="5889" width="7.140625" style="98" customWidth="1"/>
    <col min="5890" max="5890" width="44.85546875" style="98" customWidth="1"/>
    <col min="5891" max="5891" width="6.28515625" style="98" customWidth="1"/>
    <col min="5892" max="5892" width="24.85546875" style="98" customWidth="1"/>
    <col min="5893" max="5893" width="27" style="98" customWidth="1"/>
    <col min="5894" max="5895" width="12.140625" style="98" customWidth="1"/>
    <col min="5896" max="6144" width="9.140625" style="98"/>
    <col min="6145" max="6145" width="7.140625" style="98" customWidth="1"/>
    <col min="6146" max="6146" width="44.85546875" style="98" customWidth="1"/>
    <col min="6147" max="6147" width="6.28515625" style="98" customWidth="1"/>
    <col min="6148" max="6148" width="24.85546875" style="98" customWidth="1"/>
    <col min="6149" max="6149" width="27" style="98" customWidth="1"/>
    <col min="6150" max="6151" width="12.140625" style="98" customWidth="1"/>
    <col min="6152" max="6400" width="9.140625" style="98"/>
    <col min="6401" max="6401" width="7.140625" style="98" customWidth="1"/>
    <col min="6402" max="6402" width="44.85546875" style="98" customWidth="1"/>
    <col min="6403" max="6403" width="6.28515625" style="98" customWidth="1"/>
    <col min="6404" max="6404" width="24.85546875" style="98" customWidth="1"/>
    <col min="6405" max="6405" width="27" style="98" customWidth="1"/>
    <col min="6406" max="6407" width="12.140625" style="98" customWidth="1"/>
    <col min="6408" max="6656" width="9.140625" style="98"/>
    <col min="6657" max="6657" width="7.140625" style="98" customWidth="1"/>
    <col min="6658" max="6658" width="44.85546875" style="98" customWidth="1"/>
    <col min="6659" max="6659" width="6.28515625" style="98" customWidth="1"/>
    <col min="6660" max="6660" width="24.85546875" style="98" customWidth="1"/>
    <col min="6661" max="6661" width="27" style="98" customWidth="1"/>
    <col min="6662" max="6663" width="12.140625" style="98" customWidth="1"/>
    <col min="6664" max="6912" width="9.140625" style="98"/>
    <col min="6913" max="6913" width="7.140625" style="98" customWidth="1"/>
    <col min="6914" max="6914" width="44.85546875" style="98" customWidth="1"/>
    <col min="6915" max="6915" width="6.28515625" style="98" customWidth="1"/>
    <col min="6916" max="6916" width="24.85546875" style="98" customWidth="1"/>
    <col min="6917" max="6917" width="27" style="98" customWidth="1"/>
    <col min="6918" max="6919" width="12.140625" style="98" customWidth="1"/>
    <col min="6920" max="7168" width="9.140625" style="98"/>
    <col min="7169" max="7169" width="7.140625" style="98" customWidth="1"/>
    <col min="7170" max="7170" width="44.85546875" style="98" customWidth="1"/>
    <col min="7171" max="7171" width="6.28515625" style="98" customWidth="1"/>
    <col min="7172" max="7172" width="24.85546875" style="98" customWidth="1"/>
    <col min="7173" max="7173" width="27" style="98" customWidth="1"/>
    <col min="7174" max="7175" width="12.140625" style="98" customWidth="1"/>
    <col min="7176" max="7424" width="9.140625" style="98"/>
    <col min="7425" max="7425" width="7.140625" style="98" customWidth="1"/>
    <col min="7426" max="7426" width="44.85546875" style="98" customWidth="1"/>
    <col min="7427" max="7427" width="6.28515625" style="98" customWidth="1"/>
    <col min="7428" max="7428" width="24.85546875" style="98" customWidth="1"/>
    <col min="7429" max="7429" width="27" style="98" customWidth="1"/>
    <col min="7430" max="7431" width="12.140625" style="98" customWidth="1"/>
    <col min="7432" max="7680" width="9.140625" style="98"/>
    <col min="7681" max="7681" width="7.140625" style="98" customWidth="1"/>
    <col min="7682" max="7682" width="44.85546875" style="98" customWidth="1"/>
    <col min="7683" max="7683" width="6.28515625" style="98" customWidth="1"/>
    <col min="7684" max="7684" width="24.85546875" style="98" customWidth="1"/>
    <col min="7685" max="7685" width="27" style="98" customWidth="1"/>
    <col min="7686" max="7687" width="12.140625" style="98" customWidth="1"/>
    <col min="7688" max="7936" width="9.140625" style="98"/>
    <col min="7937" max="7937" width="7.140625" style="98" customWidth="1"/>
    <col min="7938" max="7938" width="44.85546875" style="98" customWidth="1"/>
    <col min="7939" max="7939" width="6.28515625" style="98" customWidth="1"/>
    <col min="7940" max="7940" width="24.85546875" style="98" customWidth="1"/>
    <col min="7941" max="7941" width="27" style="98" customWidth="1"/>
    <col min="7942" max="7943" width="12.140625" style="98" customWidth="1"/>
    <col min="7944" max="8192" width="9.140625" style="98"/>
    <col min="8193" max="8193" width="7.140625" style="98" customWidth="1"/>
    <col min="8194" max="8194" width="44.85546875" style="98" customWidth="1"/>
    <col min="8195" max="8195" width="6.28515625" style="98" customWidth="1"/>
    <col min="8196" max="8196" width="24.85546875" style="98" customWidth="1"/>
    <col min="8197" max="8197" width="27" style="98" customWidth="1"/>
    <col min="8198" max="8199" width="12.140625" style="98" customWidth="1"/>
    <col min="8200" max="8448" width="9.140625" style="98"/>
    <col min="8449" max="8449" width="7.140625" style="98" customWidth="1"/>
    <col min="8450" max="8450" width="44.85546875" style="98" customWidth="1"/>
    <col min="8451" max="8451" width="6.28515625" style="98" customWidth="1"/>
    <col min="8452" max="8452" width="24.85546875" style="98" customWidth="1"/>
    <col min="8453" max="8453" width="27" style="98" customWidth="1"/>
    <col min="8454" max="8455" width="12.140625" style="98" customWidth="1"/>
    <col min="8456" max="8704" width="9.140625" style="98"/>
    <col min="8705" max="8705" width="7.140625" style="98" customWidth="1"/>
    <col min="8706" max="8706" width="44.85546875" style="98" customWidth="1"/>
    <col min="8707" max="8707" width="6.28515625" style="98" customWidth="1"/>
    <col min="8708" max="8708" width="24.85546875" style="98" customWidth="1"/>
    <col min="8709" max="8709" width="27" style="98" customWidth="1"/>
    <col min="8710" max="8711" width="12.140625" style="98" customWidth="1"/>
    <col min="8712" max="8960" width="9.140625" style="98"/>
    <col min="8961" max="8961" width="7.140625" style="98" customWidth="1"/>
    <col min="8962" max="8962" width="44.85546875" style="98" customWidth="1"/>
    <col min="8963" max="8963" width="6.28515625" style="98" customWidth="1"/>
    <col min="8964" max="8964" width="24.85546875" style="98" customWidth="1"/>
    <col min="8965" max="8965" width="27" style="98" customWidth="1"/>
    <col min="8966" max="8967" width="12.140625" style="98" customWidth="1"/>
    <col min="8968" max="9216" width="9.140625" style="98"/>
    <col min="9217" max="9217" width="7.140625" style="98" customWidth="1"/>
    <col min="9218" max="9218" width="44.85546875" style="98" customWidth="1"/>
    <col min="9219" max="9219" width="6.28515625" style="98" customWidth="1"/>
    <col min="9220" max="9220" width="24.85546875" style="98" customWidth="1"/>
    <col min="9221" max="9221" width="27" style="98" customWidth="1"/>
    <col min="9222" max="9223" width="12.140625" style="98" customWidth="1"/>
    <col min="9224" max="9472" width="9.140625" style="98"/>
    <col min="9473" max="9473" width="7.140625" style="98" customWidth="1"/>
    <col min="9474" max="9474" width="44.85546875" style="98" customWidth="1"/>
    <col min="9475" max="9475" width="6.28515625" style="98" customWidth="1"/>
    <col min="9476" max="9476" width="24.85546875" style="98" customWidth="1"/>
    <col min="9477" max="9477" width="27" style="98" customWidth="1"/>
    <col min="9478" max="9479" width="12.140625" style="98" customWidth="1"/>
    <col min="9480" max="9728" width="9.140625" style="98"/>
    <col min="9729" max="9729" width="7.140625" style="98" customWidth="1"/>
    <col min="9730" max="9730" width="44.85546875" style="98" customWidth="1"/>
    <col min="9731" max="9731" width="6.28515625" style="98" customWidth="1"/>
    <col min="9732" max="9732" width="24.85546875" style="98" customWidth="1"/>
    <col min="9733" max="9733" width="27" style="98" customWidth="1"/>
    <col min="9734" max="9735" width="12.140625" style="98" customWidth="1"/>
    <col min="9736" max="9984" width="9.140625" style="98"/>
    <col min="9985" max="9985" width="7.140625" style="98" customWidth="1"/>
    <col min="9986" max="9986" width="44.85546875" style="98" customWidth="1"/>
    <col min="9987" max="9987" width="6.28515625" style="98" customWidth="1"/>
    <col min="9988" max="9988" width="24.85546875" style="98" customWidth="1"/>
    <col min="9989" max="9989" width="27" style="98" customWidth="1"/>
    <col min="9990" max="9991" width="12.140625" style="98" customWidth="1"/>
    <col min="9992" max="10240" width="9.140625" style="98"/>
    <col min="10241" max="10241" width="7.140625" style="98" customWidth="1"/>
    <col min="10242" max="10242" width="44.85546875" style="98" customWidth="1"/>
    <col min="10243" max="10243" width="6.28515625" style="98" customWidth="1"/>
    <col min="10244" max="10244" width="24.85546875" style="98" customWidth="1"/>
    <col min="10245" max="10245" width="27" style="98" customWidth="1"/>
    <col min="10246" max="10247" width="12.140625" style="98" customWidth="1"/>
    <col min="10248" max="10496" width="9.140625" style="98"/>
    <col min="10497" max="10497" width="7.140625" style="98" customWidth="1"/>
    <col min="10498" max="10498" width="44.85546875" style="98" customWidth="1"/>
    <col min="10499" max="10499" width="6.28515625" style="98" customWidth="1"/>
    <col min="10500" max="10500" width="24.85546875" style="98" customWidth="1"/>
    <col min="10501" max="10501" width="27" style="98" customWidth="1"/>
    <col min="10502" max="10503" width="12.140625" style="98" customWidth="1"/>
    <col min="10504" max="10752" width="9.140625" style="98"/>
    <col min="10753" max="10753" width="7.140625" style="98" customWidth="1"/>
    <col min="10754" max="10754" width="44.85546875" style="98" customWidth="1"/>
    <col min="10755" max="10755" width="6.28515625" style="98" customWidth="1"/>
    <col min="10756" max="10756" width="24.85546875" style="98" customWidth="1"/>
    <col min="10757" max="10757" width="27" style="98" customWidth="1"/>
    <col min="10758" max="10759" width="12.140625" style="98" customWidth="1"/>
    <col min="10760" max="11008" width="9.140625" style="98"/>
    <col min="11009" max="11009" width="7.140625" style="98" customWidth="1"/>
    <col min="11010" max="11010" width="44.85546875" style="98" customWidth="1"/>
    <col min="11011" max="11011" width="6.28515625" style="98" customWidth="1"/>
    <col min="11012" max="11012" width="24.85546875" style="98" customWidth="1"/>
    <col min="11013" max="11013" width="27" style="98" customWidth="1"/>
    <col min="11014" max="11015" width="12.140625" style="98" customWidth="1"/>
    <col min="11016" max="11264" width="9.140625" style="98"/>
    <col min="11265" max="11265" width="7.140625" style="98" customWidth="1"/>
    <col min="11266" max="11266" width="44.85546875" style="98" customWidth="1"/>
    <col min="11267" max="11267" width="6.28515625" style="98" customWidth="1"/>
    <col min="11268" max="11268" width="24.85546875" style="98" customWidth="1"/>
    <col min="11269" max="11269" width="27" style="98" customWidth="1"/>
    <col min="11270" max="11271" width="12.140625" style="98" customWidth="1"/>
    <col min="11272" max="11520" width="9.140625" style="98"/>
    <col min="11521" max="11521" width="7.140625" style="98" customWidth="1"/>
    <col min="11522" max="11522" width="44.85546875" style="98" customWidth="1"/>
    <col min="11523" max="11523" width="6.28515625" style="98" customWidth="1"/>
    <col min="11524" max="11524" width="24.85546875" style="98" customWidth="1"/>
    <col min="11525" max="11525" width="27" style="98" customWidth="1"/>
    <col min="11526" max="11527" width="12.140625" style="98" customWidth="1"/>
    <col min="11528" max="11776" width="9.140625" style="98"/>
    <col min="11777" max="11777" width="7.140625" style="98" customWidth="1"/>
    <col min="11778" max="11778" width="44.85546875" style="98" customWidth="1"/>
    <col min="11779" max="11779" width="6.28515625" style="98" customWidth="1"/>
    <col min="11780" max="11780" width="24.85546875" style="98" customWidth="1"/>
    <col min="11781" max="11781" width="27" style="98" customWidth="1"/>
    <col min="11782" max="11783" width="12.140625" style="98" customWidth="1"/>
    <col min="11784" max="12032" width="9.140625" style="98"/>
    <col min="12033" max="12033" width="7.140625" style="98" customWidth="1"/>
    <col min="12034" max="12034" width="44.85546875" style="98" customWidth="1"/>
    <col min="12035" max="12035" width="6.28515625" style="98" customWidth="1"/>
    <col min="12036" max="12036" width="24.85546875" style="98" customWidth="1"/>
    <col min="12037" max="12037" width="27" style="98" customWidth="1"/>
    <col min="12038" max="12039" width="12.140625" style="98" customWidth="1"/>
    <col min="12040" max="12288" width="9.140625" style="98"/>
    <col min="12289" max="12289" width="7.140625" style="98" customWidth="1"/>
    <col min="12290" max="12290" width="44.85546875" style="98" customWidth="1"/>
    <col min="12291" max="12291" width="6.28515625" style="98" customWidth="1"/>
    <col min="12292" max="12292" width="24.85546875" style="98" customWidth="1"/>
    <col min="12293" max="12293" width="27" style="98" customWidth="1"/>
    <col min="12294" max="12295" width="12.140625" style="98" customWidth="1"/>
    <col min="12296" max="12544" width="9.140625" style="98"/>
    <col min="12545" max="12545" width="7.140625" style="98" customWidth="1"/>
    <col min="12546" max="12546" width="44.85546875" style="98" customWidth="1"/>
    <col min="12547" max="12547" width="6.28515625" style="98" customWidth="1"/>
    <col min="12548" max="12548" width="24.85546875" style="98" customWidth="1"/>
    <col min="12549" max="12549" width="27" style="98" customWidth="1"/>
    <col min="12550" max="12551" width="12.140625" style="98" customWidth="1"/>
    <col min="12552" max="12800" width="9.140625" style="98"/>
    <col min="12801" max="12801" width="7.140625" style="98" customWidth="1"/>
    <col min="12802" max="12802" width="44.85546875" style="98" customWidth="1"/>
    <col min="12803" max="12803" width="6.28515625" style="98" customWidth="1"/>
    <col min="12804" max="12804" width="24.85546875" style="98" customWidth="1"/>
    <col min="12805" max="12805" width="27" style="98" customWidth="1"/>
    <col min="12806" max="12807" width="12.140625" style="98" customWidth="1"/>
    <col min="12808" max="13056" width="9.140625" style="98"/>
    <col min="13057" max="13057" width="7.140625" style="98" customWidth="1"/>
    <col min="13058" max="13058" width="44.85546875" style="98" customWidth="1"/>
    <col min="13059" max="13059" width="6.28515625" style="98" customWidth="1"/>
    <col min="13060" max="13060" width="24.85546875" style="98" customWidth="1"/>
    <col min="13061" max="13061" width="27" style="98" customWidth="1"/>
    <col min="13062" max="13063" width="12.140625" style="98" customWidth="1"/>
    <col min="13064" max="13312" width="9.140625" style="98"/>
    <col min="13313" max="13313" width="7.140625" style="98" customWidth="1"/>
    <col min="13314" max="13314" width="44.85546875" style="98" customWidth="1"/>
    <col min="13315" max="13315" width="6.28515625" style="98" customWidth="1"/>
    <col min="13316" max="13316" width="24.85546875" style="98" customWidth="1"/>
    <col min="13317" max="13317" width="27" style="98" customWidth="1"/>
    <col min="13318" max="13319" width="12.140625" style="98" customWidth="1"/>
    <col min="13320" max="13568" width="9.140625" style="98"/>
    <col min="13569" max="13569" width="7.140625" style="98" customWidth="1"/>
    <col min="13570" max="13570" width="44.85546875" style="98" customWidth="1"/>
    <col min="13571" max="13571" width="6.28515625" style="98" customWidth="1"/>
    <col min="13572" max="13572" width="24.85546875" style="98" customWidth="1"/>
    <col min="13573" max="13573" width="27" style="98" customWidth="1"/>
    <col min="13574" max="13575" width="12.140625" style="98" customWidth="1"/>
    <col min="13576" max="13824" width="9.140625" style="98"/>
    <col min="13825" max="13825" width="7.140625" style="98" customWidth="1"/>
    <col min="13826" max="13826" width="44.85546875" style="98" customWidth="1"/>
    <col min="13827" max="13827" width="6.28515625" style="98" customWidth="1"/>
    <col min="13828" max="13828" width="24.85546875" style="98" customWidth="1"/>
    <col min="13829" max="13829" width="27" style="98" customWidth="1"/>
    <col min="13830" max="13831" width="12.140625" style="98" customWidth="1"/>
    <col min="13832" max="14080" width="9.140625" style="98"/>
    <col min="14081" max="14081" width="7.140625" style="98" customWidth="1"/>
    <col min="14082" max="14082" width="44.85546875" style="98" customWidth="1"/>
    <col min="14083" max="14083" width="6.28515625" style="98" customWidth="1"/>
    <col min="14084" max="14084" width="24.85546875" style="98" customWidth="1"/>
    <col min="14085" max="14085" width="27" style="98" customWidth="1"/>
    <col min="14086" max="14087" width="12.140625" style="98" customWidth="1"/>
    <col min="14088" max="14336" width="9.140625" style="98"/>
    <col min="14337" max="14337" width="7.140625" style="98" customWidth="1"/>
    <col min="14338" max="14338" width="44.85546875" style="98" customWidth="1"/>
    <col min="14339" max="14339" width="6.28515625" style="98" customWidth="1"/>
    <col min="14340" max="14340" width="24.85546875" style="98" customWidth="1"/>
    <col min="14341" max="14341" width="27" style="98" customWidth="1"/>
    <col min="14342" max="14343" width="12.140625" style="98" customWidth="1"/>
    <col min="14344" max="14592" width="9.140625" style="98"/>
    <col min="14593" max="14593" width="7.140625" style="98" customWidth="1"/>
    <col min="14594" max="14594" width="44.85546875" style="98" customWidth="1"/>
    <col min="14595" max="14595" width="6.28515625" style="98" customWidth="1"/>
    <col min="14596" max="14596" width="24.85546875" style="98" customWidth="1"/>
    <col min="14597" max="14597" width="27" style="98" customWidth="1"/>
    <col min="14598" max="14599" width="12.140625" style="98" customWidth="1"/>
    <col min="14600" max="14848" width="9.140625" style="98"/>
    <col min="14849" max="14849" width="7.140625" style="98" customWidth="1"/>
    <col min="14850" max="14850" width="44.85546875" style="98" customWidth="1"/>
    <col min="14851" max="14851" width="6.28515625" style="98" customWidth="1"/>
    <col min="14852" max="14852" width="24.85546875" style="98" customWidth="1"/>
    <col min="14853" max="14853" width="27" style="98" customWidth="1"/>
    <col min="14854" max="14855" width="12.140625" style="98" customWidth="1"/>
    <col min="14856" max="15104" width="9.140625" style="98"/>
    <col min="15105" max="15105" width="7.140625" style="98" customWidth="1"/>
    <col min="15106" max="15106" width="44.85546875" style="98" customWidth="1"/>
    <col min="15107" max="15107" width="6.28515625" style="98" customWidth="1"/>
    <col min="15108" max="15108" width="24.85546875" style="98" customWidth="1"/>
    <col min="15109" max="15109" width="27" style="98" customWidth="1"/>
    <col min="15110" max="15111" width="12.140625" style="98" customWidth="1"/>
    <col min="15112" max="15360" width="9.140625" style="98"/>
    <col min="15361" max="15361" width="7.140625" style="98" customWidth="1"/>
    <col min="15362" max="15362" width="44.85546875" style="98" customWidth="1"/>
    <col min="15363" max="15363" width="6.28515625" style="98" customWidth="1"/>
    <col min="15364" max="15364" width="24.85546875" style="98" customWidth="1"/>
    <col min="15365" max="15365" width="27" style="98" customWidth="1"/>
    <col min="15366" max="15367" width="12.140625" style="98" customWidth="1"/>
    <col min="15368" max="15616" width="9.140625" style="98"/>
    <col min="15617" max="15617" width="7.140625" style="98" customWidth="1"/>
    <col min="15618" max="15618" width="44.85546875" style="98" customWidth="1"/>
    <col min="15619" max="15619" width="6.28515625" style="98" customWidth="1"/>
    <col min="15620" max="15620" width="24.85546875" style="98" customWidth="1"/>
    <col min="15621" max="15621" width="27" style="98" customWidth="1"/>
    <col min="15622" max="15623" width="12.140625" style="98" customWidth="1"/>
    <col min="15624" max="15872" width="9.140625" style="98"/>
    <col min="15873" max="15873" width="7.140625" style="98" customWidth="1"/>
    <col min="15874" max="15874" width="44.85546875" style="98" customWidth="1"/>
    <col min="15875" max="15875" width="6.28515625" style="98" customWidth="1"/>
    <col min="15876" max="15876" width="24.85546875" style="98" customWidth="1"/>
    <col min="15877" max="15877" width="27" style="98" customWidth="1"/>
    <col min="15878" max="15879" width="12.140625" style="98" customWidth="1"/>
    <col min="15880" max="16128" width="9.140625" style="98"/>
    <col min="16129" max="16129" width="7.140625" style="98" customWidth="1"/>
    <col min="16130" max="16130" width="44.85546875" style="98" customWidth="1"/>
    <col min="16131" max="16131" width="6.28515625" style="98" customWidth="1"/>
    <col min="16132" max="16132" width="24.85546875" style="98" customWidth="1"/>
    <col min="16133" max="16133" width="27" style="98" customWidth="1"/>
    <col min="16134" max="16135" width="12.140625" style="98" customWidth="1"/>
    <col min="16136" max="16384" width="9.140625" style="98"/>
  </cols>
  <sheetData>
    <row r="1" spans="1:7" ht="16.5" customHeight="1">
      <c r="A1" s="337" t="s">
        <v>1082</v>
      </c>
      <c r="B1" s="372" t="s">
        <v>1083</v>
      </c>
      <c r="C1" s="372" t="s">
        <v>1084</v>
      </c>
      <c r="D1" s="337" t="s">
        <v>1085</v>
      </c>
      <c r="E1" s="337"/>
      <c r="F1" s="71"/>
      <c r="G1" s="71"/>
    </row>
    <row r="2" spans="1:7" ht="42.75">
      <c r="A2" s="371"/>
      <c r="B2" s="373"/>
      <c r="C2" s="373"/>
      <c r="D2" s="69" t="s">
        <v>1086</v>
      </c>
      <c r="E2" s="69" t="s">
        <v>1087</v>
      </c>
      <c r="F2" s="71"/>
      <c r="G2" s="71"/>
    </row>
    <row r="3" spans="1:7" ht="26.25" customHeight="1">
      <c r="A3" s="99" t="s">
        <v>1088</v>
      </c>
      <c r="B3" s="84" t="s">
        <v>1089</v>
      </c>
      <c r="C3" s="81" t="s">
        <v>687</v>
      </c>
      <c r="D3" s="86">
        <v>583425</v>
      </c>
      <c r="E3" s="82">
        <v>635321</v>
      </c>
      <c r="F3" s="76"/>
      <c r="G3" s="76"/>
    </row>
    <row r="4" spans="1:7" ht="32.25" customHeight="1">
      <c r="A4" s="97" t="s">
        <v>397</v>
      </c>
      <c r="B4" s="84" t="s">
        <v>1090</v>
      </c>
      <c r="C4" s="81" t="s">
        <v>688</v>
      </c>
      <c r="D4" s="148">
        <v>495276</v>
      </c>
      <c r="E4" s="82">
        <v>518316</v>
      </c>
      <c r="F4" s="78"/>
      <c r="G4" s="78"/>
    </row>
    <row r="5" spans="1:7" ht="26.25" customHeight="1">
      <c r="A5" s="100" t="s">
        <v>398</v>
      </c>
      <c r="B5" s="87" t="s">
        <v>1091</v>
      </c>
      <c r="C5" s="74" t="s">
        <v>689</v>
      </c>
      <c r="D5" s="149">
        <f>D3-D4</f>
        <v>88149</v>
      </c>
      <c r="E5" s="75">
        <f>E3-E4</f>
        <v>117005</v>
      </c>
      <c r="F5" s="78"/>
      <c r="G5" s="78"/>
    </row>
    <row r="6" spans="1:7" ht="26.25" customHeight="1">
      <c r="A6" s="100" t="s">
        <v>1092</v>
      </c>
      <c r="B6" s="87" t="s">
        <v>1093</v>
      </c>
      <c r="C6" s="74" t="s">
        <v>690</v>
      </c>
      <c r="D6" s="149">
        <f>D7+D8+D9</f>
        <v>26765996</v>
      </c>
      <c r="E6" s="75">
        <f>E7+E8+E9</f>
        <v>26816330</v>
      </c>
      <c r="F6" s="78"/>
      <c r="G6" s="78"/>
    </row>
    <row r="7" spans="1:7" ht="26.25" customHeight="1">
      <c r="A7" s="99" t="s">
        <v>1094</v>
      </c>
      <c r="B7" s="84" t="s">
        <v>1095</v>
      </c>
      <c r="C7" s="81" t="s">
        <v>691</v>
      </c>
      <c r="D7" s="86">
        <v>26599795</v>
      </c>
      <c r="E7" s="82">
        <v>26862260</v>
      </c>
      <c r="F7" s="78"/>
      <c r="G7" s="78"/>
    </row>
    <row r="8" spans="1:7" ht="26.25" customHeight="1">
      <c r="A8" s="99" t="s">
        <v>945</v>
      </c>
      <c r="B8" s="84" t="s">
        <v>1096</v>
      </c>
      <c r="C8" s="81" t="s">
        <v>692</v>
      </c>
      <c r="D8" s="148">
        <v>166201</v>
      </c>
      <c r="E8" s="82">
        <v>-45930</v>
      </c>
      <c r="F8" s="78"/>
      <c r="G8" s="78"/>
    </row>
    <row r="9" spans="1:7" ht="26.25" customHeight="1">
      <c r="A9" s="99" t="s">
        <v>948</v>
      </c>
      <c r="B9" s="84" t="s">
        <v>1097</v>
      </c>
      <c r="C9" s="81" t="s">
        <v>693</v>
      </c>
      <c r="D9" s="148"/>
      <c r="E9" s="82"/>
      <c r="F9" s="78"/>
      <c r="G9" s="78"/>
    </row>
    <row r="10" spans="1:7" ht="26.25" customHeight="1">
      <c r="A10" s="72" t="s">
        <v>426</v>
      </c>
      <c r="B10" s="73" t="s">
        <v>1098</v>
      </c>
      <c r="C10" s="74" t="s">
        <v>694</v>
      </c>
      <c r="D10" s="75">
        <f>D11+D12</f>
        <v>17096733</v>
      </c>
      <c r="E10" s="75">
        <f>E11+E12</f>
        <v>17111948</v>
      </c>
      <c r="F10" s="76"/>
      <c r="G10" s="76"/>
    </row>
    <row r="11" spans="1:7" ht="26.25" customHeight="1">
      <c r="A11" s="97" t="s">
        <v>1099</v>
      </c>
      <c r="B11" s="80" t="s">
        <v>1100</v>
      </c>
      <c r="C11" s="81" t="s">
        <v>695</v>
      </c>
      <c r="D11" s="82">
        <v>12718543</v>
      </c>
      <c r="E11" s="82">
        <v>13132733</v>
      </c>
      <c r="F11" s="78"/>
      <c r="G11" s="78"/>
    </row>
    <row r="12" spans="1:7" ht="26.25" customHeight="1">
      <c r="A12" s="99" t="s">
        <v>1101</v>
      </c>
      <c r="B12" s="80" t="s">
        <v>1102</v>
      </c>
      <c r="C12" s="81">
        <v>10</v>
      </c>
      <c r="D12" s="82">
        <v>4378190</v>
      </c>
      <c r="E12" s="82">
        <v>3979215</v>
      </c>
      <c r="F12" s="78"/>
      <c r="G12" s="78"/>
    </row>
    <row r="13" spans="1:7" ht="26.25" customHeight="1">
      <c r="A13" s="100" t="s">
        <v>398</v>
      </c>
      <c r="B13" s="73" t="s">
        <v>1103</v>
      </c>
      <c r="C13" s="74">
        <v>11</v>
      </c>
      <c r="D13" s="75">
        <f>D5+D6-D10</f>
        <v>9757412</v>
      </c>
      <c r="E13" s="75">
        <f>E5+E6-E10</f>
        <v>9821387</v>
      </c>
      <c r="F13" s="78"/>
      <c r="G13" s="78"/>
    </row>
    <row r="14" spans="1:7" ht="26.25" customHeight="1">
      <c r="A14" s="97" t="s">
        <v>447</v>
      </c>
      <c r="B14" s="80" t="s">
        <v>1104</v>
      </c>
      <c r="C14" s="81">
        <v>12</v>
      </c>
      <c r="D14" s="82">
        <v>7178956</v>
      </c>
      <c r="E14" s="82">
        <v>7678348</v>
      </c>
      <c r="F14" s="78"/>
      <c r="G14" s="78"/>
    </row>
    <row r="15" spans="1:7" ht="26.25" customHeight="1">
      <c r="A15" s="97" t="s">
        <v>448</v>
      </c>
      <c r="B15" s="80" t="s">
        <v>1105</v>
      </c>
      <c r="C15" s="81">
        <v>13</v>
      </c>
      <c r="D15" s="82">
        <v>5145168</v>
      </c>
      <c r="E15" s="82">
        <v>5507019</v>
      </c>
      <c r="F15" s="78"/>
      <c r="G15" s="78"/>
    </row>
    <row r="16" spans="1:7" ht="26.25" customHeight="1">
      <c r="A16" s="99" t="s">
        <v>1106</v>
      </c>
      <c r="B16" s="80" t="s">
        <v>1107</v>
      </c>
      <c r="C16" s="81">
        <v>14</v>
      </c>
      <c r="D16" s="82">
        <v>0</v>
      </c>
      <c r="E16" s="82">
        <v>0</v>
      </c>
      <c r="F16" s="78"/>
      <c r="G16" s="78"/>
    </row>
    <row r="17" spans="1:7" ht="26.25" customHeight="1">
      <c r="A17" s="99" t="s">
        <v>1108</v>
      </c>
      <c r="B17" s="80" t="s">
        <v>1109</v>
      </c>
      <c r="C17" s="81">
        <v>15</v>
      </c>
      <c r="D17" s="82">
        <v>1823080</v>
      </c>
      <c r="E17" s="82">
        <v>1948182</v>
      </c>
      <c r="F17" s="78"/>
      <c r="G17" s="78"/>
    </row>
    <row r="18" spans="1:7" ht="26.25" customHeight="1">
      <c r="A18" s="99" t="s">
        <v>1110</v>
      </c>
      <c r="B18" s="80" t="s">
        <v>1111</v>
      </c>
      <c r="C18" s="81">
        <v>16</v>
      </c>
      <c r="D18" s="82">
        <v>210708</v>
      </c>
      <c r="E18" s="82">
        <v>223147</v>
      </c>
      <c r="F18" s="78"/>
      <c r="G18" s="78"/>
    </row>
    <row r="19" spans="1:7" ht="30" customHeight="1">
      <c r="A19" s="97" t="s">
        <v>482</v>
      </c>
      <c r="B19" s="80" t="s">
        <v>1112</v>
      </c>
      <c r="C19" s="81">
        <v>17</v>
      </c>
      <c r="D19" s="148">
        <v>97377</v>
      </c>
      <c r="E19" s="82">
        <v>90115</v>
      </c>
      <c r="F19" s="76"/>
      <c r="G19" s="76"/>
    </row>
    <row r="20" spans="1:7" ht="33" customHeight="1">
      <c r="A20" s="97" t="s">
        <v>483</v>
      </c>
      <c r="B20" s="80" t="s">
        <v>1113</v>
      </c>
      <c r="C20" s="81">
        <v>18</v>
      </c>
      <c r="D20" s="148">
        <v>1834138</v>
      </c>
      <c r="E20" s="82">
        <v>1640668</v>
      </c>
      <c r="F20" s="78"/>
      <c r="G20" s="78"/>
    </row>
    <row r="21" spans="1:7" ht="26.25" customHeight="1">
      <c r="A21" s="99" t="s">
        <v>1114</v>
      </c>
      <c r="B21" s="80" t="s">
        <v>1115</v>
      </c>
      <c r="C21" s="81">
        <v>19</v>
      </c>
      <c r="D21" s="86">
        <v>872723</v>
      </c>
      <c r="E21" s="82">
        <v>132370</v>
      </c>
      <c r="F21" s="78"/>
      <c r="G21" s="78"/>
    </row>
    <row r="22" spans="1:7" ht="26.25" customHeight="1">
      <c r="A22" s="97" t="s">
        <v>31</v>
      </c>
      <c r="B22" s="80" t="s">
        <v>1116</v>
      </c>
      <c r="C22" s="81">
        <v>20</v>
      </c>
      <c r="D22" s="148">
        <v>779216</v>
      </c>
      <c r="E22" s="82">
        <v>126073</v>
      </c>
      <c r="F22" s="78"/>
      <c r="G22" s="78"/>
    </row>
    <row r="23" spans="1:7" ht="26.25" customHeight="1">
      <c r="A23" s="97" t="s">
        <v>484</v>
      </c>
      <c r="B23" s="80" t="s">
        <v>1117</v>
      </c>
      <c r="C23" s="81" t="s">
        <v>823</v>
      </c>
      <c r="D23" s="148">
        <v>23085</v>
      </c>
      <c r="E23" s="86">
        <v>-22335</v>
      </c>
      <c r="F23" s="78"/>
      <c r="G23" s="78"/>
    </row>
    <row r="24" spans="1:7" ht="26.25" customHeight="1">
      <c r="A24" s="99" t="s">
        <v>1118</v>
      </c>
      <c r="B24" s="80" t="s">
        <v>1119</v>
      </c>
      <c r="C24" s="81" t="s">
        <v>826</v>
      </c>
      <c r="D24" s="86">
        <v>1363412</v>
      </c>
      <c r="E24" s="82">
        <v>1205558</v>
      </c>
      <c r="F24" s="78"/>
      <c r="G24" s="78"/>
    </row>
    <row r="25" spans="1:7" ht="26.25" customHeight="1">
      <c r="A25" s="97" t="s">
        <v>1120</v>
      </c>
      <c r="B25" s="80" t="s">
        <v>1121</v>
      </c>
      <c r="C25" s="81" t="s">
        <v>828</v>
      </c>
      <c r="D25" s="148">
        <v>101652</v>
      </c>
      <c r="E25" s="82">
        <v>134499</v>
      </c>
      <c r="F25" s="78"/>
      <c r="G25" s="78"/>
    </row>
    <row r="26" spans="1:7" ht="26.25" customHeight="1">
      <c r="A26" s="99" t="s">
        <v>1122</v>
      </c>
      <c r="B26" s="80" t="s">
        <v>1123</v>
      </c>
      <c r="C26" s="81" t="s">
        <v>830</v>
      </c>
      <c r="D26" s="148"/>
      <c r="E26" s="82"/>
      <c r="F26" s="76"/>
      <c r="G26" s="76"/>
    </row>
    <row r="27" spans="1:7" ht="26.25" customHeight="1">
      <c r="A27" s="97" t="s">
        <v>1124</v>
      </c>
      <c r="B27" s="80" t="s">
        <v>1125</v>
      </c>
      <c r="C27" s="81" t="s">
        <v>832</v>
      </c>
      <c r="D27" s="148"/>
      <c r="E27" s="82"/>
      <c r="F27" s="78"/>
      <c r="G27" s="78"/>
    </row>
    <row r="28" spans="1:7" ht="31.5">
      <c r="A28" s="100" t="s">
        <v>1126</v>
      </c>
      <c r="B28" s="73" t="s">
        <v>1127</v>
      </c>
      <c r="C28" s="74" t="s">
        <v>834</v>
      </c>
      <c r="D28" s="149">
        <f>D13-D14-D19-D20+D21-D22-D23+D24-D25+(-D26)-(-D27)</f>
        <v>1979123</v>
      </c>
      <c r="E28" s="75">
        <f>E13-E14-E19-E20+E21-E22-E23+E24-E25+(-E26)-(-E27)</f>
        <v>1511947</v>
      </c>
      <c r="F28" s="78"/>
      <c r="G28" s="78"/>
    </row>
    <row r="29" spans="1:7" ht="31.5" customHeight="1">
      <c r="A29" s="99" t="s">
        <v>1128</v>
      </c>
      <c r="B29" s="80" t="s">
        <v>1129</v>
      </c>
      <c r="C29" s="81" t="s">
        <v>837</v>
      </c>
      <c r="D29" s="86">
        <v>449955</v>
      </c>
      <c r="E29" s="82">
        <v>0</v>
      </c>
      <c r="F29" s="76"/>
      <c r="G29" s="76"/>
    </row>
    <row r="30" spans="1:7" ht="16.5" customHeight="1">
      <c r="A30" s="337" t="s">
        <v>1082</v>
      </c>
      <c r="B30" s="372" t="s">
        <v>1083</v>
      </c>
      <c r="C30" s="372" t="s">
        <v>1084</v>
      </c>
      <c r="D30" s="337" t="s">
        <v>1085</v>
      </c>
      <c r="E30" s="337"/>
      <c r="F30" s="78"/>
      <c r="G30" s="78"/>
    </row>
    <row r="31" spans="1:7" ht="42.75">
      <c r="A31" s="371"/>
      <c r="B31" s="373"/>
      <c r="C31" s="373"/>
      <c r="D31" s="69" t="s">
        <v>1086</v>
      </c>
      <c r="E31" s="69" t="s">
        <v>1087</v>
      </c>
      <c r="F31" s="78"/>
      <c r="G31" s="78"/>
    </row>
    <row r="32" spans="1:7" ht="28.5" customHeight="1">
      <c r="A32" s="97" t="s">
        <v>1130</v>
      </c>
      <c r="B32" s="80" t="s">
        <v>1131</v>
      </c>
      <c r="C32" s="81" t="s">
        <v>1132</v>
      </c>
      <c r="D32" s="82">
        <v>1222451</v>
      </c>
      <c r="E32" s="82"/>
      <c r="F32" s="78"/>
      <c r="G32" s="78"/>
    </row>
    <row r="33" spans="1:20" ht="26.25" customHeight="1">
      <c r="A33" s="99" t="s">
        <v>1133</v>
      </c>
      <c r="B33" s="80" t="s">
        <v>1134</v>
      </c>
      <c r="C33" s="81" t="s">
        <v>1135</v>
      </c>
      <c r="D33" s="86">
        <f>D34+D35+D36</f>
        <v>0</v>
      </c>
      <c r="E33" s="82">
        <f>E34+E35+E36</f>
        <v>0</v>
      </c>
      <c r="F33" s="78"/>
      <c r="G33" s="78"/>
    </row>
    <row r="34" spans="1:20" ht="30.6" customHeight="1">
      <c r="A34" s="99" t="s">
        <v>1136</v>
      </c>
      <c r="B34" s="80" t="s">
        <v>1137</v>
      </c>
      <c r="C34" s="81" t="s">
        <v>1138</v>
      </c>
      <c r="D34" s="148"/>
      <c r="E34" s="82"/>
      <c r="F34" s="78"/>
      <c r="G34" s="78"/>
    </row>
    <row r="35" spans="1:20" ht="26.25" customHeight="1">
      <c r="A35" s="99" t="s">
        <v>773</v>
      </c>
      <c r="B35" s="80" t="s">
        <v>1139</v>
      </c>
      <c r="C35" s="81" t="s">
        <v>1140</v>
      </c>
      <c r="D35" s="148"/>
      <c r="E35" s="82"/>
      <c r="F35" s="78"/>
      <c r="G35" s="78"/>
    </row>
    <row r="36" spans="1:20" ht="26.25" customHeight="1">
      <c r="A36" s="99" t="s">
        <v>776</v>
      </c>
      <c r="B36" s="80" t="s">
        <v>1141</v>
      </c>
      <c r="C36" s="81" t="s">
        <v>1142</v>
      </c>
      <c r="D36" s="148"/>
      <c r="E36" s="82"/>
      <c r="F36" s="78"/>
      <c r="G36" s="78"/>
    </row>
    <row r="37" spans="1:20" ht="25.9" customHeight="1">
      <c r="A37" s="99" t="s">
        <v>1143</v>
      </c>
      <c r="B37" s="80" t="s">
        <v>1144</v>
      </c>
      <c r="C37" s="81" t="s">
        <v>1145</v>
      </c>
      <c r="D37" s="86"/>
      <c r="E37" s="82"/>
      <c r="F37" s="78"/>
      <c r="G37" s="78"/>
    </row>
    <row r="38" spans="1:20" ht="26.25" customHeight="1">
      <c r="A38" s="97" t="s">
        <v>1146</v>
      </c>
      <c r="B38" s="80" t="s">
        <v>1147</v>
      </c>
      <c r="C38" s="81" t="s">
        <v>1148</v>
      </c>
      <c r="D38" s="86"/>
      <c r="E38" s="82"/>
      <c r="F38" s="78"/>
      <c r="G38" s="78"/>
    </row>
    <row r="39" spans="1:20" ht="26.25" customHeight="1">
      <c r="A39" s="101" t="s">
        <v>1149</v>
      </c>
      <c r="B39" s="80" t="s">
        <v>1150</v>
      </c>
      <c r="C39" s="81" t="s">
        <v>1151</v>
      </c>
      <c r="D39" s="86"/>
      <c r="E39" s="82"/>
      <c r="F39" s="78"/>
      <c r="G39" s="78"/>
    </row>
    <row r="40" spans="1:20" ht="26.25" customHeight="1">
      <c r="A40" s="97" t="s">
        <v>1152</v>
      </c>
      <c r="B40" s="80" t="s">
        <v>1153</v>
      </c>
      <c r="C40" s="81" t="s">
        <v>1154</v>
      </c>
      <c r="D40" s="86"/>
      <c r="E40" s="82"/>
      <c r="F40" s="78"/>
      <c r="G40" s="78"/>
    </row>
    <row r="41" spans="1:20" ht="25.35" customHeight="1">
      <c r="A41" s="97" t="s">
        <v>1155</v>
      </c>
      <c r="B41" s="102" t="s">
        <v>1156</v>
      </c>
      <c r="C41" s="81" t="s">
        <v>1157</v>
      </c>
      <c r="D41" s="86"/>
      <c r="E41" s="82">
        <v>0</v>
      </c>
      <c r="F41" s="78"/>
      <c r="G41" s="78"/>
      <c r="S41" s="103"/>
      <c r="T41" s="103"/>
    </row>
    <row r="42" spans="1:20" ht="25.9" customHeight="1">
      <c r="A42" s="101" t="s">
        <v>1158</v>
      </c>
      <c r="B42" s="80" t="s">
        <v>1159</v>
      </c>
      <c r="C42" s="81" t="s">
        <v>1160</v>
      </c>
      <c r="D42" s="86">
        <v>91330</v>
      </c>
      <c r="E42" s="82">
        <v>78028</v>
      </c>
      <c r="F42" s="78"/>
      <c r="G42" s="78"/>
    </row>
    <row r="43" spans="1:20" ht="26.25" customHeight="1">
      <c r="A43" s="97" t="s">
        <v>1161</v>
      </c>
      <c r="B43" s="80" t="s">
        <v>1162</v>
      </c>
      <c r="C43" s="81" t="s">
        <v>1163</v>
      </c>
      <c r="D43" s="86">
        <v>101719</v>
      </c>
      <c r="E43" s="82">
        <v>122660</v>
      </c>
      <c r="F43" s="78"/>
      <c r="G43" s="78"/>
    </row>
    <row r="44" spans="1:20" ht="26.25" customHeight="1">
      <c r="A44" s="99" t="s">
        <v>1164</v>
      </c>
      <c r="B44" s="80" t="s">
        <v>1165</v>
      </c>
      <c r="C44" s="81" t="s">
        <v>1166</v>
      </c>
      <c r="D44" s="86">
        <v>33</v>
      </c>
      <c r="E44" s="82">
        <v>4</v>
      </c>
      <c r="F44" s="78"/>
      <c r="G44" s="78"/>
    </row>
    <row r="45" spans="1:20" ht="26.25" customHeight="1">
      <c r="A45" s="97" t="s">
        <v>1167</v>
      </c>
      <c r="B45" s="80" t="s">
        <v>1168</v>
      </c>
      <c r="C45" s="81" t="s">
        <v>1169</v>
      </c>
      <c r="D45" s="86">
        <v>305</v>
      </c>
      <c r="E45" s="82">
        <v>264</v>
      </c>
      <c r="F45" s="78"/>
      <c r="G45" s="78"/>
    </row>
    <row r="46" spans="1:20" ht="26.25" customHeight="1">
      <c r="A46" s="104" t="s">
        <v>1170</v>
      </c>
      <c r="B46" s="80" t="s">
        <v>1171</v>
      </c>
      <c r="C46" s="81" t="s">
        <v>1172</v>
      </c>
      <c r="D46" s="86">
        <v>21</v>
      </c>
      <c r="E46" s="82">
        <v>9</v>
      </c>
      <c r="F46" s="78"/>
      <c r="G46" s="78"/>
    </row>
    <row r="47" spans="1:20" ht="26.25" customHeight="1">
      <c r="A47" s="97" t="s">
        <v>1173</v>
      </c>
      <c r="B47" s="80" t="s">
        <v>1174</v>
      </c>
      <c r="C47" s="81" t="s">
        <v>1175</v>
      </c>
      <c r="D47" s="148">
        <v>33633</v>
      </c>
      <c r="E47" s="82">
        <v>37773</v>
      </c>
      <c r="F47" s="78"/>
      <c r="G47" s="78"/>
    </row>
    <row r="48" spans="1:20" ht="26.25" customHeight="1">
      <c r="A48" s="104" t="s">
        <v>1176</v>
      </c>
      <c r="B48" s="80" t="s">
        <v>1177</v>
      </c>
      <c r="C48" s="81" t="s">
        <v>1178</v>
      </c>
      <c r="D48" s="148"/>
      <c r="E48" s="82"/>
      <c r="F48" s="78"/>
      <c r="G48" s="78"/>
    </row>
    <row r="49" spans="1:7" ht="30.95" customHeight="1">
      <c r="A49" s="97" t="s">
        <v>1179</v>
      </c>
      <c r="B49" s="80" t="s">
        <v>1180</v>
      </c>
      <c r="C49" s="81" t="s">
        <v>1181</v>
      </c>
      <c r="D49" s="148"/>
      <c r="E49" s="82"/>
      <c r="F49" s="78"/>
      <c r="G49" s="91"/>
    </row>
    <row r="50" spans="1:7" ht="45.75" customHeight="1">
      <c r="A50" s="100" t="s">
        <v>1126</v>
      </c>
      <c r="B50" s="73" t="s">
        <v>1182</v>
      </c>
      <c r="C50" s="74" t="s">
        <v>1183</v>
      </c>
      <c r="D50" s="75">
        <f>D29-D32+D33+D37-D38+D39-D40-D41+D42-D43+D44-D45+D46-D47+(-D48)-(-D49)</f>
        <v>-816769</v>
      </c>
      <c r="E50" s="75">
        <f>E29-E32+E33+E37-E38+E39-E40-E41+E42-E43+E44-E45+E46-E47+(-E48)-(-E49)</f>
        <v>-82656</v>
      </c>
      <c r="F50" s="78"/>
      <c r="G50" s="91"/>
    </row>
    <row r="51" spans="1:7" ht="30" customHeight="1">
      <c r="A51" s="100" t="s">
        <v>1184</v>
      </c>
      <c r="B51" s="73" t="s">
        <v>1185</v>
      </c>
      <c r="C51" s="74" t="s">
        <v>1186</v>
      </c>
      <c r="D51" s="75">
        <f>D28+D50</f>
        <v>1162354</v>
      </c>
      <c r="E51" s="75">
        <f>E28+E50</f>
        <v>1429291</v>
      </c>
      <c r="F51" s="78"/>
      <c r="G51" s="91"/>
    </row>
    <row r="52" spans="1:7" ht="28.5" customHeight="1">
      <c r="A52" s="97" t="s">
        <v>399</v>
      </c>
      <c r="B52" s="80" t="s">
        <v>1187</v>
      </c>
      <c r="C52" s="81" t="s">
        <v>1188</v>
      </c>
      <c r="D52" s="82">
        <f>D53+D54</f>
        <v>389599</v>
      </c>
      <c r="E52" s="82">
        <v>233956</v>
      </c>
      <c r="F52" s="78"/>
      <c r="G52" s="105"/>
    </row>
    <row r="53" spans="1:7" ht="26.25" customHeight="1">
      <c r="A53" s="97" t="s">
        <v>1189</v>
      </c>
      <c r="B53" s="80" t="s">
        <v>1190</v>
      </c>
      <c r="C53" s="81" t="s">
        <v>1191</v>
      </c>
      <c r="D53" s="82">
        <v>497940</v>
      </c>
      <c r="E53" s="82">
        <v>258056</v>
      </c>
      <c r="F53" s="78"/>
      <c r="G53" s="105"/>
    </row>
    <row r="54" spans="1:7" ht="26.25" customHeight="1">
      <c r="A54" s="99" t="s">
        <v>1106</v>
      </c>
      <c r="B54" s="80" t="s">
        <v>1192</v>
      </c>
      <c r="C54" s="81" t="s">
        <v>1193</v>
      </c>
      <c r="D54" s="82">
        <v>-108341</v>
      </c>
      <c r="E54" s="82">
        <v>-24100</v>
      </c>
      <c r="F54" s="78"/>
      <c r="G54" s="105"/>
    </row>
    <row r="55" spans="1:7" ht="32.25" customHeight="1">
      <c r="A55" s="100" t="s">
        <v>1184</v>
      </c>
      <c r="B55" s="73" t="s">
        <v>1194</v>
      </c>
      <c r="C55" s="74" t="s">
        <v>1195</v>
      </c>
      <c r="D55" s="75">
        <f>D51-D52</f>
        <v>772755</v>
      </c>
      <c r="E55" s="75">
        <f>E51-E52</f>
        <v>1195335</v>
      </c>
      <c r="F55" s="78"/>
      <c r="G55" s="78"/>
    </row>
    <row r="56" spans="1:7" ht="26.25" customHeight="1">
      <c r="A56" s="104" t="s">
        <v>1196</v>
      </c>
      <c r="B56" s="106" t="s">
        <v>1197</v>
      </c>
      <c r="C56" s="81" t="s">
        <v>1198</v>
      </c>
      <c r="D56" s="82"/>
      <c r="E56" s="82"/>
      <c r="F56" s="78"/>
      <c r="G56" s="78"/>
    </row>
    <row r="57" spans="1:7" ht="26.25" customHeight="1">
      <c r="A57" s="97" t="s">
        <v>1199</v>
      </c>
      <c r="B57" s="107" t="s">
        <v>1200</v>
      </c>
      <c r="C57" s="81" t="s">
        <v>1201</v>
      </c>
      <c r="D57" s="82"/>
      <c r="E57" s="82"/>
      <c r="F57" s="78"/>
      <c r="G57" s="78"/>
    </row>
    <row r="58" spans="1:7" ht="26.25" customHeight="1">
      <c r="A58" s="100" t="s">
        <v>1126</v>
      </c>
      <c r="B58" s="73" t="s">
        <v>1202</v>
      </c>
      <c r="C58" s="74" t="s">
        <v>1203</v>
      </c>
      <c r="D58" s="75">
        <f>D56-D57</f>
        <v>0</v>
      </c>
      <c r="E58" s="75">
        <f>E56-E57</f>
        <v>0</v>
      </c>
      <c r="F58" s="78"/>
      <c r="G58" s="78"/>
    </row>
    <row r="59" spans="1:7" ht="16.5" customHeight="1">
      <c r="A59" s="337" t="s">
        <v>1082</v>
      </c>
      <c r="B59" s="372" t="s">
        <v>1083</v>
      </c>
      <c r="C59" s="372" t="s">
        <v>1084</v>
      </c>
      <c r="D59" s="337" t="s">
        <v>1085</v>
      </c>
      <c r="E59" s="337"/>
      <c r="F59" s="78"/>
      <c r="G59" s="78"/>
    </row>
    <row r="60" spans="1:7" ht="42.75">
      <c r="A60" s="371"/>
      <c r="B60" s="373"/>
      <c r="C60" s="373"/>
      <c r="D60" s="69" t="s">
        <v>1086</v>
      </c>
      <c r="E60" s="69" t="s">
        <v>1087</v>
      </c>
      <c r="F60" s="78"/>
      <c r="G60" s="78"/>
    </row>
    <row r="61" spans="1:7" ht="26.25" customHeight="1">
      <c r="A61" s="97" t="s">
        <v>1204</v>
      </c>
      <c r="B61" s="80" t="s">
        <v>1205</v>
      </c>
      <c r="C61" s="81" t="s">
        <v>1206</v>
      </c>
      <c r="D61" s="82">
        <f>D62+D63</f>
        <v>0</v>
      </c>
      <c r="E61" s="82">
        <f>E62+E63</f>
        <v>0</v>
      </c>
      <c r="F61" s="78"/>
      <c r="G61" s="78"/>
    </row>
    <row r="62" spans="1:7" ht="26.25" customHeight="1">
      <c r="A62" s="97" t="s">
        <v>1207</v>
      </c>
      <c r="B62" s="106" t="s">
        <v>1208</v>
      </c>
      <c r="C62" s="81" t="s">
        <v>1209</v>
      </c>
      <c r="D62" s="82"/>
      <c r="E62" s="82"/>
      <c r="F62" s="78"/>
      <c r="G62" s="78"/>
    </row>
    <row r="63" spans="1:7" ht="26.25" customHeight="1">
      <c r="A63" s="99" t="s">
        <v>201</v>
      </c>
      <c r="B63" s="108" t="s">
        <v>1210</v>
      </c>
      <c r="C63" s="81" t="s">
        <v>1211</v>
      </c>
      <c r="D63" s="82"/>
      <c r="E63" s="82"/>
      <c r="F63" s="78"/>
      <c r="G63" s="78"/>
    </row>
    <row r="64" spans="1:7" ht="25.5" customHeight="1">
      <c r="A64" s="100" t="s">
        <v>1126</v>
      </c>
      <c r="B64" s="73" t="s">
        <v>1212</v>
      </c>
      <c r="C64" s="74" t="s">
        <v>1213</v>
      </c>
      <c r="D64" s="75">
        <f>D58-D61</f>
        <v>0</v>
      </c>
      <c r="E64" s="75">
        <f>E58-E61</f>
        <v>0</v>
      </c>
      <c r="F64" s="78"/>
      <c r="G64" s="78"/>
    </row>
    <row r="65" spans="1:7" ht="25.5" customHeight="1">
      <c r="A65" s="100" t="s">
        <v>1214</v>
      </c>
      <c r="B65" s="73" t="s">
        <v>1215</v>
      </c>
      <c r="C65" s="74" t="s">
        <v>1216</v>
      </c>
      <c r="D65" s="75">
        <f>D51+D58</f>
        <v>1162354</v>
      </c>
      <c r="E65" s="75">
        <f>E51+E58</f>
        <v>1429291</v>
      </c>
      <c r="F65" s="78"/>
      <c r="G65" s="78"/>
    </row>
    <row r="66" spans="1:7" ht="39" customHeight="1">
      <c r="A66" s="97" t="s">
        <v>1122</v>
      </c>
      <c r="B66" s="80" t="s">
        <v>1217</v>
      </c>
      <c r="C66" s="81" t="s">
        <v>1218</v>
      </c>
      <c r="D66" s="75"/>
      <c r="E66" s="75"/>
      <c r="F66" s="78"/>
      <c r="G66" s="78"/>
    </row>
    <row r="67" spans="1:7" ht="25.5" customHeight="1">
      <c r="A67" s="100" t="s">
        <v>1214</v>
      </c>
      <c r="B67" s="73" t="s">
        <v>1219</v>
      </c>
      <c r="C67" s="74" t="s">
        <v>1220</v>
      </c>
      <c r="D67" s="75">
        <f>D55+D64-D66</f>
        <v>772755</v>
      </c>
      <c r="E67" s="75">
        <f>E55+E64-E66</f>
        <v>1195335</v>
      </c>
      <c r="F67" s="78"/>
      <c r="G67" s="78"/>
    </row>
    <row r="68" spans="1:7" ht="20.100000000000001" customHeight="1">
      <c r="C68" s="111"/>
      <c r="D68" s="112"/>
      <c r="F68" s="78"/>
      <c r="G68" s="78"/>
    </row>
    <row r="69" spans="1:7">
      <c r="C69" s="111"/>
      <c r="D69" s="112"/>
      <c r="E69" s="112"/>
      <c r="F69" s="78"/>
      <c r="G69" s="78"/>
    </row>
    <row r="70" spans="1:7" ht="20.100000000000001" customHeight="1">
      <c r="C70" s="111"/>
      <c r="F70" s="78"/>
      <c r="G70" s="78"/>
    </row>
    <row r="71" spans="1:7" ht="20.100000000000001" customHeight="1">
      <c r="C71" s="111"/>
      <c r="F71" s="78"/>
      <c r="G71" s="78"/>
    </row>
    <row r="72" spans="1:7">
      <c r="C72" s="113"/>
      <c r="D72" s="112"/>
      <c r="E72" s="112"/>
      <c r="F72" s="78"/>
      <c r="G72" s="78"/>
    </row>
    <row r="73" spans="1:7" ht="20.100000000000001" customHeight="1">
      <c r="C73" s="111"/>
      <c r="F73" s="78"/>
      <c r="G73" s="78"/>
    </row>
    <row r="74" spans="1:7">
      <c r="C74" s="113"/>
      <c r="D74" s="112"/>
      <c r="E74" s="112"/>
      <c r="F74" s="78"/>
      <c r="G74" s="78"/>
    </row>
    <row r="75" spans="1:7" ht="20.100000000000001" customHeight="1">
      <c r="A75" s="114"/>
      <c r="B75" s="115"/>
      <c r="C75" s="113"/>
      <c r="D75" s="112"/>
      <c r="E75" s="112"/>
      <c r="F75" s="78"/>
      <c r="G75" s="78"/>
    </row>
    <row r="76" spans="1:7">
      <c r="A76" s="116"/>
      <c r="C76" s="117"/>
      <c r="F76" s="78"/>
      <c r="G76" s="78"/>
    </row>
    <row r="77" spans="1:7">
      <c r="F77" s="78"/>
      <c r="G77" s="78"/>
    </row>
    <row r="78" spans="1:7">
      <c r="F78" s="78"/>
      <c r="G78" s="78"/>
    </row>
    <row r="79" spans="1:7">
      <c r="F79" s="78"/>
      <c r="G79" s="78"/>
    </row>
    <row r="80" spans="1:7">
      <c r="F80" s="78"/>
      <c r="G80" s="78"/>
    </row>
    <row r="81" spans="6:7">
      <c r="F81" s="78"/>
      <c r="G81" s="78"/>
    </row>
    <row r="82" spans="6:7">
      <c r="F82" s="78"/>
      <c r="G82" s="78"/>
    </row>
    <row r="83" spans="6:7">
      <c r="F83" s="78"/>
      <c r="G83" s="78"/>
    </row>
    <row r="84" spans="6:7">
      <c r="F84" s="78"/>
      <c r="G84" s="78"/>
    </row>
    <row r="85" spans="6:7">
      <c r="F85" s="78"/>
      <c r="G85" s="78"/>
    </row>
    <row r="86" spans="6:7">
      <c r="F86" s="78"/>
      <c r="G86" s="78"/>
    </row>
    <row r="87" spans="6:7">
      <c r="F87" s="78"/>
      <c r="G87" s="78"/>
    </row>
    <row r="88" spans="6:7">
      <c r="F88" s="78"/>
      <c r="G88" s="78"/>
    </row>
    <row r="89" spans="6:7">
      <c r="F89" s="78"/>
      <c r="G89" s="78"/>
    </row>
    <row r="90" spans="6:7">
      <c r="F90" s="78"/>
      <c r="G90" s="78"/>
    </row>
    <row r="91" spans="6:7">
      <c r="F91" s="78"/>
      <c r="G91" s="78"/>
    </row>
    <row r="92" spans="6:7">
      <c r="F92" s="78"/>
      <c r="G92" s="78"/>
    </row>
    <row r="93" spans="6:7">
      <c r="F93" s="78"/>
      <c r="G93" s="78"/>
    </row>
    <row r="94" spans="6:7">
      <c r="F94" s="78"/>
      <c r="G94" s="78"/>
    </row>
    <row r="95" spans="6:7">
      <c r="F95" s="78"/>
      <c r="G95" s="78"/>
    </row>
    <row r="96" spans="6:7">
      <c r="F96" s="78"/>
      <c r="G96" s="78"/>
    </row>
    <row r="97" spans="6:7">
      <c r="F97" s="78"/>
      <c r="G97" s="78"/>
    </row>
    <row r="98" spans="6:7">
      <c r="F98" s="78"/>
      <c r="G98" s="78"/>
    </row>
    <row r="99" spans="6:7">
      <c r="F99" s="78"/>
      <c r="G99" s="78"/>
    </row>
    <row r="100" spans="6:7">
      <c r="F100" s="78"/>
      <c r="G100" s="78"/>
    </row>
    <row r="101" spans="6:7">
      <c r="F101" s="78"/>
      <c r="G101" s="78"/>
    </row>
    <row r="102" spans="6:7">
      <c r="F102" s="78"/>
      <c r="G102" s="78"/>
    </row>
    <row r="103" spans="6:7">
      <c r="F103" s="78"/>
      <c r="G103" s="78"/>
    </row>
    <row r="104" spans="6:7">
      <c r="F104" s="78"/>
      <c r="G104" s="78"/>
    </row>
    <row r="105" spans="6:7">
      <c r="F105" s="78"/>
      <c r="G105" s="78"/>
    </row>
    <row r="106" spans="6:7">
      <c r="F106" s="78"/>
      <c r="G106" s="78"/>
    </row>
    <row r="107" spans="6:7">
      <c r="F107" s="78"/>
      <c r="G107" s="78"/>
    </row>
    <row r="108" spans="6:7">
      <c r="F108" s="78"/>
      <c r="G108" s="78"/>
    </row>
    <row r="109" spans="6:7">
      <c r="F109" s="78"/>
      <c r="G109" s="78"/>
    </row>
    <row r="110" spans="6:7">
      <c r="F110" s="78"/>
      <c r="G110" s="78"/>
    </row>
    <row r="111" spans="6:7">
      <c r="F111" s="78"/>
      <c r="G111" s="78"/>
    </row>
    <row r="112" spans="6:7">
      <c r="F112" s="78"/>
      <c r="G112" s="78"/>
    </row>
    <row r="113" spans="6:7">
      <c r="F113" s="78"/>
      <c r="G113" s="78"/>
    </row>
    <row r="114" spans="6:7">
      <c r="F114" s="78"/>
      <c r="G114" s="78"/>
    </row>
    <row r="115" spans="6:7">
      <c r="F115" s="78"/>
      <c r="G115" s="78"/>
    </row>
    <row r="116" spans="6:7">
      <c r="F116" s="78"/>
      <c r="G116" s="78"/>
    </row>
    <row r="117" spans="6:7">
      <c r="F117" s="78"/>
      <c r="G117" s="78"/>
    </row>
    <row r="118" spans="6:7">
      <c r="F118" s="78"/>
      <c r="G118" s="78"/>
    </row>
    <row r="119" spans="6:7">
      <c r="F119" s="78"/>
      <c r="G119" s="78"/>
    </row>
    <row r="120" spans="6:7">
      <c r="F120" s="78"/>
      <c r="G120" s="78"/>
    </row>
    <row r="121" spans="6:7">
      <c r="F121" s="78"/>
      <c r="G121" s="78"/>
    </row>
    <row r="122" spans="6:7">
      <c r="F122" s="78"/>
      <c r="G122" s="78"/>
    </row>
    <row r="123" spans="6:7">
      <c r="F123" s="78"/>
      <c r="G123" s="78"/>
    </row>
    <row r="124" spans="6:7">
      <c r="F124" s="78"/>
      <c r="G124" s="78"/>
    </row>
    <row r="125" spans="6:7">
      <c r="F125" s="78"/>
      <c r="G125" s="78"/>
    </row>
    <row r="126" spans="6:7">
      <c r="F126" s="78"/>
      <c r="G126" s="78"/>
    </row>
    <row r="127" spans="6:7">
      <c r="F127" s="78"/>
      <c r="G127" s="78"/>
    </row>
    <row r="128" spans="6:7">
      <c r="F128" s="78"/>
      <c r="G128" s="78"/>
    </row>
    <row r="129" spans="6:7">
      <c r="F129" s="78"/>
      <c r="G129" s="78"/>
    </row>
    <row r="130" spans="6:7">
      <c r="F130" s="78"/>
      <c r="G130" s="78"/>
    </row>
    <row r="131" spans="6:7">
      <c r="F131" s="78"/>
      <c r="G131" s="78"/>
    </row>
    <row r="132" spans="6:7">
      <c r="F132" s="78"/>
      <c r="G132" s="78"/>
    </row>
    <row r="133" spans="6:7">
      <c r="F133" s="78"/>
      <c r="G133" s="78"/>
    </row>
    <row r="134" spans="6:7">
      <c r="F134" s="78"/>
      <c r="G134" s="78"/>
    </row>
    <row r="135" spans="6:7">
      <c r="F135" s="78"/>
      <c r="G135" s="78"/>
    </row>
    <row r="136" spans="6:7">
      <c r="F136" s="78"/>
      <c r="G136" s="78"/>
    </row>
    <row r="137" spans="6:7">
      <c r="F137" s="78"/>
      <c r="G137" s="78"/>
    </row>
    <row r="138" spans="6:7">
      <c r="F138" s="78"/>
      <c r="G138" s="78"/>
    </row>
    <row r="139" spans="6:7">
      <c r="F139" s="78"/>
      <c r="G139" s="78"/>
    </row>
    <row r="140" spans="6:7">
      <c r="F140" s="78"/>
      <c r="G140" s="78"/>
    </row>
    <row r="141" spans="6:7">
      <c r="F141" s="78"/>
      <c r="G141" s="78"/>
    </row>
    <row r="142" spans="6:7">
      <c r="F142" s="78"/>
      <c r="G142" s="78"/>
    </row>
    <row r="143" spans="6:7">
      <c r="F143" s="78"/>
      <c r="G143" s="78"/>
    </row>
    <row r="144" spans="6:7">
      <c r="F144" s="78"/>
      <c r="G144" s="78"/>
    </row>
    <row r="145" spans="6:7">
      <c r="F145" s="78"/>
      <c r="G145" s="78"/>
    </row>
    <row r="146" spans="6:7">
      <c r="F146" s="78"/>
      <c r="G146" s="78"/>
    </row>
    <row r="147" spans="6:7">
      <c r="F147" s="78"/>
      <c r="G147" s="78"/>
    </row>
    <row r="148" spans="6:7">
      <c r="F148" s="78"/>
      <c r="G148" s="78"/>
    </row>
    <row r="149" spans="6:7">
      <c r="F149" s="78"/>
      <c r="G149" s="78"/>
    </row>
    <row r="150" spans="6:7">
      <c r="F150" s="78"/>
      <c r="G150" s="78"/>
    </row>
    <row r="151" spans="6:7">
      <c r="F151" s="78"/>
      <c r="G151" s="78"/>
    </row>
    <row r="152" spans="6:7">
      <c r="F152" s="78"/>
      <c r="G152" s="78"/>
    </row>
    <row r="153" spans="6:7">
      <c r="F153" s="78"/>
      <c r="G153" s="78"/>
    </row>
    <row r="154" spans="6:7">
      <c r="F154" s="78"/>
      <c r="G154" s="78"/>
    </row>
    <row r="155" spans="6:7">
      <c r="F155" s="78"/>
      <c r="G155" s="78"/>
    </row>
    <row r="156" spans="6:7">
      <c r="F156" s="78"/>
      <c r="G156" s="78"/>
    </row>
    <row r="157" spans="6:7">
      <c r="F157" s="78"/>
      <c r="G157" s="78"/>
    </row>
    <row r="158" spans="6:7">
      <c r="F158" s="78"/>
      <c r="G158" s="78"/>
    </row>
    <row r="159" spans="6:7">
      <c r="F159" s="78"/>
      <c r="G159" s="78"/>
    </row>
    <row r="160" spans="6:7">
      <c r="F160" s="78"/>
      <c r="G160" s="78"/>
    </row>
    <row r="161" spans="6:7">
      <c r="F161" s="78"/>
      <c r="G161" s="78"/>
    </row>
    <row r="162" spans="6:7">
      <c r="F162" s="78"/>
      <c r="G162" s="78"/>
    </row>
    <row r="163" spans="6:7">
      <c r="F163" s="78"/>
      <c r="G163" s="78"/>
    </row>
    <row r="164" spans="6:7">
      <c r="F164" s="78"/>
      <c r="G164" s="78"/>
    </row>
    <row r="165" spans="6:7">
      <c r="F165" s="78"/>
      <c r="G165" s="78"/>
    </row>
    <row r="166" spans="6:7">
      <c r="F166" s="78"/>
      <c r="G166" s="78"/>
    </row>
    <row r="167" spans="6:7">
      <c r="F167" s="78"/>
      <c r="G167" s="78"/>
    </row>
    <row r="168" spans="6:7">
      <c r="F168" s="78"/>
      <c r="G168" s="78"/>
    </row>
    <row r="169" spans="6:7">
      <c r="F169" s="78"/>
      <c r="G169" s="78"/>
    </row>
    <row r="170" spans="6:7">
      <c r="F170" s="78"/>
      <c r="G170" s="78"/>
    </row>
    <row r="171" spans="6:7">
      <c r="F171" s="78"/>
      <c r="G171" s="78"/>
    </row>
    <row r="172" spans="6:7">
      <c r="F172" s="78"/>
      <c r="G172" s="78"/>
    </row>
    <row r="173" spans="6:7">
      <c r="F173" s="78"/>
      <c r="G173" s="78"/>
    </row>
    <row r="174" spans="6:7">
      <c r="F174" s="78"/>
      <c r="G174" s="78"/>
    </row>
    <row r="175" spans="6:7">
      <c r="F175" s="78"/>
      <c r="G175" s="78"/>
    </row>
    <row r="176" spans="6:7">
      <c r="F176" s="78"/>
      <c r="G176" s="78"/>
    </row>
    <row r="177" spans="6:7">
      <c r="F177" s="78"/>
      <c r="G177" s="78"/>
    </row>
    <row r="178" spans="6:7">
      <c r="F178" s="78"/>
      <c r="G178" s="78"/>
    </row>
    <row r="179" spans="6:7">
      <c r="F179" s="78"/>
      <c r="G179" s="78"/>
    </row>
    <row r="180" spans="6:7">
      <c r="F180" s="78"/>
      <c r="G180" s="78"/>
    </row>
    <row r="181" spans="6:7">
      <c r="F181" s="78"/>
      <c r="G181" s="78"/>
    </row>
    <row r="182" spans="6:7">
      <c r="F182" s="78"/>
      <c r="G182" s="78"/>
    </row>
    <row r="183" spans="6:7">
      <c r="F183" s="78"/>
      <c r="G183" s="78"/>
    </row>
    <row r="184" spans="6:7">
      <c r="F184" s="78"/>
      <c r="G184" s="78"/>
    </row>
    <row r="185" spans="6:7">
      <c r="F185" s="78"/>
      <c r="G185" s="78"/>
    </row>
    <row r="186" spans="6:7">
      <c r="F186" s="78"/>
      <c r="G186" s="78"/>
    </row>
    <row r="187" spans="6:7">
      <c r="F187" s="78"/>
      <c r="G187" s="78"/>
    </row>
    <row r="188" spans="6:7">
      <c r="F188" s="78"/>
      <c r="G188" s="78"/>
    </row>
    <row r="189" spans="6:7">
      <c r="F189" s="78"/>
      <c r="G189" s="78"/>
    </row>
    <row r="190" spans="6:7">
      <c r="F190" s="78"/>
      <c r="G190" s="78"/>
    </row>
    <row r="191" spans="6:7">
      <c r="F191" s="78"/>
      <c r="G191" s="78"/>
    </row>
    <row r="192" spans="6:7">
      <c r="F192" s="78"/>
      <c r="G192" s="78"/>
    </row>
    <row r="193" spans="6:7">
      <c r="F193" s="78"/>
      <c r="G193" s="78"/>
    </row>
    <row r="194" spans="6:7">
      <c r="F194" s="78"/>
      <c r="G194" s="78"/>
    </row>
    <row r="195" spans="6:7">
      <c r="F195" s="78"/>
      <c r="G195" s="78"/>
    </row>
    <row r="196" spans="6:7">
      <c r="F196" s="78"/>
      <c r="G196" s="78"/>
    </row>
    <row r="197" spans="6:7">
      <c r="F197" s="78"/>
      <c r="G197" s="78"/>
    </row>
    <row r="198" spans="6:7">
      <c r="F198" s="78"/>
      <c r="G198" s="78"/>
    </row>
    <row r="199" spans="6:7">
      <c r="F199" s="78"/>
      <c r="G199" s="78"/>
    </row>
    <row r="200" spans="6:7">
      <c r="F200" s="78"/>
      <c r="G200" s="78"/>
    </row>
    <row r="201" spans="6:7">
      <c r="F201" s="78"/>
      <c r="G201" s="78"/>
    </row>
    <row r="202" spans="6:7">
      <c r="F202" s="78"/>
      <c r="G202" s="78"/>
    </row>
    <row r="203" spans="6:7">
      <c r="F203" s="78"/>
      <c r="G203" s="78"/>
    </row>
    <row r="204" spans="6:7">
      <c r="F204" s="78"/>
      <c r="G204" s="78"/>
    </row>
    <row r="205" spans="6:7">
      <c r="F205" s="78"/>
      <c r="G205" s="78"/>
    </row>
    <row r="206" spans="6:7">
      <c r="F206" s="78"/>
      <c r="G206" s="78"/>
    </row>
    <row r="207" spans="6:7">
      <c r="F207" s="78"/>
      <c r="G207" s="78"/>
    </row>
    <row r="208" spans="6:7">
      <c r="F208" s="78"/>
      <c r="G208" s="78"/>
    </row>
    <row r="209" spans="6:7">
      <c r="F209" s="78"/>
      <c r="G209" s="78"/>
    </row>
    <row r="210" spans="6:7">
      <c r="F210" s="78"/>
      <c r="G210" s="78"/>
    </row>
    <row r="211" spans="6:7">
      <c r="F211" s="78"/>
      <c r="G211" s="78"/>
    </row>
    <row r="212" spans="6:7">
      <c r="F212" s="78"/>
      <c r="G212" s="78"/>
    </row>
    <row r="213" spans="6:7">
      <c r="F213" s="78"/>
      <c r="G213" s="78"/>
    </row>
    <row r="214" spans="6:7">
      <c r="F214" s="78"/>
      <c r="G214" s="78"/>
    </row>
    <row r="215" spans="6:7">
      <c r="F215" s="78"/>
      <c r="G215" s="78"/>
    </row>
    <row r="216" spans="6:7">
      <c r="F216" s="78"/>
      <c r="G216" s="78"/>
    </row>
    <row r="217" spans="6:7">
      <c r="F217" s="78"/>
      <c r="G217" s="78"/>
    </row>
    <row r="218" spans="6:7">
      <c r="F218" s="78"/>
      <c r="G218" s="78"/>
    </row>
    <row r="219" spans="6:7">
      <c r="F219" s="78"/>
      <c r="G219" s="78"/>
    </row>
    <row r="220" spans="6:7">
      <c r="F220" s="78"/>
      <c r="G220" s="78"/>
    </row>
    <row r="221" spans="6:7">
      <c r="F221" s="78"/>
      <c r="G221" s="78"/>
    </row>
    <row r="222" spans="6:7">
      <c r="F222" s="78"/>
      <c r="G222" s="78"/>
    </row>
    <row r="223" spans="6:7">
      <c r="F223" s="78"/>
      <c r="G223" s="78"/>
    </row>
    <row r="224" spans="6:7">
      <c r="F224" s="78"/>
      <c r="G224" s="78"/>
    </row>
    <row r="225" spans="6:7">
      <c r="F225" s="78"/>
      <c r="G225" s="78"/>
    </row>
    <row r="226" spans="6:7">
      <c r="F226" s="78"/>
      <c r="G226" s="78"/>
    </row>
    <row r="227" spans="6:7">
      <c r="F227" s="78"/>
      <c r="G227" s="78"/>
    </row>
    <row r="228" spans="6:7">
      <c r="F228" s="78"/>
      <c r="G228" s="78"/>
    </row>
    <row r="229" spans="6:7">
      <c r="F229" s="78"/>
      <c r="G229" s="78"/>
    </row>
    <row r="230" spans="6:7">
      <c r="F230" s="78"/>
      <c r="G230" s="78"/>
    </row>
    <row r="231" spans="6:7">
      <c r="F231" s="78"/>
      <c r="G231" s="78"/>
    </row>
    <row r="232" spans="6:7">
      <c r="F232" s="78"/>
      <c r="G232" s="78"/>
    </row>
    <row r="233" spans="6:7">
      <c r="F233" s="78"/>
      <c r="G233" s="78"/>
    </row>
    <row r="234" spans="6:7">
      <c r="F234" s="78"/>
      <c r="G234" s="78"/>
    </row>
    <row r="235" spans="6:7">
      <c r="F235" s="78"/>
      <c r="G235" s="78"/>
    </row>
    <row r="236" spans="6:7">
      <c r="F236" s="78"/>
      <c r="G236" s="78"/>
    </row>
    <row r="237" spans="6:7">
      <c r="F237" s="78"/>
      <c r="G237" s="78"/>
    </row>
    <row r="238" spans="6:7">
      <c r="F238" s="78"/>
      <c r="G238" s="78"/>
    </row>
    <row r="239" spans="6:7">
      <c r="F239" s="78"/>
      <c r="G239" s="78"/>
    </row>
    <row r="240" spans="6:7">
      <c r="F240" s="78"/>
      <c r="G240" s="78"/>
    </row>
    <row r="241" spans="6:7">
      <c r="F241" s="78"/>
      <c r="G241" s="78"/>
    </row>
    <row r="242" spans="6:7">
      <c r="F242" s="78"/>
      <c r="G242" s="78"/>
    </row>
    <row r="243" spans="6:7">
      <c r="F243" s="78"/>
      <c r="G243" s="78"/>
    </row>
    <row r="244" spans="6:7">
      <c r="F244" s="78"/>
      <c r="G244" s="78"/>
    </row>
    <row r="245" spans="6:7">
      <c r="F245" s="78"/>
      <c r="G245" s="78"/>
    </row>
    <row r="246" spans="6:7">
      <c r="F246" s="78"/>
      <c r="G246" s="78"/>
    </row>
    <row r="247" spans="6:7">
      <c r="F247" s="78"/>
      <c r="G247" s="78"/>
    </row>
    <row r="248" spans="6:7">
      <c r="F248" s="78"/>
      <c r="G248" s="78"/>
    </row>
    <row r="249" spans="6:7">
      <c r="F249" s="78"/>
      <c r="G249" s="78"/>
    </row>
    <row r="250" spans="6:7">
      <c r="F250" s="78"/>
      <c r="G250" s="78"/>
    </row>
    <row r="251" spans="6:7">
      <c r="F251" s="78"/>
      <c r="G251" s="78"/>
    </row>
    <row r="252" spans="6:7">
      <c r="F252" s="78"/>
      <c r="G252" s="78"/>
    </row>
    <row r="253" spans="6:7">
      <c r="F253" s="78"/>
      <c r="G253" s="78"/>
    </row>
    <row r="254" spans="6:7">
      <c r="F254" s="78"/>
      <c r="G254" s="78"/>
    </row>
    <row r="255" spans="6:7">
      <c r="F255" s="78"/>
      <c r="G255" s="78"/>
    </row>
    <row r="256" spans="6:7">
      <c r="F256" s="78"/>
      <c r="G256" s="78"/>
    </row>
    <row r="257" spans="6:7">
      <c r="F257" s="78"/>
      <c r="G257" s="78"/>
    </row>
    <row r="258" spans="6:7">
      <c r="F258" s="78"/>
      <c r="G258" s="78"/>
    </row>
    <row r="259" spans="6:7">
      <c r="F259" s="78"/>
      <c r="G259" s="78"/>
    </row>
    <row r="260" spans="6:7">
      <c r="F260" s="78"/>
      <c r="G260" s="78"/>
    </row>
    <row r="261" spans="6:7">
      <c r="F261" s="78"/>
      <c r="G261" s="78"/>
    </row>
    <row r="262" spans="6:7">
      <c r="F262" s="78"/>
      <c r="G262" s="78"/>
    </row>
    <row r="263" spans="6:7">
      <c r="F263" s="78"/>
      <c r="G263" s="78"/>
    </row>
    <row r="264" spans="6:7">
      <c r="F264" s="78"/>
      <c r="G264" s="78"/>
    </row>
    <row r="265" spans="6:7">
      <c r="F265" s="78"/>
      <c r="G265" s="78"/>
    </row>
    <row r="266" spans="6:7">
      <c r="F266" s="78"/>
      <c r="G266" s="78"/>
    </row>
    <row r="267" spans="6:7">
      <c r="F267" s="78"/>
      <c r="G267" s="78"/>
    </row>
    <row r="268" spans="6:7">
      <c r="F268" s="78"/>
      <c r="G268" s="78"/>
    </row>
    <row r="269" spans="6:7">
      <c r="F269" s="78"/>
      <c r="G269" s="78"/>
    </row>
    <row r="270" spans="6:7">
      <c r="F270" s="78"/>
      <c r="G270" s="78"/>
    </row>
    <row r="271" spans="6:7">
      <c r="F271" s="78"/>
      <c r="G271" s="78"/>
    </row>
    <row r="272" spans="6:7">
      <c r="F272" s="78"/>
      <c r="G272" s="78"/>
    </row>
    <row r="273" spans="6:7">
      <c r="F273" s="78"/>
      <c r="G273" s="78"/>
    </row>
    <row r="274" spans="6:7">
      <c r="F274" s="78"/>
      <c r="G274" s="78"/>
    </row>
    <row r="275" spans="6:7">
      <c r="F275" s="78"/>
      <c r="G275" s="78"/>
    </row>
    <row r="276" spans="6:7">
      <c r="F276" s="78"/>
      <c r="G276" s="78"/>
    </row>
    <row r="277" spans="6:7">
      <c r="F277" s="78"/>
      <c r="G277" s="78"/>
    </row>
    <row r="278" spans="6:7">
      <c r="F278" s="78"/>
      <c r="G278" s="78"/>
    </row>
    <row r="279" spans="6:7">
      <c r="F279" s="78"/>
      <c r="G279" s="78"/>
    </row>
    <row r="280" spans="6:7">
      <c r="F280" s="78"/>
      <c r="G280" s="78"/>
    </row>
    <row r="281" spans="6:7">
      <c r="F281" s="78"/>
      <c r="G281" s="78"/>
    </row>
    <row r="282" spans="6:7">
      <c r="F282" s="78"/>
      <c r="G282" s="78"/>
    </row>
    <row r="283" spans="6:7">
      <c r="F283" s="78"/>
      <c r="G283" s="78"/>
    </row>
    <row r="284" spans="6:7">
      <c r="F284" s="78"/>
      <c r="G284" s="78"/>
    </row>
    <row r="285" spans="6:7">
      <c r="F285" s="78"/>
      <c r="G285" s="78"/>
    </row>
    <row r="286" spans="6:7">
      <c r="F286" s="78"/>
      <c r="G286" s="78"/>
    </row>
    <row r="287" spans="6:7">
      <c r="F287" s="78"/>
      <c r="G287" s="78"/>
    </row>
    <row r="288" spans="6:7">
      <c r="F288" s="78"/>
      <c r="G288" s="78"/>
    </row>
    <row r="289" spans="6:7">
      <c r="F289" s="78"/>
      <c r="G289" s="78"/>
    </row>
    <row r="290" spans="6:7">
      <c r="F290" s="78"/>
      <c r="G290" s="78"/>
    </row>
    <row r="291" spans="6:7">
      <c r="F291" s="78"/>
      <c r="G291" s="78"/>
    </row>
    <row r="292" spans="6:7">
      <c r="F292" s="78"/>
      <c r="G292" s="78"/>
    </row>
    <row r="293" spans="6:7">
      <c r="F293" s="78"/>
      <c r="G293" s="78"/>
    </row>
    <row r="294" spans="6:7">
      <c r="F294" s="78"/>
      <c r="G294" s="78"/>
    </row>
    <row r="295" spans="6:7">
      <c r="F295" s="78"/>
      <c r="G295" s="78"/>
    </row>
    <row r="296" spans="6:7">
      <c r="F296" s="78"/>
      <c r="G296" s="78"/>
    </row>
    <row r="297" spans="6:7">
      <c r="F297" s="78"/>
      <c r="G297" s="78"/>
    </row>
    <row r="298" spans="6:7">
      <c r="F298" s="78"/>
      <c r="G298" s="78"/>
    </row>
    <row r="299" spans="6:7">
      <c r="F299" s="78"/>
      <c r="G299" s="78"/>
    </row>
    <row r="300" spans="6:7">
      <c r="F300" s="78"/>
      <c r="G300" s="78"/>
    </row>
    <row r="301" spans="6:7">
      <c r="F301" s="78"/>
      <c r="G301" s="78"/>
    </row>
    <row r="302" spans="6:7">
      <c r="F302" s="78"/>
      <c r="G302" s="78"/>
    </row>
    <row r="303" spans="6:7">
      <c r="F303" s="78"/>
      <c r="G303" s="78"/>
    </row>
    <row r="304" spans="6:7">
      <c r="F304" s="78"/>
      <c r="G304" s="78"/>
    </row>
    <row r="305" spans="6:7">
      <c r="F305" s="78"/>
      <c r="G305" s="78"/>
    </row>
    <row r="306" spans="6:7">
      <c r="F306" s="78"/>
      <c r="G306" s="78"/>
    </row>
    <row r="307" spans="6:7">
      <c r="F307" s="78"/>
      <c r="G307" s="78"/>
    </row>
    <row r="308" spans="6:7">
      <c r="F308" s="78"/>
      <c r="G308" s="78"/>
    </row>
    <row r="309" spans="6:7">
      <c r="F309" s="78"/>
      <c r="G309" s="78"/>
    </row>
    <row r="310" spans="6:7">
      <c r="F310" s="78"/>
      <c r="G310" s="78"/>
    </row>
    <row r="311" spans="6:7">
      <c r="F311" s="78"/>
      <c r="G311" s="78"/>
    </row>
    <row r="312" spans="6:7">
      <c r="F312" s="78"/>
      <c r="G312" s="78"/>
    </row>
    <row r="313" spans="6:7">
      <c r="F313" s="78"/>
      <c r="G313" s="78"/>
    </row>
    <row r="314" spans="6:7">
      <c r="F314" s="78"/>
      <c r="G314" s="78"/>
    </row>
    <row r="315" spans="6:7">
      <c r="F315" s="78"/>
      <c r="G315" s="78"/>
    </row>
    <row r="316" spans="6:7">
      <c r="F316" s="78"/>
      <c r="G316" s="78"/>
    </row>
    <row r="317" spans="6:7">
      <c r="F317" s="78"/>
      <c r="G317" s="78"/>
    </row>
    <row r="318" spans="6:7">
      <c r="F318" s="78"/>
      <c r="G318" s="78"/>
    </row>
    <row r="319" spans="6:7">
      <c r="F319" s="78"/>
      <c r="G319" s="78"/>
    </row>
    <row r="320" spans="6:7">
      <c r="F320" s="78"/>
      <c r="G320" s="78"/>
    </row>
    <row r="321" spans="6:7">
      <c r="F321" s="78"/>
      <c r="G321" s="78"/>
    </row>
    <row r="322" spans="6:7">
      <c r="F322" s="78"/>
      <c r="G322" s="78"/>
    </row>
    <row r="323" spans="6:7">
      <c r="F323" s="78"/>
      <c r="G323" s="78"/>
    </row>
    <row r="324" spans="6:7">
      <c r="F324" s="78"/>
      <c r="G324" s="78"/>
    </row>
    <row r="325" spans="6:7">
      <c r="F325" s="78"/>
      <c r="G325" s="78"/>
    </row>
    <row r="326" spans="6:7">
      <c r="F326" s="78"/>
      <c r="G326" s="78"/>
    </row>
    <row r="327" spans="6:7">
      <c r="F327" s="78"/>
      <c r="G327" s="78"/>
    </row>
    <row r="328" spans="6:7">
      <c r="F328" s="78"/>
      <c r="G328" s="78"/>
    </row>
    <row r="329" spans="6:7">
      <c r="F329" s="78"/>
      <c r="G329" s="78"/>
    </row>
    <row r="330" spans="6:7">
      <c r="F330" s="78"/>
      <c r="G330" s="78"/>
    </row>
    <row r="331" spans="6:7">
      <c r="F331" s="78"/>
      <c r="G331" s="78"/>
    </row>
    <row r="332" spans="6:7">
      <c r="F332" s="78"/>
      <c r="G332" s="78"/>
    </row>
    <row r="333" spans="6:7">
      <c r="F333" s="78"/>
      <c r="G333" s="78"/>
    </row>
    <row r="334" spans="6:7">
      <c r="F334" s="78"/>
      <c r="G334" s="78"/>
    </row>
    <row r="335" spans="6:7">
      <c r="F335" s="78"/>
      <c r="G335" s="78"/>
    </row>
    <row r="336" spans="6:7">
      <c r="F336" s="78"/>
      <c r="G336" s="78"/>
    </row>
    <row r="337" spans="6:7">
      <c r="F337" s="78"/>
      <c r="G337" s="78"/>
    </row>
    <row r="338" spans="6:7">
      <c r="F338" s="78"/>
      <c r="G338" s="78"/>
    </row>
    <row r="339" spans="6:7">
      <c r="F339" s="78"/>
      <c r="G339" s="78"/>
    </row>
    <row r="340" spans="6:7">
      <c r="F340" s="78"/>
      <c r="G340" s="78"/>
    </row>
    <row r="341" spans="6:7">
      <c r="F341" s="78"/>
      <c r="G341" s="78"/>
    </row>
    <row r="342" spans="6:7">
      <c r="F342" s="78"/>
      <c r="G342" s="78"/>
    </row>
    <row r="343" spans="6:7">
      <c r="F343" s="78"/>
      <c r="G343" s="78"/>
    </row>
    <row r="344" spans="6:7">
      <c r="F344" s="78"/>
      <c r="G344" s="78"/>
    </row>
    <row r="345" spans="6:7">
      <c r="F345" s="78"/>
      <c r="G345" s="78"/>
    </row>
    <row r="346" spans="6:7">
      <c r="F346" s="78"/>
      <c r="G346" s="78"/>
    </row>
    <row r="347" spans="6:7">
      <c r="F347" s="78"/>
      <c r="G347" s="78"/>
    </row>
    <row r="348" spans="6:7">
      <c r="F348" s="78"/>
      <c r="G348" s="78"/>
    </row>
    <row r="349" spans="6:7">
      <c r="F349" s="78"/>
      <c r="G349" s="78"/>
    </row>
    <row r="350" spans="6:7">
      <c r="F350" s="78"/>
      <c r="G350" s="78"/>
    </row>
    <row r="351" spans="6:7">
      <c r="F351" s="78"/>
      <c r="G351" s="78"/>
    </row>
    <row r="352" spans="6:7">
      <c r="F352" s="78"/>
      <c r="G352" s="78"/>
    </row>
    <row r="353" spans="6:7">
      <c r="F353" s="78"/>
      <c r="G353" s="78"/>
    </row>
    <row r="354" spans="6:7">
      <c r="F354" s="78"/>
      <c r="G354" s="78"/>
    </row>
    <row r="355" spans="6:7">
      <c r="F355" s="78"/>
      <c r="G355" s="78"/>
    </row>
    <row r="356" spans="6:7">
      <c r="F356" s="78"/>
      <c r="G356" s="78"/>
    </row>
    <row r="357" spans="6:7">
      <c r="F357" s="78"/>
      <c r="G357" s="78"/>
    </row>
    <row r="358" spans="6:7">
      <c r="F358" s="78"/>
      <c r="G358" s="78"/>
    </row>
    <row r="359" spans="6:7">
      <c r="F359" s="78"/>
      <c r="G359" s="78"/>
    </row>
    <row r="360" spans="6:7">
      <c r="F360" s="78"/>
      <c r="G360" s="78"/>
    </row>
    <row r="361" spans="6:7">
      <c r="F361" s="78"/>
      <c r="G361" s="78"/>
    </row>
    <row r="362" spans="6:7">
      <c r="F362" s="78"/>
      <c r="G362" s="78"/>
    </row>
    <row r="363" spans="6:7">
      <c r="F363" s="78"/>
      <c r="G363" s="78"/>
    </row>
    <row r="364" spans="6:7">
      <c r="F364" s="78"/>
      <c r="G364" s="78"/>
    </row>
    <row r="365" spans="6:7">
      <c r="F365" s="78"/>
      <c r="G365" s="78"/>
    </row>
    <row r="366" spans="6:7">
      <c r="F366" s="78"/>
      <c r="G366" s="78"/>
    </row>
    <row r="367" spans="6:7">
      <c r="F367" s="78"/>
      <c r="G367" s="78"/>
    </row>
    <row r="368" spans="6:7">
      <c r="F368" s="78"/>
      <c r="G368" s="78"/>
    </row>
    <row r="369" spans="6:7">
      <c r="F369" s="78"/>
      <c r="G369" s="78"/>
    </row>
    <row r="370" spans="6:7">
      <c r="F370" s="78"/>
      <c r="G370" s="78"/>
    </row>
    <row r="371" spans="6:7">
      <c r="F371" s="78"/>
      <c r="G371" s="78"/>
    </row>
    <row r="372" spans="6:7">
      <c r="F372" s="78"/>
      <c r="G372" s="78"/>
    </row>
    <row r="373" spans="6:7">
      <c r="F373" s="78"/>
      <c r="G373" s="78"/>
    </row>
    <row r="374" spans="6:7">
      <c r="F374" s="78"/>
      <c r="G374" s="78"/>
    </row>
    <row r="375" spans="6:7">
      <c r="F375" s="78"/>
      <c r="G375" s="78"/>
    </row>
    <row r="376" spans="6:7">
      <c r="F376" s="78"/>
      <c r="G376" s="78"/>
    </row>
    <row r="377" spans="6:7">
      <c r="F377" s="78"/>
      <c r="G377" s="78"/>
    </row>
    <row r="378" spans="6:7">
      <c r="F378" s="78"/>
      <c r="G378" s="78"/>
    </row>
    <row r="379" spans="6:7">
      <c r="F379" s="78"/>
      <c r="G379" s="78"/>
    </row>
    <row r="380" spans="6:7">
      <c r="F380" s="78"/>
      <c r="G380" s="78"/>
    </row>
    <row r="381" spans="6:7">
      <c r="F381" s="78"/>
      <c r="G381" s="78"/>
    </row>
    <row r="382" spans="6:7">
      <c r="F382" s="78"/>
      <c r="G382" s="78"/>
    </row>
    <row r="383" spans="6:7">
      <c r="F383" s="78"/>
      <c r="G383" s="78"/>
    </row>
    <row r="384" spans="6:7">
      <c r="F384" s="78"/>
      <c r="G384" s="78"/>
    </row>
    <row r="385" spans="6:7">
      <c r="F385" s="78"/>
      <c r="G385" s="78"/>
    </row>
    <row r="386" spans="6:7">
      <c r="F386" s="78"/>
      <c r="G386" s="78"/>
    </row>
    <row r="387" spans="6:7">
      <c r="F387" s="78"/>
      <c r="G387" s="78"/>
    </row>
    <row r="388" spans="6:7">
      <c r="F388" s="78"/>
      <c r="G388" s="78"/>
    </row>
    <row r="389" spans="6:7">
      <c r="F389" s="78"/>
      <c r="G389" s="78"/>
    </row>
    <row r="390" spans="6:7">
      <c r="F390" s="78"/>
      <c r="G390" s="78"/>
    </row>
    <row r="391" spans="6:7">
      <c r="F391" s="78"/>
      <c r="G391" s="78"/>
    </row>
    <row r="392" spans="6:7">
      <c r="F392" s="78"/>
      <c r="G392" s="78"/>
    </row>
    <row r="393" spans="6:7">
      <c r="F393" s="78"/>
      <c r="G393" s="78"/>
    </row>
    <row r="394" spans="6:7">
      <c r="F394" s="78"/>
      <c r="G394" s="78"/>
    </row>
    <row r="395" spans="6:7">
      <c r="F395" s="78"/>
      <c r="G395" s="78"/>
    </row>
    <row r="396" spans="6:7">
      <c r="F396" s="78"/>
      <c r="G396" s="78"/>
    </row>
    <row r="397" spans="6:7">
      <c r="F397" s="78"/>
      <c r="G397" s="78"/>
    </row>
    <row r="398" spans="6:7">
      <c r="F398" s="78"/>
      <c r="G398" s="78"/>
    </row>
    <row r="399" spans="6:7">
      <c r="F399" s="78"/>
      <c r="G399" s="78"/>
    </row>
    <row r="400" spans="6:7">
      <c r="F400" s="78"/>
      <c r="G400" s="78"/>
    </row>
    <row r="401" spans="6:7">
      <c r="F401" s="78"/>
      <c r="G401" s="78"/>
    </row>
    <row r="402" spans="6:7">
      <c r="F402" s="78"/>
      <c r="G402" s="78"/>
    </row>
    <row r="403" spans="6:7">
      <c r="F403" s="78"/>
      <c r="G403" s="78"/>
    </row>
    <row r="404" spans="6:7">
      <c r="F404" s="78"/>
      <c r="G404" s="78"/>
    </row>
    <row r="405" spans="6:7">
      <c r="F405" s="78"/>
      <c r="G405" s="78"/>
    </row>
    <row r="406" spans="6:7">
      <c r="F406" s="78"/>
      <c r="G406" s="78"/>
    </row>
    <row r="407" spans="6:7">
      <c r="F407" s="78"/>
      <c r="G407" s="78"/>
    </row>
    <row r="408" spans="6:7">
      <c r="F408" s="78"/>
      <c r="G408" s="78"/>
    </row>
    <row r="409" spans="6:7">
      <c r="F409" s="78"/>
      <c r="G409" s="78"/>
    </row>
    <row r="410" spans="6:7">
      <c r="F410" s="78"/>
      <c r="G410" s="78"/>
    </row>
    <row r="411" spans="6:7">
      <c r="F411" s="78"/>
      <c r="G411" s="78"/>
    </row>
    <row r="412" spans="6:7">
      <c r="F412" s="78"/>
      <c r="G412" s="78"/>
    </row>
    <row r="413" spans="6:7">
      <c r="F413" s="78"/>
      <c r="G413" s="78"/>
    </row>
    <row r="414" spans="6:7">
      <c r="F414" s="78"/>
      <c r="G414" s="78"/>
    </row>
    <row r="415" spans="6:7">
      <c r="F415" s="78"/>
      <c r="G415" s="78"/>
    </row>
    <row r="416" spans="6:7">
      <c r="F416" s="78"/>
      <c r="G416" s="78"/>
    </row>
    <row r="417" spans="6:7">
      <c r="F417" s="78"/>
      <c r="G417" s="78"/>
    </row>
    <row r="418" spans="6:7">
      <c r="F418" s="78"/>
      <c r="G418" s="78"/>
    </row>
    <row r="419" spans="6:7">
      <c r="F419" s="78"/>
      <c r="G419" s="78"/>
    </row>
    <row r="420" spans="6:7">
      <c r="F420" s="78"/>
      <c r="G420" s="78"/>
    </row>
    <row r="421" spans="6:7">
      <c r="F421" s="78"/>
      <c r="G421" s="78"/>
    </row>
    <row r="422" spans="6:7">
      <c r="F422" s="78"/>
      <c r="G422" s="78"/>
    </row>
    <row r="423" spans="6:7">
      <c r="F423" s="78"/>
      <c r="G423" s="78"/>
    </row>
    <row r="424" spans="6:7">
      <c r="F424" s="78"/>
      <c r="G424" s="78"/>
    </row>
    <row r="425" spans="6:7">
      <c r="F425" s="78"/>
      <c r="G425" s="78"/>
    </row>
    <row r="426" spans="6:7">
      <c r="F426" s="78"/>
      <c r="G426" s="78"/>
    </row>
    <row r="427" spans="6:7">
      <c r="F427" s="78"/>
      <c r="G427" s="78"/>
    </row>
    <row r="428" spans="6:7">
      <c r="F428" s="78"/>
      <c r="G428" s="78"/>
    </row>
    <row r="429" spans="6:7">
      <c r="F429" s="78"/>
      <c r="G429" s="78"/>
    </row>
    <row r="430" spans="6:7">
      <c r="F430" s="78"/>
      <c r="G430" s="78"/>
    </row>
    <row r="431" spans="6:7">
      <c r="F431" s="78"/>
      <c r="G431" s="78"/>
    </row>
    <row r="432" spans="6:7">
      <c r="F432" s="78"/>
      <c r="G432" s="78"/>
    </row>
    <row r="433" spans="6:7">
      <c r="F433" s="78"/>
      <c r="G433" s="78"/>
    </row>
    <row r="434" spans="6:7">
      <c r="F434" s="78"/>
      <c r="G434" s="78"/>
    </row>
    <row r="435" spans="6:7">
      <c r="F435" s="78"/>
      <c r="G435" s="78"/>
    </row>
    <row r="436" spans="6:7">
      <c r="F436" s="78"/>
      <c r="G436" s="78"/>
    </row>
    <row r="437" spans="6:7">
      <c r="F437" s="78"/>
      <c r="G437" s="78"/>
    </row>
    <row r="438" spans="6:7">
      <c r="F438" s="78"/>
      <c r="G438" s="78"/>
    </row>
    <row r="439" spans="6:7">
      <c r="F439" s="78"/>
      <c r="G439" s="78"/>
    </row>
    <row r="440" spans="6:7">
      <c r="F440" s="78"/>
      <c r="G440" s="78"/>
    </row>
    <row r="441" spans="6:7">
      <c r="F441" s="78"/>
      <c r="G441" s="78"/>
    </row>
    <row r="442" spans="6:7">
      <c r="F442" s="78"/>
      <c r="G442" s="78"/>
    </row>
    <row r="443" spans="6:7">
      <c r="F443" s="78"/>
      <c r="G443" s="78"/>
    </row>
    <row r="444" spans="6:7">
      <c r="F444" s="78"/>
      <c r="G444" s="78"/>
    </row>
    <row r="445" spans="6:7">
      <c r="F445" s="78"/>
      <c r="G445" s="78"/>
    </row>
    <row r="446" spans="6:7">
      <c r="F446" s="78"/>
      <c r="G446" s="78"/>
    </row>
    <row r="447" spans="6:7">
      <c r="F447" s="78"/>
      <c r="G447" s="78"/>
    </row>
    <row r="448" spans="6:7">
      <c r="F448" s="78"/>
      <c r="G448" s="78"/>
    </row>
    <row r="449" spans="6:7">
      <c r="F449" s="78"/>
      <c r="G449" s="78"/>
    </row>
    <row r="450" spans="6:7">
      <c r="F450" s="78"/>
      <c r="G450" s="78"/>
    </row>
    <row r="451" spans="6:7">
      <c r="F451" s="78"/>
      <c r="G451" s="78"/>
    </row>
    <row r="452" spans="6:7">
      <c r="F452" s="78"/>
      <c r="G452" s="78"/>
    </row>
    <row r="453" spans="6:7">
      <c r="F453" s="78"/>
      <c r="G453" s="78"/>
    </row>
    <row r="454" spans="6:7">
      <c r="F454" s="78"/>
      <c r="G454" s="78"/>
    </row>
    <row r="455" spans="6:7">
      <c r="F455" s="78"/>
      <c r="G455" s="78"/>
    </row>
    <row r="456" spans="6:7">
      <c r="F456" s="78"/>
      <c r="G456" s="78"/>
    </row>
    <row r="457" spans="6:7">
      <c r="F457" s="78"/>
      <c r="G457" s="78"/>
    </row>
    <row r="458" spans="6:7">
      <c r="F458" s="78"/>
      <c r="G458" s="78"/>
    </row>
    <row r="459" spans="6:7">
      <c r="F459" s="78"/>
      <c r="G459" s="78"/>
    </row>
    <row r="460" spans="6:7">
      <c r="F460" s="78"/>
      <c r="G460" s="78"/>
    </row>
    <row r="461" spans="6:7">
      <c r="F461" s="78"/>
      <c r="G461" s="78"/>
    </row>
    <row r="462" spans="6:7">
      <c r="F462" s="78"/>
      <c r="G462" s="78"/>
    </row>
    <row r="463" spans="6:7">
      <c r="F463" s="78"/>
      <c r="G463" s="78"/>
    </row>
    <row r="464" spans="6:7">
      <c r="F464" s="78"/>
      <c r="G464" s="78"/>
    </row>
    <row r="465" spans="6:7">
      <c r="F465" s="78"/>
      <c r="G465" s="78"/>
    </row>
    <row r="466" spans="6:7">
      <c r="F466" s="78"/>
      <c r="G466" s="78"/>
    </row>
    <row r="467" spans="6:7">
      <c r="F467" s="78"/>
      <c r="G467" s="78"/>
    </row>
    <row r="468" spans="6:7">
      <c r="F468" s="78"/>
      <c r="G468" s="78"/>
    </row>
    <row r="469" spans="6:7">
      <c r="F469" s="78"/>
      <c r="G469" s="78"/>
    </row>
    <row r="470" spans="6:7">
      <c r="F470" s="78"/>
      <c r="G470" s="78"/>
    </row>
    <row r="471" spans="6:7">
      <c r="F471" s="78"/>
      <c r="G471" s="78"/>
    </row>
    <row r="472" spans="6:7">
      <c r="F472" s="78"/>
      <c r="G472" s="78"/>
    </row>
    <row r="473" spans="6:7">
      <c r="F473" s="78"/>
      <c r="G473" s="78"/>
    </row>
    <row r="474" spans="6:7">
      <c r="F474" s="78"/>
      <c r="G474" s="78"/>
    </row>
    <row r="475" spans="6:7">
      <c r="F475" s="78"/>
      <c r="G475" s="78"/>
    </row>
    <row r="476" spans="6:7">
      <c r="F476" s="78"/>
      <c r="G476" s="78"/>
    </row>
    <row r="477" spans="6:7">
      <c r="F477" s="78"/>
      <c r="G477" s="78"/>
    </row>
    <row r="478" spans="6:7">
      <c r="F478" s="78"/>
      <c r="G478" s="78"/>
    </row>
    <row r="479" spans="6:7">
      <c r="F479" s="78"/>
      <c r="G479" s="78"/>
    </row>
    <row r="480" spans="6:7">
      <c r="F480" s="78"/>
      <c r="G480" s="78"/>
    </row>
    <row r="481" spans="6:7">
      <c r="F481" s="78"/>
      <c r="G481" s="78"/>
    </row>
    <row r="482" spans="6:7">
      <c r="F482" s="78"/>
      <c r="G482" s="78"/>
    </row>
    <row r="483" spans="6:7">
      <c r="F483" s="78"/>
      <c r="G483" s="78"/>
    </row>
    <row r="484" spans="6:7">
      <c r="F484" s="78"/>
      <c r="G484" s="78"/>
    </row>
    <row r="485" spans="6:7">
      <c r="F485" s="78"/>
      <c r="G485" s="78"/>
    </row>
    <row r="486" spans="6:7">
      <c r="F486" s="78"/>
      <c r="G486" s="78"/>
    </row>
    <row r="487" spans="6:7">
      <c r="F487" s="78"/>
      <c r="G487" s="78"/>
    </row>
    <row r="488" spans="6:7">
      <c r="F488" s="78"/>
      <c r="G488" s="78"/>
    </row>
    <row r="489" spans="6:7">
      <c r="F489" s="78"/>
      <c r="G489" s="78"/>
    </row>
    <row r="490" spans="6:7">
      <c r="F490" s="78"/>
      <c r="G490" s="78"/>
    </row>
    <row r="491" spans="6:7">
      <c r="F491" s="78"/>
      <c r="G491" s="78"/>
    </row>
    <row r="492" spans="6:7">
      <c r="F492" s="78"/>
      <c r="G492" s="78"/>
    </row>
    <row r="493" spans="6:7">
      <c r="F493" s="78"/>
      <c r="G493" s="78"/>
    </row>
    <row r="494" spans="6:7">
      <c r="F494" s="78"/>
      <c r="G494" s="78"/>
    </row>
    <row r="495" spans="6:7">
      <c r="F495" s="78"/>
      <c r="G495" s="78"/>
    </row>
    <row r="496" spans="6:7">
      <c r="F496" s="78"/>
      <c r="G496" s="78"/>
    </row>
    <row r="497" spans="6:7">
      <c r="F497" s="78"/>
      <c r="G497" s="78"/>
    </row>
    <row r="498" spans="6:7">
      <c r="F498" s="78"/>
      <c r="G498" s="78"/>
    </row>
    <row r="499" spans="6:7">
      <c r="F499" s="78"/>
      <c r="G499" s="78"/>
    </row>
    <row r="500" spans="6:7">
      <c r="F500" s="78"/>
      <c r="G500" s="78"/>
    </row>
    <row r="501" spans="6:7">
      <c r="F501" s="78"/>
      <c r="G501" s="78"/>
    </row>
    <row r="502" spans="6:7">
      <c r="F502" s="78"/>
      <c r="G502" s="78"/>
    </row>
    <row r="503" spans="6:7">
      <c r="F503" s="78"/>
      <c r="G503" s="78"/>
    </row>
    <row r="504" spans="6:7">
      <c r="F504" s="78"/>
      <c r="G504" s="78"/>
    </row>
    <row r="505" spans="6:7">
      <c r="F505" s="78"/>
      <c r="G505" s="78"/>
    </row>
    <row r="506" spans="6:7">
      <c r="F506" s="78"/>
      <c r="G506" s="78"/>
    </row>
    <row r="507" spans="6:7">
      <c r="F507" s="78"/>
      <c r="G507" s="78"/>
    </row>
    <row r="508" spans="6:7">
      <c r="F508" s="78"/>
      <c r="G508" s="78"/>
    </row>
    <row r="509" spans="6:7">
      <c r="F509" s="78"/>
      <c r="G509" s="78"/>
    </row>
    <row r="510" spans="6:7">
      <c r="F510" s="78"/>
      <c r="G510" s="78"/>
    </row>
    <row r="511" spans="6:7">
      <c r="F511" s="78"/>
      <c r="G511" s="78"/>
    </row>
    <row r="512" spans="6:7">
      <c r="F512" s="78"/>
      <c r="G512" s="78"/>
    </row>
    <row r="513" spans="6:7">
      <c r="F513" s="78"/>
      <c r="G513" s="78"/>
    </row>
    <row r="514" spans="6:7">
      <c r="F514" s="78"/>
      <c r="G514" s="78"/>
    </row>
    <row r="515" spans="6:7">
      <c r="F515" s="78"/>
      <c r="G515" s="78"/>
    </row>
    <row r="516" spans="6:7">
      <c r="F516" s="78"/>
      <c r="G516" s="78"/>
    </row>
    <row r="517" spans="6:7">
      <c r="F517" s="78"/>
      <c r="G517" s="78"/>
    </row>
    <row r="518" spans="6:7">
      <c r="F518" s="78"/>
      <c r="G518" s="78"/>
    </row>
    <row r="519" spans="6:7">
      <c r="F519" s="78"/>
      <c r="G519" s="78"/>
    </row>
    <row r="520" spans="6:7">
      <c r="F520" s="78"/>
      <c r="G520" s="78"/>
    </row>
    <row r="521" spans="6:7">
      <c r="F521" s="78"/>
      <c r="G521" s="78"/>
    </row>
    <row r="522" spans="6:7">
      <c r="F522" s="78"/>
      <c r="G522" s="78"/>
    </row>
    <row r="523" spans="6:7">
      <c r="F523" s="78"/>
      <c r="G523" s="78"/>
    </row>
    <row r="524" spans="6:7">
      <c r="F524" s="78"/>
      <c r="G524" s="78"/>
    </row>
    <row r="525" spans="6:7">
      <c r="F525" s="78"/>
      <c r="G525" s="78"/>
    </row>
    <row r="526" spans="6:7">
      <c r="F526" s="78"/>
      <c r="G526" s="78"/>
    </row>
    <row r="527" spans="6:7">
      <c r="F527" s="78"/>
      <c r="G527" s="78"/>
    </row>
    <row r="528" spans="6:7">
      <c r="F528" s="78"/>
      <c r="G528" s="78"/>
    </row>
    <row r="529" spans="6:7">
      <c r="F529" s="78"/>
      <c r="G529" s="78"/>
    </row>
    <row r="530" spans="6:7">
      <c r="F530" s="78"/>
      <c r="G530" s="78"/>
    </row>
    <row r="531" spans="6:7">
      <c r="F531" s="78"/>
      <c r="G531" s="78"/>
    </row>
    <row r="532" spans="6:7">
      <c r="F532" s="78"/>
      <c r="G532" s="78"/>
    </row>
    <row r="533" spans="6:7">
      <c r="F533" s="78"/>
      <c r="G533" s="78"/>
    </row>
    <row r="534" spans="6:7">
      <c r="F534" s="78"/>
      <c r="G534" s="78"/>
    </row>
    <row r="535" spans="6:7">
      <c r="F535" s="78"/>
      <c r="G535" s="78"/>
    </row>
    <row r="536" spans="6:7">
      <c r="F536" s="78"/>
      <c r="G536" s="78"/>
    </row>
    <row r="537" spans="6:7">
      <c r="F537" s="78"/>
      <c r="G537" s="78"/>
    </row>
    <row r="538" spans="6:7">
      <c r="F538" s="78"/>
      <c r="G538" s="78"/>
    </row>
    <row r="539" spans="6:7">
      <c r="F539" s="78"/>
      <c r="G539" s="78"/>
    </row>
    <row r="540" spans="6:7">
      <c r="F540" s="78"/>
      <c r="G540" s="78"/>
    </row>
    <row r="541" spans="6:7">
      <c r="F541" s="78"/>
      <c r="G541" s="78"/>
    </row>
    <row r="542" spans="6:7">
      <c r="F542" s="78"/>
      <c r="G542" s="78"/>
    </row>
    <row r="543" spans="6:7">
      <c r="F543" s="78"/>
      <c r="G543" s="78"/>
    </row>
    <row r="544" spans="6:7">
      <c r="F544" s="78"/>
      <c r="G544" s="78"/>
    </row>
    <row r="545" spans="6:7">
      <c r="F545" s="78"/>
      <c r="G545" s="78"/>
    </row>
    <row r="546" spans="6:7">
      <c r="F546" s="78"/>
      <c r="G546" s="78"/>
    </row>
    <row r="547" spans="6:7">
      <c r="F547" s="78"/>
      <c r="G547" s="78"/>
    </row>
    <row r="548" spans="6:7">
      <c r="F548" s="78"/>
      <c r="G548" s="78"/>
    </row>
    <row r="549" spans="6:7">
      <c r="F549" s="78"/>
      <c r="G549" s="78"/>
    </row>
    <row r="550" spans="6:7">
      <c r="F550" s="78"/>
      <c r="G550" s="78"/>
    </row>
    <row r="551" spans="6:7">
      <c r="F551" s="78"/>
      <c r="G551" s="78"/>
    </row>
    <row r="552" spans="6:7">
      <c r="F552" s="78"/>
      <c r="G552" s="78"/>
    </row>
    <row r="553" spans="6:7">
      <c r="F553" s="78"/>
      <c r="G553" s="78"/>
    </row>
    <row r="554" spans="6:7">
      <c r="F554" s="78"/>
      <c r="G554" s="78"/>
    </row>
    <row r="555" spans="6:7">
      <c r="F555" s="78"/>
      <c r="G555" s="78"/>
    </row>
    <row r="556" spans="6:7">
      <c r="F556" s="78"/>
      <c r="G556" s="78"/>
    </row>
    <row r="557" spans="6:7">
      <c r="F557" s="78"/>
      <c r="G557" s="78"/>
    </row>
    <row r="558" spans="6:7">
      <c r="F558" s="78"/>
      <c r="G558" s="78"/>
    </row>
    <row r="559" spans="6:7">
      <c r="F559" s="78"/>
      <c r="G559" s="78"/>
    </row>
    <row r="560" spans="6:7">
      <c r="F560" s="78"/>
      <c r="G560" s="78"/>
    </row>
    <row r="561" spans="6:7">
      <c r="F561" s="78"/>
      <c r="G561" s="78"/>
    </row>
    <row r="562" spans="6:7">
      <c r="F562" s="78"/>
      <c r="G562" s="78"/>
    </row>
    <row r="563" spans="6:7">
      <c r="F563" s="78"/>
      <c r="G563" s="78"/>
    </row>
    <row r="564" spans="6:7">
      <c r="F564" s="78"/>
      <c r="G564" s="78"/>
    </row>
    <row r="565" spans="6:7">
      <c r="F565" s="78"/>
      <c r="G565" s="78"/>
    </row>
    <row r="566" spans="6:7">
      <c r="F566" s="78"/>
      <c r="G566" s="78"/>
    </row>
    <row r="567" spans="6:7">
      <c r="F567" s="78"/>
      <c r="G567" s="78"/>
    </row>
    <row r="568" spans="6:7">
      <c r="F568" s="78"/>
      <c r="G568" s="78"/>
    </row>
    <row r="569" spans="6:7">
      <c r="F569" s="78"/>
      <c r="G569" s="78"/>
    </row>
    <row r="570" spans="6:7">
      <c r="F570" s="78"/>
      <c r="G570" s="78"/>
    </row>
    <row r="571" spans="6:7">
      <c r="F571" s="78"/>
      <c r="G571" s="78"/>
    </row>
    <row r="572" spans="6:7">
      <c r="F572" s="78"/>
      <c r="G572" s="78"/>
    </row>
    <row r="573" spans="6:7">
      <c r="F573" s="78"/>
      <c r="G573" s="78"/>
    </row>
    <row r="574" spans="6:7">
      <c r="F574" s="78"/>
      <c r="G574" s="78"/>
    </row>
    <row r="575" spans="6:7">
      <c r="F575" s="78"/>
      <c r="G575" s="78"/>
    </row>
    <row r="576" spans="6:7">
      <c r="F576" s="78"/>
      <c r="G576" s="78"/>
    </row>
    <row r="577" spans="6:7">
      <c r="F577" s="78"/>
      <c r="G577" s="78"/>
    </row>
    <row r="578" spans="6:7">
      <c r="F578" s="78"/>
      <c r="G578" s="78"/>
    </row>
    <row r="579" spans="6:7">
      <c r="F579" s="78"/>
      <c r="G579" s="78"/>
    </row>
    <row r="580" spans="6:7">
      <c r="F580" s="78"/>
      <c r="G580" s="78"/>
    </row>
    <row r="581" spans="6:7">
      <c r="F581" s="78"/>
      <c r="G581" s="78"/>
    </row>
    <row r="582" spans="6:7">
      <c r="F582" s="78"/>
      <c r="G582" s="78"/>
    </row>
    <row r="583" spans="6:7">
      <c r="F583" s="78"/>
      <c r="G583" s="78"/>
    </row>
    <row r="584" spans="6:7">
      <c r="F584" s="78"/>
      <c r="G584" s="78"/>
    </row>
    <row r="585" spans="6:7">
      <c r="F585" s="78"/>
      <c r="G585" s="78"/>
    </row>
    <row r="586" spans="6:7">
      <c r="F586" s="78"/>
      <c r="G586" s="78"/>
    </row>
    <row r="587" spans="6:7">
      <c r="F587" s="78"/>
      <c r="G587" s="78"/>
    </row>
    <row r="588" spans="6:7">
      <c r="F588" s="78"/>
      <c r="G588" s="78"/>
    </row>
    <row r="589" spans="6:7">
      <c r="F589" s="78"/>
      <c r="G589" s="78"/>
    </row>
    <row r="590" spans="6:7">
      <c r="F590" s="78"/>
      <c r="G590" s="78"/>
    </row>
    <row r="591" spans="6:7">
      <c r="F591" s="78"/>
      <c r="G591" s="78"/>
    </row>
    <row r="592" spans="6:7">
      <c r="F592" s="78"/>
      <c r="G592" s="78"/>
    </row>
    <row r="593" spans="6:7">
      <c r="F593" s="78"/>
      <c r="G593" s="78"/>
    </row>
    <row r="594" spans="6:7">
      <c r="F594" s="78"/>
      <c r="G594" s="78"/>
    </row>
    <row r="595" spans="6:7">
      <c r="F595" s="78"/>
      <c r="G595" s="78"/>
    </row>
    <row r="596" spans="6:7">
      <c r="F596" s="78"/>
      <c r="G596" s="78"/>
    </row>
    <row r="597" spans="6:7">
      <c r="F597" s="78"/>
      <c r="G597" s="78"/>
    </row>
    <row r="598" spans="6:7">
      <c r="F598" s="78"/>
      <c r="G598" s="78"/>
    </row>
    <row r="599" spans="6:7">
      <c r="F599" s="78"/>
      <c r="G599" s="78"/>
    </row>
    <row r="600" spans="6:7">
      <c r="F600" s="78"/>
      <c r="G600" s="78"/>
    </row>
    <row r="601" spans="6:7">
      <c r="F601" s="78"/>
      <c r="G601" s="78"/>
    </row>
    <row r="602" spans="6:7">
      <c r="F602" s="78"/>
      <c r="G602" s="78"/>
    </row>
    <row r="603" spans="6:7">
      <c r="F603" s="78"/>
      <c r="G603" s="78"/>
    </row>
    <row r="604" spans="6:7">
      <c r="F604" s="78"/>
      <c r="G604" s="78"/>
    </row>
    <row r="605" spans="6:7">
      <c r="F605" s="78"/>
      <c r="G605" s="78"/>
    </row>
    <row r="606" spans="6:7">
      <c r="F606" s="78"/>
      <c r="G606" s="78"/>
    </row>
    <row r="607" spans="6:7">
      <c r="F607" s="78"/>
      <c r="G607" s="78"/>
    </row>
    <row r="608" spans="6:7">
      <c r="F608" s="78"/>
      <c r="G608" s="78"/>
    </row>
    <row r="609" spans="6:7">
      <c r="F609" s="78"/>
      <c r="G609" s="78"/>
    </row>
    <row r="610" spans="6:7">
      <c r="F610" s="78"/>
      <c r="G610" s="78"/>
    </row>
    <row r="611" spans="6:7">
      <c r="F611" s="78"/>
      <c r="G611" s="78"/>
    </row>
    <row r="612" spans="6:7">
      <c r="F612" s="78"/>
      <c r="G612" s="78"/>
    </row>
    <row r="613" spans="6:7">
      <c r="F613" s="78"/>
      <c r="G613" s="78"/>
    </row>
    <row r="614" spans="6:7">
      <c r="F614" s="78"/>
      <c r="G614" s="78"/>
    </row>
    <row r="615" spans="6:7">
      <c r="F615" s="78"/>
      <c r="G615" s="78"/>
    </row>
    <row r="616" spans="6:7">
      <c r="F616" s="78"/>
      <c r="G616" s="78"/>
    </row>
    <row r="617" spans="6:7">
      <c r="F617" s="78"/>
      <c r="G617" s="78"/>
    </row>
    <row r="618" spans="6:7">
      <c r="F618" s="78"/>
      <c r="G618" s="78"/>
    </row>
    <row r="619" spans="6:7">
      <c r="F619" s="78"/>
      <c r="G619" s="78"/>
    </row>
    <row r="620" spans="6:7">
      <c r="F620" s="78"/>
      <c r="G620" s="78"/>
    </row>
    <row r="621" spans="6:7">
      <c r="F621" s="78"/>
      <c r="G621" s="78"/>
    </row>
    <row r="622" spans="6:7">
      <c r="F622" s="78"/>
      <c r="G622" s="78"/>
    </row>
    <row r="623" spans="6:7">
      <c r="F623" s="78"/>
      <c r="G623" s="78"/>
    </row>
    <row r="624" spans="6:7">
      <c r="F624" s="78"/>
      <c r="G624" s="78"/>
    </row>
    <row r="625" spans="6:7">
      <c r="F625" s="78"/>
      <c r="G625" s="78"/>
    </row>
    <row r="626" spans="6:7">
      <c r="F626" s="78"/>
      <c r="G626" s="78"/>
    </row>
    <row r="627" spans="6:7">
      <c r="F627" s="78"/>
      <c r="G627" s="78"/>
    </row>
    <row r="628" spans="6:7">
      <c r="F628" s="78"/>
      <c r="G628" s="78"/>
    </row>
    <row r="629" spans="6:7">
      <c r="F629" s="78"/>
      <c r="G629" s="78"/>
    </row>
    <row r="630" spans="6:7">
      <c r="F630" s="78"/>
      <c r="G630" s="78"/>
    </row>
    <row r="631" spans="6:7">
      <c r="F631" s="78"/>
      <c r="G631" s="78"/>
    </row>
    <row r="632" spans="6:7">
      <c r="F632" s="78"/>
      <c r="G632" s="78"/>
    </row>
    <row r="633" spans="6:7">
      <c r="F633" s="78"/>
      <c r="G633" s="78"/>
    </row>
    <row r="634" spans="6:7">
      <c r="F634" s="78"/>
      <c r="G634" s="78"/>
    </row>
    <row r="635" spans="6:7">
      <c r="F635" s="78"/>
      <c r="G635" s="78"/>
    </row>
    <row r="636" spans="6:7">
      <c r="F636" s="78"/>
      <c r="G636" s="78"/>
    </row>
    <row r="637" spans="6:7">
      <c r="F637" s="78"/>
      <c r="G637" s="78"/>
    </row>
    <row r="638" spans="6:7">
      <c r="F638" s="78"/>
      <c r="G638" s="78"/>
    </row>
    <row r="639" spans="6:7">
      <c r="F639" s="78"/>
      <c r="G639" s="78"/>
    </row>
    <row r="640" spans="6:7">
      <c r="F640" s="78"/>
      <c r="G640" s="78"/>
    </row>
    <row r="641" spans="6:7">
      <c r="F641" s="78"/>
      <c r="G641" s="78"/>
    </row>
    <row r="642" spans="6:7">
      <c r="F642" s="78"/>
      <c r="G642" s="78"/>
    </row>
    <row r="643" spans="6:7">
      <c r="F643" s="78"/>
      <c r="G643" s="78"/>
    </row>
    <row r="644" spans="6:7">
      <c r="F644" s="78"/>
      <c r="G644" s="78"/>
    </row>
    <row r="645" spans="6:7">
      <c r="F645" s="78"/>
      <c r="G645" s="78"/>
    </row>
    <row r="646" spans="6:7">
      <c r="F646" s="78"/>
      <c r="G646" s="78"/>
    </row>
    <row r="647" spans="6:7">
      <c r="F647" s="78"/>
      <c r="G647" s="78"/>
    </row>
    <row r="648" spans="6:7">
      <c r="F648" s="78"/>
      <c r="G648" s="78"/>
    </row>
    <row r="649" spans="6:7">
      <c r="F649" s="78"/>
      <c r="G649" s="78"/>
    </row>
    <row r="650" spans="6:7">
      <c r="F650" s="78"/>
      <c r="G650" s="78"/>
    </row>
    <row r="651" spans="6:7">
      <c r="F651" s="78"/>
      <c r="G651" s="78"/>
    </row>
    <row r="652" spans="6:7">
      <c r="F652" s="78"/>
      <c r="G652" s="78"/>
    </row>
    <row r="653" spans="6:7">
      <c r="F653" s="78"/>
      <c r="G653" s="78"/>
    </row>
    <row r="654" spans="6:7">
      <c r="F654" s="78"/>
      <c r="G654" s="78"/>
    </row>
    <row r="655" spans="6:7">
      <c r="F655" s="78"/>
      <c r="G655" s="78"/>
    </row>
    <row r="656" spans="6:7">
      <c r="F656" s="78"/>
      <c r="G656" s="78"/>
    </row>
    <row r="657" spans="6:7">
      <c r="F657" s="78"/>
      <c r="G657" s="78"/>
    </row>
    <row r="658" spans="6:7">
      <c r="F658" s="78"/>
      <c r="G658" s="78"/>
    </row>
    <row r="659" spans="6:7">
      <c r="F659" s="78"/>
      <c r="G659" s="78"/>
    </row>
    <row r="660" spans="6:7">
      <c r="F660" s="78"/>
      <c r="G660" s="78"/>
    </row>
    <row r="661" spans="6:7">
      <c r="F661" s="78"/>
      <c r="G661" s="78"/>
    </row>
    <row r="662" spans="6:7">
      <c r="F662" s="78"/>
      <c r="G662" s="78"/>
    </row>
    <row r="663" spans="6:7">
      <c r="F663" s="78"/>
      <c r="G663" s="78"/>
    </row>
    <row r="664" spans="6:7">
      <c r="F664" s="78"/>
      <c r="G664" s="78"/>
    </row>
    <row r="665" spans="6:7">
      <c r="F665" s="78"/>
      <c r="G665" s="78"/>
    </row>
    <row r="666" spans="6:7">
      <c r="F666" s="78"/>
      <c r="G666" s="78"/>
    </row>
    <row r="667" spans="6:7">
      <c r="F667" s="78"/>
      <c r="G667" s="78"/>
    </row>
    <row r="668" spans="6:7">
      <c r="F668" s="78"/>
      <c r="G668" s="78"/>
    </row>
    <row r="669" spans="6:7">
      <c r="F669" s="78"/>
      <c r="G669" s="78"/>
    </row>
    <row r="670" spans="6:7">
      <c r="F670" s="78"/>
      <c r="G670" s="78"/>
    </row>
    <row r="671" spans="6:7">
      <c r="F671" s="78"/>
      <c r="G671" s="78"/>
    </row>
    <row r="672" spans="6:7">
      <c r="F672" s="78"/>
      <c r="G672" s="78"/>
    </row>
    <row r="673" spans="6:7">
      <c r="F673" s="78"/>
      <c r="G673" s="78"/>
    </row>
    <row r="674" spans="6:7">
      <c r="F674" s="78"/>
      <c r="G674" s="78"/>
    </row>
    <row r="675" spans="6:7">
      <c r="F675" s="78"/>
      <c r="G675" s="78"/>
    </row>
    <row r="676" spans="6:7">
      <c r="F676" s="78"/>
      <c r="G676" s="78"/>
    </row>
    <row r="677" spans="6:7">
      <c r="F677" s="78"/>
      <c r="G677" s="78"/>
    </row>
    <row r="678" spans="6:7">
      <c r="F678" s="78"/>
      <c r="G678" s="78"/>
    </row>
    <row r="679" spans="6:7">
      <c r="F679" s="78"/>
      <c r="G679" s="78"/>
    </row>
    <row r="680" spans="6:7">
      <c r="F680" s="78"/>
      <c r="G680" s="78"/>
    </row>
    <row r="681" spans="6:7">
      <c r="F681" s="78"/>
      <c r="G681" s="78"/>
    </row>
    <row r="682" spans="6:7">
      <c r="F682" s="78"/>
      <c r="G682" s="78"/>
    </row>
    <row r="683" spans="6:7">
      <c r="F683" s="78"/>
      <c r="G683" s="78"/>
    </row>
    <row r="684" spans="6:7">
      <c r="F684" s="78"/>
      <c r="G684" s="78"/>
    </row>
    <row r="685" spans="6:7">
      <c r="F685" s="78"/>
      <c r="G685" s="78"/>
    </row>
    <row r="686" spans="6:7">
      <c r="F686" s="78"/>
      <c r="G686" s="78"/>
    </row>
    <row r="687" spans="6:7">
      <c r="F687" s="78"/>
      <c r="G687" s="78"/>
    </row>
    <row r="688" spans="6:7">
      <c r="F688" s="78"/>
      <c r="G688" s="78"/>
    </row>
    <row r="689" spans="6:7">
      <c r="F689" s="78"/>
      <c r="G689" s="78"/>
    </row>
    <row r="690" spans="6:7">
      <c r="F690" s="78"/>
      <c r="G690" s="78"/>
    </row>
    <row r="691" spans="6:7">
      <c r="F691" s="78"/>
      <c r="G691" s="78"/>
    </row>
    <row r="692" spans="6:7">
      <c r="F692" s="78"/>
      <c r="G692" s="78"/>
    </row>
    <row r="693" spans="6:7">
      <c r="F693" s="78"/>
      <c r="G693" s="78"/>
    </row>
    <row r="694" spans="6:7">
      <c r="F694" s="78"/>
      <c r="G694" s="78"/>
    </row>
    <row r="695" spans="6:7">
      <c r="F695" s="78"/>
      <c r="G695" s="78"/>
    </row>
    <row r="696" spans="6:7">
      <c r="F696" s="78"/>
      <c r="G696" s="78"/>
    </row>
    <row r="697" spans="6:7">
      <c r="F697" s="78"/>
      <c r="G697" s="78"/>
    </row>
    <row r="698" spans="6:7">
      <c r="F698" s="78"/>
      <c r="G698" s="78"/>
    </row>
    <row r="699" spans="6:7">
      <c r="F699" s="78"/>
      <c r="G699" s="78"/>
    </row>
    <row r="700" spans="6:7">
      <c r="F700" s="78"/>
      <c r="G700" s="78"/>
    </row>
    <row r="701" spans="6:7">
      <c r="F701" s="78"/>
      <c r="G701" s="78"/>
    </row>
    <row r="702" spans="6:7">
      <c r="F702" s="78"/>
      <c r="G702" s="78"/>
    </row>
    <row r="703" spans="6:7">
      <c r="F703" s="78"/>
      <c r="G703" s="78"/>
    </row>
    <row r="704" spans="6:7">
      <c r="F704" s="78"/>
      <c r="G704" s="78"/>
    </row>
    <row r="705" spans="6:7">
      <c r="F705" s="78"/>
      <c r="G705" s="78"/>
    </row>
    <row r="706" spans="6:7">
      <c r="F706" s="78"/>
      <c r="G706" s="78"/>
    </row>
    <row r="707" spans="6:7">
      <c r="F707" s="78"/>
      <c r="G707" s="78"/>
    </row>
    <row r="708" spans="6:7">
      <c r="F708" s="78"/>
      <c r="G708" s="78"/>
    </row>
    <row r="709" spans="6:7">
      <c r="F709" s="78"/>
      <c r="G709" s="78"/>
    </row>
    <row r="710" spans="6:7">
      <c r="F710" s="78"/>
      <c r="G710" s="78"/>
    </row>
    <row r="711" spans="6:7">
      <c r="F711" s="78"/>
      <c r="G711" s="78"/>
    </row>
    <row r="712" spans="6:7">
      <c r="F712" s="78"/>
      <c r="G712" s="78"/>
    </row>
    <row r="713" spans="6:7">
      <c r="F713" s="78"/>
      <c r="G713" s="78"/>
    </row>
    <row r="714" spans="6:7">
      <c r="F714" s="78"/>
      <c r="G714" s="78"/>
    </row>
    <row r="715" spans="6:7">
      <c r="F715" s="78"/>
      <c r="G715" s="78"/>
    </row>
    <row r="716" spans="6:7">
      <c r="F716" s="78"/>
      <c r="G716" s="78"/>
    </row>
    <row r="717" spans="6:7">
      <c r="F717" s="78"/>
      <c r="G717" s="78"/>
    </row>
    <row r="718" spans="6:7">
      <c r="F718" s="78"/>
      <c r="G718" s="78"/>
    </row>
    <row r="719" spans="6:7">
      <c r="F719" s="78"/>
      <c r="G719" s="78"/>
    </row>
    <row r="720" spans="6:7">
      <c r="F720" s="78"/>
      <c r="G720" s="78"/>
    </row>
    <row r="721" spans="6:7">
      <c r="F721" s="78"/>
      <c r="G721" s="78"/>
    </row>
    <row r="722" spans="6:7">
      <c r="F722" s="78"/>
      <c r="G722" s="78"/>
    </row>
    <row r="723" spans="6:7">
      <c r="F723" s="78"/>
      <c r="G723" s="78"/>
    </row>
    <row r="724" spans="6:7">
      <c r="F724" s="78"/>
      <c r="G724" s="78"/>
    </row>
    <row r="725" spans="6:7">
      <c r="F725" s="78"/>
      <c r="G725" s="78"/>
    </row>
    <row r="726" spans="6:7">
      <c r="F726" s="78"/>
      <c r="G726" s="78"/>
    </row>
    <row r="727" spans="6:7">
      <c r="F727" s="78"/>
      <c r="G727" s="78"/>
    </row>
    <row r="728" spans="6:7">
      <c r="F728" s="78"/>
      <c r="G728" s="78"/>
    </row>
    <row r="729" spans="6:7">
      <c r="F729" s="78"/>
      <c r="G729" s="78"/>
    </row>
    <row r="730" spans="6:7">
      <c r="F730" s="78"/>
      <c r="G730" s="78"/>
    </row>
    <row r="731" spans="6:7">
      <c r="F731" s="78"/>
      <c r="G731" s="78"/>
    </row>
    <row r="732" spans="6:7">
      <c r="F732" s="78"/>
      <c r="G732" s="78"/>
    </row>
    <row r="733" spans="6:7">
      <c r="F733" s="78"/>
      <c r="G733" s="78"/>
    </row>
    <row r="734" spans="6:7">
      <c r="F734" s="78"/>
      <c r="G734" s="78"/>
    </row>
    <row r="735" spans="6:7">
      <c r="F735" s="78"/>
      <c r="G735" s="78"/>
    </row>
    <row r="736" spans="6:7">
      <c r="F736" s="78"/>
      <c r="G736" s="78"/>
    </row>
    <row r="737" spans="6:7">
      <c r="F737" s="78"/>
      <c r="G737" s="78"/>
    </row>
    <row r="738" spans="6:7">
      <c r="F738" s="78"/>
      <c r="G738" s="78"/>
    </row>
    <row r="739" spans="6:7">
      <c r="F739" s="78"/>
      <c r="G739" s="78"/>
    </row>
    <row r="740" spans="6:7">
      <c r="F740" s="78"/>
      <c r="G740" s="78"/>
    </row>
    <row r="741" spans="6:7">
      <c r="F741" s="78"/>
      <c r="G741" s="78"/>
    </row>
    <row r="742" spans="6:7">
      <c r="F742" s="78"/>
      <c r="G742" s="78"/>
    </row>
    <row r="743" spans="6:7">
      <c r="F743" s="78"/>
      <c r="G743" s="78"/>
    </row>
    <row r="744" spans="6:7">
      <c r="F744" s="78"/>
      <c r="G744" s="78"/>
    </row>
    <row r="745" spans="6:7">
      <c r="F745" s="78"/>
      <c r="G745" s="78"/>
    </row>
    <row r="746" spans="6:7">
      <c r="F746" s="78"/>
      <c r="G746" s="78"/>
    </row>
    <row r="747" spans="6:7">
      <c r="F747" s="78"/>
      <c r="G747" s="78"/>
    </row>
    <row r="748" spans="6:7">
      <c r="F748" s="78"/>
      <c r="G748" s="78"/>
    </row>
    <row r="749" spans="6:7">
      <c r="F749" s="78"/>
      <c r="G749" s="78"/>
    </row>
    <row r="750" spans="6:7">
      <c r="F750" s="78"/>
      <c r="G750" s="78"/>
    </row>
    <row r="751" spans="6:7">
      <c r="F751" s="78"/>
      <c r="G751" s="78"/>
    </row>
    <row r="752" spans="6:7">
      <c r="F752" s="78"/>
      <c r="G752" s="78"/>
    </row>
    <row r="753" spans="6:7">
      <c r="F753" s="78"/>
      <c r="G753" s="78"/>
    </row>
    <row r="754" spans="6:7">
      <c r="F754" s="78"/>
      <c r="G754" s="78"/>
    </row>
    <row r="755" spans="6:7">
      <c r="F755" s="78"/>
      <c r="G755" s="78"/>
    </row>
    <row r="756" spans="6:7">
      <c r="F756" s="78"/>
      <c r="G756" s="78"/>
    </row>
    <row r="757" spans="6:7">
      <c r="F757" s="78"/>
      <c r="G757" s="78"/>
    </row>
    <row r="758" spans="6:7">
      <c r="F758" s="78"/>
      <c r="G758" s="78"/>
    </row>
    <row r="759" spans="6:7">
      <c r="F759" s="78"/>
      <c r="G759" s="78"/>
    </row>
    <row r="760" spans="6:7">
      <c r="F760" s="78"/>
      <c r="G760" s="78"/>
    </row>
    <row r="761" spans="6:7">
      <c r="F761" s="78"/>
      <c r="G761" s="78"/>
    </row>
    <row r="762" spans="6:7">
      <c r="F762" s="78"/>
      <c r="G762" s="78"/>
    </row>
    <row r="763" spans="6:7">
      <c r="F763" s="78"/>
      <c r="G763" s="78"/>
    </row>
    <row r="764" spans="6:7">
      <c r="F764" s="78"/>
      <c r="G764" s="78"/>
    </row>
    <row r="765" spans="6:7">
      <c r="F765" s="78"/>
      <c r="G765" s="78"/>
    </row>
    <row r="766" spans="6:7">
      <c r="F766" s="78"/>
      <c r="G766" s="78"/>
    </row>
    <row r="767" spans="6:7">
      <c r="F767" s="78"/>
      <c r="G767" s="78"/>
    </row>
    <row r="768" spans="6:7">
      <c r="F768" s="78"/>
      <c r="G768" s="78"/>
    </row>
    <row r="769" spans="6:7">
      <c r="F769" s="78"/>
      <c r="G769" s="78"/>
    </row>
    <row r="770" spans="6:7">
      <c r="F770" s="78"/>
      <c r="G770" s="78"/>
    </row>
    <row r="771" spans="6:7">
      <c r="F771" s="78"/>
      <c r="G771" s="78"/>
    </row>
    <row r="772" spans="6:7">
      <c r="F772" s="78"/>
      <c r="G772" s="78"/>
    </row>
    <row r="773" spans="6:7">
      <c r="F773" s="78"/>
      <c r="G773" s="78"/>
    </row>
    <row r="774" spans="6:7">
      <c r="F774" s="78"/>
      <c r="G774" s="78"/>
    </row>
    <row r="775" spans="6:7">
      <c r="F775" s="78"/>
      <c r="G775" s="78"/>
    </row>
    <row r="776" spans="6:7">
      <c r="F776" s="78"/>
      <c r="G776" s="78"/>
    </row>
    <row r="777" spans="6:7">
      <c r="F777" s="78"/>
      <c r="G777" s="78"/>
    </row>
    <row r="778" spans="6:7">
      <c r="F778" s="78"/>
      <c r="G778" s="78"/>
    </row>
    <row r="779" spans="6:7">
      <c r="F779" s="78"/>
      <c r="G779" s="78"/>
    </row>
    <row r="780" spans="6:7">
      <c r="F780" s="78"/>
      <c r="G780" s="78"/>
    </row>
    <row r="781" spans="6:7">
      <c r="F781" s="78"/>
      <c r="G781" s="78"/>
    </row>
    <row r="782" spans="6:7">
      <c r="F782" s="78"/>
      <c r="G782" s="78"/>
    </row>
    <row r="783" spans="6:7">
      <c r="F783" s="78"/>
      <c r="G783" s="78"/>
    </row>
    <row r="784" spans="6:7">
      <c r="F784" s="78"/>
      <c r="G784" s="78"/>
    </row>
    <row r="785" spans="6:7">
      <c r="F785" s="78"/>
      <c r="G785" s="78"/>
    </row>
    <row r="786" spans="6:7">
      <c r="F786" s="78"/>
      <c r="G786" s="78"/>
    </row>
    <row r="787" spans="6:7">
      <c r="F787" s="78"/>
      <c r="G787" s="78"/>
    </row>
    <row r="788" spans="6:7">
      <c r="F788" s="78"/>
      <c r="G788" s="78"/>
    </row>
    <row r="789" spans="6:7">
      <c r="F789" s="78"/>
      <c r="G789" s="78"/>
    </row>
    <row r="790" spans="6:7">
      <c r="F790" s="78"/>
      <c r="G790" s="78"/>
    </row>
    <row r="791" spans="6:7">
      <c r="F791" s="78"/>
      <c r="G791" s="78"/>
    </row>
    <row r="792" spans="6:7">
      <c r="F792" s="78"/>
      <c r="G792" s="78"/>
    </row>
    <row r="793" spans="6:7">
      <c r="F793" s="78"/>
      <c r="G793" s="78"/>
    </row>
    <row r="794" spans="6:7">
      <c r="F794" s="78"/>
      <c r="G794" s="78"/>
    </row>
    <row r="795" spans="6:7">
      <c r="F795" s="78"/>
      <c r="G795" s="78"/>
    </row>
    <row r="796" spans="6:7">
      <c r="F796" s="78"/>
      <c r="G796" s="78"/>
    </row>
    <row r="797" spans="6:7">
      <c r="F797" s="78"/>
      <c r="G797" s="78"/>
    </row>
    <row r="798" spans="6:7">
      <c r="F798" s="78"/>
      <c r="G798" s="78"/>
    </row>
    <row r="799" spans="6:7">
      <c r="F799" s="78"/>
      <c r="G799" s="78"/>
    </row>
    <row r="800" spans="6:7">
      <c r="F800" s="78"/>
      <c r="G800" s="78"/>
    </row>
    <row r="801" spans="6:7">
      <c r="F801" s="78"/>
      <c r="G801" s="78"/>
    </row>
    <row r="802" spans="6:7">
      <c r="F802" s="78"/>
      <c r="G802" s="78"/>
    </row>
    <row r="803" spans="6:7">
      <c r="F803" s="78"/>
      <c r="G803" s="78"/>
    </row>
    <row r="804" spans="6:7">
      <c r="F804" s="78"/>
      <c r="G804" s="78"/>
    </row>
    <row r="805" spans="6:7">
      <c r="F805" s="78"/>
      <c r="G805" s="78"/>
    </row>
    <row r="806" spans="6:7">
      <c r="F806" s="78"/>
      <c r="G806" s="78"/>
    </row>
    <row r="807" spans="6:7">
      <c r="F807" s="78"/>
      <c r="G807" s="78"/>
    </row>
    <row r="808" spans="6:7">
      <c r="F808" s="78"/>
      <c r="G808" s="78"/>
    </row>
    <row r="809" spans="6:7">
      <c r="F809" s="78"/>
      <c r="G809" s="78"/>
    </row>
    <row r="810" spans="6:7">
      <c r="F810" s="78"/>
      <c r="G810" s="78"/>
    </row>
    <row r="811" spans="6:7">
      <c r="F811" s="78"/>
      <c r="G811" s="78"/>
    </row>
    <row r="812" spans="6:7">
      <c r="F812" s="78"/>
      <c r="G812" s="78"/>
    </row>
    <row r="813" spans="6:7">
      <c r="F813" s="78"/>
      <c r="G813" s="78"/>
    </row>
    <row r="814" spans="6:7">
      <c r="F814" s="78"/>
      <c r="G814" s="78"/>
    </row>
    <row r="815" spans="6:7">
      <c r="F815" s="78"/>
      <c r="G815" s="78"/>
    </row>
    <row r="816" spans="6:7">
      <c r="F816" s="78"/>
      <c r="G816" s="78"/>
    </row>
    <row r="817" spans="6:7">
      <c r="F817" s="78"/>
      <c r="G817" s="78"/>
    </row>
    <row r="818" spans="6:7">
      <c r="F818" s="78"/>
      <c r="G818" s="78"/>
    </row>
    <row r="819" spans="6:7">
      <c r="F819" s="78"/>
      <c r="G819" s="78"/>
    </row>
    <row r="820" spans="6:7">
      <c r="F820" s="78"/>
      <c r="G820" s="78"/>
    </row>
    <row r="821" spans="6:7">
      <c r="F821" s="78"/>
      <c r="G821" s="78"/>
    </row>
    <row r="822" spans="6:7">
      <c r="F822" s="78"/>
      <c r="G822" s="78"/>
    </row>
    <row r="823" spans="6:7">
      <c r="F823" s="78"/>
      <c r="G823" s="78"/>
    </row>
    <row r="824" spans="6:7">
      <c r="F824" s="78"/>
      <c r="G824" s="78"/>
    </row>
    <row r="825" spans="6:7">
      <c r="F825" s="78"/>
      <c r="G825" s="78"/>
    </row>
    <row r="826" spans="6:7">
      <c r="F826" s="78"/>
      <c r="G826" s="78"/>
    </row>
    <row r="827" spans="6:7">
      <c r="F827" s="78"/>
      <c r="G827" s="78"/>
    </row>
    <row r="828" spans="6:7">
      <c r="F828" s="78"/>
      <c r="G828" s="78"/>
    </row>
    <row r="829" spans="6:7">
      <c r="F829" s="78"/>
      <c r="G829" s="78"/>
    </row>
    <row r="830" spans="6:7">
      <c r="F830" s="78"/>
      <c r="G830" s="78"/>
    </row>
    <row r="831" spans="6:7">
      <c r="F831" s="78"/>
      <c r="G831" s="78"/>
    </row>
    <row r="832" spans="6:7">
      <c r="F832" s="78"/>
      <c r="G832" s="78"/>
    </row>
    <row r="833" spans="6:7">
      <c r="F833" s="78"/>
      <c r="G833" s="78"/>
    </row>
    <row r="834" spans="6:7">
      <c r="F834" s="78"/>
      <c r="G834" s="78"/>
    </row>
    <row r="835" spans="6:7">
      <c r="F835" s="78"/>
      <c r="G835" s="78"/>
    </row>
    <row r="836" spans="6:7">
      <c r="F836" s="78"/>
      <c r="G836" s="78"/>
    </row>
    <row r="837" spans="6:7">
      <c r="F837" s="78"/>
      <c r="G837" s="78"/>
    </row>
    <row r="838" spans="6:7">
      <c r="F838" s="78"/>
      <c r="G838" s="78"/>
    </row>
    <row r="839" spans="6:7">
      <c r="F839" s="78"/>
      <c r="G839" s="78"/>
    </row>
    <row r="840" spans="6:7">
      <c r="F840" s="78"/>
      <c r="G840" s="78"/>
    </row>
    <row r="841" spans="6:7">
      <c r="F841" s="78"/>
      <c r="G841" s="78"/>
    </row>
    <row r="842" spans="6:7">
      <c r="F842" s="78"/>
      <c r="G842" s="78"/>
    </row>
    <row r="843" spans="6:7">
      <c r="F843" s="78"/>
      <c r="G843" s="78"/>
    </row>
    <row r="844" spans="6:7">
      <c r="F844" s="78"/>
      <c r="G844" s="78"/>
    </row>
    <row r="845" spans="6:7">
      <c r="F845" s="78"/>
      <c r="G845" s="78"/>
    </row>
    <row r="846" spans="6:7">
      <c r="F846" s="78"/>
      <c r="G846" s="78"/>
    </row>
    <row r="847" spans="6:7">
      <c r="F847" s="78"/>
      <c r="G847" s="78"/>
    </row>
    <row r="848" spans="6:7">
      <c r="F848" s="78"/>
      <c r="G848" s="78"/>
    </row>
    <row r="849" spans="6:7">
      <c r="F849" s="78"/>
      <c r="G849" s="78"/>
    </row>
    <row r="850" spans="6:7">
      <c r="F850" s="78"/>
      <c r="G850" s="78"/>
    </row>
    <row r="851" spans="6:7">
      <c r="F851" s="78"/>
      <c r="G851" s="78"/>
    </row>
    <row r="852" spans="6:7">
      <c r="F852" s="78"/>
      <c r="G852" s="78"/>
    </row>
    <row r="853" spans="6:7">
      <c r="F853" s="78"/>
      <c r="G853" s="78"/>
    </row>
    <row r="854" spans="6:7">
      <c r="F854" s="78"/>
      <c r="G854" s="78"/>
    </row>
    <row r="855" spans="6:7">
      <c r="F855" s="78"/>
      <c r="G855" s="78"/>
    </row>
    <row r="856" spans="6:7">
      <c r="F856" s="78"/>
      <c r="G856" s="78"/>
    </row>
    <row r="857" spans="6:7">
      <c r="F857" s="78"/>
      <c r="G857" s="78"/>
    </row>
    <row r="858" spans="6:7">
      <c r="F858" s="78"/>
      <c r="G858" s="78"/>
    </row>
    <row r="859" spans="6:7">
      <c r="F859" s="78"/>
      <c r="G859" s="78"/>
    </row>
    <row r="860" spans="6:7">
      <c r="F860" s="78"/>
      <c r="G860" s="78"/>
    </row>
    <row r="861" spans="6:7">
      <c r="F861" s="78"/>
      <c r="G861" s="78"/>
    </row>
    <row r="862" spans="6:7">
      <c r="F862" s="78"/>
      <c r="G862" s="78"/>
    </row>
    <row r="863" spans="6:7">
      <c r="F863" s="78"/>
      <c r="G863" s="78"/>
    </row>
    <row r="864" spans="6:7">
      <c r="F864" s="78"/>
      <c r="G864" s="78"/>
    </row>
    <row r="865" spans="6:7">
      <c r="F865" s="78"/>
      <c r="G865" s="78"/>
    </row>
    <row r="866" spans="6:7">
      <c r="F866" s="78"/>
      <c r="G866" s="78"/>
    </row>
    <row r="867" spans="6:7">
      <c r="F867" s="78"/>
      <c r="G867" s="78"/>
    </row>
    <row r="868" spans="6:7">
      <c r="F868" s="78"/>
      <c r="G868" s="78"/>
    </row>
    <row r="869" spans="6:7">
      <c r="F869" s="78"/>
      <c r="G869" s="78"/>
    </row>
    <row r="870" spans="6:7">
      <c r="F870" s="78"/>
      <c r="G870" s="78"/>
    </row>
    <row r="871" spans="6:7">
      <c r="F871" s="78"/>
      <c r="G871" s="78"/>
    </row>
    <row r="872" spans="6:7">
      <c r="F872" s="78"/>
      <c r="G872" s="78"/>
    </row>
    <row r="873" spans="6:7">
      <c r="F873" s="78"/>
      <c r="G873" s="78"/>
    </row>
    <row r="874" spans="6:7">
      <c r="F874" s="78"/>
      <c r="G874" s="78"/>
    </row>
    <row r="875" spans="6:7">
      <c r="F875" s="78"/>
      <c r="G875" s="78"/>
    </row>
    <row r="876" spans="6:7">
      <c r="F876" s="78"/>
      <c r="G876" s="78"/>
    </row>
    <row r="877" spans="6:7">
      <c r="F877" s="78"/>
      <c r="G877" s="78"/>
    </row>
    <row r="878" spans="6:7">
      <c r="F878" s="78"/>
      <c r="G878" s="78"/>
    </row>
    <row r="879" spans="6:7">
      <c r="F879" s="78"/>
      <c r="G879" s="78"/>
    </row>
    <row r="880" spans="6:7">
      <c r="F880" s="78"/>
      <c r="G880" s="78"/>
    </row>
    <row r="881" spans="6:7">
      <c r="F881" s="78"/>
      <c r="G881" s="78"/>
    </row>
    <row r="882" spans="6:7">
      <c r="F882" s="78"/>
      <c r="G882" s="78"/>
    </row>
    <row r="883" spans="6:7">
      <c r="F883" s="78"/>
      <c r="G883" s="78"/>
    </row>
    <row r="884" spans="6:7">
      <c r="F884" s="78"/>
      <c r="G884" s="78"/>
    </row>
    <row r="885" spans="6:7">
      <c r="F885" s="78"/>
      <c r="G885" s="78"/>
    </row>
    <row r="886" spans="6:7">
      <c r="F886" s="78"/>
      <c r="G886" s="78"/>
    </row>
    <row r="887" spans="6:7">
      <c r="F887" s="78"/>
      <c r="G887" s="78"/>
    </row>
    <row r="888" spans="6:7">
      <c r="F888" s="78"/>
      <c r="G888" s="78"/>
    </row>
    <row r="889" spans="6:7">
      <c r="F889" s="78"/>
      <c r="G889" s="78"/>
    </row>
    <row r="890" spans="6:7">
      <c r="F890" s="78"/>
      <c r="G890" s="78"/>
    </row>
    <row r="891" spans="6:7">
      <c r="F891" s="78"/>
      <c r="G891" s="78"/>
    </row>
    <row r="892" spans="6:7">
      <c r="F892" s="78"/>
      <c r="G892" s="78"/>
    </row>
    <row r="893" spans="6:7">
      <c r="F893" s="78"/>
      <c r="G893" s="78"/>
    </row>
    <row r="894" spans="6:7">
      <c r="F894" s="78"/>
      <c r="G894" s="78"/>
    </row>
    <row r="895" spans="6:7">
      <c r="F895" s="78"/>
      <c r="G895" s="78"/>
    </row>
    <row r="896" spans="6:7">
      <c r="F896" s="78"/>
      <c r="G896" s="78"/>
    </row>
    <row r="897" spans="6:7">
      <c r="F897" s="78"/>
      <c r="G897" s="78"/>
    </row>
    <row r="898" spans="6:7">
      <c r="F898" s="78"/>
      <c r="G898" s="78"/>
    </row>
    <row r="899" spans="6:7">
      <c r="F899" s="78"/>
      <c r="G899" s="78"/>
    </row>
    <row r="900" spans="6:7">
      <c r="F900" s="78"/>
      <c r="G900" s="78"/>
    </row>
    <row r="901" spans="6:7">
      <c r="F901" s="78"/>
      <c r="G901" s="78"/>
    </row>
    <row r="902" spans="6:7">
      <c r="F902" s="78"/>
      <c r="G902" s="78"/>
    </row>
    <row r="903" spans="6:7">
      <c r="F903" s="78"/>
      <c r="G903" s="78"/>
    </row>
    <row r="904" spans="6:7">
      <c r="F904" s="78"/>
      <c r="G904" s="78"/>
    </row>
    <row r="905" spans="6:7">
      <c r="F905" s="78"/>
      <c r="G905" s="78"/>
    </row>
    <row r="906" spans="6:7">
      <c r="F906" s="78"/>
      <c r="G906" s="78"/>
    </row>
    <row r="907" spans="6:7">
      <c r="F907" s="78"/>
      <c r="G907" s="78"/>
    </row>
    <row r="908" spans="6:7">
      <c r="F908" s="78"/>
      <c r="G908" s="78"/>
    </row>
    <row r="909" spans="6:7">
      <c r="F909" s="78"/>
      <c r="G909" s="78"/>
    </row>
    <row r="910" spans="6:7">
      <c r="F910" s="78"/>
      <c r="G910" s="78"/>
    </row>
    <row r="911" spans="6:7">
      <c r="F911" s="78"/>
      <c r="G911" s="78"/>
    </row>
    <row r="912" spans="6:7">
      <c r="F912" s="78"/>
      <c r="G912" s="78"/>
    </row>
    <row r="913" spans="6:7">
      <c r="F913" s="78"/>
      <c r="G913" s="78"/>
    </row>
    <row r="914" spans="6:7">
      <c r="F914" s="78"/>
      <c r="G914" s="78"/>
    </row>
    <row r="915" spans="6:7">
      <c r="F915" s="78"/>
      <c r="G915" s="78"/>
    </row>
    <row r="916" spans="6:7">
      <c r="F916" s="78"/>
      <c r="G916" s="78"/>
    </row>
    <row r="917" spans="6:7">
      <c r="F917" s="78"/>
      <c r="G917" s="78"/>
    </row>
    <row r="918" spans="6:7">
      <c r="F918" s="78"/>
      <c r="G918" s="78"/>
    </row>
    <row r="919" spans="6:7">
      <c r="F919" s="78"/>
      <c r="G919" s="78"/>
    </row>
    <row r="920" spans="6:7">
      <c r="F920" s="78"/>
      <c r="G920" s="78"/>
    </row>
    <row r="921" spans="6:7">
      <c r="F921" s="78"/>
      <c r="G921" s="78"/>
    </row>
    <row r="922" spans="6:7">
      <c r="F922" s="78"/>
      <c r="G922" s="78"/>
    </row>
    <row r="923" spans="6:7">
      <c r="F923" s="78"/>
      <c r="G923" s="78"/>
    </row>
    <row r="924" spans="6:7">
      <c r="F924" s="78"/>
      <c r="G924" s="78"/>
    </row>
    <row r="925" spans="6:7">
      <c r="F925" s="78"/>
      <c r="G925" s="78"/>
    </row>
    <row r="926" spans="6:7">
      <c r="F926" s="78"/>
      <c r="G926" s="78"/>
    </row>
    <row r="927" spans="6:7">
      <c r="F927" s="78"/>
      <c r="G927" s="78"/>
    </row>
    <row r="928" spans="6:7">
      <c r="F928" s="78"/>
      <c r="G928" s="78"/>
    </row>
    <row r="929" spans="6:7">
      <c r="F929" s="78"/>
      <c r="G929" s="78"/>
    </row>
    <row r="930" spans="6:7">
      <c r="F930" s="78"/>
      <c r="G930" s="78"/>
    </row>
    <row r="931" spans="6:7">
      <c r="F931" s="78"/>
      <c r="G931" s="78"/>
    </row>
    <row r="932" spans="6:7">
      <c r="F932" s="78"/>
      <c r="G932" s="78"/>
    </row>
    <row r="933" spans="6:7">
      <c r="F933" s="78"/>
      <c r="G933" s="78"/>
    </row>
    <row r="934" spans="6:7">
      <c r="F934" s="78"/>
      <c r="G934" s="78"/>
    </row>
    <row r="935" spans="6:7">
      <c r="F935" s="78"/>
      <c r="G935" s="78"/>
    </row>
    <row r="936" spans="6:7">
      <c r="F936" s="78"/>
      <c r="G936" s="78"/>
    </row>
    <row r="937" spans="6:7">
      <c r="F937" s="78"/>
      <c r="G937" s="78"/>
    </row>
    <row r="938" spans="6:7">
      <c r="F938" s="78"/>
      <c r="G938" s="78"/>
    </row>
    <row r="939" spans="6:7">
      <c r="F939" s="78"/>
      <c r="G939" s="78"/>
    </row>
    <row r="940" spans="6:7">
      <c r="F940" s="78"/>
      <c r="G940" s="78"/>
    </row>
    <row r="941" spans="6:7">
      <c r="F941" s="78"/>
      <c r="G941" s="78"/>
    </row>
    <row r="942" spans="6:7">
      <c r="F942" s="78"/>
      <c r="G942" s="78"/>
    </row>
    <row r="943" spans="6:7">
      <c r="F943" s="78"/>
      <c r="G943" s="78"/>
    </row>
    <row r="944" spans="6:7">
      <c r="F944" s="78"/>
      <c r="G944" s="78"/>
    </row>
    <row r="945" spans="6:7">
      <c r="F945" s="78"/>
      <c r="G945" s="78"/>
    </row>
    <row r="946" spans="6:7">
      <c r="F946" s="78"/>
      <c r="G946" s="78"/>
    </row>
    <row r="947" spans="6:7">
      <c r="F947" s="78"/>
      <c r="G947" s="78"/>
    </row>
    <row r="948" spans="6:7">
      <c r="F948" s="78"/>
      <c r="G948" s="78"/>
    </row>
    <row r="949" spans="6:7">
      <c r="F949" s="78"/>
      <c r="G949" s="78"/>
    </row>
    <row r="950" spans="6:7">
      <c r="F950" s="78"/>
      <c r="G950" s="78"/>
    </row>
    <row r="951" spans="6:7">
      <c r="F951" s="78"/>
      <c r="G951" s="78"/>
    </row>
    <row r="952" spans="6:7">
      <c r="F952" s="78"/>
      <c r="G952" s="78"/>
    </row>
    <row r="953" spans="6:7">
      <c r="F953" s="78"/>
      <c r="G953" s="78"/>
    </row>
    <row r="954" spans="6:7">
      <c r="F954" s="78"/>
      <c r="G954" s="78"/>
    </row>
    <row r="955" spans="6:7">
      <c r="F955" s="78"/>
      <c r="G955" s="78"/>
    </row>
    <row r="956" spans="6:7">
      <c r="F956" s="78"/>
      <c r="G956" s="78"/>
    </row>
    <row r="957" spans="6:7">
      <c r="F957" s="78"/>
      <c r="G957" s="78"/>
    </row>
    <row r="958" spans="6:7">
      <c r="F958" s="78"/>
      <c r="G958" s="78"/>
    </row>
    <row r="959" spans="6:7">
      <c r="F959" s="78"/>
      <c r="G959" s="78"/>
    </row>
    <row r="960" spans="6:7">
      <c r="F960" s="78"/>
      <c r="G960" s="78"/>
    </row>
    <row r="961" spans="6:7">
      <c r="F961" s="78"/>
      <c r="G961" s="78"/>
    </row>
    <row r="962" spans="6:7">
      <c r="F962" s="78"/>
      <c r="G962" s="78"/>
    </row>
    <row r="963" spans="6:7">
      <c r="F963" s="78"/>
      <c r="G963" s="78"/>
    </row>
    <row r="964" spans="6:7">
      <c r="F964" s="78"/>
      <c r="G964" s="78"/>
    </row>
    <row r="965" spans="6:7">
      <c r="F965" s="78"/>
      <c r="G965" s="78"/>
    </row>
    <row r="966" spans="6:7">
      <c r="F966" s="78"/>
      <c r="G966" s="78"/>
    </row>
    <row r="967" spans="6:7">
      <c r="F967" s="78"/>
      <c r="G967" s="78"/>
    </row>
    <row r="968" spans="6:7">
      <c r="F968" s="78"/>
      <c r="G968" s="78"/>
    </row>
    <row r="969" spans="6:7">
      <c r="F969" s="78"/>
      <c r="G969" s="78"/>
    </row>
    <row r="970" spans="6:7">
      <c r="F970" s="78"/>
      <c r="G970" s="78"/>
    </row>
    <row r="971" spans="6:7">
      <c r="F971" s="78"/>
      <c r="G971" s="78"/>
    </row>
    <row r="972" spans="6:7">
      <c r="F972" s="78"/>
      <c r="G972" s="78"/>
    </row>
    <row r="973" spans="6:7">
      <c r="F973" s="78"/>
      <c r="G973" s="78"/>
    </row>
    <row r="974" spans="6:7">
      <c r="F974" s="78"/>
      <c r="G974" s="78"/>
    </row>
    <row r="975" spans="6:7">
      <c r="F975" s="78"/>
      <c r="G975" s="78"/>
    </row>
    <row r="976" spans="6:7">
      <c r="F976" s="78"/>
      <c r="G976" s="78"/>
    </row>
    <row r="977" spans="6:7">
      <c r="F977" s="78"/>
      <c r="G977" s="78"/>
    </row>
    <row r="978" spans="6:7">
      <c r="F978" s="78"/>
      <c r="G978" s="78"/>
    </row>
    <row r="979" spans="6:7">
      <c r="F979" s="78"/>
      <c r="G979" s="78"/>
    </row>
    <row r="980" spans="6:7">
      <c r="F980" s="78"/>
      <c r="G980" s="78"/>
    </row>
    <row r="981" spans="6:7">
      <c r="F981" s="78"/>
      <c r="G981" s="78"/>
    </row>
    <row r="982" spans="6:7">
      <c r="F982" s="78"/>
      <c r="G982" s="78"/>
    </row>
    <row r="983" spans="6:7">
      <c r="F983" s="78"/>
      <c r="G983" s="78"/>
    </row>
    <row r="984" spans="6:7">
      <c r="F984" s="78"/>
      <c r="G984" s="78"/>
    </row>
    <row r="985" spans="6:7">
      <c r="F985" s="78"/>
      <c r="G985" s="78"/>
    </row>
    <row r="986" spans="6:7">
      <c r="F986" s="78"/>
      <c r="G986" s="78"/>
    </row>
    <row r="987" spans="6:7">
      <c r="F987" s="78"/>
      <c r="G987" s="78"/>
    </row>
    <row r="988" spans="6:7">
      <c r="F988" s="78"/>
      <c r="G988" s="78"/>
    </row>
    <row r="989" spans="6:7">
      <c r="F989" s="78"/>
      <c r="G989" s="78"/>
    </row>
    <row r="990" spans="6:7">
      <c r="F990" s="78"/>
      <c r="G990" s="78"/>
    </row>
    <row r="991" spans="6:7">
      <c r="F991" s="78"/>
      <c r="G991" s="78"/>
    </row>
    <row r="992" spans="6:7">
      <c r="F992" s="78"/>
      <c r="G992" s="78"/>
    </row>
    <row r="993" spans="6:7">
      <c r="F993" s="78"/>
      <c r="G993" s="78"/>
    </row>
    <row r="994" spans="6:7">
      <c r="F994" s="78"/>
      <c r="G994" s="78"/>
    </row>
    <row r="995" spans="6:7">
      <c r="F995" s="78"/>
      <c r="G995" s="78"/>
    </row>
    <row r="996" spans="6:7">
      <c r="F996" s="78"/>
      <c r="G996" s="78"/>
    </row>
    <row r="997" spans="6:7">
      <c r="F997" s="78"/>
      <c r="G997" s="78"/>
    </row>
    <row r="998" spans="6:7">
      <c r="F998" s="78"/>
      <c r="G998" s="78"/>
    </row>
    <row r="999" spans="6:7">
      <c r="F999" s="78"/>
      <c r="G999" s="78"/>
    </row>
    <row r="1000" spans="6:7">
      <c r="F1000" s="78"/>
      <c r="G1000" s="78"/>
    </row>
    <row r="1001" spans="6:7">
      <c r="F1001" s="78"/>
      <c r="G1001" s="78"/>
    </row>
    <row r="1002" spans="6:7">
      <c r="F1002" s="78"/>
      <c r="G1002" s="78"/>
    </row>
    <row r="1003" spans="6:7">
      <c r="F1003" s="78"/>
      <c r="G1003" s="78"/>
    </row>
    <row r="1004" spans="6:7">
      <c r="F1004" s="78"/>
      <c r="G1004" s="78"/>
    </row>
    <row r="1005" spans="6:7">
      <c r="F1005" s="78"/>
      <c r="G1005" s="78"/>
    </row>
    <row r="1006" spans="6:7">
      <c r="F1006" s="78"/>
      <c r="G1006" s="78"/>
    </row>
    <row r="1007" spans="6:7">
      <c r="F1007" s="78"/>
      <c r="G1007" s="78"/>
    </row>
    <row r="1008" spans="6:7">
      <c r="F1008" s="78"/>
      <c r="G1008" s="78"/>
    </row>
    <row r="1009" spans="6:7">
      <c r="F1009" s="78"/>
      <c r="G1009" s="78"/>
    </row>
    <row r="1010" spans="6:7">
      <c r="F1010" s="78"/>
      <c r="G1010" s="78"/>
    </row>
    <row r="1011" spans="6:7">
      <c r="F1011" s="78"/>
      <c r="G1011" s="78"/>
    </row>
    <row r="1012" spans="6:7">
      <c r="F1012" s="78"/>
      <c r="G1012" s="78"/>
    </row>
    <row r="1013" spans="6:7">
      <c r="F1013" s="78"/>
      <c r="G1013" s="78"/>
    </row>
    <row r="1014" spans="6:7">
      <c r="F1014" s="78"/>
      <c r="G1014" s="78"/>
    </row>
    <row r="1015" spans="6:7">
      <c r="F1015" s="78"/>
      <c r="G1015" s="78"/>
    </row>
    <row r="1016" spans="6:7">
      <c r="F1016" s="78"/>
      <c r="G1016" s="78"/>
    </row>
    <row r="1017" spans="6:7">
      <c r="F1017" s="78"/>
      <c r="G1017" s="78"/>
    </row>
    <row r="1018" spans="6:7">
      <c r="F1018" s="78"/>
      <c r="G1018" s="78"/>
    </row>
    <row r="1019" spans="6:7">
      <c r="F1019" s="78"/>
      <c r="G1019" s="78"/>
    </row>
    <row r="1020" spans="6:7">
      <c r="F1020" s="78"/>
      <c r="G1020" s="78"/>
    </row>
    <row r="1021" spans="6:7">
      <c r="F1021" s="78"/>
      <c r="G1021" s="78"/>
    </row>
    <row r="1022" spans="6:7">
      <c r="F1022" s="78"/>
      <c r="G1022" s="78"/>
    </row>
    <row r="1023" spans="6:7">
      <c r="F1023" s="78"/>
      <c r="G1023" s="78"/>
    </row>
    <row r="1024" spans="6:7">
      <c r="F1024" s="78"/>
      <c r="G1024" s="78"/>
    </row>
    <row r="1025" spans="6:7">
      <c r="F1025" s="78"/>
      <c r="G1025" s="78"/>
    </row>
    <row r="1026" spans="6:7">
      <c r="F1026" s="78"/>
      <c r="G1026" s="78"/>
    </row>
    <row r="1027" spans="6:7">
      <c r="F1027" s="78"/>
      <c r="G1027" s="78"/>
    </row>
    <row r="1028" spans="6:7">
      <c r="F1028" s="78"/>
      <c r="G1028" s="78"/>
    </row>
    <row r="1029" spans="6:7">
      <c r="F1029" s="78"/>
      <c r="G1029" s="78"/>
    </row>
    <row r="1030" spans="6:7">
      <c r="F1030" s="78"/>
      <c r="G1030" s="78"/>
    </row>
    <row r="1031" spans="6:7">
      <c r="F1031" s="78"/>
      <c r="G1031" s="78"/>
    </row>
    <row r="1032" spans="6:7">
      <c r="F1032" s="78"/>
      <c r="G1032" s="78"/>
    </row>
    <row r="1033" spans="6:7">
      <c r="F1033" s="78"/>
      <c r="G1033" s="78"/>
    </row>
    <row r="1034" spans="6:7">
      <c r="F1034" s="78"/>
      <c r="G1034" s="78"/>
    </row>
    <row r="1035" spans="6:7">
      <c r="F1035" s="78"/>
      <c r="G1035" s="78"/>
    </row>
    <row r="1036" spans="6:7">
      <c r="F1036" s="78"/>
      <c r="G1036" s="78"/>
    </row>
    <row r="1037" spans="6:7">
      <c r="F1037" s="78"/>
      <c r="G1037" s="78"/>
    </row>
    <row r="1038" spans="6:7">
      <c r="F1038" s="78"/>
      <c r="G1038" s="78"/>
    </row>
    <row r="1039" spans="6:7">
      <c r="F1039" s="78"/>
      <c r="G1039" s="78"/>
    </row>
    <row r="1040" spans="6:7">
      <c r="F1040" s="78"/>
      <c r="G1040" s="78"/>
    </row>
    <row r="1041" spans="6:7">
      <c r="F1041" s="78"/>
      <c r="G1041" s="78"/>
    </row>
    <row r="1042" spans="6:7">
      <c r="F1042" s="78"/>
      <c r="G1042" s="78"/>
    </row>
    <row r="1043" spans="6:7">
      <c r="F1043" s="78"/>
      <c r="G1043" s="78"/>
    </row>
    <row r="1044" spans="6:7">
      <c r="F1044" s="78"/>
      <c r="G1044" s="78"/>
    </row>
    <row r="1045" spans="6:7">
      <c r="F1045" s="78"/>
      <c r="G1045" s="78"/>
    </row>
    <row r="1046" spans="6:7">
      <c r="F1046" s="78"/>
      <c r="G1046" s="78"/>
    </row>
    <row r="1047" spans="6:7">
      <c r="F1047" s="78"/>
      <c r="G1047" s="78"/>
    </row>
    <row r="1048" spans="6:7">
      <c r="F1048" s="78"/>
      <c r="G1048" s="78"/>
    </row>
    <row r="1049" spans="6:7">
      <c r="F1049" s="78"/>
      <c r="G1049" s="78"/>
    </row>
    <row r="1050" spans="6:7">
      <c r="F1050" s="78"/>
      <c r="G1050" s="78"/>
    </row>
    <row r="1051" spans="6:7">
      <c r="F1051" s="78"/>
      <c r="G1051" s="78"/>
    </row>
    <row r="1052" spans="6:7">
      <c r="F1052" s="78"/>
      <c r="G1052" s="78"/>
    </row>
    <row r="1053" spans="6:7">
      <c r="F1053" s="78"/>
      <c r="G1053" s="78"/>
    </row>
    <row r="1054" spans="6:7">
      <c r="F1054" s="78"/>
      <c r="G1054" s="78"/>
    </row>
    <row r="1055" spans="6:7">
      <c r="F1055" s="78"/>
      <c r="G1055" s="78"/>
    </row>
    <row r="1056" spans="6:7">
      <c r="F1056" s="78"/>
      <c r="G1056" s="78"/>
    </row>
    <row r="1057" spans="6:7">
      <c r="F1057" s="78"/>
      <c r="G1057" s="78"/>
    </row>
    <row r="1058" spans="6:7">
      <c r="F1058" s="78"/>
      <c r="G1058" s="78"/>
    </row>
    <row r="1059" spans="6:7">
      <c r="F1059" s="78"/>
      <c r="G1059" s="78"/>
    </row>
    <row r="1060" spans="6:7">
      <c r="F1060" s="78"/>
      <c r="G1060" s="78"/>
    </row>
    <row r="1061" spans="6:7">
      <c r="F1061" s="78"/>
      <c r="G1061" s="78"/>
    </row>
    <row r="1062" spans="6:7">
      <c r="F1062" s="78"/>
      <c r="G1062" s="78"/>
    </row>
    <row r="1063" spans="6:7">
      <c r="F1063" s="78"/>
      <c r="G1063" s="78"/>
    </row>
    <row r="1064" spans="6:7">
      <c r="F1064" s="78"/>
      <c r="G1064" s="78"/>
    </row>
    <row r="1065" spans="6:7">
      <c r="F1065" s="78"/>
      <c r="G1065" s="78"/>
    </row>
    <row r="1066" spans="6:7">
      <c r="F1066" s="78"/>
      <c r="G1066" s="78"/>
    </row>
    <row r="1067" spans="6:7">
      <c r="F1067" s="78"/>
      <c r="G1067" s="78"/>
    </row>
    <row r="1068" spans="6:7">
      <c r="F1068" s="78"/>
      <c r="G1068" s="78"/>
    </row>
    <row r="1069" spans="6:7">
      <c r="F1069" s="78"/>
      <c r="G1069" s="78"/>
    </row>
    <row r="1070" spans="6:7">
      <c r="F1070" s="78"/>
      <c r="G1070" s="78"/>
    </row>
    <row r="1071" spans="6:7">
      <c r="F1071" s="78"/>
      <c r="G1071" s="78"/>
    </row>
    <row r="1072" spans="6:7">
      <c r="F1072" s="78"/>
      <c r="G1072" s="78"/>
    </row>
    <row r="1073" spans="6:7">
      <c r="F1073" s="78"/>
      <c r="G1073" s="78"/>
    </row>
    <row r="1074" spans="6:7">
      <c r="F1074" s="78"/>
      <c r="G1074" s="78"/>
    </row>
    <row r="1075" spans="6:7">
      <c r="F1075" s="78"/>
      <c r="G1075" s="78"/>
    </row>
    <row r="1076" spans="6:7">
      <c r="F1076" s="78"/>
      <c r="G1076" s="78"/>
    </row>
    <row r="1077" spans="6:7">
      <c r="F1077" s="78"/>
      <c r="G1077" s="78"/>
    </row>
    <row r="1078" spans="6:7">
      <c r="F1078" s="78"/>
      <c r="G1078" s="78"/>
    </row>
    <row r="1079" spans="6:7">
      <c r="F1079" s="78"/>
      <c r="G1079" s="78"/>
    </row>
    <row r="1080" spans="6:7">
      <c r="F1080" s="78"/>
      <c r="G1080" s="78"/>
    </row>
    <row r="1081" spans="6:7">
      <c r="F1081" s="78"/>
      <c r="G1081" s="78"/>
    </row>
    <row r="1082" spans="6:7">
      <c r="F1082" s="78"/>
      <c r="G1082" s="78"/>
    </row>
    <row r="1083" spans="6:7">
      <c r="F1083" s="78"/>
      <c r="G1083" s="78"/>
    </row>
    <row r="1084" spans="6:7">
      <c r="F1084" s="78"/>
      <c r="G1084" s="78"/>
    </row>
    <row r="1085" spans="6:7">
      <c r="F1085" s="78"/>
      <c r="G1085" s="78"/>
    </row>
    <row r="1086" spans="6:7">
      <c r="F1086" s="78"/>
      <c r="G1086" s="78"/>
    </row>
    <row r="1087" spans="6:7">
      <c r="F1087" s="78"/>
      <c r="G1087" s="78"/>
    </row>
    <row r="1088" spans="6:7">
      <c r="F1088" s="78"/>
      <c r="G1088" s="78"/>
    </row>
    <row r="1089" spans="6:7">
      <c r="F1089" s="78"/>
      <c r="G1089" s="78"/>
    </row>
    <row r="1090" spans="6:7">
      <c r="F1090" s="78"/>
      <c r="G1090" s="78"/>
    </row>
    <row r="1091" spans="6:7">
      <c r="F1091" s="78"/>
      <c r="G1091" s="78"/>
    </row>
    <row r="1092" spans="6:7">
      <c r="F1092" s="78"/>
      <c r="G1092" s="78"/>
    </row>
    <row r="1093" spans="6:7">
      <c r="F1093" s="78"/>
      <c r="G1093" s="78"/>
    </row>
    <row r="1094" spans="6:7">
      <c r="F1094" s="78"/>
      <c r="G1094" s="78"/>
    </row>
    <row r="1095" spans="6:7">
      <c r="F1095" s="78"/>
      <c r="G1095" s="78"/>
    </row>
    <row r="1096" spans="6:7">
      <c r="F1096" s="78"/>
      <c r="G1096" s="78"/>
    </row>
    <row r="1097" spans="6:7">
      <c r="F1097" s="78"/>
      <c r="G1097" s="78"/>
    </row>
    <row r="1098" spans="6:7">
      <c r="F1098" s="78"/>
      <c r="G1098" s="78"/>
    </row>
    <row r="1099" spans="6:7">
      <c r="F1099" s="78"/>
      <c r="G1099" s="78"/>
    </row>
    <row r="1100" spans="6:7">
      <c r="F1100" s="78"/>
      <c r="G1100" s="78"/>
    </row>
    <row r="1101" spans="6:7">
      <c r="F1101" s="78"/>
      <c r="G1101" s="78"/>
    </row>
    <row r="1102" spans="6:7">
      <c r="F1102" s="78"/>
      <c r="G1102" s="78"/>
    </row>
    <row r="1103" spans="6:7">
      <c r="F1103" s="78"/>
      <c r="G1103" s="78"/>
    </row>
    <row r="1104" spans="6:7">
      <c r="F1104" s="78"/>
      <c r="G1104" s="78"/>
    </row>
    <row r="1105" spans="6:7">
      <c r="F1105" s="78"/>
      <c r="G1105" s="78"/>
    </row>
    <row r="1106" spans="6:7">
      <c r="F1106" s="78"/>
      <c r="G1106" s="78"/>
    </row>
    <row r="1107" spans="6:7">
      <c r="F1107" s="78"/>
      <c r="G1107" s="78"/>
    </row>
    <row r="1108" spans="6:7">
      <c r="F1108" s="78"/>
      <c r="G1108" s="78"/>
    </row>
    <row r="1109" spans="6:7">
      <c r="F1109" s="78"/>
      <c r="G1109" s="78"/>
    </row>
    <row r="1110" spans="6:7">
      <c r="F1110" s="78"/>
      <c r="G1110" s="78"/>
    </row>
    <row r="1111" spans="6:7">
      <c r="F1111" s="78"/>
      <c r="G1111" s="78"/>
    </row>
    <row r="1112" spans="6:7">
      <c r="F1112" s="78"/>
      <c r="G1112" s="78"/>
    </row>
    <row r="1113" spans="6:7">
      <c r="F1113" s="78"/>
      <c r="G1113" s="78"/>
    </row>
    <row r="1114" spans="6:7">
      <c r="F1114" s="78"/>
      <c r="G1114" s="78"/>
    </row>
    <row r="1115" spans="6:7">
      <c r="F1115" s="78"/>
      <c r="G1115" s="78"/>
    </row>
    <row r="1116" spans="6:7">
      <c r="F1116" s="78"/>
      <c r="G1116" s="78"/>
    </row>
    <row r="1117" spans="6:7">
      <c r="F1117" s="78"/>
      <c r="G1117" s="78"/>
    </row>
    <row r="1118" spans="6:7">
      <c r="F1118" s="78"/>
      <c r="G1118" s="78"/>
    </row>
    <row r="1119" spans="6:7">
      <c r="F1119" s="78"/>
      <c r="G1119" s="78"/>
    </row>
    <row r="1120" spans="6:7">
      <c r="F1120" s="78"/>
      <c r="G1120" s="78"/>
    </row>
    <row r="1121" spans="6:7">
      <c r="F1121" s="78"/>
      <c r="G1121" s="78"/>
    </row>
    <row r="1122" spans="6:7">
      <c r="F1122" s="78"/>
      <c r="G1122" s="78"/>
    </row>
    <row r="1123" spans="6:7">
      <c r="F1123" s="78"/>
      <c r="G1123" s="78"/>
    </row>
    <row r="1124" spans="6:7">
      <c r="F1124" s="78"/>
      <c r="G1124" s="78"/>
    </row>
    <row r="1125" spans="6:7">
      <c r="F1125" s="78"/>
      <c r="G1125" s="78"/>
    </row>
    <row r="1126" spans="6:7">
      <c r="F1126" s="78"/>
      <c r="G1126" s="78"/>
    </row>
    <row r="1127" spans="6:7">
      <c r="F1127" s="78"/>
      <c r="G1127" s="78"/>
    </row>
    <row r="1128" spans="6:7">
      <c r="F1128" s="78"/>
      <c r="G1128" s="78"/>
    </row>
    <row r="1129" spans="6:7">
      <c r="F1129" s="78"/>
      <c r="G1129" s="78"/>
    </row>
    <row r="1130" spans="6:7">
      <c r="F1130" s="78"/>
      <c r="G1130" s="78"/>
    </row>
    <row r="1131" spans="6:7">
      <c r="F1131" s="78"/>
      <c r="G1131" s="78"/>
    </row>
    <row r="1132" spans="6:7">
      <c r="F1132" s="78"/>
      <c r="G1132" s="78"/>
    </row>
    <row r="1133" spans="6:7">
      <c r="F1133" s="78"/>
      <c r="G1133" s="78"/>
    </row>
    <row r="1134" spans="6:7">
      <c r="F1134" s="78"/>
      <c r="G1134" s="78"/>
    </row>
    <row r="1135" spans="6:7">
      <c r="F1135" s="78"/>
      <c r="G1135" s="78"/>
    </row>
    <row r="1136" spans="6:7">
      <c r="F1136" s="78"/>
      <c r="G1136" s="78"/>
    </row>
    <row r="1137" spans="6:7">
      <c r="F1137" s="78"/>
      <c r="G1137" s="78"/>
    </row>
    <row r="1138" spans="6:7">
      <c r="F1138" s="78"/>
      <c r="G1138" s="78"/>
    </row>
    <row r="1139" spans="6:7">
      <c r="F1139" s="78"/>
      <c r="G1139" s="78"/>
    </row>
    <row r="1140" spans="6:7">
      <c r="F1140" s="78"/>
      <c r="G1140" s="78"/>
    </row>
    <row r="1141" spans="6:7">
      <c r="F1141" s="78"/>
      <c r="G1141" s="78"/>
    </row>
    <row r="1142" spans="6:7">
      <c r="F1142" s="78"/>
      <c r="G1142" s="78"/>
    </row>
    <row r="1143" spans="6:7">
      <c r="F1143" s="78"/>
      <c r="G1143" s="78"/>
    </row>
    <row r="1144" spans="6:7">
      <c r="F1144" s="78"/>
      <c r="G1144" s="78"/>
    </row>
    <row r="1145" spans="6:7">
      <c r="F1145" s="78"/>
      <c r="G1145" s="78"/>
    </row>
    <row r="1146" spans="6:7">
      <c r="F1146" s="78"/>
      <c r="G1146" s="78"/>
    </row>
    <row r="1147" spans="6:7">
      <c r="F1147" s="78"/>
      <c r="G1147" s="78"/>
    </row>
    <row r="1148" spans="6:7">
      <c r="F1148" s="78"/>
      <c r="G1148" s="78"/>
    </row>
    <row r="1149" spans="6:7">
      <c r="F1149" s="78"/>
      <c r="G1149" s="78"/>
    </row>
    <row r="1150" spans="6:7">
      <c r="F1150" s="78"/>
      <c r="G1150" s="78"/>
    </row>
    <row r="1151" spans="6:7">
      <c r="F1151" s="78"/>
      <c r="G1151" s="78"/>
    </row>
    <row r="1152" spans="6:7">
      <c r="F1152" s="78"/>
      <c r="G1152" s="78"/>
    </row>
    <row r="1153" spans="6:7">
      <c r="F1153" s="78"/>
      <c r="G1153" s="78"/>
    </row>
    <row r="1154" spans="6:7">
      <c r="F1154" s="78"/>
      <c r="G1154" s="78"/>
    </row>
    <row r="1155" spans="6:7">
      <c r="F1155" s="78"/>
      <c r="G1155" s="78"/>
    </row>
    <row r="1156" spans="6:7">
      <c r="F1156" s="78"/>
      <c r="G1156" s="78"/>
    </row>
    <row r="1157" spans="6:7">
      <c r="F1157" s="78"/>
      <c r="G1157" s="78"/>
    </row>
    <row r="1158" spans="6:7">
      <c r="F1158" s="78"/>
      <c r="G1158" s="78"/>
    </row>
    <row r="1159" spans="6:7">
      <c r="F1159" s="78"/>
      <c r="G1159" s="78"/>
    </row>
    <row r="1160" spans="6:7">
      <c r="F1160" s="78"/>
      <c r="G1160" s="78"/>
    </row>
    <row r="1161" spans="6:7">
      <c r="F1161" s="78"/>
      <c r="G1161" s="78"/>
    </row>
    <row r="1162" spans="6:7">
      <c r="F1162" s="78"/>
      <c r="G1162" s="78"/>
    </row>
    <row r="1163" spans="6:7">
      <c r="F1163" s="78"/>
      <c r="G1163" s="78"/>
    </row>
    <row r="1164" spans="6:7">
      <c r="F1164" s="78"/>
      <c r="G1164" s="78"/>
    </row>
    <row r="1165" spans="6:7">
      <c r="F1165" s="78"/>
      <c r="G1165" s="78"/>
    </row>
    <row r="1166" spans="6:7">
      <c r="F1166" s="78"/>
      <c r="G1166" s="78"/>
    </row>
    <row r="1167" spans="6:7">
      <c r="F1167" s="78"/>
      <c r="G1167" s="78"/>
    </row>
    <row r="1168" spans="6:7">
      <c r="F1168" s="78"/>
      <c r="G1168" s="78"/>
    </row>
    <row r="1169" spans="6:7">
      <c r="F1169" s="78"/>
      <c r="G1169" s="78"/>
    </row>
    <row r="1170" spans="6:7">
      <c r="F1170" s="78"/>
      <c r="G1170" s="78"/>
    </row>
    <row r="1171" spans="6:7">
      <c r="F1171" s="78"/>
      <c r="G1171" s="78"/>
    </row>
    <row r="1172" spans="6:7">
      <c r="F1172" s="78"/>
      <c r="G1172" s="78"/>
    </row>
    <row r="1173" spans="6:7">
      <c r="F1173" s="78"/>
      <c r="G1173" s="78"/>
    </row>
    <row r="1174" spans="6:7">
      <c r="F1174" s="78"/>
      <c r="G1174" s="78"/>
    </row>
    <row r="1175" spans="6:7">
      <c r="F1175" s="78"/>
      <c r="G1175" s="78"/>
    </row>
    <row r="1176" spans="6:7">
      <c r="F1176" s="78"/>
      <c r="G1176" s="78"/>
    </row>
    <row r="1177" spans="6:7">
      <c r="F1177" s="78"/>
      <c r="G1177" s="78"/>
    </row>
    <row r="1178" spans="6:7">
      <c r="F1178" s="78"/>
      <c r="G1178" s="78"/>
    </row>
    <row r="1179" spans="6:7">
      <c r="F1179" s="78"/>
      <c r="G1179" s="78"/>
    </row>
    <row r="1180" spans="6:7">
      <c r="F1180" s="78"/>
      <c r="G1180" s="78"/>
    </row>
    <row r="1181" spans="6:7">
      <c r="F1181" s="78"/>
      <c r="G1181" s="78"/>
    </row>
    <row r="1182" spans="6:7">
      <c r="F1182" s="78"/>
      <c r="G1182" s="78"/>
    </row>
    <row r="1183" spans="6:7">
      <c r="F1183" s="78"/>
      <c r="G1183" s="78"/>
    </row>
    <row r="1184" spans="6:7">
      <c r="F1184" s="78"/>
      <c r="G1184" s="78"/>
    </row>
    <row r="1185" spans="6:7">
      <c r="F1185" s="78"/>
      <c r="G1185" s="78"/>
    </row>
  </sheetData>
  <mergeCells count="12">
    <mergeCell ref="A59:A60"/>
    <mergeCell ref="B59:B60"/>
    <mergeCell ref="C59:C60"/>
    <mergeCell ref="D59:E59"/>
    <mergeCell ref="A1:A2"/>
    <mergeCell ref="B1:B2"/>
    <mergeCell ref="C1:C2"/>
    <mergeCell ref="D1:E1"/>
    <mergeCell ref="A30:A31"/>
    <mergeCell ref="B30:B31"/>
    <mergeCell ref="C30:C31"/>
    <mergeCell ref="D30:E30"/>
  </mergeCells>
  <printOptions horizontalCentered="1"/>
  <pageMargins left="0.70866141732283472" right="0.70866141732283472" top="0.94488188976377963" bottom="0.74803149606299213" header="0.31496062992125984" footer="0.31496062992125984"/>
  <pageSetup paperSize="9" scale="83" firstPageNumber="7" fitToHeight="2" orientation="portrait" useFirstPageNumber="1" horizontalDpi="4294967293" r:id="rId1"/>
  <headerFooter>
    <oddHeader>&amp;LZTS Strojárne, s.r.o.
Poznámky účtovnej závierky k 31.12.2013</oddHeader>
    <oddFooter>&amp;C&amp;P</oddFooter>
  </headerFooter>
  <rowBreaks count="2" manualBreakCount="2">
    <brk id="29" max="16383" man="1"/>
    <brk id="5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AH50"/>
  <sheetViews>
    <sheetView topLeftCell="A28" zoomScaleNormal="100" zoomScaleSheetLayoutView="80" workbookViewId="0">
      <selection activeCell="D46" sqref="D46"/>
    </sheetView>
  </sheetViews>
  <sheetFormatPr defaultRowHeight="15"/>
  <cols>
    <col min="1" max="2" width="2.85546875" customWidth="1"/>
    <col min="3" max="16" width="3" customWidth="1"/>
    <col min="17" max="17" width="3" style="2" customWidth="1"/>
    <col min="18" max="26" width="3" customWidth="1"/>
    <col min="27" max="27" width="3.140625" customWidth="1"/>
    <col min="28" max="49" width="3" customWidth="1"/>
  </cols>
  <sheetData>
    <row r="2" spans="1:34">
      <c r="Y2" s="381" t="s">
        <v>0</v>
      </c>
      <c r="Z2" s="382"/>
      <c r="AA2" s="382"/>
      <c r="AB2" s="382"/>
      <c r="AC2" s="382"/>
      <c r="AD2" s="382"/>
      <c r="AE2" s="382"/>
      <c r="AF2" s="382"/>
      <c r="AG2" s="383"/>
    </row>
    <row r="4" spans="1:34" ht="23.25">
      <c r="O4" s="384" t="s">
        <v>1</v>
      </c>
      <c r="P4" s="384"/>
      <c r="Q4" s="384"/>
      <c r="R4" s="384"/>
      <c r="S4" s="384"/>
      <c r="T4" s="384"/>
    </row>
    <row r="5" spans="1:34">
      <c r="A5" s="4"/>
      <c r="B5" s="4"/>
      <c r="C5" s="4"/>
      <c r="D5" s="4"/>
      <c r="E5" s="4"/>
      <c r="F5" s="4"/>
      <c r="G5" s="4"/>
      <c r="H5" s="4"/>
      <c r="I5" s="4"/>
      <c r="J5" s="4"/>
      <c r="K5" s="4"/>
      <c r="L5" s="4"/>
      <c r="M5" s="385" t="s">
        <v>2</v>
      </c>
      <c r="N5" s="385"/>
      <c r="O5" s="385"/>
      <c r="P5" s="385"/>
      <c r="Q5" s="385"/>
      <c r="R5" s="385"/>
      <c r="S5" s="385"/>
      <c r="T5" s="385"/>
      <c r="U5" s="385"/>
      <c r="V5" s="385"/>
      <c r="W5" s="4"/>
      <c r="X5" s="4"/>
      <c r="Y5" s="4"/>
      <c r="Z5" s="4"/>
      <c r="AA5" s="4"/>
      <c r="AB5" s="4"/>
      <c r="AC5" s="4"/>
      <c r="AD5" s="4"/>
      <c r="AE5" s="4"/>
      <c r="AF5" s="4"/>
      <c r="AG5" s="4"/>
      <c r="AH5" s="4"/>
    </row>
    <row r="6" spans="1:34">
      <c r="A6" s="4"/>
      <c r="B6" s="4"/>
      <c r="C6" s="4"/>
      <c r="D6" s="4"/>
      <c r="E6" s="4"/>
      <c r="F6" s="4"/>
      <c r="G6" s="4"/>
      <c r="H6" s="4"/>
      <c r="I6" s="4"/>
      <c r="J6" s="4"/>
      <c r="K6" s="123" t="s">
        <v>1221</v>
      </c>
      <c r="L6" s="4"/>
      <c r="M6" s="4"/>
      <c r="N6" s="4"/>
      <c r="O6" s="123"/>
      <c r="P6" s="27">
        <f>IF('Súvaha TS'!M7=0," ",'Súvaha TS'!M7)</f>
        <v>3</v>
      </c>
      <c r="Q6" s="27">
        <f>IF('Súvaha TS'!N7=0," ",'Súvaha TS'!N7)</f>
        <v>1</v>
      </c>
      <c r="R6" s="4" t="s">
        <v>23</v>
      </c>
      <c r="S6" s="27">
        <f>IF('Súvaha TS'!P7=0," ",'Súvaha TS'!P7)</f>
        <v>1</v>
      </c>
      <c r="T6" s="27">
        <f>IF('Súvaha TS'!Q7=0," ",'Súvaha TS'!Q7)</f>
        <v>2</v>
      </c>
      <c r="U6" s="4" t="s">
        <v>23</v>
      </c>
      <c r="V6" s="27">
        <f>IF('Súvaha TS'!S7=0," ",'Súvaha TS'!S7)</f>
        <v>2</v>
      </c>
      <c r="W6" s="27">
        <v>0</v>
      </c>
      <c r="X6" s="27">
        <f>IF('Súvaha TS'!U7=0," ",'Súvaha TS'!U7)</f>
        <v>1</v>
      </c>
      <c r="Y6" s="27">
        <f>IF('Súvaha TS'!V7=0," ",'Súvaha TS'!V7)</f>
        <v>3</v>
      </c>
      <c r="Z6" s="4"/>
      <c r="AA6" s="4"/>
      <c r="AB6" s="4"/>
      <c r="AC6" s="4"/>
      <c r="AD6" s="4"/>
      <c r="AE6" s="4"/>
      <c r="AF6" s="4"/>
      <c r="AG6" s="4"/>
      <c r="AH6" s="4"/>
    </row>
    <row r="7" spans="1:34">
      <c r="A7" s="4"/>
      <c r="B7" s="4"/>
      <c r="C7" s="4"/>
      <c r="D7" s="4"/>
      <c r="E7" s="4"/>
      <c r="F7" s="4"/>
      <c r="G7" s="4"/>
      <c r="H7" s="4"/>
      <c r="I7" s="4"/>
      <c r="J7" s="4"/>
      <c r="K7" s="4"/>
      <c r="L7" s="4"/>
      <c r="M7" s="4"/>
      <c r="N7" s="4"/>
      <c r="O7" s="4"/>
      <c r="P7" s="4"/>
      <c r="Q7" s="124"/>
      <c r="R7" s="4"/>
      <c r="S7" s="4"/>
      <c r="T7" s="4"/>
      <c r="U7" s="4"/>
      <c r="V7" s="4"/>
      <c r="W7" s="4"/>
      <c r="X7" s="4"/>
      <c r="Y7" s="4"/>
      <c r="Z7" s="4"/>
      <c r="AA7" s="4"/>
      <c r="AB7" s="4"/>
      <c r="AC7" s="4"/>
      <c r="AD7" s="4"/>
      <c r="AE7" s="4"/>
      <c r="AF7" s="4"/>
      <c r="AG7" s="4"/>
      <c r="AH7" s="4"/>
    </row>
    <row r="8" spans="1:34">
      <c r="A8" s="4"/>
      <c r="B8" s="4"/>
      <c r="C8" s="4"/>
      <c r="D8" s="4"/>
      <c r="E8" s="4"/>
      <c r="F8" s="4"/>
      <c r="G8" s="4"/>
      <c r="H8" s="4"/>
      <c r="I8" s="4"/>
      <c r="J8" s="4"/>
      <c r="K8" s="4"/>
      <c r="L8" s="4"/>
      <c r="M8" s="4"/>
      <c r="N8" s="4"/>
      <c r="O8" s="125" t="s">
        <v>3</v>
      </c>
      <c r="P8" s="4"/>
      <c r="Q8" s="126" t="s">
        <v>30</v>
      </c>
      <c r="R8" s="386" t="s">
        <v>4</v>
      </c>
      <c r="S8" s="387"/>
      <c r="T8" s="387"/>
      <c r="U8" s="387"/>
      <c r="V8" s="4"/>
      <c r="W8" s="4"/>
      <c r="X8" s="4"/>
      <c r="Y8" s="4"/>
      <c r="Z8" s="27"/>
      <c r="AA8" s="376" t="s">
        <v>5</v>
      </c>
      <c r="AB8" s="377"/>
      <c r="AC8" s="377"/>
      <c r="AD8" s="377"/>
      <c r="AE8" s="377"/>
      <c r="AF8" s="4"/>
      <c r="AG8" s="4"/>
      <c r="AH8" s="4"/>
    </row>
    <row r="9" spans="1:34">
      <c r="A9" s="4"/>
      <c r="B9" s="4"/>
      <c r="C9" s="4"/>
      <c r="D9" s="4"/>
      <c r="E9" s="4"/>
      <c r="F9" s="4"/>
      <c r="G9" s="4"/>
      <c r="H9" s="4"/>
      <c r="I9" s="4"/>
      <c r="J9" s="4"/>
      <c r="K9" s="4"/>
      <c r="L9" s="4"/>
      <c r="M9" s="4"/>
      <c r="N9" s="4"/>
      <c r="O9" s="4"/>
      <c r="P9" s="4"/>
      <c r="Q9" s="124"/>
      <c r="R9" s="4"/>
      <c r="S9" s="4"/>
      <c r="T9" s="4"/>
      <c r="U9" s="4"/>
      <c r="V9" s="4"/>
      <c r="W9" s="4"/>
      <c r="X9" s="4"/>
      <c r="Y9" s="4"/>
      <c r="Z9" s="4"/>
      <c r="AA9" s="4"/>
      <c r="AB9" s="4"/>
      <c r="AC9" s="4"/>
      <c r="AD9" s="4"/>
      <c r="AE9" s="4"/>
      <c r="AF9" s="4"/>
      <c r="AG9" s="4"/>
      <c r="AH9" s="4"/>
    </row>
    <row r="10" spans="1:34">
      <c r="A10" s="4"/>
      <c r="B10" s="4"/>
      <c r="C10" s="4"/>
      <c r="D10" s="4"/>
      <c r="E10" s="4"/>
      <c r="F10" s="4"/>
      <c r="G10" s="4"/>
      <c r="H10" s="4"/>
      <c r="I10" s="4"/>
      <c r="J10" s="4"/>
      <c r="K10" s="4"/>
      <c r="L10" s="4"/>
      <c r="M10" s="4"/>
      <c r="N10" s="4"/>
      <c r="O10" s="4"/>
      <c r="P10" s="4"/>
      <c r="Q10" s="124"/>
      <c r="R10" s="4"/>
      <c r="S10" s="4"/>
      <c r="T10" s="4"/>
      <c r="U10" s="4"/>
      <c r="V10" s="4"/>
      <c r="W10" s="4"/>
      <c r="X10" s="4"/>
      <c r="Y10" s="4"/>
      <c r="Z10" s="4"/>
      <c r="AA10" s="4"/>
      <c r="AB10" s="4"/>
      <c r="AC10" s="4"/>
      <c r="AD10" s="4"/>
      <c r="AE10" s="4"/>
      <c r="AF10" s="4"/>
      <c r="AG10" s="4"/>
      <c r="AH10" s="4"/>
    </row>
    <row r="11" spans="1:34">
      <c r="A11" s="4"/>
      <c r="B11" s="4"/>
      <c r="C11" s="4"/>
      <c r="D11" s="4"/>
      <c r="E11" s="4"/>
      <c r="F11" s="4"/>
      <c r="G11" s="4"/>
      <c r="H11" s="4"/>
      <c r="I11" s="4"/>
      <c r="J11" s="4"/>
      <c r="K11" s="4"/>
      <c r="L11" s="4"/>
      <c r="M11" s="4"/>
      <c r="N11" s="4"/>
      <c r="O11" s="4"/>
      <c r="P11" s="379" t="s">
        <v>8</v>
      </c>
      <c r="Q11" s="379"/>
      <c r="R11" s="4"/>
      <c r="S11" s="125" t="s">
        <v>9</v>
      </c>
      <c r="T11" s="4"/>
      <c r="U11" s="4"/>
      <c r="V11" s="4"/>
      <c r="W11" s="4"/>
      <c r="X11" s="4"/>
      <c r="Y11" s="4"/>
      <c r="Z11" s="380" t="s">
        <v>8</v>
      </c>
      <c r="AA11" s="380"/>
      <c r="AB11" s="4"/>
      <c r="AC11" s="125" t="s">
        <v>9</v>
      </c>
      <c r="AD11" s="4"/>
      <c r="AE11" s="4"/>
      <c r="AF11" s="4"/>
      <c r="AG11" s="4"/>
      <c r="AH11" s="4"/>
    </row>
    <row r="12" spans="1:34">
      <c r="A12" s="4"/>
      <c r="B12" s="4"/>
      <c r="C12" s="4"/>
      <c r="D12" s="4"/>
      <c r="E12" s="4"/>
      <c r="F12" s="4"/>
      <c r="G12" s="4"/>
      <c r="H12" s="377" t="s">
        <v>6</v>
      </c>
      <c r="I12" s="377"/>
      <c r="J12" s="377"/>
      <c r="K12" s="377"/>
      <c r="L12" s="4"/>
      <c r="M12" s="4"/>
      <c r="N12" s="4" t="s">
        <v>7</v>
      </c>
      <c r="O12" s="4"/>
      <c r="P12" s="121">
        <v>0</v>
      </c>
      <c r="Q12" s="121">
        <f>IF('Súvaha TS'!AC13=0," ",'Súvaha TS'!AC13)</f>
        <v>1</v>
      </c>
      <c r="R12" s="122"/>
      <c r="S12" s="119">
        <f>IF('Súvaha TS'!AE13=0," ",'Súvaha TS'!AE13)</f>
        <v>2</v>
      </c>
      <c r="T12" s="119">
        <v>0</v>
      </c>
      <c r="U12" s="119">
        <f>IF('Súvaha TS'!AG13=0," ",'Súvaha TS'!AG13)</f>
        <v>1</v>
      </c>
      <c r="V12" s="119">
        <f>IF('Súvaha TS'!AH13=0," ",'Súvaha TS'!AH13)</f>
        <v>3</v>
      </c>
      <c r="W12" s="4"/>
      <c r="X12" s="4"/>
      <c r="Y12" s="4" t="s">
        <v>10</v>
      </c>
      <c r="Z12" s="119">
        <f>IF('Súvaha TS'!AB14=0," ",'Súvaha TS'!AB14)</f>
        <v>1</v>
      </c>
      <c r="AA12" s="119">
        <f>IF('Súvaha TS'!AC14=0," ",'Súvaha TS'!AC14)</f>
        <v>2</v>
      </c>
      <c r="AB12" s="122"/>
      <c r="AC12" s="119">
        <f>IF('Súvaha TS'!AE14=0," ",'Súvaha TS'!AE14)</f>
        <v>2</v>
      </c>
      <c r="AD12" s="119">
        <v>0</v>
      </c>
      <c r="AE12" s="119">
        <f>IF('Súvaha TS'!AG14=0," ",'Súvaha TS'!AG14)</f>
        <v>1</v>
      </c>
      <c r="AF12" s="119">
        <f>IF('Súvaha TS'!AH14=0," ",'Súvaha TS'!AH14)</f>
        <v>3</v>
      </c>
      <c r="AG12" s="4"/>
      <c r="AH12" s="4"/>
    </row>
    <row r="13" spans="1:34">
      <c r="A13" s="4"/>
      <c r="B13" s="4"/>
      <c r="C13" s="4"/>
      <c r="D13" s="4"/>
      <c r="E13" s="4"/>
      <c r="F13" s="4"/>
      <c r="G13" s="4"/>
      <c r="H13" s="4"/>
      <c r="I13" s="4"/>
      <c r="J13" s="4"/>
      <c r="K13" s="4"/>
      <c r="L13" s="4"/>
      <c r="M13" s="4"/>
      <c r="N13" s="4"/>
      <c r="O13" s="4"/>
      <c r="P13" s="4"/>
      <c r="Q13" s="124"/>
      <c r="R13" s="4"/>
      <c r="S13" s="4"/>
      <c r="T13" s="4"/>
      <c r="U13" s="4"/>
      <c r="V13" s="4"/>
      <c r="W13" s="4"/>
      <c r="X13" s="4"/>
      <c r="Y13" s="4"/>
      <c r="Z13" s="4"/>
      <c r="AA13" s="4"/>
      <c r="AB13" s="4"/>
      <c r="AC13" s="4"/>
      <c r="AD13" s="4"/>
      <c r="AE13" s="4"/>
      <c r="AF13" s="4"/>
      <c r="AG13" s="4"/>
      <c r="AH13" s="4"/>
    </row>
    <row r="14" spans="1:34">
      <c r="A14" s="4"/>
      <c r="B14" s="4"/>
      <c r="C14" s="4"/>
      <c r="D14" s="4"/>
      <c r="E14" s="4"/>
      <c r="F14" s="4"/>
      <c r="G14" s="4"/>
      <c r="H14" s="377" t="s">
        <v>11</v>
      </c>
      <c r="I14" s="377"/>
      <c r="J14" s="377"/>
      <c r="K14" s="377"/>
      <c r="L14" s="377"/>
      <c r="M14" s="4"/>
      <c r="N14" s="4"/>
      <c r="O14" s="4"/>
      <c r="P14" s="380" t="s">
        <v>8</v>
      </c>
      <c r="Q14" s="380"/>
      <c r="R14" s="4"/>
      <c r="S14" s="125" t="s">
        <v>9</v>
      </c>
      <c r="T14" s="4"/>
      <c r="U14" s="4"/>
      <c r="V14" s="4"/>
      <c r="W14" s="4"/>
      <c r="X14" s="4"/>
      <c r="Y14" s="4"/>
      <c r="Z14" s="380" t="s">
        <v>8</v>
      </c>
      <c r="AA14" s="380"/>
      <c r="AB14" s="4"/>
      <c r="AC14" s="4" t="s">
        <v>9</v>
      </c>
      <c r="AD14" s="4"/>
      <c r="AE14" s="4"/>
      <c r="AF14" s="4"/>
      <c r="AG14" s="4"/>
      <c r="AH14" s="4"/>
    </row>
    <row r="15" spans="1:34">
      <c r="A15" s="4"/>
      <c r="B15" s="4"/>
      <c r="C15" s="4"/>
      <c r="D15" s="4"/>
      <c r="E15" s="4"/>
      <c r="F15" s="377" t="s">
        <v>12</v>
      </c>
      <c r="G15" s="377"/>
      <c r="H15" s="377"/>
      <c r="I15" s="377"/>
      <c r="J15" s="377"/>
      <c r="K15" s="377"/>
      <c r="L15" s="377"/>
      <c r="M15" s="4"/>
      <c r="N15" s="4" t="s">
        <v>7</v>
      </c>
      <c r="O15" s="4"/>
      <c r="P15" s="119">
        <v>0</v>
      </c>
      <c r="Q15" s="119">
        <f>IF('Súvaha TS'!AC15=0," ",'Súvaha TS'!AC15)</f>
        <v>1</v>
      </c>
      <c r="R15" s="122"/>
      <c r="S15" s="119">
        <f>IF('Súvaha TS'!AE15=0," ",'Súvaha TS'!AE15)</f>
        <v>2</v>
      </c>
      <c r="T15" s="119">
        <v>0</v>
      </c>
      <c r="U15" s="119">
        <f>IF('Súvaha TS'!AG15=0," ",'Súvaha TS'!AG15)</f>
        <v>1</v>
      </c>
      <c r="V15" s="119">
        <f>IF('Súvaha TS'!AH15=0," ",'Súvaha TS'!AH15)</f>
        <v>2</v>
      </c>
      <c r="W15" s="4"/>
      <c r="X15" s="4"/>
      <c r="Y15" s="4" t="s">
        <v>10</v>
      </c>
      <c r="Z15" s="119">
        <f>IF('Súvaha TS'!AB16=0," ",'Súvaha TS'!AB16)</f>
        <v>1</v>
      </c>
      <c r="AA15" s="119">
        <f>IF('Súvaha TS'!AC16=0," ",'Súvaha TS'!AC16)</f>
        <v>2</v>
      </c>
      <c r="AB15" s="122"/>
      <c r="AC15" s="119">
        <f>IF('Súvaha TS'!AE16=0," ",'Súvaha TS'!AE16)</f>
        <v>2</v>
      </c>
      <c r="AD15" s="119">
        <v>0</v>
      </c>
      <c r="AE15" s="119">
        <f>IF('Súvaha TS'!AG16=0," ",'Súvaha TS'!AG16)</f>
        <v>1</v>
      </c>
      <c r="AF15" s="119">
        <f>IF('Súvaha TS'!AH16=0," ",'Súvaha TS'!AH16)</f>
        <v>2</v>
      </c>
      <c r="AG15" s="4"/>
      <c r="AH15" s="4"/>
    </row>
    <row r="16" spans="1:34">
      <c r="A16" s="4"/>
      <c r="B16" s="4"/>
      <c r="C16" s="4"/>
      <c r="D16" s="4"/>
      <c r="E16" s="4"/>
      <c r="F16" s="4"/>
      <c r="G16" s="4"/>
      <c r="H16" s="4"/>
      <c r="I16" s="4"/>
      <c r="J16" s="4"/>
      <c r="K16" s="4"/>
      <c r="L16" s="4"/>
      <c r="M16" s="4"/>
      <c r="N16" s="4"/>
      <c r="O16" s="4"/>
      <c r="P16" s="4"/>
      <c r="Q16" s="124"/>
      <c r="R16" s="4"/>
      <c r="S16" s="4"/>
      <c r="T16" s="4"/>
      <c r="U16" s="4"/>
      <c r="V16" s="4"/>
      <c r="W16" s="4"/>
      <c r="X16" s="4"/>
      <c r="Y16" s="4"/>
      <c r="Z16" s="4"/>
      <c r="AA16" s="4"/>
      <c r="AB16" s="4"/>
      <c r="AC16" s="4"/>
      <c r="AD16" s="4"/>
      <c r="AE16" s="4"/>
      <c r="AF16" s="4"/>
      <c r="AG16" s="4"/>
      <c r="AH16" s="4"/>
    </row>
    <row r="17" spans="1:34">
      <c r="A17" s="4"/>
      <c r="B17" s="4"/>
      <c r="C17" s="4"/>
      <c r="D17" s="4"/>
      <c r="E17" s="4"/>
      <c r="F17" s="4"/>
      <c r="G17" s="4"/>
      <c r="H17" s="4"/>
      <c r="I17" s="4"/>
      <c r="J17" s="4"/>
      <c r="K17" s="4"/>
      <c r="L17" s="4"/>
      <c r="M17" s="4"/>
      <c r="N17" s="4"/>
      <c r="O17" s="4"/>
      <c r="P17" s="4"/>
      <c r="Q17" s="124"/>
      <c r="R17" s="4"/>
      <c r="S17" s="4"/>
      <c r="T17" s="4"/>
      <c r="U17" s="4"/>
      <c r="V17" s="4"/>
      <c r="W17" s="4"/>
      <c r="X17" s="4"/>
      <c r="Y17" s="4"/>
      <c r="Z17" s="4"/>
      <c r="AA17" s="4"/>
      <c r="AB17" s="4"/>
      <c r="AC17" s="4"/>
      <c r="AD17" s="4"/>
      <c r="AE17" s="4"/>
      <c r="AF17" s="4"/>
      <c r="AG17" s="4"/>
      <c r="AH17" s="4"/>
    </row>
    <row r="18" spans="1:34">
      <c r="A18" s="4"/>
      <c r="B18" s="4"/>
      <c r="C18" s="374" t="s">
        <v>13</v>
      </c>
      <c r="D18" s="374"/>
      <c r="E18" s="374"/>
      <c r="F18" s="374"/>
      <c r="G18" s="374"/>
      <c r="H18" s="374"/>
      <c r="I18" s="374"/>
      <c r="J18" s="374"/>
      <c r="K18" s="374"/>
      <c r="L18" s="4"/>
      <c r="M18" s="4"/>
      <c r="N18" s="4"/>
      <c r="O18" s="4"/>
      <c r="P18" s="4"/>
      <c r="Q18" s="124"/>
      <c r="R18" s="375" t="s">
        <v>14</v>
      </c>
      <c r="S18" s="375"/>
      <c r="T18" s="375"/>
      <c r="U18" s="375"/>
      <c r="V18" s="375"/>
      <c r="W18" s="375"/>
      <c r="X18" s="4"/>
      <c r="Y18" s="375" t="s">
        <v>14</v>
      </c>
      <c r="Z18" s="375"/>
      <c r="AA18" s="375"/>
      <c r="AB18" s="375"/>
      <c r="AC18" s="375"/>
      <c r="AD18" s="375"/>
      <c r="AE18" s="4"/>
      <c r="AF18" s="4"/>
      <c r="AG18" s="4"/>
      <c r="AH18" s="4"/>
    </row>
    <row r="19" spans="1:34">
      <c r="A19" s="4"/>
      <c r="B19" s="4"/>
      <c r="C19" s="25">
        <v>2</v>
      </c>
      <c r="D19" s="25">
        <v>2</v>
      </c>
      <c r="E19" s="5"/>
      <c r="F19" s="25">
        <v>0</v>
      </c>
      <c r="G19" s="25">
        <v>6</v>
      </c>
      <c r="H19" s="5"/>
      <c r="I19" s="25">
        <v>1</v>
      </c>
      <c r="J19" s="25">
        <v>9</v>
      </c>
      <c r="K19" s="25">
        <v>9</v>
      </c>
      <c r="L19" s="25">
        <v>8</v>
      </c>
      <c r="M19" s="4"/>
      <c r="N19" s="4"/>
      <c r="O19" s="4"/>
      <c r="P19" s="4"/>
      <c r="Q19" s="124"/>
      <c r="R19" s="120" t="str">
        <f>IF('Súvaha TS'!L13=0," ",'Súvaha TS'!L13)</f>
        <v>x</v>
      </c>
      <c r="S19" s="376" t="s">
        <v>15</v>
      </c>
      <c r="T19" s="377"/>
      <c r="U19" s="377"/>
      <c r="V19" s="4"/>
      <c r="W19" s="4"/>
      <c r="X19" s="4"/>
      <c r="Y19" s="120" t="str">
        <f>IF('Súvaha TS'!S13=0," ",'Súvaha TS'!S13)</f>
        <v>x</v>
      </c>
      <c r="Z19" s="376" t="s">
        <v>18</v>
      </c>
      <c r="AA19" s="377"/>
      <c r="AB19" s="377"/>
      <c r="AC19" s="377"/>
      <c r="AD19" s="4"/>
      <c r="AE19" s="4"/>
      <c r="AF19" s="4"/>
      <c r="AG19" s="4"/>
      <c r="AH19" s="4"/>
    </row>
    <row r="20" spans="1:34">
      <c r="A20" s="4"/>
      <c r="B20" s="4"/>
      <c r="C20" s="4"/>
      <c r="D20" s="4"/>
      <c r="E20" s="4"/>
      <c r="F20" s="4"/>
      <c r="G20" s="4"/>
      <c r="H20" s="4"/>
      <c r="I20" s="4"/>
      <c r="J20" s="4"/>
      <c r="K20" s="4"/>
      <c r="L20" s="4"/>
      <c r="M20" s="4"/>
      <c r="N20" s="4"/>
      <c r="O20" s="4"/>
      <c r="P20" s="4"/>
      <c r="Q20" s="124"/>
      <c r="R20" s="120" t="str">
        <f>IF('Súvaha TS'!L14=0," ",'Súvaha TS'!L14)</f>
        <v xml:space="preserve"> </v>
      </c>
      <c r="S20" s="376" t="s">
        <v>16</v>
      </c>
      <c r="T20" s="377"/>
      <c r="U20" s="377"/>
      <c r="V20" s="377"/>
      <c r="W20" s="4"/>
      <c r="X20" s="4"/>
      <c r="Y20" s="120" t="str">
        <f>IF('Súvaha TS'!S14=0," ",'Súvaha TS'!S14)</f>
        <v xml:space="preserve"> </v>
      </c>
      <c r="Z20" s="376" t="s">
        <v>19</v>
      </c>
      <c r="AA20" s="377"/>
      <c r="AB20" s="377"/>
      <c r="AC20" s="377"/>
      <c r="AD20" s="4"/>
      <c r="AE20" s="4"/>
      <c r="AF20" s="4"/>
      <c r="AG20" s="4"/>
      <c r="AH20" s="4"/>
    </row>
    <row r="21" spans="1:34">
      <c r="A21" s="4"/>
      <c r="B21" s="4"/>
      <c r="C21" s="4"/>
      <c r="D21" s="4"/>
      <c r="E21" s="4"/>
      <c r="F21" s="4"/>
      <c r="G21" s="4"/>
      <c r="H21" s="4"/>
      <c r="I21" s="4"/>
      <c r="J21" s="4"/>
      <c r="K21" s="4"/>
      <c r="L21" s="4"/>
      <c r="M21" s="4"/>
      <c r="N21" s="4"/>
      <c r="O21" s="4"/>
      <c r="P21" s="4"/>
      <c r="Q21" s="124"/>
      <c r="R21" s="120" t="str">
        <f>IF('Súvaha TS'!L15=0," ",'Súvaha TS'!L15)</f>
        <v xml:space="preserve"> </v>
      </c>
      <c r="S21" s="376" t="s">
        <v>17</v>
      </c>
      <c r="T21" s="377"/>
      <c r="U21" s="377"/>
      <c r="V21" s="377"/>
      <c r="W21" s="4"/>
      <c r="X21" s="4"/>
      <c r="Y21" s="4"/>
      <c r="Z21" s="4"/>
      <c r="AA21" s="4"/>
      <c r="AB21" s="4"/>
      <c r="AC21" s="4"/>
      <c r="AD21" s="4"/>
      <c r="AE21" s="4"/>
      <c r="AF21" s="4"/>
      <c r="AG21" s="4"/>
      <c r="AH21" s="4"/>
    </row>
    <row r="22" spans="1:34">
      <c r="A22" s="4"/>
      <c r="B22" s="4"/>
      <c r="C22" s="4"/>
      <c r="D22" s="4"/>
      <c r="E22" s="4"/>
      <c r="F22" s="4"/>
      <c r="G22" s="4"/>
      <c r="H22" s="4"/>
      <c r="I22" s="4"/>
      <c r="J22" s="4"/>
      <c r="K22" s="4"/>
      <c r="L22" s="4"/>
      <c r="M22" s="4"/>
      <c r="N22" s="4"/>
      <c r="O22" s="4"/>
      <c r="P22" s="4"/>
      <c r="Q22" s="124"/>
      <c r="R22" s="4"/>
      <c r="S22" s="4"/>
      <c r="T22" s="4"/>
      <c r="U22" s="4"/>
      <c r="V22" s="4"/>
      <c r="W22" s="4"/>
      <c r="X22" s="4"/>
      <c r="Y22" s="4"/>
      <c r="Z22" s="4"/>
      <c r="AA22" s="4"/>
      <c r="AB22" s="4"/>
      <c r="AC22" s="4"/>
      <c r="AD22" s="4"/>
      <c r="AE22" s="4"/>
      <c r="AF22" s="4"/>
      <c r="AG22" s="4"/>
      <c r="AH22" s="4"/>
    </row>
    <row r="23" spans="1:34">
      <c r="A23" s="4"/>
      <c r="B23" s="127" t="s">
        <v>20</v>
      </c>
      <c r="C23" s="127"/>
      <c r="D23" s="4"/>
      <c r="E23" s="4"/>
      <c r="F23" s="4"/>
      <c r="G23" s="4"/>
      <c r="H23" s="4"/>
      <c r="I23" s="4"/>
      <c r="J23" s="4"/>
      <c r="K23" s="4"/>
      <c r="L23" s="378" t="s">
        <v>21</v>
      </c>
      <c r="M23" s="378"/>
      <c r="N23" s="4"/>
      <c r="O23" s="4"/>
      <c r="P23" s="4"/>
      <c r="Q23" s="124"/>
      <c r="R23" s="4"/>
      <c r="S23" s="4"/>
      <c r="T23" s="4"/>
      <c r="U23" s="4"/>
      <c r="V23" s="4"/>
      <c r="W23" s="4"/>
      <c r="X23" s="375" t="s">
        <v>22</v>
      </c>
      <c r="Y23" s="375"/>
      <c r="Z23" s="375"/>
      <c r="AA23" s="375"/>
      <c r="AB23" s="375"/>
      <c r="AC23" s="4"/>
      <c r="AD23" s="4"/>
      <c r="AE23" s="4"/>
      <c r="AF23" s="4"/>
      <c r="AG23" s="4"/>
      <c r="AH23" s="4"/>
    </row>
    <row r="24" spans="1:34">
      <c r="A24" s="4"/>
      <c r="B24" s="119">
        <f>IF('Súvaha TS'!A15=0," ",'Súvaha TS'!A15)</f>
        <v>3</v>
      </c>
      <c r="C24" s="119">
        <f>IF('Súvaha TS'!B15=0," ",'Súvaha TS'!B15)</f>
        <v>6</v>
      </c>
      <c r="D24" s="119">
        <f>IF('Súvaha TS'!C15=0," ",'Súvaha TS'!C15)</f>
        <v>3</v>
      </c>
      <c r="E24" s="119">
        <f>IF('Súvaha TS'!D15=0," ",'Súvaha TS'!D15)</f>
        <v>8</v>
      </c>
      <c r="F24" s="119">
        <f>IF('Súvaha TS'!E15=0," ",'Súvaha TS'!E15)</f>
        <v>1</v>
      </c>
      <c r="G24" s="119">
        <v>0</v>
      </c>
      <c r="H24" s="119">
        <f>IF('Súvaha TS'!G15=0," ",'Súvaha TS'!G15)</f>
        <v>4</v>
      </c>
      <c r="I24" s="119">
        <f>IF('Súvaha TS'!H15=0," ",'Súvaha TS'!H15)</f>
        <v>7</v>
      </c>
      <c r="J24" s="122"/>
      <c r="K24" s="122"/>
      <c r="L24" s="119">
        <f>IF('Súvaha TS'!A13=0," ",'Súvaha TS'!A13)</f>
        <v>2</v>
      </c>
      <c r="M24" s="119">
        <v>0</v>
      </c>
      <c r="N24" s="119">
        <f>IF('Súvaha TS'!C13=0," ",'Súvaha TS'!C13)</f>
        <v>2</v>
      </c>
      <c r="O24" s="119">
        <v>0</v>
      </c>
      <c r="P24" s="119">
        <f>IF('Súvaha TS'!E13=0," ",'Súvaha TS'!E13)</f>
        <v>1</v>
      </c>
      <c r="Q24" s="119">
        <f>IF('Súvaha TS'!F13=0," ",'Súvaha TS'!F13)</f>
        <v>2</v>
      </c>
      <c r="R24" s="119">
        <f>IF('Súvaha TS'!G13=0," ",'Súvaha TS'!G13)</f>
        <v>9</v>
      </c>
      <c r="S24" s="119">
        <f>IF('Súvaha TS'!H13=0," ",'Súvaha TS'!H13)</f>
        <v>1</v>
      </c>
      <c r="T24" s="119">
        <f>IF('Súvaha TS'!I13=0," ",'Súvaha TS'!I13)</f>
        <v>8</v>
      </c>
      <c r="U24" s="119">
        <f>IF('Súvaha TS'!J13=0," ",'Súvaha TS'!J13)</f>
        <v>8</v>
      </c>
      <c r="V24" s="131"/>
      <c r="W24" s="122"/>
      <c r="X24" s="119">
        <f>IF('Súvaha TS'!A17=0," ",'Súvaha TS'!A17)</f>
        <v>2</v>
      </c>
      <c r="Y24" s="119">
        <f>IF('Súvaha TS'!B17=0," ",'Súvaha TS'!B17)</f>
        <v>8</v>
      </c>
      <c r="Z24" s="132" t="s">
        <v>23</v>
      </c>
      <c r="AA24" s="119">
        <f>IF('Súvaha TS'!D17=0," ",'Súvaha TS'!D17)</f>
        <v>3</v>
      </c>
      <c r="AB24" s="119">
        <v>0</v>
      </c>
      <c r="AC24" s="132" t="s">
        <v>23</v>
      </c>
      <c r="AD24" s="119">
        <v>0</v>
      </c>
      <c r="AE24" s="5"/>
      <c r="AF24" s="4"/>
      <c r="AG24" s="4"/>
      <c r="AH24" s="4"/>
    </row>
    <row r="25" spans="1:34">
      <c r="A25" s="4"/>
      <c r="B25" s="4"/>
      <c r="C25" s="4"/>
      <c r="D25" s="4"/>
      <c r="E25" s="4"/>
      <c r="F25" s="4"/>
      <c r="G25" s="4"/>
      <c r="H25" s="4"/>
      <c r="I25" s="4"/>
      <c r="J25" s="4"/>
      <c r="K25" s="4"/>
      <c r="L25" s="4"/>
      <c r="M25" s="4"/>
      <c r="N25" s="4"/>
      <c r="O25" s="4"/>
      <c r="P25" s="4"/>
      <c r="Q25" s="124"/>
      <c r="R25" s="4"/>
      <c r="S25" s="4"/>
      <c r="T25" s="4"/>
      <c r="U25" s="4"/>
      <c r="V25" s="4"/>
      <c r="W25" s="4"/>
      <c r="X25" s="4"/>
      <c r="Y25" s="4"/>
      <c r="Z25" s="4"/>
      <c r="AA25" s="4"/>
      <c r="AB25" s="4"/>
      <c r="AC25" s="4"/>
      <c r="AD25" s="4"/>
      <c r="AE25" s="4"/>
      <c r="AF25" s="4"/>
      <c r="AG25" s="4"/>
      <c r="AH25" s="4"/>
    </row>
    <row r="26" spans="1:34" s="4" customFormat="1" ht="16.5" customHeight="1">
      <c r="A26" s="31" t="s">
        <v>741</v>
      </c>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37"/>
    </row>
    <row r="27" spans="1:34" s="5" customFormat="1" ht="16.5" customHeight="1">
      <c r="A27" s="119" t="str">
        <f>IF('Súvaha TS'!A21=0," ",'Súvaha TS'!A21)</f>
        <v>Z</v>
      </c>
      <c r="B27" s="119" t="str">
        <f>IF('Súvaha TS'!B21=0," ",'Súvaha TS'!B21)</f>
        <v>T</v>
      </c>
      <c r="C27" s="119" t="str">
        <f>IF('Súvaha TS'!C21=0," ",'Súvaha TS'!C21)</f>
        <v>S</v>
      </c>
      <c r="D27" s="119" t="str">
        <f>IF('Súvaha TS'!D21=0," ",'Súvaha TS'!D21)</f>
        <v xml:space="preserve"> </v>
      </c>
      <c r="E27" s="119" t="str">
        <f>IF('Súvaha TS'!E21=0," ",'Súvaha TS'!E21)</f>
        <v>S</v>
      </c>
      <c r="F27" s="119" t="str">
        <f>IF('Súvaha TS'!F21=0," ",'Súvaha TS'!F21)</f>
        <v>T</v>
      </c>
      <c r="G27" s="119" t="str">
        <f>IF('Súvaha TS'!G21=0," ",'Súvaha TS'!G21)</f>
        <v>R</v>
      </c>
      <c r="H27" s="119" t="str">
        <f>IF('Súvaha TS'!H21=0," ",'Súvaha TS'!H21)</f>
        <v>O</v>
      </c>
      <c r="I27" s="119" t="str">
        <f>IF('Súvaha TS'!I21=0," ",'Súvaha TS'!I21)</f>
        <v>J</v>
      </c>
      <c r="J27" s="119" t="str">
        <f>IF('Súvaha TS'!J21=0," ",'Súvaha TS'!J21)</f>
        <v>Á</v>
      </c>
      <c r="K27" s="119" t="str">
        <f>IF('Súvaha TS'!K21=0," ",'Súvaha TS'!K21)</f>
        <v>R</v>
      </c>
      <c r="L27" s="119" t="str">
        <f>IF('Súvaha TS'!L21=0," ",'Súvaha TS'!L21)</f>
        <v>N</v>
      </c>
      <c r="M27" s="119" t="str">
        <f>IF('Súvaha TS'!M21=0," ",'Súvaha TS'!M21)</f>
        <v>E</v>
      </c>
      <c r="N27" s="119" t="str">
        <f>IF('Súvaha TS'!N21=0," ",'Súvaha TS'!N21)</f>
        <v>,</v>
      </c>
      <c r="O27" s="119" t="str">
        <f>IF('Súvaha TS'!O21=0," ",'Súvaha TS'!O21)</f>
        <v>S</v>
      </c>
      <c r="P27" s="119" t="str">
        <f>IF('Súvaha TS'!P21=0," ",'Súvaha TS'!P21)</f>
        <v>R</v>
      </c>
      <c r="Q27" s="119" t="str">
        <f>IF('Súvaha TS'!Q21=0," ",'Súvaha TS'!Q21)</f>
        <v>O</v>
      </c>
      <c r="R27" s="119" t="str">
        <f>IF('Súvaha TS'!R21=0," ",'Súvaha TS'!R21)</f>
        <v xml:space="preserve"> </v>
      </c>
      <c r="S27" s="119" t="str">
        <f>IF('Súvaha TS'!S21=0," ",'Súvaha TS'!S21)</f>
        <v xml:space="preserve"> </v>
      </c>
      <c r="T27" s="119" t="str">
        <f>IF('Súvaha TS'!T21=0," ",'Súvaha TS'!T21)</f>
        <v xml:space="preserve"> </v>
      </c>
      <c r="U27" s="119" t="str">
        <f>IF('Súvaha TS'!U21=0," ",'Súvaha TS'!U21)</f>
        <v xml:space="preserve"> </v>
      </c>
      <c r="V27" s="119" t="str">
        <f>IF('Súvaha TS'!V21=0," ",'Súvaha TS'!V21)</f>
        <v xml:space="preserve"> </v>
      </c>
      <c r="W27" s="119" t="str">
        <f>IF('Súvaha TS'!W21=0," ",'Súvaha TS'!W21)</f>
        <v xml:space="preserve"> </v>
      </c>
      <c r="X27" s="119" t="str">
        <f>IF('Súvaha TS'!X21=0," ",'Súvaha TS'!X21)</f>
        <v xml:space="preserve"> </v>
      </c>
      <c r="Y27" s="119" t="str">
        <f>IF('Súvaha TS'!Y21=0," ",'Súvaha TS'!Y21)</f>
        <v xml:space="preserve"> </v>
      </c>
      <c r="Z27" s="119" t="str">
        <f>IF('Súvaha TS'!Z21=0," ",'Súvaha TS'!Z21)</f>
        <v xml:space="preserve"> </v>
      </c>
      <c r="AA27" s="119" t="str">
        <f>IF('Súvaha TS'!AA21=0," ",'Súvaha TS'!AA21)</f>
        <v xml:space="preserve"> </v>
      </c>
      <c r="AB27" s="119" t="str">
        <f>IF('Súvaha TS'!AB21=0," ",'Súvaha TS'!AB21)</f>
        <v xml:space="preserve"> </v>
      </c>
      <c r="AC27" s="119" t="str">
        <f>IF('Súvaha TS'!AC21=0," ",'Súvaha TS'!AC21)</f>
        <v xml:space="preserve"> </v>
      </c>
      <c r="AD27" s="119" t="str">
        <f>IF('Súvaha TS'!AD21=0," ",'Súvaha TS'!AD21)</f>
        <v xml:space="preserve"> </v>
      </c>
      <c r="AE27" s="119" t="str">
        <f>IF('Súvaha TS'!AE21=0," ",'Súvaha TS'!AE21)</f>
        <v xml:space="preserve"> </v>
      </c>
      <c r="AF27" s="119" t="str">
        <f>IF('Súvaha TS'!AF21=0," ",'Súvaha TS'!AF21)</f>
        <v xml:space="preserve"> </v>
      </c>
      <c r="AG27" s="119" t="str">
        <f>IF('Súvaha TS'!AG21=0," ",'Súvaha TS'!AG21)</f>
        <v xml:space="preserve"> </v>
      </c>
      <c r="AH27" s="119" t="str">
        <f>IF('Súvaha TS'!AH21=0," ",'Súvaha TS'!AH21)</f>
        <v xml:space="preserve"> </v>
      </c>
    </row>
    <row r="28" spans="1:34" s="5" customFormat="1" ht="16.5" customHeight="1">
      <c r="A28" s="119" t="str">
        <f>IF('Súvaha TS'!A22=0," ",'Súvaha TS'!A22)</f>
        <v xml:space="preserve"> </v>
      </c>
      <c r="B28" s="119" t="str">
        <f>IF('Súvaha TS'!B22=0," ",'Súvaha TS'!B22)</f>
        <v xml:space="preserve"> </v>
      </c>
      <c r="C28" s="119" t="str">
        <f>IF('Súvaha TS'!C22=0," ",'Súvaha TS'!C22)</f>
        <v xml:space="preserve"> </v>
      </c>
      <c r="D28" s="119" t="str">
        <f>IF('Súvaha TS'!D22=0," ",'Súvaha TS'!D22)</f>
        <v xml:space="preserve"> </v>
      </c>
      <c r="E28" s="119" t="str">
        <f>IF('Súvaha TS'!E22=0," ",'Súvaha TS'!E22)</f>
        <v xml:space="preserve"> </v>
      </c>
      <c r="F28" s="119" t="str">
        <f>IF('Súvaha TS'!F22=0," ",'Súvaha TS'!F22)</f>
        <v xml:space="preserve"> </v>
      </c>
      <c r="G28" s="119" t="str">
        <f>IF('Súvaha TS'!G22=0," ",'Súvaha TS'!G22)</f>
        <v xml:space="preserve"> </v>
      </c>
      <c r="H28" s="119" t="str">
        <f>IF('Súvaha TS'!H22=0," ",'Súvaha TS'!H22)</f>
        <v xml:space="preserve"> </v>
      </c>
      <c r="I28" s="119" t="str">
        <f>IF('Súvaha TS'!I22=0," ",'Súvaha TS'!I22)</f>
        <v xml:space="preserve"> </v>
      </c>
      <c r="J28" s="119" t="str">
        <f>IF('Súvaha TS'!J22=0," ",'Súvaha TS'!J22)</f>
        <v xml:space="preserve"> </v>
      </c>
      <c r="K28" s="119" t="str">
        <f>IF('Súvaha TS'!K22=0," ",'Súvaha TS'!K22)</f>
        <v xml:space="preserve"> </v>
      </c>
      <c r="L28" s="119" t="str">
        <f>IF('Súvaha TS'!L22=0," ",'Súvaha TS'!L22)</f>
        <v xml:space="preserve"> </v>
      </c>
      <c r="M28" s="119" t="str">
        <f>IF('Súvaha TS'!M22=0," ",'Súvaha TS'!M22)</f>
        <v xml:space="preserve"> </v>
      </c>
      <c r="N28" s="119" t="str">
        <f>IF('Súvaha TS'!N22=0," ",'Súvaha TS'!N22)</f>
        <v xml:space="preserve"> </v>
      </c>
      <c r="O28" s="119" t="str">
        <f>IF('Súvaha TS'!O22=0," ",'Súvaha TS'!O22)</f>
        <v xml:space="preserve"> </v>
      </c>
      <c r="P28" s="119" t="str">
        <f>IF('Súvaha TS'!P22=0," ",'Súvaha TS'!P22)</f>
        <v xml:space="preserve"> </v>
      </c>
      <c r="Q28" s="119" t="str">
        <f>IF('Súvaha TS'!Q22=0," ",'Súvaha TS'!Q22)</f>
        <v xml:space="preserve"> </v>
      </c>
      <c r="R28" s="119" t="str">
        <f>IF('Súvaha TS'!R22=0," ",'Súvaha TS'!R22)</f>
        <v xml:space="preserve"> </v>
      </c>
      <c r="S28" s="119" t="str">
        <f>IF('Súvaha TS'!S22=0," ",'Súvaha TS'!S22)</f>
        <v xml:space="preserve"> </v>
      </c>
      <c r="T28" s="119" t="str">
        <f>IF('Súvaha TS'!T22=0," ",'Súvaha TS'!T22)</f>
        <v xml:space="preserve"> </v>
      </c>
      <c r="U28" s="119" t="str">
        <f>IF('Súvaha TS'!U22=0," ",'Súvaha TS'!U22)</f>
        <v xml:space="preserve"> </v>
      </c>
      <c r="V28" s="119" t="str">
        <f>IF('Súvaha TS'!V22=0," ",'Súvaha TS'!V22)</f>
        <v xml:space="preserve"> </v>
      </c>
      <c r="W28" s="119" t="str">
        <f>IF('Súvaha TS'!W22=0," ",'Súvaha TS'!W22)</f>
        <v xml:space="preserve"> </v>
      </c>
      <c r="X28" s="119" t="str">
        <f>IF('Súvaha TS'!X22=0," ",'Súvaha TS'!X22)</f>
        <v xml:space="preserve"> </v>
      </c>
      <c r="Y28" s="119" t="str">
        <f>IF('Súvaha TS'!Y22=0," ",'Súvaha TS'!Y22)</f>
        <v xml:space="preserve"> </v>
      </c>
      <c r="Z28" s="119" t="str">
        <f>IF('Súvaha TS'!Z22=0," ",'Súvaha TS'!Z22)</f>
        <v xml:space="preserve"> </v>
      </c>
      <c r="AA28" s="119" t="str">
        <f>IF('Súvaha TS'!AA22=0," ",'Súvaha TS'!AA22)</f>
        <v xml:space="preserve"> </v>
      </c>
      <c r="AB28" s="119" t="str">
        <f>IF('Súvaha TS'!AB22=0," ",'Súvaha TS'!AB22)</f>
        <v xml:space="preserve"> </v>
      </c>
      <c r="AC28" s="119" t="str">
        <f>IF('Súvaha TS'!AC22=0," ",'Súvaha TS'!AC22)</f>
        <v xml:space="preserve"> </v>
      </c>
      <c r="AD28" s="119" t="str">
        <f>IF('Súvaha TS'!AD22=0," ",'Súvaha TS'!AD22)</f>
        <v xml:space="preserve"> </v>
      </c>
      <c r="AE28" s="119" t="str">
        <f>IF('Súvaha TS'!AE22=0," ",'Súvaha TS'!AE22)</f>
        <v xml:space="preserve"> </v>
      </c>
      <c r="AF28" s="119" t="str">
        <f>IF('Súvaha TS'!AF22=0," ",'Súvaha TS'!AF22)</f>
        <v xml:space="preserve"> </v>
      </c>
      <c r="AG28" s="119" t="str">
        <f>IF('Súvaha TS'!AG22=0," ",'Súvaha TS'!AG22)</f>
        <v xml:space="preserve"> </v>
      </c>
      <c r="AH28" s="119" t="str">
        <f>IF('Súvaha TS'!AH22=0," ",'Súvaha TS'!AH22)</f>
        <v xml:space="preserve"> </v>
      </c>
    </row>
    <row r="29" spans="1:34">
      <c r="A29" s="4"/>
      <c r="B29" s="4"/>
      <c r="C29" s="29"/>
      <c r="D29" s="29"/>
      <c r="E29" s="29"/>
      <c r="F29" s="29"/>
      <c r="G29" s="29"/>
      <c r="H29" s="29"/>
      <c r="I29" s="29"/>
      <c r="J29" s="29"/>
      <c r="K29" s="29"/>
      <c r="L29" s="29"/>
      <c r="M29" s="29"/>
      <c r="N29" s="29"/>
      <c r="O29" s="29"/>
      <c r="P29" s="29"/>
      <c r="Q29" s="128"/>
      <c r="R29" s="29"/>
      <c r="S29" s="29"/>
      <c r="T29" s="29"/>
      <c r="U29" s="29"/>
      <c r="V29" s="29"/>
      <c r="W29" s="29"/>
      <c r="X29" s="29"/>
      <c r="Y29" s="29"/>
      <c r="Z29" s="29"/>
      <c r="AA29" s="29"/>
      <c r="AB29" s="29"/>
      <c r="AC29" s="29"/>
      <c r="AD29" s="29"/>
      <c r="AE29" s="29"/>
      <c r="AF29" s="29"/>
      <c r="AG29" s="29"/>
      <c r="AH29" s="4"/>
    </row>
    <row r="30" spans="1:34" s="5" customFormat="1" ht="16.5" customHeight="1">
      <c r="A30" s="41" t="s">
        <v>742</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3"/>
    </row>
    <row r="31" spans="1:34" s="5" customFormat="1" ht="16.5" customHeight="1">
      <c r="A31" s="31" t="s">
        <v>24</v>
      </c>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t="s">
        <v>25</v>
      </c>
      <c r="AD31" s="26"/>
      <c r="AE31" s="26"/>
      <c r="AF31" s="26"/>
      <c r="AG31" s="26"/>
      <c r="AH31" s="37"/>
    </row>
    <row r="32" spans="1:34" s="5" customFormat="1" ht="16.5" customHeight="1">
      <c r="A32" s="119" t="str">
        <f>IF('Súvaha TS'!A25=0," ",'Súvaha TS'!A25)</f>
        <v>K</v>
      </c>
      <c r="B32" s="119" t="str">
        <f>IF('Súvaha TS'!B25=0," ",'Súvaha TS'!B25)</f>
        <v xml:space="preserve">L </v>
      </c>
      <c r="C32" s="119" t="str">
        <f>IF('Súvaha TS'!C25=0," ",'Súvaha TS'!C25)</f>
        <v>I</v>
      </c>
      <c r="D32" s="119" t="str">
        <f>IF('Súvaha TS'!D25=0," ",'Súvaha TS'!D25)</f>
        <v>Ň</v>
      </c>
      <c r="E32" s="119" t="str">
        <f>IF('Súvaha TS'!E25=0," ",'Súvaha TS'!E25)</f>
        <v>A</v>
      </c>
      <c r="F32" s="119" t="str">
        <f>IF('Súvaha TS'!F25=0," ",'Súvaha TS'!F25)</f>
        <v>N</v>
      </c>
      <c r="G32" s="119" t="str">
        <f>IF('Súvaha TS'!G25=0," ",'Súvaha TS'!G25)</f>
        <v>S</v>
      </c>
      <c r="H32" s="119" t="str">
        <f>IF('Súvaha TS'!H25=0," ",'Súvaha TS'!H25)</f>
        <v>K</v>
      </c>
      <c r="I32" s="119" t="str">
        <f>IF('Súvaha TS'!I25=0," ",'Súvaha TS'!I25)</f>
        <v>Á</v>
      </c>
      <c r="J32" s="119" t="str">
        <f>IF('Súvaha TS'!J25=0," ",'Súvaha TS'!J25)</f>
        <v xml:space="preserve"> </v>
      </c>
      <c r="K32" s="119" t="str">
        <f>IF('Súvaha TS'!K25=0," ",'Súvaha TS'!K25)</f>
        <v xml:space="preserve"> </v>
      </c>
      <c r="L32" s="119" t="str">
        <f>IF('Súvaha TS'!L25=0," ",'Súvaha TS'!L25)</f>
        <v xml:space="preserve"> </v>
      </c>
      <c r="M32" s="119" t="str">
        <f>IF('Súvaha TS'!M25=0," ",'Súvaha TS'!M25)</f>
        <v xml:space="preserve"> </v>
      </c>
      <c r="N32" s="119" t="str">
        <f>IF('Súvaha TS'!N25=0," ",'Súvaha TS'!N25)</f>
        <v xml:space="preserve"> </v>
      </c>
      <c r="O32" s="119" t="str">
        <f>IF('Súvaha TS'!O25=0," ",'Súvaha TS'!O25)</f>
        <v xml:space="preserve"> </v>
      </c>
      <c r="P32" s="119" t="str">
        <f>IF('Súvaha TS'!P25=0," ",'Súvaha TS'!P25)</f>
        <v xml:space="preserve"> </v>
      </c>
      <c r="Q32" s="119" t="str">
        <f>IF('Súvaha TS'!Q25=0," ",'Súvaha TS'!Q25)</f>
        <v xml:space="preserve"> </v>
      </c>
      <c r="R32" s="119" t="str">
        <f>IF('Súvaha TS'!R25=0," ",'Súvaha TS'!R25)</f>
        <v xml:space="preserve"> </v>
      </c>
      <c r="S32" s="119" t="str">
        <f>IF('Súvaha TS'!S25=0," ",'Súvaha TS'!S25)</f>
        <v xml:space="preserve"> </v>
      </c>
      <c r="T32" s="119" t="str">
        <f>IF('Súvaha TS'!T25=0," ",'Súvaha TS'!T25)</f>
        <v xml:space="preserve"> </v>
      </c>
      <c r="U32" s="119" t="str">
        <f>IF('Súvaha TS'!U25=0," ",'Súvaha TS'!U25)</f>
        <v xml:space="preserve"> </v>
      </c>
      <c r="V32" s="119" t="str">
        <f>IF('Súvaha TS'!V25=0," ",'Súvaha TS'!V25)</f>
        <v xml:space="preserve"> </v>
      </c>
      <c r="W32" s="119" t="str">
        <f>IF('Súvaha TS'!W25=0," ",'Súvaha TS'!W25)</f>
        <v xml:space="preserve"> </v>
      </c>
      <c r="X32" s="119" t="str">
        <f>IF('Súvaha TS'!X25=0," ",'Súvaha TS'!X25)</f>
        <v xml:space="preserve"> </v>
      </c>
      <c r="Y32" s="119" t="str">
        <f>IF('Súvaha TS'!Y25=0," ",'Súvaha TS'!Y25)</f>
        <v xml:space="preserve"> </v>
      </c>
      <c r="Z32" s="119" t="str">
        <f>IF('Súvaha TS'!Z25=0," ",'Súvaha TS'!Z25)</f>
        <v xml:space="preserve"> </v>
      </c>
      <c r="AA32" s="32"/>
      <c r="AB32" s="32"/>
      <c r="AC32" s="119">
        <f>IF('Súvaha TS'!AC25=0," ",'Súvaha TS'!AC25)</f>
        <v>5</v>
      </c>
      <c r="AD32" s="119">
        <f>IF('Súvaha TS'!AD25=0," ",'Súvaha TS'!AD25)</f>
        <v>6</v>
      </c>
      <c r="AE32" s="119">
        <f>IF('Súvaha TS'!AE25=0," ",'Súvaha TS'!AE25)</f>
        <v>4</v>
      </c>
      <c r="AF32" s="119" t="str">
        <f>IF('Súvaha TS'!AF25=0," ",'Súvaha TS'!AF25)</f>
        <v xml:space="preserve"> </v>
      </c>
      <c r="AG32" s="119" t="str">
        <f>IF('Súvaha TS'!AG25=0," ",'Súvaha TS'!AG25)</f>
        <v xml:space="preserve"> </v>
      </c>
      <c r="AH32" s="119" t="str">
        <f>IF('Súvaha TS'!AH25=0," ",'Súvaha TS'!AH25)</f>
        <v xml:space="preserve"> </v>
      </c>
    </row>
    <row r="33" spans="1:34">
      <c r="A33" s="4"/>
      <c r="B33" s="4"/>
      <c r="C33" s="4"/>
      <c r="D33" s="4"/>
      <c r="E33" s="4"/>
      <c r="F33" s="4"/>
      <c r="G33" s="4"/>
      <c r="H33" s="4"/>
      <c r="I33" s="4"/>
      <c r="J33" s="4"/>
      <c r="K33" s="4"/>
      <c r="L33" s="4"/>
      <c r="M33" s="4"/>
      <c r="N33" s="4"/>
      <c r="O33" s="4"/>
      <c r="P33" s="4"/>
      <c r="Q33" s="124"/>
      <c r="R33" s="4"/>
      <c r="S33" s="4"/>
      <c r="T33" s="4"/>
      <c r="U33" s="4"/>
      <c r="V33" s="4"/>
      <c r="W33" s="4"/>
      <c r="X33" s="4"/>
      <c r="Y33" s="4"/>
      <c r="Z33" s="4"/>
      <c r="AA33" s="4"/>
      <c r="AB33" s="4"/>
      <c r="AC33" s="4"/>
      <c r="AD33" s="4"/>
      <c r="AE33" s="4"/>
      <c r="AF33" s="4"/>
      <c r="AG33" s="4"/>
      <c r="AH33" s="4"/>
    </row>
    <row r="34" spans="1:34" s="5" customFormat="1" ht="16.5" customHeight="1">
      <c r="A34" s="31" t="s">
        <v>26</v>
      </c>
      <c r="B34" s="26"/>
      <c r="C34" s="26"/>
      <c r="D34" s="26"/>
      <c r="E34" s="26"/>
      <c r="F34" s="26"/>
      <c r="G34" s="26"/>
      <c r="H34" s="26" t="s">
        <v>743</v>
      </c>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37"/>
    </row>
    <row r="35" spans="1:34" s="5" customFormat="1" ht="16.5" customHeight="1">
      <c r="A35" s="119">
        <v>0</v>
      </c>
      <c r="B35" s="119">
        <f>IF('Súvaha TS'!B27=0," ",'Súvaha TS'!B27)</f>
        <v>2</v>
      </c>
      <c r="C35" s="119">
        <f>IF('Súvaha TS'!C27=0," ",'Súvaha TS'!C27)</f>
        <v>9</v>
      </c>
      <c r="D35" s="119">
        <v>0</v>
      </c>
      <c r="E35" s="119">
        <f>IF('Súvaha TS'!E27=0," ",'Súvaha TS'!E27)</f>
        <v>1</v>
      </c>
      <c r="F35" s="32"/>
      <c r="G35" s="32"/>
      <c r="H35" s="119" t="str">
        <f>IF('Súvaha TS'!H27=0," ",'Súvaha TS'!H27)</f>
        <v>N</v>
      </c>
      <c r="I35" s="119" t="str">
        <f>IF('Súvaha TS'!I27=0," ",'Súvaha TS'!I27)</f>
        <v>Á</v>
      </c>
      <c r="J35" s="119" t="str">
        <f>IF('Súvaha TS'!J27=0," ",'Súvaha TS'!J27)</f>
        <v>M</v>
      </c>
      <c r="K35" s="119" t="str">
        <f>IF('Súvaha TS'!K27=0," ",'Súvaha TS'!K27)</f>
        <v>E</v>
      </c>
      <c r="L35" s="119" t="str">
        <f>IF('Súvaha TS'!L27=0," ",'Súvaha TS'!L27)</f>
        <v>S</v>
      </c>
      <c r="M35" s="119" t="str">
        <f>IF('Súvaha TS'!M27=0," ",'Súvaha TS'!M27)</f>
        <v>T</v>
      </c>
      <c r="N35" s="119" t="str">
        <f>IF('Súvaha TS'!N27=0," ",'Súvaha TS'!N27)</f>
        <v>O</v>
      </c>
      <c r="O35" s="119" t="str">
        <f>IF('Súvaha TS'!O27=0," ",'Súvaha TS'!O27)</f>
        <v>V</v>
      </c>
      <c r="P35" s="119" t="str">
        <f>IF('Súvaha TS'!P27=0," ",'Súvaha TS'!P27)</f>
        <v>O</v>
      </c>
      <c r="Q35" s="119" t="str">
        <f>IF('Súvaha TS'!Q27=0," ",'Súvaha TS'!Q27)</f>
        <v xml:space="preserve"> </v>
      </c>
      <c r="R35" s="119" t="str">
        <f>IF('Súvaha TS'!R27=0," ",'Súvaha TS'!R27)</f>
        <v xml:space="preserve"> </v>
      </c>
      <c r="S35" s="119" t="str">
        <f>IF('Súvaha TS'!S27=0," ",'Súvaha TS'!S27)</f>
        <v xml:space="preserve"> </v>
      </c>
      <c r="T35" s="119" t="str">
        <f>IF('Súvaha TS'!T27=0," ",'Súvaha TS'!T27)</f>
        <v xml:space="preserve"> </v>
      </c>
      <c r="U35" s="119" t="str">
        <f>IF('Súvaha TS'!U27=0," ",'Súvaha TS'!U27)</f>
        <v xml:space="preserve"> </v>
      </c>
      <c r="V35" s="119" t="str">
        <f>IF('Súvaha TS'!V27=0," ",'Súvaha TS'!V27)</f>
        <v xml:space="preserve"> </v>
      </c>
      <c r="W35" s="119" t="str">
        <f>IF('Súvaha TS'!W27=0," ",'Súvaha TS'!W27)</f>
        <v xml:space="preserve"> </v>
      </c>
      <c r="X35" s="119" t="str">
        <f>IF('Súvaha TS'!X27=0," ",'Súvaha TS'!X27)</f>
        <v xml:space="preserve"> </v>
      </c>
      <c r="Y35" s="119" t="str">
        <f>IF('Súvaha TS'!Y27=0," ",'Súvaha TS'!Y27)</f>
        <v xml:space="preserve"> </v>
      </c>
      <c r="Z35" s="119" t="str">
        <f>IF('Súvaha TS'!Z27=0," ",'Súvaha TS'!Z27)</f>
        <v xml:space="preserve"> </v>
      </c>
      <c r="AA35" s="119" t="str">
        <f>IF('Súvaha TS'!AA27=0," ",'Súvaha TS'!AA27)</f>
        <v xml:space="preserve"> </v>
      </c>
      <c r="AB35" s="119" t="str">
        <f>IF('Súvaha TS'!AB27=0," ",'Súvaha TS'!AB27)</f>
        <v xml:space="preserve"> </v>
      </c>
      <c r="AC35" s="119" t="str">
        <f>IF('Súvaha TS'!AC27=0," ",'Súvaha TS'!AC27)</f>
        <v xml:space="preserve"> </v>
      </c>
      <c r="AD35" s="119" t="str">
        <f>IF('Súvaha TS'!AD27=0," ",'Súvaha TS'!AD27)</f>
        <v xml:space="preserve"> </v>
      </c>
      <c r="AE35" s="119" t="str">
        <f>IF('Súvaha TS'!AE27=0," ",'Súvaha TS'!AE27)</f>
        <v xml:space="preserve"> </v>
      </c>
      <c r="AF35" s="119" t="str">
        <f>IF('Súvaha TS'!AF27=0," ",'Súvaha TS'!AF27)</f>
        <v xml:space="preserve"> </v>
      </c>
      <c r="AG35" s="119" t="str">
        <f>IF('Súvaha TS'!AG27=0," ",'Súvaha TS'!AG27)</f>
        <v xml:space="preserve"> </v>
      </c>
      <c r="AH35" s="119" t="str">
        <f>IF('Súvaha TS'!AH27=0," ",'Súvaha TS'!AH27)</f>
        <v xml:space="preserve"> </v>
      </c>
    </row>
    <row r="36" spans="1:34">
      <c r="A36" s="4"/>
      <c r="B36" s="4"/>
      <c r="C36" s="4"/>
      <c r="D36" s="4"/>
      <c r="E36" s="4"/>
      <c r="F36" s="4"/>
      <c r="G36" s="4"/>
      <c r="H36" s="4"/>
      <c r="I36" s="4"/>
      <c r="J36" s="4"/>
      <c r="K36" s="4"/>
      <c r="L36" s="4"/>
      <c r="M36" s="4"/>
      <c r="N36" s="4"/>
      <c r="O36" s="4"/>
      <c r="P36" s="4"/>
      <c r="Q36" s="124"/>
      <c r="R36" s="4"/>
      <c r="S36" s="4"/>
      <c r="T36" s="4"/>
      <c r="U36" s="4"/>
      <c r="V36" s="4"/>
      <c r="W36" s="4"/>
      <c r="X36" s="4"/>
      <c r="Y36" s="4"/>
      <c r="Z36" s="4"/>
      <c r="AA36" s="4"/>
      <c r="AB36" s="4"/>
      <c r="AC36" s="4"/>
      <c r="AD36" s="4"/>
      <c r="AE36" s="4"/>
      <c r="AF36" s="4"/>
      <c r="AG36" s="4"/>
      <c r="AH36" s="4"/>
    </row>
    <row r="37" spans="1:34" s="4" customFormat="1" ht="16.5" customHeight="1">
      <c r="A37" s="31" t="s">
        <v>744</v>
      </c>
      <c r="B37" s="26"/>
      <c r="C37" s="26"/>
      <c r="D37" s="26"/>
      <c r="E37" s="26"/>
      <c r="F37" s="26"/>
      <c r="G37" s="26"/>
      <c r="H37" s="26"/>
      <c r="I37" s="26"/>
      <c r="J37" s="26"/>
      <c r="K37" s="26"/>
      <c r="L37" s="26"/>
      <c r="M37" s="26"/>
      <c r="N37" s="26"/>
      <c r="O37" s="26"/>
      <c r="P37" s="26"/>
      <c r="Q37" s="26"/>
      <c r="R37" s="26" t="s">
        <v>745</v>
      </c>
      <c r="S37" s="26"/>
      <c r="T37" s="26"/>
      <c r="U37" s="26"/>
      <c r="V37" s="26"/>
      <c r="W37" s="26"/>
      <c r="X37" s="26"/>
      <c r="Y37" s="26"/>
      <c r="Z37" s="26"/>
      <c r="AA37" s="26"/>
      <c r="AB37" s="26"/>
      <c r="AC37" s="26"/>
      <c r="AD37" s="26"/>
      <c r="AE37" s="26"/>
      <c r="AF37" s="26"/>
      <c r="AG37" s="26"/>
      <c r="AH37" s="37"/>
    </row>
    <row r="38" spans="1:34" s="5" customFormat="1" ht="16.5" customHeight="1">
      <c r="A38" s="134">
        <v>0</v>
      </c>
      <c r="B38" s="134">
        <f>IF('Súvaha TS'!B29=0," ",'Súvaha TS'!B29)</f>
        <v>4</v>
      </c>
      <c r="C38" s="134">
        <f>IF('Súvaha TS'!C29=0," ",'Súvaha TS'!C29)</f>
        <v>3</v>
      </c>
      <c r="D38" s="134" t="str">
        <f>IF('Súvaha TS'!D29=0," ",'Súvaha TS'!D29)</f>
        <v xml:space="preserve"> </v>
      </c>
      <c r="E38" s="135" t="s">
        <v>27</v>
      </c>
      <c r="F38" s="134">
        <f>IF('Súvaha TS'!F29=0," ",'Súvaha TS'!F29)</f>
        <v>5</v>
      </c>
      <c r="G38" s="134">
        <f>IF('Súvaha TS'!G29=0," ",'Súvaha TS'!G29)</f>
        <v>5</v>
      </c>
      <c r="H38" s="134">
        <f>IF('Súvaha TS'!H29=0," ",'Súvaha TS'!H29)</f>
        <v>2</v>
      </c>
      <c r="I38" s="134">
        <f>IF('Súvaha TS'!I29=0," ",'Súvaha TS'!I29)</f>
        <v>2</v>
      </c>
      <c r="J38" s="134">
        <f>IF('Súvaha TS'!J29=0," ",'Súvaha TS'!J29)</f>
        <v>6</v>
      </c>
      <c r="K38" s="134">
        <f>IF('Súvaha TS'!K29=0," ",'Súvaha TS'!K29)</f>
        <v>5</v>
      </c>
      <c r="L38" s="134">
        <f>IF('Súvaha TS'!L29=0," ",'Súvaha TS'!L29)</f>
        <v>8</v>
      </c>
      <c r="M38" s="134" t="str">
        <f>IF('Súvaha TS'!M29=0," ",'Súvaha TS'!M29)</f>
        <v xml:space="preserve"> </v>
      </c>
      <c r="N38" s="135"/>
      <c r="O38" s="135"/>
      <c r="P38" s="135"/>
      <c r="Q38" s="135"/>
      <c r="R38" s="134">
        <v>0</v>
      </c>
      <c r="S38" s="134">
        <f>IF('Súvaha TS'!S29=0," ",'Súvaha TS'!S29)</f>
        <v>4</v>
      </c>
      <c r="T38" s="134">
        <f>IF('Súvaha TS'!T29=0," ",'Súvaha TS'!T29)</f>
        <v>3</v>
      </c>
      <c r="U38" s="134" t="str">
        <f>IF('Súvaha TS'!U29=0," ",'Súvaha TS'!U29)</f>
        <v xml:space="preserve"> </v>
      </c>
      <c r="V38" s="135" t="s">
        <v>27</v>
      </c>
      <c r="W38" s="134">
        <f>IF('Súvaha TS'!W29=0," ",'Súvaha TS'!W29)</f>
        <v>5</v>
      </c>
      <c r="X38" s="134">
        <f>IF('Súvaha TS'!X29=0," ",'Súvaha TS'!X29)</f>
        <v>5</v>
      </c>
      <c r="Y38" s="134">
        <f>IF('Súvaha TS'!Y29=0," ",'Súvaha TS'!Y29)</f>
        <v>2</v>
      </c>
      <c r="Z38" s="134">
        <f>IF('Súvaha TS'!Z29=0," ",'Súvaha TS'!Z29)</f>
        <v>2</v>
      </c>
      <c r="AA38" s="134">
        <f>IF('Súvaha TS'!AA29=0," ",'Súvaha TS'!AA29)</f>
        <v>6</v>
      </c>
      <c r="AB38" s="134">
        <f>IF('Súvaha TS'!AB29=0," ",'Súvaha TS'!AB29)</f>
        <v>5</v>
      </c>
      <c r="AC38" s="134">
        <f>IF('Súvaha TS'!AC29=0," ",'Súvaha TS'!AC29)</f>
        <v>8</v>
      </c>
      <c r="AD38" s="134" t="str">
        <f>IF('Súvaha TS'!AD29=0," ",'Súvaha TS'!AD29)</f>
        <v xml:space="preserve"> </v>
      </c>
      <c r="AE38" s="26"/>
      <c r="AF38" s="26"/>
      <c r="AG38" s="26"/>
      <c r="AH38" s="37"/>
    </row>
    <row r="39" spans="1:34" ht="17.25" customHeight="1">
      <c r="A39" s="4"/>
      <c r="B39" s="4"/>
      <c r="C39" s="4"/>
      <c r="D39" s="4"/>
      <c r="E39" s="4"/>
      <c r="F39" s="4"/>
      <c r="G39" s="4"/>
      <c r="H39" s="4"/>
      <c r="I39" s="4"/>
      <c r="J39" s="4"/>
      <c r="K39" s="4"/>
      <c r="L39" s="4"/>
      <c r="M39" s="4"/>
      <c r="N39" s="4"/>
      <c r="O39" s="4"/>
      <c r="P39" s="4"/>
      <c r="Q39" s="124"/>
      <c r="R39" s="4"/>
      <c r="S39" s="4"/>
      <c r="T39" s="4"/>
      <c r="U39" s="4"/>
      <c r="V39" s="4"/>
      <c r="W39" s="4"/>
      <c r="X39" s="4"/>
      <c r="Y39" s="4"/>
      <c r="Z39" s="4"/>
      <c r="AA39" s="4"/>
      <c r="AB39" s="4"/>
      <c r="AC39" s="4"/>
      <c r="AD39" s="4"/>
      <c r="AE39" s="4"/>
      <c r="AF39" s="4"/>
      <c r="AG39" s="4"/>
      <c r="AH39" s="4"/>
    </row>
    <row r="40" spans="1:34" s="4" customFormat="1" ht="16.5" customHeight="1">
      <c r="A40" s="31" t="s">
        <v>746</v>
      </c>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37"/>
    </row>
    <row r="41" spans="1:34" s="5" customFormat="1" ht="16.5" customHeight="1">
      <c r="A41" s="119" t="str">
        <f>IF('Súvaha TS'!A31=0," ",'Súvaha TS'!A31)</f>
        <v>g</v>
      </c>
      <c r="B41" s="119" t="str">
        <f>IF('Súvaha TS'!B31=0," ",'Súvaha TS'!B31)</f>
        <v>e</v>
      </c>
      <c r="C41" s="119" t="str">
        <f>IF('Súvaha TS'!C31=0," ",'Súvaha TS'!C31)</f>
        <v>r</v>
      </c>
      <c r="D41" s="119" t="str">
        <f>IF('Súvaha TS'!D31=0," ",'Súvaha TS'!D31)</f>
        <v>e</v>
      </c>
      <c r="E41" s="119" t="str">
        <f>IF('Súvaha TS'!E31=0," ",'Súvaha TS'!E31)</f>
        <v>k</v>
      </c>
      <c r="F41" s="119" t="str">
        <f>IF('Súvaha TS'!F31=0," ",'Súvaha TS'!F31)</f>
        <v>o</v>
      </c>
      <c r="G41" s="119" t="str">
        <f>IF('Súvaha TS'!G31=0," ",'Súvaha TS'!G31)</f>
        <v>v</v>
      </c>
      <c r="H41" s="119" t="str">
        <f>IF('Súvaha TS'!H31=0," ",'Súvaha TS'!H31)</f>
        <v>a</v>
      </c>
      <c r="I41" s="119" t="str">
        <f>IF('Súvaha TS'!I31=0," ",'Súvaha TS'!I31)</f>
        <v>.</v>
      </c>
      <c r="J41" s="119" t="str">
        <f>IF('Súvaha TS'!J31=0," ",'Súvaha TS'!J31)</f>
        <v>e</v>
      </c>
      <c r="K41" s="119" t="str">
        <f>IF('Súvaha TS'!K31=0," ",'Súvaha TS'!K31)</f>
        <v>l</v>
      </c>
      <c r="L41" s="119" t="str">
        <f>IF('Súvaha TS'!L31=0," ",'Súvaha TS'!L31)</f>
        <v>e</v>
      </c>
      <c r="M41" s="119" t="str">
        <f>IF('Súvaha TS'!M31=0," ",'Súvaha TS'!M31)</f>
        <v>n</v>
      </c>
      <c r="N41" s="119" t="str">
        <f>IF('Súvaha TS'!N31=0," ",'Súvaha TS'!N31)</f>
        <v>a</v>
      </c>
      <c r="O41" s="119" t="str">
        <f>IF('Súvaha TS'!O31=0," ",'Súvaha TS'!O31)</f>
        <v>@</v>
      </c>
      <c r="P41" s="119" t="str">
        <f>IF('Súvaha TS'!P31=0," ",'Súvaha TS'!P31)</f>
        <v>z</v>
      </c>
      <c r="Q41" s="119" t="str">
        <f>IF('Súvaha TS'!Q31=0," ",'Súvaha TS'!Q31)</f>
        <v>t</v>
      </c>
      <c r="R41" s="119" t="str">
        <f>IF('Súvaha TS'!R31=0," ",'Súvaha TS'!R31)</f>
        <v>s</v>
      </c>
      <c r="S41" s="119" t="str">
        <f>IF('Súvaha TS'!S31=0," ",'Súvaha TS'!S31)</f>
        <v>n</v>
      </c>
      <c r="T41" s="119" t="str">
        <f>IF('Súvaha TS'!T31=0," ",'Súvaha TS'!T31)</f>
        <v>a</v>
      </c>
      <c r="U41" s="119" t="str">
        <f>IF('Súvaha TS'!U31=0," ",'Súvaha TS'!U31)</f>
        <v>m</v>
      </c>
      <c r="V41" s="119" t="str">
        <f>IF('Súvaha TS'!V31=0," ",'Súvaha TS'!V31)</f>
        <v>.</v>
      </c>
      <c r="W41" s="119" t="str">
        <f>IF('Súvaha TS'!W31=0," ",'Súvaha TS'!W31)</f>
        <v>s</v>
      </c>
      <c r="X41" s="119" t="str">
        <f>IF('Súvaha TS'!X31=0," ",'Súvaha TS'!X31)</f>
        <v>k</v>
      </c>
      <c r="Y41" s="119" t="str">
        <f>IF('Súvaha TS'!Y31=0," ",'Súvaha TS'!Y31)</f>
        <v xml:space="preserve"> </v>
      </c>
      <c r="Z41" s="119" t="str">
        <f>IF('Súvaha TS'!Z31=0," ",'Súvaha TS'!Z31)</f>
        <v xml:space="preserve"> </v>
      </c>
      <c r="AA41" s="119" t="str">
        <f>IF('Súvaha TS'!AA31=0," ",'Súvaha TS'!AA31)</f>
        <v xml:space="preserve"> </v>
      </c>
      <c r="AB41" s="119" t="str">
        <f>IF('Súvaha TS'!AB31=0," ",'Súvaha TS'!AB31)</f>
        <v xml:space="preserve"> </v>
      </c>
      <c r="AC41" s="119" t="str">
        <f>IF('Súvaha TS'!AC31=0," ",'Súvaha TS'!AC31)</f>
        <v xml:space="preserve"> </v>
      </c>
      <c r="AD41" s="119" t="str">
        <f>IF('Súvaha TS'!AD31=0," ",'Súvaha TS'!AD31)</f>
        <v xml:space="preserve"> </v>
      </c>
      <c r="AE41" s="26"/>
      <c r="AF41" s="26"/>
      <c r="AG41" s="26"/>
      <c r="AH41" s="37"/>
    </row>
    <row r="42" spans="1:34">
      <c r="A42" s="4"/>
      <c r="B42" s="4"/>
      <c r="C42" s="4"/>
      <c r="D42" s="4"/>
      <c r="E42" s="4"/>
      <c r="F42" s="4"/>
      <c r="G42" s="4"/>
      <c r="H42" s="4"/>
      <c r="I42" s="4"/>
      <c r="J42" s="4"/>
      <c r="K42" s="4"/>
      <c r="L42" s="4"/>
      <c r="M42" s="4"/>
      <c r="N42" s="4"/>
      <c r="O42" s="4"/>
      <c r="P42" s="4"/>
      <c r="Q42" s="124"/>
      <c r="R42" s="4"/>
      <c r="S42" s="4"/>
      <c r="T42" s="4"/>
      <c r="U42" s="4"/>
      <c r="V42" s="4"/>
      <c r="W42" s="4"/>
      <c r="X42" s="4"/>
      <c r="Y42" s="4"/>
      <c r="Z42" s="4"/>
      <c r="AA42" s="4"/>
      <c r="AB42" s="4"/>
      <c r="AC42" s="4"/>
      <c r="AD42" s="4"/>
      <c r="AE42" s="4"/>
      <c r="AF42" s="4"/>
      <c r="AG42" s="4"/>
      <c r="AH42" s="4"/>
    </row>
    <row r="43" spans="1:34">
      <c r="A43" s="41" t="s">
        <v>747</v>
      </c>
      <c r="B43" s="42"/>
      <c r="C43" s="29"/>
      <c r="D43" s="42"/>
      <c r="E43" s="42"/>
      <c r="F43" s="29"/>
      <c r="G43" s="42"/>
      <c r="H43" s="42"/>
      <c r="I43" s="42"/>
      <c r="J43" s="43"/>
      <c r="K43" s="311" t="s">
        <v>749</v>
      </c>
      <c r="L43" s="312"/>
      <c r="M43" s="312"/>
      <c r="N43" s="312"/>
      <c r="O43" s="312"/>
      <c r="P43" s="312"/>
      <c r="Q43" s="312"/>
      <c r="R43" s="313"/>
      <c r="S43" s="311" t="s">
        <v>750</v>
      </c>
      <c r="T43" s="312"/>
      <c r="U43" s="312"/>
      <c r="V43" s="312"/>
      <c r="W43" s="312"/>
      <c r="X43" s="312"/>
      <c r="Y43" s="312"/>
      <c r="Z43" s="313"/>
      <c r="AA43" s="311" t="s">
        <v>751</v>
      </c>
      <c r="AB43" s="312"/>
      <c r="AC43" s="312"/>
      <c r="AD43" s="312"/>
      <c r="AE43" s="312"/>
      <c r="AF43" s="312"/>
      <c r="AG43" s="312"/>
      <c r="AH43" s="313"/>
    </row>
    <row r="44" spans="1:34">
      <c r="A44" s="27">
        <v>3</v>
      </c>
      <c r="B44" s="27">
        <v>1</v>
      </c>
      <c r="C44" s="129" t="s">
        <v>23</v>
      </c>
      <c r="D44" s="27">
        <v>0</v>
      </c>
      <c r="E44" s="27">
        <f>IF('Súvaha TS'!E34=0," ",'Súvaha TS'!E34)</f>
        <v>3</v>
      </c>
      <c r="F44" s="129" t="s">
        <v>23</v>
      </c>
      <c r="G44" s="27">
        <f>IF('Súvaha TS'!G34=0," ",'Súvaha TS'!G34)</f>
        <v>2</v>
      </c>
      <c r="H44" s="27">
        <v>0</v>
      </c>
      <c r="I44" s="27">
        <f>IF('Súvaha TS'!I34=0," ",'Súvaha TS'!I34)</f>
        <v>1</v>
      </c>
      <c r="J44" s="27">
        <f>IF('Súvaha TS'!J34=0," ",'Súvaha TS'!J34)</f>
        <v>4</v>
      </c>
      <c r="K44" s="314"/>
      <c r="L44" s="315"/>
      <c r="M44" s="315"/>
      <c r="N44" s="315"/>
      <c r="O44" s="315"/>
      <c r="P44" s="315"/>
      <c r="Q44" s="315"/>
      <c r="R44" s="316"/>
      <c r="S44" s="314"/>
      <c r="T44" s="315"/>
      <c r="U44" s="315"/>
      <c r="V44" s="315"/>
      <c r="W44" s="315"/>
      <c r="X44" s="315"/>
      <c r="Y44" s="315"/>
      <c r="Z44" s="316"/>
      <c r="AA44" s="314"/>
      <c r="AB44" s="315"/>
      <c r="AC44" s="315"/>
      <c r="AD44" s="315"/>
      <c r="AE44" s="315"/>
      <c r="AF44" s="315"/>
      <c r="AG44" s="315"/>
      <c r="AH44" s="316"/>
    </row>
    <row r="45" spans="1:34">
      <c r="A45" s="31"/>
      <c r="B45" s="26"/>
      <c r="C45" s="118"/>
      <c r="D45" s="26"/>
      <c r="E45" s="26"/>
      <c r="F45" s="118"/>
      <c r="G45" s="26"/>
      <c r="H45" s="26"/>
      <c r="I45" s="26"/>
      <c r="J45" s="37"/>
      <c r="K45" s="314"/>
      <c r="L45" s="315"/>
      <c r="M45" s="315"/>
      <c r="N45" s="315"/>
      <c r="O45" s="315"/>
      <c r="P45" s="315"/>
      <c r="Q45" s="315"/>
      <c r="R45" s="316"/>
      <c r="S45" s="314"/>
      <c r="T45" s="315"/>
      <c r="U45" s="315"/>
      <c r="V45" s="315"/>
      <c r="W45" s="315"/>
      <c r="X45" s="315"/>
      <c r="Y45" s="315"/>
      <c r="Z45" s="316"/>
      <c r="AA45" s="314"/>
      <c r="AB45" s="315"/>
      <c r="AC45" s="315"/>
      <c r="AD45" s="315"/>
      <c r="AE45" s="315"/>
      <c r="AF45" s="315"/>
      <c r="AG45" s="315"/>
      <c r="AH45" s="316"/>
    </row>
    <row r="46" spans="1:34">
      <c r="A46" s="31"/>
      <c r="B46" s="26"/>
      <c r="C46" s="26"/>
      <c r="D46" s="26"/>
      <c r="E46" s="26"/>
      <c r="F46" s="26"/>
      <c r="G46" s="26"/>
      <c r="H46" s="26"/>
      <c r="I46" s="26"/>
      <c r="J46" s="37"/>
      <c r="K46" s="314"/>
      <c r="L46" s="315"/>
      <c r="M46" s="315"/>
      <c r="N46" s="315"/>
      <c r="O46" s="315"/>
      <c r="P46" s="315"/>
      <c r="Q46" s="315"/>
      <c r="R46" s="316"/>
      <c r="S46" s="314"/>
      <c r="T46" s="315"/>
      <c r="U46" s="315"/>
      <c r="V46" s="315"/>
      <c r="W46" s="315"/>
      <c r="X46" s="315"/>
      <c r="Y46" s="315"/>
      <c r="Z46" s="316"/>
      <c r="AA46" s="314"/>
      <c r="AB46" s="315"/>
      <c r="AC46" s="315"/>
      <c r="AD46" s="315"/>
      <c r="AE46" s="315"/>
      <c r="AF46" s="315"/>
      <c r="AG46" s="315"/>
      <c r="AH46" s="316"/>
    </row>
    <row r="47" spans="1:34">
      <c r="A47" s="31" t="s">
        <v>748</v>
      </c>
      <c r="B47" s="26"/>
      <c r="C47" s="26"/>
      <c r="D47" s="26"/>
      <c r="E47" s="26"/>
      <c r="F47" s="26"/>
      <c r="G47" s="26"/>
      <c r="H47" s="26"/>
      <c r="I47" s="26"/>
      <c r="J47" s="37"/>
      <c r="K47" s="314"/>
      <c r="L47" s="315"/>
      <c r="M47" s="315"/>
      <c r="N47" s="315"/>
      <c r="O47" s="315"/>
      <c r="P47" s="315"/>
      <c r="Q47" s="315"/>
      <c r="R47" s="316"/>
      <c r="S47" s="314"/>
      <c r="T47" s="315"/>
      <c r="U47" s="315"/>
      <c r="V47" s="315"/>
      <c r="W47" s="315"/>
      <c r="X47" s="315"/>
      <c r="Y47" s="315"/>
      <c r="Z47" s="316"/>
      <c r="AA47" s="314"/>
      <c r="AB47" s="315"/>
      <c r="AC47" s="315"/>
      <c r="AD47" s="315"/>
      <c r="AE47" s="315"/>
      <c r="AF47" s="315"/>
      <c r="AG47" s="315"/>
      <c r="AH47" s="316"/>
    </row>
    <row r="48" spans="1:34">
      <c r="A48" s="27" t="str">
        <f>IF('Súvaha TS'!A38=0," ",'Súvaha TS'!A38)</f>
        <v xml:space="preserve"> </v>
      </c>
      <c r="B48" s="27" t="str">
        <f>IF('Súvaha TS'!B38=0," ",'Súvaha TS'!B38)</f>
        <v xml:space="preserve"> </v>
      </c>
      <c r="C48" s="130" t="s">
        <v>23</v>
      </c>
      <c r="D48" s="27" t="str">
        <f>IF('Súvaha TS'!D38=0," ",'Súvaha TS'!D38)</f>
        <v xml:space="preserve"> </v>
      </c>
      <c r="E48" s="27" t="str">
        <f>IF('Súvaha TS'!E38=0," ",'Súvaha TS'!E38)</f>
        <v xml:space="preserve"> </v>
      </c>
      <c r="F48" s="130" t="s">
        <v>23</v>
      </c>
      <c r="G48" s="27"/>
      <c r="H48" s="27"/>
      <c r="I48" s="27"/>
      <c r="J48" s="27"/>
      <c r="K48" s="317"/>
      <c r="L48" s="318"/>
      <c r="M48" s="318"/>
      <c r="N48" s="318"/>
      <c r="O48" s="318"/>
      <c r="P48" s="318"/>
      <c r="Q48" s="318"/>
      <c r="R48" s="319"/>
      <c r="S48" s="317"/>
      <c r="T48" s="318"/>
      <c r="U48" s="318"/>
      <c r="V48" s="318"/>
      <c r="W48" s="318"/>
      <c r="X48" s="318"/>
      <c r="Y48" s="318"/>
      <c r="Z48" s="319"/>
      <c r="AA48" s="317"/>
      <c r="AB48" s="318"/>
      <c r="AC48" s="318"/>
      <c r="AD48" s="318"/>
      <c r="AE48" s="318"/>
      <c r="AF48" s="318"/>
      <c r="AG48" s="318"/>
      <c r="AH48" s="319"/>
    </row>
    <row r="49" spans="1:34">
      <c r="A49" s="4"/>
      <c r="B49" s="4"/>
      <c r="C49" s="4"/>
      <c r="D49" s="4"/>
      <c r="E49" s="4"/>
      <c r="F49" s="4"/>
      <c r="G49" s="4"/>
      <c r="H49" s="4"/>
      <c r="I49" s="4"/>
      <c r="J49" s="4"/>
      <c r="K49" s="4"/>
      <c r="L49" s="4"/>
      <c r="M49" s="4"/>
      <c r="N49" s="4"/>
      <c r="O49" s="4"/>
      <c r="P49" s="4"/>
      <c r="Q49" s="124"/>
      <c r="R49" s="4"/>
      <c r="S49" s="4"/>
      <c r="T49" s="4"/>
      <c r="U49" s="4"/>
      <c r="V49" s="4"/>
      <c r="W49" s="4"/>
      <c r="X49" s="4"/>
      <c r="Y49" s="4"/>
      <c r="Z49" s="4"/>
      <c r="AA49" s="4"/>
      <c r="AB49" s="4"/>
      <c r="AC49" s="4"/>
      <c r="AD49" s="4"/>
      <c r="AE49" s="4"/>
      <c r="AF49" s="4"/>
      <c r="AG49" s="4"/>
      <c r="AH49" s="4"/>
    </row>
    <row r="50" spans="1:34">
      <c r="A50" s="4"/>
      <c r="B50" s="4" t="s">
        <v>28</v>
      </c>
      <c r="C50" s="4" t="s">
        <v>29</v>
      </c>
      <c r="D50" s="4"/>
      <c r="E50" s="4"/>
      <c r="F50" s="4"/>
      <c r="G50" s="4"/>
      <c r="H50" s="4"/>
      <c r="I50" s="4"/>
      <c r="J50" s="120" t="s">
        <v>30</v>
      </c>
      <c r="K50" s="4"/>
      <c r="L50" s="4"/>
      <c r="M50" s="4"/>
      <c r="N50" s="4"/>
      <c r="O50" s="4"/>
      <c r="P50" s="4"/>
      <c r="Q50" s="124"/>
      <c r="R50" s="4"/>
      <c r="S50" s="4"/>
      <c r="T50" s="4"/>
      <c r="U50" s="4"/>
      <c r="V50" s="4"/>
      <c r="W50" s="4"/>
      <c r="X50" s="4"/>
      <c r="Y50" s="4"/>
      <c r="Z50" s="4"/>
      <c r="AA50" s="4"/>
      <c r="AB50" s="4"/>
      <c r="AC50" s="4"/>
      <c r="AD50" s="4"/>
      <c r="AE50" s="4"/>
      <c r="AF50" s="4"/>
      <c r="AG50" s="4"/>
      <c r="AH50" s="4"/>
    </row>
  </sheetData>
  <mergeCells count="25">
    <mergeCell ref="Y2:AG2"/>
    <mergeCell ref="O4:T4"/>
    <mergeCell ref="M5:V5"/>
    <mergeCell ref="R8:U8"/>
    <mergeCell ref="AA8:AE8"/>
    <mergeCell ref="P11:Q11"/>
    <mergeCell ref="Z11:AA11"/>
    <mergeCell ref="H14:L14"/>
    <mergeCell ref="H12:K12"/>
    <mergeCell ref="F15:L15"/>
    <mergeCell ref="P14:Q14"/>
    <mergeCell ref="Z14:AA14"/>
    <mergeCell ref="K43:R48"/>
    <mergeCell ref="S43:Z48"/>
    <mergeCell ref="AA43:AH48"/>
    <mergeCell ref="C18:K18"/>
    <mergeCell ref="R18:W18"/>
    <mergeCell ref="Y18:AD18"/>
    <mergeCell ref="S19:U19"/>
    <mergeCell ref="S20:V20"/>
    <mergeCell ref="S21:V21"/>
    <mergeCell ref="Z19:AC19"/>
    <mergeCell ref="Z20:AC20"/>
    <mergeCell ref="L23:M23"/>
    <mergeCell ref="X23:AB23"/>
  </mergeCells>
  <printOptions horizontalCentered="1"/>
  <pageMargins left="0.70866141732283472" right="0.70866141732283472" top="0.94488188976377963" bottom="0.74803149606299213" header="0.31496062992125984" footer="0.31496062992125984"/>
  <pageSetup paperSize="9" scale="83" firstPageNumber="7" orientation="portrait" useFirstPageNumber="1" horizontalDpi="4294967293" r:id="rId1"/>
  <headerFooter>
    <oddHeader>&amp;LZTS Strojárne, s.r.o.
Poznámky účtovnej závierky k 31.12.2013</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N319"/>
  <sheetViews>
    <sheetView topLeftCell="A292" zoomScaleNormal="100" zoomScaleSheetLayoutView="100" workbookViewId="0">
      <selection activeCell="O226" sqref="O226"/>
    </sheetView>
  </sheetViews>
  <sheetFormatPr defaultRowHeight="12.75"/>
  <cols>
    <col min="1" max="2" width="9.140625" style="16"/>
    <col min="3" max="3" width="10.140625" style="16" bestFit="1" customWidth="1"/>
    <col min="4" max="4" width="9.5703125" style="16" customWidth="1"/>
    <col min="5" max="16384" width="9.140625" style="16"/>
  </cols>
  <sheetData>
    <row r="2" spans="1:12" s="159" customFormat="1" ht="12.75" customHeight="1">
      <c r="A2" s="161" t="s">
        <v>32</v>
      </c>
      <c r="B2" s="164" t="s">
        <v>1247</v>
      </c>
      <c r="E2" s="160"/>
      <c r="F2" s="160"/>
      <c r="G2" s="160"/>
      <c r="H2" s="160"/>
      <c r="I2" s="160"/>
      <c r="J2" s="160"/>
      <c r="K2" s="160"/>
      <c r="L2" s="160"/>
    </row>
    <row r="4" spans="1:12" ht="53.25" customHeight="1">
      <c r="A4" s="391" t="s">
        <v>1290</v>
      </c>
      <c r="B4" s="392"/>
      <c r="C4" s="392"/>
      <c r="D4" s="392"/>
      <c r="E4" s="392"/>
      <c r="F4" s="392"/>
      <c r="G4" s="392"/>
      <c r="H4" s="392"/>
      <c r="I4" s="392"/>
      <c r="K4" s="180"/>
    </row>
    <row r="6" spans="1:12" ht="27" customHeight="1">
      <c r="A6" s="391" t="s">
        <v>1526</v>
      </c>
      <c r="B6" s="392"/>
      <c r="C6" s="392"/>
      <c r="D6" s="392"/>
      <c r="E6" s="392"/>
      <c r="F6" s="392"/>
      <c r="G6" s="392"/>
      <c r="H6" s="392"/>
      <c r="I6" s="392"/>
    </row>
    <row r="7" spans="1:12">
      <c r="A7" s="391"/>
      <c r="B7" s="396"/>
      <c r="C7" s="396"/>
      <c r="D7" s="396"/>
      <c r="E7" s="396"/>
      <c r="F7" s="396"/>
      <c r="G7" s="396"/>
      <c r="H7" s="396"/>
      <c r="I7" s="396"/>
    </row>
    <row r="9" spans="1:12">
      <c r="A9" s="391" t="s">
        <v>562</v>
      </c>
      <c r="B9" s="396"/>
      <c r="C9" s="396"/>
      <c r="D9" s="396"/>
      <c r="E9" s="396"/>
      <c r="F9" s="396"/>
      <c r="G9" s="396"/>
      <c r="H9" s="396"/>
      <c r="I9" s="396"/>
    </row>
    <row r="11" spans="1:12" ht="12.75" customHeight="1">
      <c r="A11" s="390" t="s">
        <v>1291</v>
      </c>
      <c r="B11" s="390"/>
      <c r="C11" s="390"/>
      <c r="D11" s="390"/>
      <c r="E11" s="390"/>
      <c r="F11" s="390"/>
      <c r="G11" s="390"/>
      <c r="H11" s="390"/>
      <c r="I11" s="390"/>
    </row>
    <row r="12" spans="1:12">
      <c r="A12" s="390" t="s">
        <v>1292</v>
      </c>
      <c r="B12" s="390"/>
      <c r="C12" s="390"/>
      <c r="D12" s="390"/>
      <c r="E12" s="390"/>
      <c r="F12" s="390"/>
      <c r="G12" s="390"/>
      <c r="H12" s="390"/>
      <c r="I12" s="390"/>
    </row>
    <row r="13" spans="1:12" ht="12.75" customHeight="1">
      <c r="A13" s="390" t="s">
        <v>1293</v>
      </c>
      <c r="B13" s="390"/>
      <c r="C13" s="390"/>
      <c r="D13" s="390"/>
      <c r="E13" s="390"/>
      <c r="F13" s="390"/>
      <c r="G13" s="390"/>
      <c r="H13" s="390"/>
      <c r="I13" s="390"/>
    </row>
    <row r="14" spans="1:12">
      <c r="A14" s="390" t="s">
        <v>1294</v>
      </c>
      <c r="B14" s="454"/>
      <c r="C14" s="454"/>
      <c r="D14" s="454"/>
      <c r="E14" s="454"/>
      <c r="F14" s="454"/>
      <c r="G14" s="454"/>
      <c r="H14" s="454"/>
      <c r="I14" s="454"/>
    </row>
    <row r="15" spans="1:12">
      <c r="A15" s="390" t="s">
        <v>1295</v>
      </c>
      <c r="B15" s="454"/>
      <c r="C15" s="454"/>
      <c r="D15" s="454"/>
      <c r="E15" s="454"/>
      <c r="F15" s="454"/>
      <c r="G15" s="454"/>
      <c r="H15" s="454"/>
      <c r="I15" s="454"/>
    </row>
    <row r="16" spans="1:12">
      <c r="A16" s="390" t="s">
        <v>1296</v>
      </c>
      <c r="B16" s="454"/>
      <c r="C16" s="454"/>
      <c r="D16" s="454"/>
      <c r="E16" s="454"/>
      <c r="F16" s="454"/>
      <c r="G16" s="454"/>
      <c r="H16" s="454"/>
      <c r="I16" s="454"/>
    </row>
    <row r="17" spans="1:9">
      <c r="A17" s="390" t="s">
        <v>1297</v>
      </c>
      <c r="B17" s="454"/>
      <c r="C17" s="454"/>
      <c r="D17" s="454"/>
      <c r="E17" s="454"/>
      <c r="F17" s="454"/>
      <c r="G17" s="454"/>
      <c r="H17" s="454"/>
      <c r="I17" s="454"/>
    </row>
    <row r="18" spans="1:9">
      <c r="A18" s="390" t="s">
        <v>1298</v>
      </c>
      <c r="B18" s="454"/>
      <c r="C18" s="454"/>
      <c r="D18" s="454"/>
      <c r="E18" s="454"/>
      <c r="F18" s="454"/>
      <c r="G18" s="454"/>
      <c r="H18" s="454"/>
      <c r="I18" s="454"/>
    </row>
    <row r="19" spans="1:9">
      <c r="A19" s="390" t="s">
        <v>1299</v>
      </c>
      <c r="B19" s="454"/>
      <c r="C19" s="454"/>
      <c r="D19" s="454"/>
      <c r="E19" s="454"/>
      <c r="F19" s="454"/>
      <c r="G19" s="454"/>
      <c r="H19" s="454"/>
      <c r="I19" s="454"/>
    </row>
    <row r="20" spans="1:9">
      <c r="A20" s="390" t="s">
        <v>1300</v>
      </c>
      <c r="B20" s="454"/>
      <c r="C20" s="454"/>
      <c r="D20" s="454"/>
      <c r="E20" s="454"/>
      <c r="F20" s="454"/>
      <c r="G20" s="454"/>
      <c r="H20" s="454"/>
      <c r="I20" s="454"/>
    </row>
    <row r="21" spans="1:9">
      <c r="A21" s="390" t="s">
        <v>1301</v>
      </c>
      <c r="B21" s="454"/>
      <c r="C21" s="454"/>
      <c r="D21" s="454"/>
      <c r="E21" s="454"/>
      <c r="F21" s="454"/>
      <c r="G21" s="454"/>
      <c r="H21" s="454"/>
      <c r="I21" s="454"/>
    </row>
    <row r="22" spans="1:9">
      <c r="A22" s="390" t="s">
        <v>1302</v>
      </c>
      <c r="B22" s="454"/>
      <c r="C22" s="454"/>
      <c r="D22" s="454"/>
      <c r="E22" s="454"/>
      <c r="F22" s="454"/>
      <c r="G22" s="454"/>
      <c r="H22" s="454"/>
      <c r="I22" s="454"/>
    </row>
    <row r="23" spans="1:9">
      <c r="A23" s="390" t="s">
        <v>1303</v>
      </c>
      <c r="B23" s="454"/>
      <c r="C23" s="454"/>
      <c r="D23" s="454"/>
      <c r="E23" s="454"/>
      <c r="F23" s="454"/>
      <c r="G23" s="454"/>
      <c r="H23" s="454"/>
      <c r="I23" s="454"/>
    </row>
    <row r="24" spans="1:9" ht="12" customHeight="1">
      <c r="A24" s="390" t="s">
        <v>1541</v>
      </c>
      <c r="B24" s="454"/>
      <c r="C24" s="454"/>
      <c r="D24" s="454"/>
      <c r="E24" s="454"/>
      <c r="F24" s="454"/>
      <c r="G24" s="454"/>
      <c r="H24" s="454"/>
      <c r="I24" s="454"/>
    </row>
    <row r="25" spans="1:9" ht="3" hidden="1" customHeight="1">
      <c r="A25" s="181"/>
      <c r="B25" s="181"/>
      <c r="C25" s="181"/>
      <c r="D25" s="181"/>
      <c r="E25" s="181"/>
      <c r="F25" s="181"/>
      <c r="G25" s="181"/>
      <c r="H25" s="181"/>
      <c r="I25" s="181"/>
    </row>
    <row r="26" spans="1:9">
      <c r="A26" s="454"/>
      <c r="B26" s="454"/>
      <c r="C26" s="454"/>
      <c r="D26" s="454"/>
      <c r="E26" s="454"/>
      <c r="F26" s="454"/>
      <c r="G26" s="454"/>
      <c r="H26" s="454"/>
      <c r="I26" s="454"/>
    </row>
    <row r="27" spans="1:9">
      <c r="A27" s="454"/>
      <c r="B27" s="454"/>
      <c r="C27" s="454"/>
      <c r="D27" s="454"/>
      <c r="E27" s="454"/>
      <c r="F27" s="454"/>
      <c r="G27" s="454"/>
      <c r="H27" s="454"/>
      <c r="I27" s="454"/>
    </row>
    <row r="28" spans="1:9">
      <c r="A28" s="454"/>
      <c r="B28" s="454"/>
      <c r="C28" s="454"/>
      <c r="D28" s="454"/>
      <c r="E28" s="454"/>
      <c r="F28" s="454"/>
      <c r="G28" s="454"/>
      <c r="H28" s="454"/>
      <c r="I28" s="454"/>
    </row>
    <row r="29" spans="1:9">
      <c r="A29" s="454"/>
      <c r="B29" s="454"/>
      <c r="C29" s="454"/>
      <c r="D29" s="454"/>
      <c r="E29" s="454"/>
      <c r="F29" s="454"/>
      <c r="G29" s="454"/>
      <c r="H29" s="454"/>
      <c r="I29" s="454"/>
    </row>
    <row r="31" spans="1:9">
      <c r="A31" s="391" t="s">
        <v>1253</v>
      </c>
      <c r="B31" s="396"/>
      <c r="C31" s="396"/>
      <c r="D31" s="396"/>
      <c r="E31" s="396"/>
      <c r="F31" s="396"/>
      <c r="G31" s="396"/>
      <c r="H31" s="396"/>
      <c r="I31" s="396"/>
    </row>
    <row r="33" spans="1:9">
      <c r="A33" s="420" t="s">
        <v>133</v>
      </c>
      <c r="B33" s="420"/>
      <c r="C33" s="420"/>
      <c r="D33" s="420" t="s">
        <v>58</v>
      </c>
      <c r="E33" s="420"/>
      <c r="F33" s="420"/>
      <c r="G33" s="420" t="s">
        <v>59</v>
      </c>
      <c r="H33" s="420"/>
      <c r="I33" s="420"/>
    </row>
    <row r="34" spans="1:9" ht="11.25" customHeight="1">
      <c r="A34" s="420"/>
      <c r="B34" s="420"/>
      <c r="C34" s="420"/>
      <c r="D34" s="420"/>
      <c r="E34" s="420"/>
      <c r="F34" s="420"/>
      <c r="G34" s="420"/>
      <c r="H34" s="420"/>
      <c r="I34" s="420"/>
    </row>
    <row r="35" spans="1:9">
      <c r="A35" s="419"/>
      <c r="B35" s="419"/>
      <c r="C35" s="419"/>
      <c r="D35" s="419"/>
      <c r="E35" s="419"/>
      <c r="F35" s="419"/>
      <c r="G35" s="419"/>
      <c r="H35" s="419"/>
      <c r="I35" s="419"/>
    </row>
    <row r="36" spans="1:9" ht="12.75" customHeight="1">
      <c r="A36" s="431" t="s">
        <v>561</v>
      </c>
      <c r="B36" s="447"/>
      <c r="C36" s="447"/>
      <c r="D36" s="455">
        <v>490</v>
      </c>
      <c r="E36" s="456"/>
      <c r="F36" s="457"/>
      <c r="G36" s="448">
        <v>550</v>
      </c>
      <c r="H36" s="449"/>
      <c r="I36" s="450"/>
    </row>
    <row r="37" spans="1:9">
      <c r="A37" s="447"/>
      <c r="B37" s="447"/>
      <c r="C37" s="447"/>
      <c r="D37" s="458"/>
      <c r="E37" s="459"/>
      <c r="F37" s="460"/>
      <c r="G37" s="451"/>
      <c r="H37" s="452"/>
      <c r="I37" s="453"/>
    </row>
    <row r="38" spans="1:9" ht="12.75" customHeight="1">
      <c r="A38" s="432" t="s">
        <v>560</v>
      </c>
      <c r="B38" s="463"/>
      <c r="C38" s="433"/>
      <c r="D38" s="455">
        <v>466</v>
      </c>
      <c r="E38" s="456"/>
      <c r="F38" s="457"/>
      <c r="G38" s="448">
        <v>492</v>
      </c>
      <c r="H38" s="449"/>
      <c r="I38" s="450"/>
    </row>
    <row r="39" spans="1:9">
      <c r="A39" s="464"/>
      <c r="B39" s="465"/>
      <c r="C39" s="466"/>
      <c r="D39" s="458"/>
      <c r="E39" s="459"/>
      <c r="F39" s="460"/>
      <c r="G39" s="451"/>
      <c r="H39" s="452"/>
      <c r="I39" s="453"/>
    </row>
    <row r="40" spans="1:9" ht="12.75" customHeight="1">
      <c r="A40" s="431" t="s">
        <v>559</v>
      </c>
      <c r="B40" s="431"/>
      <c r="C40" s="431"/>
      <c r="D40" s="455">
        <v>6</v>
      </c>
      <c r="E40" s="456"/>
      <c r="F40" s="457"/>
      <c r="G40" s="448">
        <v>6</v>
      </c>
      <c r="H40" s="449"/>
      <c r="I40" s="450"/>
    </row>
    <row r="41" spans="1:9">
      <c r="A41" s="431"/>
      <c r="B41" s="431"/>
      <c r="C41" s="431"/>
      <c r="D41" s="458"/>
      <c r="E41" s="459"/>
      <c r="F41" s="460"/>
      <c r="G41" s="451"/>
      <c r="H41" s="452"/>
      <c r="I41" s="453"/>
    </row>
    <row r="43" spans="1:9" ht="26.25" customHeight="1">
      <c r="A43" s="393" t="s">
        <v>1509</v>
      </c>
      <c r="B43" s="394"/>
      <c r="C43" s="394"/>
      <c r="D43" s="394"/>
      <c r="E43" s="394"/>
      <c r="F43" s="394"/>
      <c r="G43" s="394"/>
      <c r="H43" s="394"/>
      <c r="I43" s="394"/>
    </row>
    <row r="45" spans="1:9">
      <c r="A45" s="429" t="s">
        <v>1304</v>
      </c>
      <c r="B45" s="420"/>
      <c r="C45" s="420"/>
      <c r="D45" s="443" t="s">
        <v>558</v>
      </c>
      <c r="E45" s="444"/>
      <c r="F45" s="420" t="s">
        <v>557</v>
      </c>
      <c r="G45" s="420"/>
      <c r="H45" s="420" t="s">
        <v>556</v>
      </c>
      <c r="I45" s="420"/>
    </row>
    <row r="46" spans="1:9">
      <c r="A46" s="420"/>
      <c r="B46" s="420"/>
      <c r="C46" s="420"/>
      <c r="D46" s="445"/>
      <c r="E46" s="446"/>
      <c r="F46" s="420"/>
      <c r="G46" s="420"/>
      <c r="H46" s="420"/>
      <c r="I46" s="420"/>
    </row>
    <row r="47" spans="1:9" ht="25.5" customHeight="1">
      <c r="A47" s="420"/>
      <c r="B47" s="420"/>
      <c r="C47" s="420"/>
      <c r="D47" s="20" t="s">
        <v>554</v>
      </c>
      <c r="E47" s="20" t="s">
        <v>553</v>
      </c>
      <c r="F47" s="420"/>
      <c r="G47" s="420"/>
      <c r="H47" s="420"/>
      <c r="I47" s="420"/>
    </row>
    <row r="48" spans="1:9">
      <c r="A48" s="431" t="s">
        <v>1305</v>
      </c>
      <c r="B48" s="431"/>
      <c r="C48" s="431"/>
      <c r="D48" s="425">
        <v>8598800</v>
      </c>
      <c r="E48" s="419">
        <f>IF(D58=0,0,(D48/D58)*100)</f>
        <v>100</v>
      </c>
      <c r="F48" s="442">
        <v>1</v>
      </c>
      <c r="G48" s="419"/>
      <c r="H48" s="442">
        <v>1</v>
      </c>
      <c r="I48" s="419"/>
    </row>
    <row r="49" spans="1:9">
      <c r="A49" s="431"/>
      <c r="B49" s="431"/>
      <c r="C49" s="431"/>
      <c r="D49" s="425"/>
      <c r="E49" s="419"/>
      <c r="F49" s="419"/>
      <c r="G49" s="419"/>
      <c r="H49" s="419"/>
      <c r="I49" s="419"/>
    </row>
    <row r="50" spans="1:9" hidden="1">
      <c r="A50" s="431"/>
      <c r="B50" s="431"/>
      <c r="C50" s="431"/>
      <c r="D50" s="425"/>
      <c r="E50" s="419">
        <f>IF(D58=0,0,(D50/D58)*100)</f>
        <v>0</v>
      </c>
      <c r="F50" s="419">
        <f>E50</f>
        <v>0</v>
      </c>
      <c r="G50" s="419"/>
      <c r="H50" s="419"/>
      <c r="I50" s="419"/>
    </row>
    <row r="51" spans="1:9" hidden="1">
      <c r="A51" s="431"/>
      <c r="B51" s="431"/>
      <c r="C51" s="431"/>
      <c r="D51" s="425"/>
      <c r="E51" s="419"/>
      <c r="F51" s="419"/>
      <c r="G51" s="419"/>
      <c r="H51" s="419"/>
      <c r="I51" s="419"/>
    </row>
    <row r="52" spans="1:9" hidden="1">
      <c r="A52" s="431"/>
      <c r="B52" s="431"/>
      <c r="C52" s="431"/>
      <c r="D52" s="425"/>
      <c r="E52" s="419">
        <f>IF(D58=0,0,(D52/D58)*100)</f>
        <v>0</v>
      </c>
      <c r="F52" s="419">
        <f>E52</f>
        <v>0</v>
      </c>
      <c r="G52" s="419"/>
      <c r="H52" s="419"/>
      <c r="I52" s="419"/>
    </row>
    <row r="53" spans="1:9" hidden="1">
      <c r="A53" s="431"/>
      <c r="B53" s="431"/>
      <c r="C53" s="431"/>
      <c r="D53" s="425"/>
      <c r="E53" s="419"/>
      <c r="F53" s="419"/>
      <c r="G53" s="419"/>
      <c r="H53" s="419"/>
      <c r="I53" s="419"/>
    </row>
    <row r="54" spans="1:9" hidden="1">
      <c r="A54" s="431"/>
      <c r="B54" s="431"/>
      <c r="C54" s="431"/>
      <c r="D54" s="425"/>
      <c r="E54" s="419">
        <f>IF(D58=0,0,(D54/D58)*100)</f>
        <v>0</v>
      </c>
      <c r="F54" s="419">
        <f>E54</f>
        <v>0</v>
      </c>
      <c r="G54" s="419"/>
      <c r="H54" s="419"/>
      <c r="I54" s="419"/>
    </row>
    <row r="55" spans="1:9" hidden="1">
      <c r="A55" s="431"/>
      <c r="B55" s="431"/>
      <c r="C55" s="431"/>
      <c r="D55" s="425"/>
      <c r="E55" s="419"/>
      <c r="F55" s="419"/>
      <c r="G55" s="419"/>
      <c r="H55" s="419"/>
      <c r="I55" s="419"/>
    </row>
    <row r="56" spans="1:9" hidden="1">
      <c r="A56" s="431"/>
      <c r="B56" s="431"/>
      <c r="C56" s="431"/>
      <c r="D56" s="425"/>
      <c r="E56" s="419">
        <f>IF(D58=0,0,(D56/D58)*100)</f>
        <v>0</v>
      </c>
      <c r="F56" s="419">
        <f>E56</f>
        <v>0</v>
      </c>
      <c r="G56" s="419"/>
      <c r="H56" s="419"/>
      <c r="I56" s="419"/>
    </row>
    <row r="57" spans="1:9" hidden="1">
      <c r="A57" s="431"/>
      <c r="B57" s="431"/>
      <c r="C57" s="431"/>
      <c r="D57" s="425"/>
      <c r="E57" s="419"/>
      <c r="F57" s="419"/>
      <c r="G57" s="419"/>
      <c r="H57" s="419"/>
      <c r="I57" s="419"/>
    </row>
    <row r="58" spans="1:9">
      <c r="A58" s="462" t="s">
        <v>39</v>
      </c>
      <c r="B58" s="462"/>
      <c r="C58" s="462"/>
      <c r="D58" s="426">
        <f>SUM(D48:D57)</f>
        <v>8598800</v>
      </c>
      <c r="E58" s="420">
        <f>SUM(E48:E57)</f>
        <v>100</v>
      </c>
      <c r="F58" s="461">
        <f>SUM(F48:G57)</f>
        <v>1</v>
      </c>
      <c r="G58" s="461"/>
      <c r="H58" s="461">
        <f>SUM(H48:I57)</f>
        <v>1</v>
      </c>
      <c r="I58" s="461"/>
    </row>
    <row r="59" spans="1:9">
      <c r="A59" s="462"/>
      <c r="B59" s="462"/>
      <c r="C59" s="462"/>
      <c r="D59" s="426"/>
      <c r="E59" s="420"/>
      <c r="F59" s="461"/>
      <c r="G59" s="461"/>
      <c r="H59" s="461"/>
      <c r="I59" s="461"/>
    </row>
    <row r="62" spans="1:9" ht="12.75" hidden="1" customHeight="1">
      <c r="A62" s="420" t="s">
        <v>1306</v>
      </c>
      <c r="B62" s="420"/>
      <c r="C62" s="420"/>
      <c r="D62" s="420" t="s">
        <v>558</v>
      </c>
      <c r="E62" s="420"/>
      <c r="F62" s="420" t="s">
        <v>557</v>
      </c>
      <c r="G62" s="420"/>
      <c r="H62" s="420" t="s">
        <v>556</v>
      </c>
      <c r="I62" s="420"/>
    </row>
    <row r="63" spans="1:9" hidden="1">
      <c r="A63" s="420"/>
      <c r="B63" s="420"/>
      <c r="C63" s="420"/>
      <c r="D63" s="420"/>
      <c r="E63" s="420"/>
      <c r="F63" s="420"/>
      <c r="G63" s="420"/>
      <c r="H63" s="420"/>
      <c r="I63" s="420"/>
    </row>
    <row r="64" spans="1:9" hidden="1">
      <c r="A64" s="420"/>
      <c r="B64" s="420"/>
      <c r="C64" s="420"/>
      <c r="D64" s="420"/>
      <c r="E64" s="420"/>
      <c r="F64" s="420"/>
      <c r="G64" s="420"/>
      <c r="H64" s="420"/>
      <c r="I64" s="420"/>
    </row>
    <row r="65" spans="1:12" hidden="1">
      <c r="A65" s="429" t="s">
        <v>1304</v>
      </c>
      <c r="B65" s="429"/>
      <c r="C65" s="420" t="s">
        <v>555</v>
      </c>
      <c r="D65" s="420" t="s">
        <v>554</v>
      </c>
      <c r="E65" s="420" t="s">
        <v>553</v>
      </c>
      <c r="F65" s="420"/>
      <c r="G65" s="420"/>
      <c r="H65" s="420"/>
      <c r="I65" s="420"/>
    </row>
    <row r="66" spans="1:12" hidden="1">
      <c r="A66" s="429"/>
      <c r="B66" s="429"/>
      <c r="C66" s="420"/>
      <c r="D66" s="420"/>
      <c r="E66" s="420"/>
      <c r="F66" s="420"/>
      <c r="G66" s="420"/>
      <c r="H66" s="420"/>
      <c r="I66" s="420"/>
    </row>
    <row r="67" spans="1:12" hidden="1">
      <c r="A67" s="432" t="s">
        <v>1307</v>
      </c>
      <c r="B67" s="433"/>
      <c r="C67" s="427">
        <v>40730</v>
      </c>
      <c r="D67" s="425">
        <v>8598800</v>
      </c>
      <c r="E67" s="419">
        <f>IF(D73=0,0,(D67/D73)*100)</f>
        <v>100</v>
      </c>
      <c r="F67" s="442">
        <v>1</v>
      </c>
      <c r="G67" s="419"/>
      <c r="H67" s="442">
        <v>1</v>
      </c>
      <c r="I67" s="419"/>
    </row>
    <row r="68" spans="1:12" hidden="1">
      <c r="A68" s="434"/>
      <c r="B68" s="435"/>
      <c r="C68" s="419"/>
      <c r="D68" s="425"/>
      <c r="E68" s="419"/>
      <c r="F68" s="419"/>
      <c r="G68" s="419"/>
      <c r="H68" s="419"/>
      <c r="I68" s="419"/>
    </row>
    <row r="69" spans="1:12" hidden="1">
      <c r="A69" s="432"/>
      <c r="B69" s="433"/>
      <c r="C69" s="427"/>
      <c r="D69" s="425"/>
      <c r="E69" s="419">
        <f>IF(D73=0,0,(D69/D73)*100)</f>
        <v>0</v>
      </c>
      <c r="F69" s="419">
        <f>E69</f>
        <v>0</v>
      </c>
      <c r="G69" s="419"/>
      <c r="H69" s="419"/>
      <c r="I69" s="419"/>
    </row>
    <row r="70" spans="1:12" hidden="1">
      <c r="A70" s="434"/>
      <c r="B70" s="435"/>
      <c r="C70" s="419"/>
      <c r="D70" s="425"/>
      <c r="E70" s="419"/>
      <c r="F70" s="419"/>
      <c r="G70" s="419"/>
      <c r="H70" s="419"/>
      <c r="I70" s="419"/>
    </row>
    <row r="71" spans="1:12" hidden="1">
      <c r="A71" s="432"/>
      <c r="B71" s="433"/>
      <c r="C71" s="427"/>
      <c r="D71" s="425"/>
      <c r="E71" s="419">
        <f>IF(D73=0,0,(D71/D73)*100)</f>
        <v>0</v>
      </c>
      <c r="F71" s="419">
        <f>E71</f>
        <v>0</v>
      </c>
      <c r="G71" s="419"/>
      <c r="H71" s="419"/>
      <c r="I71" s="419"/>
    </row>
    <row r="72" spans="1:12" hidden="1">
      <c r="A72" s="434"/>
      <c r="B72" s="435"/>
      <c r="C72" s="419"/>
      <c r="D72" s="425"/>
      <c r="E72" s="419"/>
      <c r="F72" s="419"/>
      <c r="G72" s="419"/>
      <c r="H72" s="419"/>
      <c r="I72" s="419"/>
    </row>
    <row r="73" spans="1:12" hidden="1">
      <c r="A73" s="436" t="s">
        <v>39</v>
      </c>
      <c r="B73" s="437"/>
      <c r="C73" s="427" t="s">
        <v>102</v>
      </c>
      <c r="D73" s="426">
        <f>SUM(D67:D72)</f>
        <v>8598800</v>
      </c>
      <c r="E73" s="420">
        <f>SUM(E67:E72)</f>
        <v>100</v>
      </c>
      <c r="F73" s="420">
        <f>SUM(F67:G72)</f>
        <v>1</v>
      </c>
      <c r="G73" s="420"/>
      <c r="H73" s="420">
        <f>SUM(H67:I72)</f>
        <v>1</v>
      </c>
      <c r="I73" s="420"/>
    </row>
    <row r="74" spans="1:12" hidden="1">
      <c r="A74" s="438"/>
      <c r="B74" s="439"/>
      <c r="C74" s="419"/>
      <c r="D74" s="426"/>
      <c r="E74" s="420"/>
      <c r="F74" s="420"/>
      <c r="G74" s="420"/>
      <c r="H74" s="420"/>
      <c r="I74" s="420"/>
    </row>
    <row r="75" spans="1:12" hidden="1"/>
    <row r="76" spans="1:12" s="159" customFormat="1" ht="57" customHeight="1">
      <c r="A76" s="398" t="s">
        <v>1499</v>
      </c>
      <c r="B76" s="399"/>
      <c r="C76" s="399"/>
      <c r="D76" s="399"/>
      <c r="E76" s="399"/>
      <c r="F76" s="399"/>
      <c r="G76" s="399"/>
      <c r="H76" s="399"/>
      <c r="I76" s="399"/>
      <c r="L76" s="175"/>
    </row>
    <row r="77" spans="1:12" ht="38.25" customHeight="1">
      <c r="A77" s="398" t="s">
        <v>1518</v>
      </c>
      <c r="B77" s="399"/>
      <c r="C77" s="399"/>
      <c r="D77" s="399"/>
      <c r="E77" s="399"/>
      <c r="F77" s="399"/>
      <c r="G77" s="399"/>
      <c r="H77" s="399"/>
      <c r="I77" s="399"/>
    </row>
    <row r="78" spans="1:12" ht="16.5" customHeight="1">
      <c r="A78" s="391"/>
      <c r="B78" s="392"/>
      <c r="C78" s="392"/>
      <c r="D78" s="392"/>
      <c r="E78" s="392"/>
      <c r="F78" s="392"/>
      <c r="G78" s="392"/>
      <c r="H78" s="392"/>
      <c r="I78" s="392"/>
    </row>
    <row r="80" spans="1:12" ht="26.25" customHeight="1">
      <c r="A80" s="393" t="s">
        <v>1308</v>
      </c>
      <c r="B80" s="401"/>
      <c r="C80" s="401"/>
      <c r="D80" s="401"/>
      <c r="E80" s="401"/>
      <c r="F80" s="401"/>
      <c r="G80" s="401"/>
      <c r="H80" s="401"/>
      <c r="I80" s="401"/>
    </row>
    <row r="82" spans="1:9">
      <c r="A82" s="440" t="s">
        <v>1519</v>
      </c>
      <c r="B82" s="441"/>
      <c r="C82" s="441"/>
      <c r="D82" s="441"/>
      <c r="E82" s="441"/>
      <c r="F82" s="441"/>
      <c r="G82" s="441"/>
      <c r="H82" s="441"/>
      <c r="I82" s="441"/>
    </row>
    <row r="84" spans="1:9">
      <c r="A84" s="429" t="s">
        <v>1310</v>
      </c>
      <c r="B84" s="419"/>
      <c r="C84" s="419"/>
      <c r="D84" s="419"/>
      <c r="E84" s="419"/>
    </row>
    <row r="85" spans="1:9">
      <c r="A85" s="408" t="s">
        <v>1309</v>
      </c>
      <c r="B85" s="408"/>
      <c r="C85" s="408" t="s">
        <v>1311</v>
      </c>
      <c r="D85" s="408"/>
      <c r="E85" s="408"/>
    </row>
    <row r="86" spans="1:9">
      <c r="A86" s="408" t="s">
        <v>1309</v>
      </c>
      <c r="B86" s="408"/>
      <c r="C86" s="408" t="s">
        <v>1312</v>
      </c>
      <c r="D86" s="408"/>
      <c r="E86" s="408"/>
    </row>
    <row r="87" spans="1:9">
      <c r="A87" s="408" t="s">
        <v>1309</v>
      </c>
      <c r="B87" s="408"/>
      <c r="C87" s="408" t="s">
        <v>1313</v>
      </c>
      <c r="D87" s="408"/>
      <c r="E87" s="408"/>
    </row>
    <row r="88" spans="1:9" hidden="1">
      <c r="A88" s="408"/>
      <c r="B88" s="408"/>
      <c r="C88" s="408"/>
      <c r="D88" s="408"/>
      <c r="E88" s="408"/>
    </row>
    <row r="89" spans="1:9">
      <c r="A89" s="19"/>
      <c r="B89" s="19"/>
      <c r="C89" s="18"/>
      <c r="D89" s="18"/>
      <c r="E89" s="18"/>
    </row>
    <row r="90" spans="1:9">
      <c r="A90" s="429" t="s">
        <v>552</v>
      </c>
      <c r="B90" s="430"/>
      <c r="C90" s="430"/>
      <c r="D90" s="430"/>
      <c r="E90" s="430"/>
    </row>
    <row r="91" spans="1:9">
      <c r="A91" s="424" t="s">
        <v>1433</v>
      </c>
      <c r="B91" s="424"/>
      <c r="C91" s="408" t="s">
        <v>1314</v>
      </c>
      <c r="D91" s="408"/>
      <c r="E91" s="408"/>
    </row>
    <row r="92" spans="1:9">
      <c r="A92" s="408" t="s">
        <v>551</v>
      </c>
      <c r="B92" s="408"/>
      <c r="C92" s="408" t="s">
        <v>1315</v>
      </c>
      <c r="D92" s="408"/>
      <c r="E92" s="408"/>
    </row>
    <row r="93" spans="1:9">
      <c r="A93" s="408" t="s">
        <v>551</v>
      </c>
      <c r="B93" s="408"/>
      <c r="C93" s="408" t="s">
        <v>1316</v>
      </c>
      <c r="D93" s="408"/>
      <c r="E93" s="408"/>
    </row>
    <row r="94" spans="1:9" hidden="1">
      <c r="A94" s="408"/>
      <c r="B94" s="408"/>
      <c r="C94" s="408"/>
      <c r="D94" s="408"/>
      <c r="E94" s="408"/>
    </row>
    <row r="95" spans="1:9">
      <c r="A95" s="197"/>
      <c r="B95" s="197"/>
      <c r="C95" s="197"/>
      <c r="D95" s="197"/>
      <c r="E95" s="197"/>
    </row>
    <row r="96" spans="1:9">
      <c r="A96" s="393" t="s">
        <v>1434</v>
      </c>
      <c r="B96" s="394"/>
      <c r="C96" s="394"/>
      <c r="D96" s="394"/>
      <c r="E96" s="394"/>
      <c r="F96" s="394"/>
      <c r="G96" s="394"/>
      <c r="H96" s="394"/>
      <c r="I96" s="394"/>
    </row>
    <row r="97" spans="1:10">
      <c r="A97" s="192"/>
      <c r="B97" s="191"/>
      <c r="C97" s="191"/>
      <c r="D97" s="191"/>
      <c r="E97" s="191"/>
      <c r="F97" s="191"/>
      <c r="G97" s="191"/>
      <c r="H97" s="191"/>
      <c r="I97" s="191"/>
    </row>
    <row r="98" spans="1:10">
      <c r="A98" s="393" t="s">
        <v>1317</v>
      </c>
      <c r="B98" s="401"/>
      <c r="C98" s="401"/>
      <c r="D98" s="401"/>
      <c r="E98" s="401"/>
      <c r="F98" s="401"/>
      <c r="G98" s="401"/>
      <c r="H98" s="401"/>
      <c r="I98" s="401"/>
    </row>
    <row r="101" spans="1:10" s="175" customFormat="1" ht="15.75" customHeight="1">
      <c r="A101" s="164" t="s">
        <v>201</v>
      </c>
      <c r="B101" s="164" t="s">
        <v>1248</v>
      </c>
      <c r="C101" s="171"/>
      <c r="D101" s="171"/>
      <c r="E101" s="171"/>
      <c r="F101" s="171"/>
      <c r="G101" s="171"/>
      <c r="H101" s="171"/>
      <c r="I101" s="171"/>
      <c r="J101" s="171"/>
    </row>
    <row r="102" spans="1:10" s="159" customFormat="1"/>
    <row r="103" spans="1:10" ht="38.25" customHeight="1">
      <c r="A103" s="400" t="s">
        <v>1527</v>
      </c>
      <c r="B103" s="401"/>
      <c r="C103" s="401"/>
      <c r="D103" s="401"/>
      <c r="E103" s="401"/>
      <c r="F103" s="401"/>
      <c r="G103" s="401"/>
      <c r="H103" s="401"/>
      <c r="I103" s="401"/>
    </row>
    <row r="106" spans="1:10" ht="27.75" customHeight="1">
      <c r="A106" s="402" t="s">
        <v>1546</v>
      </c>
      <c r="B106" s="428"/>
      <c r="C106" s="428"/>
      <c r="D106" s="428"/>
      <c r="E106" s="428"/>
      <c r="F106" s="428"/>
      <c r="G106" s="428"/>
      <c r="H106" s="428"/>
      <c r="I106" s="428"/>
      <c r="J106" s="169"/>
    </row>
    <row r="110" spans="1:10" s="171" customFormat="1" ht="12.75" customHeight="1">
      <c r="A110" s="164" t="s">
        <v>202</v>
      </c>
      <c r="B110" s="164" t="s">
        <v>1249</v>
      </c>
    </row>
    <row r="112" spans="1:10" ht="26.25" customHeight="1">
      <c r="A112" s="391" t="s">
        <v>1520</v>
      </c>
      <c r="B112" s="392"/>
      <c r="C112" s="392"/>
      <c r="D112" s="392"/>
      <c r="E112" s="392"/>
      <c r="F112" s="392"/>
      <c r="G112" s="392"/>
      <c r="H112" s="392"/>
      <c r="I112" s="392"/>
    </row>
    <row r="114" spans="1:14">
      <c r="A114" s="395" t="s">
        <v>550</v>
      </c>
      <c r="B114" s="396"/>
      <c r="C114" s="396"/>
      <c r="D114" s="396"/>
      <c r="E114" s="396"/>
      <c r="F114" s="396"/>
      <c r="G114" s="396"/>
      <c r="H114" s="396"/>
      <c r="I114" s="396"/>
    </row>
    <row r="116" spans="1:14" ht="27" customHeight="1">
      <c r="A116" s="391" t="s">
        <v>549</v>
      </c>
      <c r="B116" s="396"/>
      <c r="C116" s="396"/>
      <c r="D116" s="396"/>
      <c r="E116" s="396"/>
      <c r="F116" s="396"/>
      <c r="G116" s="396"/>
      <c r="H116" s="396"/>
      <c r="I116" s="396"/>
    </row>
    <row r="117" spans="1:14" hidden="1"/>
    <row r="118" spans="1:14" ht="38.25" hidden="1" customHeight="1">
      <c r="A118" s="391" t="s">
        <v>1318</v>
      </c>
      <c r="B118" s="392"/>
      <c r="C118" s="392"/>
      <c r="D118" s="392"/>
      <c r="E118" s="392"/>
      <c r="F118" s="392"/>
      <c r="G118" s="392"/>
      <c r="H118" s="392"/>
      <c r="I118" s="392"/>
    </row>
    <row r="120" spans="1:14">
      <c r="A120" s="393" t="s">
        <v>1435</v>
      </c>
      <c r="B120" s="394"/>
      <c r="C120" s="394"/>
      <c r="D120" s="394"/>
      <c r="E120" s="394"/>
      <c r="F120" s="394"/>
      <c r="G120" s="394"/>
      <c r="H120" s="394"/>
      <c r="I120" s="394"/>
    </row>
    <row r="122" spans="1:14" ht="25.5" hidden="1" customHeight="1">
      <c r="A122" s="391" t="s">
        <v>548</v>
      </c>
      <c r="B122" s="396"/>
      <c r="C122" s="396"/>
      <c r="D122" s="396"/>
      <c r="E122" s="396"/>
      <c r="F122" s="396"/>
      <c r="G122" s="396"/>
      <c r="H122" s="396"/>
      <c r="I122" s="396"/>
    </row>
    <row r="124" spans="1:14">
      <c r="A124" s="418" t="s">
        <v>538</v>
      </c>
      <c r="B124" s="396"/>
      <c r="C124" s="396"/>
      <c r="D124" s="396"/>
      <c r="E124" s="396"/>
      <c r="F124" s="396"/>
      <c r="G124" s="396"/>
      <c r="H124" s="396"/>
      <c r="I124" s="396"/>
    </row>
    <row r="126" spans="1:14" ht="87.75" customHeight="1">
      <c r="A126" s="393" t="s">
        <v>1510</v>
      </c>
      <c r="B126" s="394"/>
      <c r="C126" s="394"/>
      <c r="D126" s="394"/>
      <c r="E126" s="394"/>
      <c r="F126" s="394"/>
      <c r="G126" s="394"/>
      <c r="H126" s="394"/>
      <c r="I126" s="394"/>
      <c r="K126" s="199"/>
      <c r="L126" s="159"/>
      <c r="M126" s="159"/>
      <c r="N126" s="159"/>
    </row>
    <row r="128" spans="1:14">
      <c r="A128" s="419"/>
      <c r="B128" s="419"/>
      <c r="C128" s="419"/>
      <c r="D128" s="420" t="s">
        <v>537</v>
      </c>
      <c r="E128" s="420"/>
      <c r="F128" s="420" t="s">
        <v>536</v>
      </c>
      <c r="G128" s="420"/>
      <c r="H128" s="420" t="s">
        <v>535</v>
      </c>
      <c r="I128" s="420"/>
    </row>
    <row r="129" spans="1:12">
      <c r="A129" s="419"/>
      <c r="B129" s="419"/>
      <c r="C129" s="419"/>
      <c r="D129" s="420"/>
      <c r="E129" s="420"/>
      <c r="F129" s="420"/>
      <c r="G129" s="420"/>
      <c r="H129" s="420"/>
      <c r="I129" s="420"/>
    </row>
    <row r="130" spans="1:12" hidden="1">
      <c r="A130" s="408" t="s">
        <v>547</v>
      </c>
      <c r="B130" s="408"/>
      <c r="C130" s="408"/>
      <c r="D130" s="413"/>
      <c r="E130" s="414"/>
      <c r="F130" s="413"/>
      <c r="G130" s="414"/>
      <c r="H130" s="413"/>
      <c r="I130" s="414"/>
    </row>
    <row r="131" spans="1:12">
      <c r="A131" s="408" t="s">
        <v>36</v>
      </c>
      <c r="B131" s="408"/>
      <c r="C131" s="408"/>
      <c r="D131" s="413">
        <v>4</v>
      </c>
      <c r="E131" s="414"/>
      <c r="F131" s="423">
        <v>0.25</v>
      </c>
      <c r="G131" s="414"/>
      <c r="H131" s="413" t="s">
        <v>1319</v>
      </c>
      <c r="I131" s="414"/>
    </row>
    <row r="132" spans="1:12" hidden="1">
      <c r="A132" s="408" t="s">
        <v>546</v>
      </c>
      <c r="B132" s="408"/>
      <c r="C132" s="408"/>
      <c r="D132" s="413"/>
      <c r="E132" s="414"/>
      <c r="F132" s="413"/>
      <c r="G132" s="414"/>
      <c r="H132" s="413"/>
      <c r="I132" s="414"/>
    </row>
    <row r="133" spans="1:12" hidden="1">
      <c r="A133" s="408" t="s">
        <v>37</v>
      </c>
      <c r="B133" s="408"/>
      <c r="C133" s="408"/>
      <c r="D133" s="413"/>
      <c r="E133" s="414"/>
      <c r="F133" s="413"/>
      <c r="G133" s="414"/>
      <c r="H133" s="413"/>
      <c r="I133" s="414"/>
    </row>
    <row r="134" spans="1:12" hidden="1">
      <c r="A134" s="408" t="s">
        <v>545</v>
      </c>
      <c r="B134" s="408"/>
      <c r="C134" s="408"/>
      <c r="D134" s="413"/>
      <c r="E134" s="414"/>
      <c r="F134" s="413"/>
      <c r="G134" s="414"/>
      <c r="H134" s="413"/>
      <c r="I134" s="414"/>
    </row>
    <row r="136" spans="1:12" ht="24.75" hidden="1" customHeight="1">
      <c r="A136" s="391" t="s">
        <v>544</v>
      </c>
      <c r="B136" s="396"/>
      <c r="C136" s="396"/>
      <c r="D136" s="396"/>
      <c r="E136" s="396"/>
      <c r="F136" s="396"/>
      <c r="G136" s="396"/>
      <c r="H136" s="396"/>
      <c r="I136" s="396"/>
    </row>
    <row r="138" spans="1:12">
      <c r="A138" s="395" t="s">
        <v>543</v>
      </c>
      <c r="B138" s="396"/>
      <c r="C138" s="396"/>
      <c r="D138" s="396"/>
    </row>
    <row r="140" spans="1:12" ht="24.75" customHeight="1">
      <c r="A140" s="391" t="s">
        <v>542</v>
      </c>
      <c r="B140" s="396"/>
      <c r="C140" s="396"/>
      <c r="D140" s="396"/>
      <c r="E140" s="396"/>
      <c r="F140" s="396"/>
      <c r="G140" s="396"/>
      <c r="H140" s="396"/>
      <c r="I140" s="396"/>
    </row>
    <row r="142" spans="1:12" s="159" customFormat="1" ht="30.75" customHeight="1">
      <c r="A142" s="398" t="s">
        <v>1521</v>
      </c>
      <c r="B142" s="399"/>
      <c r="C142" s="399"/>
      <c r="D142" s="399"/>
      <c r="E142" s="399"/>
      <c r="F142" s="399"/>
      <c r="G142" s="399"/>
      <c r="H142" s="399"/>
      <c r="I142" s="399"/>
      <c r="K142" s="199"/>
      <c r="L142" s="175"/>
    </row>
    <row r="143" spans="1:12" ht="24.75" hidden="1" customHeight="1">
      <c r="A143" s="421" t="s">
        <v>1436</v>
      </c>
      <c r="B143" s="421"/>
      <c r="C143" s="421"/>
      <c r="D143" s="421"/>
      <c r="E143" s="421"/>
      <c r="F143" s="421"/>
      <c r="G143" s="421"/>
      <c r="H143" s="421"/>
      <c r="I143" s="421"/>
    </row>
    <row r="144" spans="1:12">
      <c r="A144" s="182"/>
      <c r="B144" s="182"/>
      <c r="C144" s="182"/>
      <c r="D144" s="182"/>
      <c r="E144" s="182"/>
      <c r="F144" s="182"/>
      <c r="G144" s="182"/>
      <c r="H144" s="182"/>
      <c r="I144" s="182"/>
    </row>
    <row r="145" spans="1:9" ht="44.25" hidden="1" customHeight="1">
      <c r="A145" s="422"/>
      <c r="B145" s="422"/>
      <c r="C145" s="422"/>
      <c r="D145" s="422"/>
      <c r="E145" s="422"/>
      <c r="F145" s="422"/>
      <c r="G145" s="422"/>
      <c r="H145" s="422"/>
      <c r="I145" s="422"/>
    </row>
    <row r="146" spans="1:9" ht="27" hidden="1" customHeight="1">
      <c r="A146" s="391" t="s">
        <v>1343</v>
      </c>
      <c r="B146" s="392"/>
      <c r="C146" s="392"/>
      <c r="D146" s="392"/>
      <c r="E146" s="392"/>
      <c r="F146" s="392"/>
      <c r="G146" s="392"/>
      <c r="H146" s="392"/>
      <c r="I146" s="392"/>
    </row>
    <row r="148" spans="1:9" hidden="1">
      <c r="A148" s="393" t="s">
        <v>1320</v>
      </c>
      <c r="B148" s="394"/>
      <c r="C148" s="394"/>
      <c r="D148" s="394"/>
      <c r="E148" s="394"/>
      <c r="F148" s="394"/>
      <c r="G148" s="394"/>
      <c r="H148" s="394"/>
      <c r="I148" s="394"/>
    </row>
    <row r="149" spans="1:9" hidden="1"/>
    <row r="150" spans="1:9" ht="26.25" customHeight="1">
      <c r="A150" s="391" t="s">
        <v>541</v>
      </c>
      <c r="B150" s="396"/>
      <c r="C150" s="396"/>
      <c r="D150" s="396"/>
      <c r="E150" s="396"/>
      <c r="F150" s="396"/>
      <c r="G150" s="396"/>
      <c r="H150" s="396"/>
      <c r="I150" s="396"/>
    </row>
    <row r="152" spans="1:9" ht="65.25" hidden="1" customHeight="1">
      <c r="A152" s="417" t="s">
        <v>1321</v>
      </c>
      <c r="B152" s="394"/>
      <c r="C152" s="394"/>
      <c r="D152" s="394"/>
      <c r="E152" s="394"/>
      <c r="F152" s="394"/>
      <c r="G152" s="394"/>
      <c r="H152" s="394"/>
      <c r="I152" s="394"/>
    </row>
    <row r="153" spans="1:9" hidden="1">
      <c r="A153" s="182"/>
      <c r="B153" s="182"/>
      <c r="C153" s="182"/>
      <c r="D153" s="182"/>
      <c r="E153" s="182"/>
      <c r="F153" s="182"/>
      <c r="G153" s="182"/>
      <c r="H153" s="182"/>
      <c r="I153" s="182"/>
    </row>
    <row r="154" spans="1:9" hidden="1">
      <c r="A154" s="393" t="s">
        <v>540</v>
      </c>
      <c r="B154" s="394"/>
      <c r="C154" s="394"/>
      <c r="D154" s="394"/>
      <c r="E154" s="394"/>
      <c r="F154" s="394"/>
      <c r="G154" s="394"/>
      <c r="H154" s="394"/>
      <c r="I154" s="394"/>
    </row>
    <row r="155" spans="1:9" ht="77.25" hidden="1" customHeight="1">
      <c r="A155" s="393" t="s">
        <v>539</v>
      </c>
      <c r="B155" s="394"/>
      <c r="C155" s="394"/>
      <c r="D155" s="394"/>
      <c r="E155" s="394"/>
      <c r="F155" s="394"/>
      <c r="G155" s="394"/>
      <c r="H155" s="394"/>
      <c r="I155" s="394"/>
    </row>
    <row r="156" spans="1:9" hidden="1"/>
    <row r="157" spans="1:9">
      <c r="A157" s="418" t="s">
        <v>538</v>
      </c>
      <c r="B157" s="396"/>
      <c r="C157" s="396"/>
    </row>
    <row r="159" spans="1:9" ht="81.75" customHeight="1">
      <c r="A159" s="393" t="s">
        <v>1511</v>
      </c>
      <c r="B159" s="394"/>
      <c r="C159" s="394"/>
      <c r="D159" s="394"/>
      <c r="E159" s="394"/>
      <c r="F159" s="394"/>
      <c r="G159" s="394"/>
      <c r="H159" s="394"/>
      <c r="I159" s="394"/>
    </row>
    <row r="161" spans="1:14">
      <c r="A161" s="419"/>
      <c r="B161" s="419"/>
      <c r="C161" s="419"/>
      <c r="D161" s="420" t="s">
        <v>537</v>
      </c>
      <c r="E161" s="420"/>
      <c r="F161" s="420" t="s">
        <v>536</v>
      </c>
      <c r="G161" s="420"/>
      <c r="H161" s="420" t="s">
        <v>535</v>
      </c>
      <c r="I161" s="420"/>
    </row>
    <row r="162" spans="1:14">
      <c r="A162" s="419"/>
      <c r="B162" s="419"/>
      <c r="C162" s="419"/>
      <c r="D162" s="420"/>
      <c r="E162" s="420"/>
      <c r="F162" s="420"/>
      <c r="G162" s="420"/>
      <c r="H162" s="420"/>
      <c r="I162" s="420"/>
    </row>
    <row r="163" spans="1:14">
      <c r="A163" s="408" t="s">
        <v>68</v>
      </c>
      <c r="B163" s="408"/>
      <c r="C163" s="408"/>
      <c r="D163" s="413">
        <v>20</v>
      </c>
      <c r="E163" s="414"/>
      <c r="F163" s="413">
        <v>5</v>
      </c>
      <c r="G163" s="414"/>
      <c r="H163" s="413" t="s">
        <v>1319</v>
      </c>
      <c r="I163" s="414"/>
    </row>
    <row r="164" spans="1:14">
      <c r="A164" s="408" t="s">
        <v>534</v>
      </c>
      <c r="B164" s="408"/>
      <c r="C164" s="408"/>
      <c r="D164" s="409" t="s">
        <v>1542</v>
      </c>
      <c r="E164" s="410"/>
      <c r="F164" s="411" t="s">
        <v>1543</v>
      </c>
      <c r="G164" s="412"/>
      <c r="H164" s="413" t="s">
        <v>1319</v>
      </c>
      <c r="I164" s="414"/>
    </row>
    <row r="165" spans="1:14">
      <c r="A165" s="408" t="s">
        <v>533</v>
      </c>
      <c r="B165" s="408"/>
      <c r="C165" s="408"/>
      <c r="D165" s="409" t="s">
        <v>1542</v>
      </c>
      <c r="E165" s="410"/>
      <c r="F165" s="411" t="s">
        <v>1543</v>
      </c>
      <c r="G165" s="412"/>
      <c r="H165" s="415" t="s">
        <v>1319</v>
      </c>
      <c r="I165" s="416"/>
      <c r="K165" s="199"/>
      <c r="L165" s="159"/>
      <c r="M165" s="159"/>
      <c r="N165" s="159"/>
    </row>
    <row r="166" spans="1:14">
      <c r="A166" s="408" t="s">
        <v>532</v>
      </c>
      <c r="B166" s="408"/>
      <c r="C166" s="408"/>
      <c r="D166" s="411">
        <v>4</v>
      </c>
      <c r="E166" s="412"/>
      <c r="F166" s="411">
        <v>25</v>
      </c>
      <c r="G166" s="412"/>
      <c r="H166" s="413" t="s">
        <v>1319</v>
      </c>
      <c r="I166" s="414"/>
    </row>
    <row r="167" spans="1:14">
      <c r="A167" s="408" t="s">
        <v>531</v>
      </c>
      <c r="B167" s="408"/>
      <c r="C167" s="408"/>
      <c r="D167" s="413" t="s">
        <v>1322</v>
      </c>
      <c r="E167" s="414"/>
      <c r="F167" s="413">
        <v>100</v>
      </c>
      <c r="G167" s="414"/>
      <c r="H167" s="413" t="s">
        <v>1323</v>
      </c>
      <c r="I167" s="414"/>
    </row>
    <row r="168" spans="1:14">
      <c r="A168" s="182"/>
      <c r="B168" s="182"/>
      <c r="C168" s="182"/>
      <c r="D168" s="182"/>
      <c r="E168" s="182"/>
      <c r="F168" s="182"/>
      <c r="G168" s="182"/>
      <c r="H168" s="182"/>
      <c r="I168" s="182"/>
    </row>
    <row r="169" spans="1:14" ht="26.25" customHeight="1">
      <c r="A169" s="393" t="s">
        <v>1496</v>
      </c>
      <c r="B169" s="394"/>
      <c r="C169" s="394"/>
      <c r="D169" s="394"/>
      <c r="E169" s="394"/>
      <c r="F169" s="394"/>
      <c r="G169" s="394"/>
      <c r="H169" s="394"/>
      <c r="I169" s="394"/>
    </row>
    <row r="170" spans="1:14">
      <c r="A170" s="182"/>
      <c r="B170" s="182"/>
      <c r="C170" s="182"/>
      <c r="D170" s="182"/>
      <c r="E170" s="182"/>
      <c r="F170" s="182"/>
      <c r="G170" s="182"/>
      <c r="H170" s="182"/>
      <c r="I170" s="182"/>
    </row>
    <row r="171" spans="1:14">
      <c r="A171" s="395" t="s">
        <v>1437</v>
      </c>
      <c r="B171" s="396"/>
      <c r="C171" s="396"/>
      <c r="D171" s="396"/>
      <c r="E171" s="396"/>
      <c r="F171" s="396"/>
      <c r="G171" s="396"/>
      <c r="H171" s="396"/>
      <c r="I171" s="396"/>
    </row>
    <row r="173" spans="1:14" ht="51" customHeight="1">
      <c r="A173" s="393" t="s">
        <v>1438</v>
      </c>
      <c r="B173" s="394"/>
      <c r="C173" s="394"/>
      <c r="D173" s="394"/>
      <c r="E173" s="394"/>
      <c r="F173" s="394"/>
      <c r="G173" s="394"/>
      <c r="H173" s="394"/>
      <c r="I173" s="394"/>
    </row>
    <row r="175" spans="1:14" ht="24.75" customHeight="1">
      <c r="A175" s="391" t="s">
        <v>530</v>
      </c>
      <c r="B175" s="396"/>
      <c r="C175" s="396"/>
      <c r="D175" s="396"/>
      <c r="E175" s="396"/>
      <c r="F175" s="396"/>
      <c r="G175" s="396"/>
      <c r="H175" s="396"/>
      <c r="I175" s="396"/>
    </row>
    <row r="176" spans="1:14" s="159" customFormat="1"/>
    <row r="177" spans="1:9" ht="59.25" customHeight="1">
      <c r="A177" s="402" t="s">
        <v>1440</v>
      </c>
      <c r="B177" s="403"/>
      <c r="C177" s="403"/>
      <c r="D177" s="403"/>
      <c r="E177" s="403"/>
      <c r="F177" s="403"/>
      <c r="G177" s="403"/>
      <c r="H177" s="403"/>
      <c r="I177" s="403"/>
    </row>
    <row r="178" spans="1:9" s="159" customFormat="1"/>
    <row r="179" spans="1:9" ht="42" customHeight="1">
      <c r="A179" s="402" t="s">
        <v>1439</v>
      </c>
      <c r="B179" s="403"/>
      <c r="C179" s="403"/>
      <c r="D179" s="403"/>
      <c r="E179" s="403"/>
      <c r="F179" s="403"/>
      <c r="G179" s="403"/>
      <c r="H179" s="403"/>
      <c r="I179" s="403"/>
    </row>
    <row r="180" spans="1:9" ht="25.5" hidden="1" customHeight="1">
      <c r="A180" s="404" t="s">
        <v>529</v>
      </c>
      <c r="B180" s="405"/>
      <c r="C180" s="405"/>
      <c r="D180" s="405"/>
      <c r="E180" s="405"/>
      <c r="F180" s="405"/>
      <c r="G180" s="405"/>
      <c r="H180" s="405"/>
      <c r="I180" s="405"/>
    </row>
    <row r="181" spans="1:9" ht="42" hidden="1" customHeight="1">
      <c r="A181" s="406" t="s">
        <v>1324</v>
      </c>
      <c r="B181" s="407"/>
      <c r="C181" s="407"/>
      <c r="D181" s="407"/>
      <c r="E181" s="407"/>
      <c r="F181" s="407"/>
      <c r="G181" s="407"/>
      <c r="H181" s="407"/>
      <c r="I181" s="407"/>
    </row>
    <row r="182" spans="1:9" ht="39" hidden="1" customHeight="1">
      <c r="A182" s="404" t="s">
        <v>528</v>
      </c>
      <c r="B182" s="405"/>
      <c r="C182" s="405"/>
      <c r="D182" s="405"/>
      <c r="E182" s="405"/>
      <c r="F182" s="405"/>
      <c r="G182" s="405"/>
      <c r="H182" s="405"/>
      <c r="I182" s="405"/>
    </row>
    <row r="183" spans="1:9" s="159" customFormat="1"/>
    <row r="184" spans="1:9" s="159" customFormat="1" ht="38.25" hidden="1" customHeight="1">
      <c r="A184" s="402" t="s">
        <v>527</v>
      </c>
      <c r="B184" s="403"/>
      <c r="C184" s="403"/>
      <c r="D184" s="403"/>
      <c r="E184" s="403"/>
      <c r="F184" s="403"/>
      <c r="G184" s="403"/>
      <c r="H184" s="403"/>
      <c r="I184" s="403"/>
    </row>
    <row r="185" spans="1:9" s="159" customFormat="1" hidden="1"/>
    <row r="186" spans="1:9" s="159" customFormat="1" ht="39" customHeight="1">
      <c r="A186" s="402" t="s">
        <v>526</v>
      </c>
      <c r="B186" s="403"/>
      <c r="C186" s="403"/>
      <c r="D186" s="403"/>
      <c r="E186" s="403"/>
      <c r="F186" s="403"/>
      <c r="G186" s="403"/>
      <c r="H186" s="403"/>
      <c r="I186" s="403"/>
    </row>
    <row r="188" spans="1:9" ht="25.5" customHeight="1">
      <c r="A188" s="395" t="s">
        <v>525</v>
      </c>
      <c r="B188" s="396"/>
      <c r="C188" s="396"/>
      <c r="D188" s="396"/>
      <c r="E188" s="396"/>
      <c r="F188" s="396"/>
      <c r="G188" s="396"/>
      <c r="H188" s="396"/>
      <c r="I188" s="396"/>
    </row>
    <row r="190" spans="1:9" ht="53.25" customHeight="1">
      <c r="A190" s="391" t="s">
        <v>1325</v>
      </c>
      <c r="B190" s="392"/>
      <c r="C190" s="392"/>
      <c r="D190" s="392"/>
      <c r="E190" s="392"/>
      <c r="F190" s="392"/>
      <c r="G190" s="392"/>
      <c r="H190" s="392"/>
      <c r="I190" s="392"/>
    </row>
    <row r="192" spans="1:9" ht="40.5" customHeight="1">
      <c r="A192" s="391" t="s">
        <v>1326</v>
      </c>
      <c r="B192" s="392"/>
      <c r="C192" s="392"/>
      <c r="D192" s="392"/>
      <c r="E192" s="392"/>
      <c r="F192" s="392"/>
      <c r="G192" s="392"/>
      <c r="H192" s="392"/>
      <c r="I192" s="392"/>
    </row>
    <row r="194" spans="1:11" hidden="1">
      <c r="A194" s="393" t="s">
        <v>1327</v>
      </c>
      <c r="B194" s="394"/>
      <c r="C194" s="394"/>
      <c r="D194" s="394"/>
      <c r="E194" s="394"/>
      <c r="F194" s="394"/>
      <c r="G194" s="394"/>
      <c r="H194" s="394"/>
      <c r="I194" s="394"/>
    </row>
    <row r="195" spans="1:11" hidden="1"/>
    <row r="196" spans="1:11">
      <c r="A196" s="391" t="s">
        <v>524</v>
      </c>
      <c r="B196" s="392"/>
      <c r="C196" s="392"/>
      <c r="D196" s="392"/>
      <c r="E196" s="392"/>
      <c r="F196" s="392"/>
      <c r="G196" s="392"/>
      <c r="H196" s="392"/>
      <c r="I196" s="392"/>
    </row>
    <row r="198" spans="1:11" ht="24" customHeight="1">
      <c r="A198" s="395" t="s">
        <v>523</v>
      </c>
      <c r="B198" s="396"/>
      <c r="C198" s="396"/>
      <c r="D198" s="396"/>
      <c r="E198" s="396"/>
      <c r="F198" s="396"/>
      <c r="G198" s="396"/>
      <c r="H198" s="396"/>
      <c r="I198" s="396"/>
    </row>
    <row r="200" spans="1:11" ht="14.25" customHeight="1">
      <c r="A200" s="391" t="s">
        <v>1328</v>
      </c>
      <c r="B200" s="392"/>
      <c r="C200" s="392"/>
      <c r="D200" s="392"/>
      <c r="E200" s="392"/>
      <c r="F200" s="392"/>
      <c r="G200" s="392"/>
      <c r="H200" s="392"/>
      <c r="I200" s="392"/>
    </row>
    <row r="201" spans="1:11" ht="12" customHeight="1"/>
    <row r="202" spans="1:11" ht="25.5" hidden="1" customHeight="1">
      <c r="A202" s="400" t="s">
        <v>1254</v>
      </c>
      <c r="B202" s="401"/>
      <c r="C202" s="401"/>
      <c r="D202" s="401"/>
      <c r="E202" s="401"/>
      <c r="F202" s="401"/>
      <c r="G202" s="401"/>
      <c r="H202" s="401"/>
      <c r="I202" s="401"/>
    </row>
    <row r="203" spans="1:11" ht="0.75" customHeight="1">
      <c r="A203" s="400" t="s">
        <v>1255</v>
      </c>
      <c r="B203" s="401"/>
      <c r="C203" s="401"/>
      <c r="D203" s="401"/>
      <c r="E203" s="401"/>
      <c r="F203" s="401"/>
      <c r="G203" s="401"/>
      <c r="H203" s="401"/>
      <c r="I203" s="401"/>
    </row>
    <row r="204" spans="1:11" ht="25.5" hidden="1" customHeight="1">
      <c r="A204" s="400" t="s">
        <v>1256</v>
      </c>
      <c r="B204" s="401"/>
      <c r="C204" s="401"/>
      <c r="D204" s="401"/>
      <c r="E204" s="401"/>
      <c r="F204" s="401"/>
      <c r="G204" s="401"/>
      <c r="H204" s="401"/>
      <c r="I204" s="401"/>
    </row>
    <row r="205" spans="1:11" hidden="1"/>
    <row r="206" spans="1:11" ht="67.5" hidden="1" customHeight="1">
      <c r="A206" s="391" t="s">
        <v>522</v>
      </c>
      <c r="B206" s="392"/>
      <c r="C206" s="392"/>
      <c r="D206" s="392"/>
      <c r="E206" s="392"/>
      <c r="F206" s="392"/>
      <c r="G206" s="392"/>
      <c r="H206" s="392"/>
      <c r="I206" s="392"/>
      <c r="K206" s="156"/>
    </row>
    <row r="208" spans="1:11" ht="20.25" customHeight="1">
      <c r="A208" s="395" t="s">
        <v>521</v>
      </c>
      <c r="B208" s="392"/>
      <c r="C208" s="392"/>
      <c r="D208" s="392"/>
      <c r="E208" s="392"/>
      <c r="F208" s="392"/>
      <c r="G208" s="392"/>
      <c r="H208" s="392"/>
      <c r="I208" s="392"/>
    </row>
    <row r="210" spans="1:9">
      <c r="A210" s="393" t="s">
        <v>1329</v>
      </c>
      <c r="B210" s="401"/>
      <c r="C210" s="401"/>
      <c r="D210" s="401"/>
      <c r="E210" s="401"/>
      <c r="F210" s="401"/>
      <c r="G210" s="401"/>
      <c r="H210" s="401"/>
      <c r="I210" s="401"/>
    </row>
    <row r="212" spans="1:9" ht="27.75" hidden="1" customHeight="1">
      <c r="A212" s="400" t="s">
        <v>520</v>
      </c>
      <c r="B212" s="401"/>
      <c r="C212" s="401"/>
      <c r="D212" s="401"/>
      <c r="E212" s="401"/>
      <c r="F212" s="401"/>
      <c r="G212" s="401"/>
      <c r="H212" s="401"/>
      <c r="I212" s="401"/>
    </row>
    <row r="214" spans="1:9">
      <c r="A214" s="395" t="s">
        <v>519</v>
      </c>
      <c r="B214" s="396"/>
      <c r="C214" s="396"/>
      <c r="D214" s="396"/>
      <c r="E214" s="396"/>
      <c r="F214" s="396"/>
      <c r="G214" s="396"/>
      <c r="H214" s="396"/>
      <c r="I214" s="396"/>
    </row>
    <row r="216" spans="1:9" ht="39" customHeight="1">
      <c r="A216" s="391" t="s">
        <v>1441</v>
      </c>
      <c r="B216" s="392"/>
      <c r="C216" s="392"/>
      <c r="D216" s="392"/>
      <c r="E216" s="392"/>
      <c r="F216" s="392"/>
      <c r="G216" s="392"/>
      <c r="H216" s="392"/>
      <c r="I216" s="392"/>
    </row>
    <row r="218" spans="1:9" ht="27.75" hidden="1" customHeight="1">
      <c r="A218" s="393" t="s">
        <v>518</v>
      </c>
      <c r="B218" s="394"/>
      <c r="C218" s="394"/>
      <c r="D218" s="394"/>
      <c r="E218" s="394"/>
      <c r="F218" s="394"/>
      <c r="G218" s="394"/>
      <c r="H218" s="394"/>
      <c r="I218" s="394"/>
    </row>
    <row r="220" spans="1:9">
      <c r="A220" s="395" t="s">
        <v>517</v>
      </c>
      <c r="B220" s="396"/>
      <c r="C220" s="396"/>
      <c r="D220" s="396"/>
      <c r="E220" s="396"/>
      <c r="F220" s="396"/>
      <c r="G220" s="396"/>
      <c r="H220" s="396"/>
      <c r="I220" s="396"/>
    </row>
    <row r="222" spans="1:9" ht="37.5" customHeight="1">
      <c r="A222" s="391" t="s">
        <v>516</v>
      </c>
      <c r="B222" s="392"/>
      <c r="C222" s="392"/>
      <c r="D222" s="392"/>
      <c r="E222" s="392"/>
      <c r="F222" s="392"/>
      <c r="G222" s="392"/>
      <c r="H222" s="392"/>
      <c r="I222" s="392"/>
    </row>
    <row r="223" spans="1:9" ht="20.25" customHeight="1"/>
    <row r="224" spans="1:9">
      <c r="A224" s="395" t="s">
        <v>515</v>
      </c>
      <c r="B224" s="396"/>
      <c r="C224" s="396"/>
      <c r="D224" s="396"/>
      <c r="E224" s="396"/>
      <c r="F224" s="396"/>
      <c r="G224" s="396"/>
      <c r="H224" s="396"/>
      <c r="I224" s="396"/>
    </row>
    <row r="225" spans="1:9" ht="12.75" customHeight="1"/>
    <row r="226" spans="1:9" ht="26.25" customHeight="1">
      <c r="A226" s="391" t="s">
        <v>514</v>
      </c>
      <c r="B226" s="392"/>
      <c r="C226" s="392"/>
      <c r="D226" s="392"/>
      <c r="E226" s="392"/>
      <c r="F226" s="392"/>
      <c r="G226" s="392"/>
      <c r="H226" s="392"/>
      <c r="I226" s="392"/>
    </row>
    <row r="228" spans="1:9" ht="27.75" customHeight="1">
      <c r="A228" s="391" t="s">
        <v>513</v>
      </c>
      <c r="B228" s="392"/>
      <c r="C228" s="392"/>
      <c r="D228" s="392"/>
      <c r="E228" s="392"/>
      <c r="F228" s="392"/>
      <c r="G228" s="392"/>
      <c r="H228" s="392"/>
      <c r="I228" s="392"/>
    </row>
    <row r="230" spans="1:9" ht="22.5" customHeight="1">
      <c r="A230" s="395" t="s">
        <v>512</v>
      </c>
      <c r="B230" s="396"/>
      <c r="C230" s="396"/>
      <c r="D230" s="396"/>
      <c r="E230" s="396"/>
      <c r="F230" s="396"/>
      <c r="G230" s="396"/>
      <c r="H230" s="396"/>
      <c r="I230" s="396"/>
    </row>
    <row r="232" spans="1:9" ht="25.5" customHeight="1">
      <c r="A232" s="391" t="s">
        <v>1547</v>
      </c>
      <c r="B232" s="392"/>
      <c r="C232" s="392"/>
      <c r="D232" s="392"/>
      <c r="E232" s="392"/>
      <c r="F232" s="392"/>
      <c r="G232" s="392"/>
      <c r="H232" s="392"/>
      <c r="I232" s="392"/>
    </row>
    <row r="234" spans="1:9" ht="25.5" customHeight="1">
      <c r="A234" s="395" t="s">
        <v>511</v>
      </c>
      <c r="B234" s="396"/>
      <c r="C234" s="396"/>
      <c r="D234" s="396"/>
      <c r="E234" s="396"/>
      <c r="F234" s="396"/>
      <c r="G234" s="396"/>
      <c r="H234" s="396"/>
      <c r="I234" s="396"/>
    </row>
    <row r="236" spans="1:9" ht="37.5" customHeight="1">
      <c r="A236" s="391" t="s">
        <v>510</v>
      </c>
      <c r="B236" s="392"/>
      <c r="C236" s="392"/>
      <c r="D236" s="392"/>
      <c r="E236" s="392"/>
      <c r="F236" s="392"/>
      <c r="G236" s="392"/>
      <c r="H236" s="392"/>
      <c r="I236" s="392"/>
    </row>
    <row r="238" spans="1:9" ht="20.25" customHeight="1">
      <c r="A238" s="395" t="s">
        <v>509</v>
      </c>
      <c r="B238" s="396"/>
      <c r="C238" s="396"/>
      <c r="D238" s="396"/>
      <c r="E238" s="396"/>
      <c r="F238" s="396"/>
      <c r="G238" s="396"/>
      <c r="H238" s="396"/>
      <c r="I238" s="396"/>
    </row>
    <row r="240" spans="1:9" s="159" customFormat="1" ht="26.25" customHeight="1">
      <c r="A240" s="398" t="s">
        <v>1512</v>
      </c>
      <c r="B240" s="399"/>
      <c r="C240" s="399"/>
      <c r="D240" s="399"/>
      <c r="E240" s="399"/>
      <c r="F240" s="399"/>
      <c r="G240" s="399"/>
      <c r="H240" s="399"/>
      <c r="I240" s="399"/>
    </row>
    <row r="242" spans="1:9" ht="20.25" customHeight="1">
      <c r="A242" s="391" t="s">
        <v>1443</v>
      </c>
      <c r="B242" s="392"/>
      <c r="C242" s="392"/>
      <c r="D242" s="392"/>
      <c r="E242" s="392"/>
      <c r="F242" s="392"/>
      <c r="G242" s="392"/>
      <c r="H242" s="392"/>
      <c r="I242" s="392"/>
    </row>
    <row r="243" spans="1:9" ht="40.5" hidden="1" customHeight="1">
      <c r="A243" s="390" t="s">
        <v>1442</v>
      </c>
      <c r="B243" s="390"/>
      <c r="C243" s="390"/>
      <c r="D243" s="390"/>
      <c r="E243" s="390"/>
      <c r="F243" s="390"/>
      <c r="G243" s="390"/>
      <c r="H243" s="390"/>
      <c r="I243" s="390"/>
    </row>
    <row r="244" spans="1:9">
      <c r="A244" s="195"/>
      <c r="B244" s="195"/>
      <c r="C244" s="195"/>
      <c r="D244" s="195"/>
      <c r="E244" s="195"/>
      <c r="F244" s="195"/>
      <c r="G244" s="195"/>
      <c r="H244" s="195"/>
      <c r="I244" s="195"/>
    </row>
    <row r="245" spans="1:9">
      <c r="A245" s="17" t="s">
        <v>1330</v>
      </c>
    </row>
    <row r="247" spans="1:9" ht="22.5" customHeight="1">
      <c r="A247" s="395" t="s">
        <v>508</v>
      </c>
      <c r="B247" s="396"/>
      <c r="C247" s="396"/>
      <c r="D247" s="396"/>
      <c r="E247" s="396"/>
      <c r="F247" s="396"/>
      <c r="G247" s="396"/>
      <c r="H247" s="396"/>
      <c r="I247" s="396"/>
    </row>
    <row r="249" spans="1:9" ht="50.25" customHeight="1">
      <c r="A249" s="391" t="s">
        <v>507</v>
      </c>
      <c r="B249" s="392"/>
      <c r="C249" s="392"/>
      <c r="D249" s="392"/>
      <c r="E249" s="392"/>
      <c r="F249" s="392"/>
      <c r="G249" s="392"/>
      <c r="H249" s="392"/>
      <c r="I249" s="392"/>
    </row>
    <row r="251" spans="1:9" ht="51" customHeight="1">
      <c r="A251" s="391" t="s">
        <v>506</v>
      </c>
      <c r="B251" s="392"/>
      <c r="C251" s="392"/>
      <c r="D251" s="392"/>
      <c r="E251" s="392"/>
      <c r="F251" s="392"/>
      <c r="G251" s="392"/>
      <c r="H251" s="392"/>
      <c r="I251" s="392"/>
    </row>
    <row r="253" spans="1:9" ht="63" customHeight="1">
      <c r="A253" s="391" t="s">
        <v>505</v>
      </c>
      <c r="B253" s="392"/>
      <c r="C253" s="392"/>
      <c r="D253" s="392"/>
      <c r="E253" s="392"/>
      <c r="F253" s="392"/>
      <c r="G253" s="392"/>
      <c r="H253" s="392"/>
      <c r="I253" s="392"/>
    </row>
    <row r="255" spans="1:9" ht="27" customHeight="1">
      <c r="A255" s="391" t="s">
        <v>504</v>
      </c>
      <c r="B255" s="392"/>
      <c r="C255" s="392"/>
      <c r="D255" s="392"/>
      <c r="E255" s="392"/>
      <c r="F255" s="392"/>
      <c r="G255" s="392"/>
      <c r="H255" s="392"/>
      <c r="I255" s="392"/>
    </row>
    <row r="257" spans="1:9">
      <c r="A257" s="395" t="s">
        <v>503</v>
      </c>
      <c r="B257" s="396"/>
      <c r="C257" s="396"/>
      <c r="D257" s="396"/>
      <c r="E257" s="396"/>
      <c r="F257" s="396"/>
      <c r="G257" s="396"/>
      <c r="H257" s="396"/>
      <c r="I257" s="396"/>
    </row>
    <row r="259" spans="1:9" ht="39" customHeight="1">
      <c r="A259" s="391" t="s">
        <v>502</v>
      </c>
      <c r="B259" s="392"/>
      <c r="C259" s="392"/>
      <c r="D259" s="392"/>
      <c r="E259" s="392"/>
      <c r="F259" s="392"/>
      <c r="G259" s="392"/>
      <c r="H259" s="392"/>
      <c r="I259" s="392"/>
    </row>
    <row r="261" spans="1:9">
      <c r="A261" s="395" t="s">
        <v>501</v>
      </c>
      <c r="B261" s="396"/>
      <c r="C261" s="396"/>
      <c r="D261" s="396"/>
      <c r="E261" s="396"/>
      <c r="F261" s="396"/>
      <c r="G261" s="396"/>
      <c r="H261" s="396"/>
      <c r="I261" s="396"/>
    </row>
    <row r="262" spans="1:9">
      <c r="A262" s="193"/>
      <c r="B262" s="194"/>
      <c r="C262" s="194"/>
      <c r="D262" s="194"/>
      <c r="E262" s="194"/>
      <c r="F262" s="194"/>
      <c r="G262" s="194"/>
      <c r="H262" s="194"/>
      <c r="I262" s="194"/>
    </row>
    <row r="263" spans="1:9">
      <c r="A263" s="182" t="s">
        <v>1444</v>
      </c>
      <c r="B263" s="182"/>
      <c r="C263" s="182"/>
    </row>
    <row r="264" spans="1:9" ht="27" hidden="1" customHeight="1">
      <c r="A264" s="391" t="s">
        <v>500</v>
      </c>
      <c r="B264" s="392"/>
      <c r="C264" s="392"/>
      <c r="D264" s="392"/>
      <c r="E264" s="392"/>
      <c r="F264" s="392"/>
      <c r="G264" s="392"/>
      <c r="H264" s="392"/>
      <c r="I264" s="392"/>
    </row>
    <row r="265" spans="1:9" hidden="1">
      <c r="A265" s="393" t="s">
        <v>1331</v>
      </c>
      <c r="B265" s="394"/>
      <c r="C265" s="394"/>
      <c r="D265" s="394"/>
      <c r="E265" s="394"/>
      <c r="F265" s="394"/>
      <c r="G265" s="394"/>
      <c r="H265" s="394"/>
      <c r="I265" s="394"/>
    </row>
    <row r="266" spans="1:9" hidden="1">
      <c r="A266" s="393" t="s">
        <v>1332</v>
      </c>
      <c r="B266" s="394"/>
      <c r="C266" s="394"/>
      <c r="D266" s="394"/>
      <c r="E266" s="394"/>
      <c r="F266" s="394"/>
      <c r="G266" s="394"/>
      <c r="H266" s="394"/>
      <c r="I266" s="394"/>
    </row>
    <row r="267" spans="1:9" ht="90" hidden="1" customHeight="1">
      <c r="A267" s="393" t="s">
        <v>1333</v>
      </c>
      <c r="B267" s="394"/>
      <c r="C267" s="394"/>
      <c r="D267" s="394"/>
      <c r="E267" s="394"/>
      <c r="F267" s="394"/>
      <c r="G267" s="394"/>
      <c r="H267" s="394"/>
      <c r="I267" s="394"/>
    </row>
    <row r="268" spans="1:9" hidden="1"/>
    <row r="269" spans="1:9" hidden="1">
      <c r="A269" s="391" t="s">
        <v>499</v>
      </c>
      <c r="B269" s="392"/>
      <c r="C269" s="392"/>
      <c r="D269" s="392"/>
      <c r="E269" s="392"/>
      <c r="F269" s="392"/>
      <c r="G269" s="392"/>
      <c r="H269" s="392"/>
      <c r="I269" s="392"/>
    </row>
    <row r="270" spans="1:9" hidden="1"/>
    <row r="271" spans="1:9" ht="26.25" hidden="1" customHeight="1">
      <c r="A271" s="391" t="s">
        <v>498</v>
      </c>
      <c r="B271" s="392"/>
      <c r="C271" s="392"/>
      <c r="D271" s="392"/>
      <c r="E271" s="392"/>
      <c r="F271" s="392"/>
      <c r="G271" s="392"/>
      <c r="H271" s="392"/>
      <c r="I271" s="392"/>
    </row>
    <row r="272" spans="1:9" hidden="1"/>
    <row r="273" spans="1:9" ht="93" hidden="1" customHeight="1">
      <c r="A273" s="393" t="s">
        <v>1334</v>
      </c>
      <c r="B273" s="394"/>
      <c r="C273" s="394"/>
      <c r="D273" s="394"/>
      <c r="E273" s="394"/>
      <c r="F273" s="394"/>
      <c r="G273" s="394"/>
      <c r="H273" s="394"/>
      <c r="I273" s="394"/>
    </row>
    <row r="274" spans="1:9" hidden="1"/>
    <row r="275" spans="1:9" ht="65.25" hidden="1" customHeight="1">
      <c r="A275" s="391" t="s">
        <v>497</v>
      </c>
      <c r="B275" s="392"/>
      <c r="C275" s="392"/>
      <c r="D275" s="392"/>
      <c r="E275" s="392"/>
      <c r="F275" s="392"/>
      <c r="G275" s="392"/>
      <c r="H275" s="392"/>
      <c r="I275" s="392"/>
    </row>
    <row r="276" spans="1:9" hidden="1"/>
    <row r="277" spans="1:9" ht="90" hidden="1" customHeight="1">
      <c r="A277" s="391" t="s">
        <v>496</v>
      </c>
      <c r="B277" s="392"/>
      <c r="C277" s="392"/>
      <c r="D277" s="392"/>
      <c r="E277" s="392"/>
      <c r="F277" s="392"/>
      <c r="G277" s="392"/>
      <c r="H277" s="392"/>
      <c r="I277" s="392"/>
    </row>
    <row r="279" spans="1:9">
      <c r="A279" s="395" t="s">
        <v>495</v>
      </c>
      <c r="B279" s="396"/>
      <c r="C279" s="396"/>
      <c r="D279" s="396"/>
      <c r="E279" s="396"/>
      <c r="F279" s="396"/>
      <c r="G279" s="396"/>
      <c r="H279" s="396"/>
      <c r="I279" s="396"/>
    </row>
    <row r="281" spans="1:9" ht="51.75" customHeight="1">
      <c r="A281" s="391" t="s">
        <v>494</v>
      </c>
      <c r="B281" s="392"/>
      <c r="C281" s="392"/>
      <c r="D281" s="392"/>
      <c r="E281" s="392"/>
      <c r="F281" s="392"/>
      <c r="G281" s="392"/>
      <c r="H281" s="392"/>
      <c r="I281" s="392"/>
    </row>
    <row r="283" spans="1:9" ht="39.75" customHeight="1">
      <c r="A283" s="391" t="s">
        <v>493</v>
      </c>
      <c r="B283" s="392"/>
      <c r="C283" s="392"/>
      <c r="D283" s="392"/>
      <c r="E283" s="392"/>
      <c r="F283" s="392"/>
      <c r="G283" s="392"/>
      <c r="H283" s="392"/>
      <c r="I283" s="392"/>
    </row>
    <row r="285" spans="1:9">
      <c r="A285" s="395" t="s">
        <v>492</v>
      </c>
      <c r="B285" s="396"/>
      <c r="C285" s="396"/>
      <c r="D285" s="396"/>
      <c r="E285" s="396"/>
      <c r="F285" s="396"/>
      <c r="G285" s="396"/>
      <c r="H285" s="396"/>
      <c r="I285" s="396"/>
    </row>
    <row r="287" spans="1:9" ht="39" customHeight="1">
      <c r="A287" s="391" t="s">
        <v>491</v>
      </c>
      <c r="B287" s="392"/>
      <c r="C287" s="392"/>
      <c r="D287" s="392"/>
      <c r="E287" s="392"/>
      <c r="F287" s="392"/>
      <c r="G287" s="392"/>
      <c r="H287" s="392"/>
      <c r="I287" s="392"/>
    </row>
    <row r="288" spans="1:9" ht="25.5" customHeight="1">
      <c r="A288" s="391" t="s">
        <v>490</v>
      </c>
      <c r="B288" s="392"/>
      <c r="C288" s="392"/>
      <c r="D288" s="392"/>
      <c r="E288" s="392"/>
      <c r="F288" s="392"/>
      <c r="G288" s="392"/>
      <c r="H288" s="392"/>
      <c r="I288" s="392"/>
    </row>
    <row r="289" spans="1:11" ht="26.25" customHeight="1">
      <c r="A289" s="391" t="s">
        <v>489</v>
      </c>
      <c r="B289" s="392"/>
      <c r="C289" s="392"/>
      <c r="D289" s="392"/>
      <c r="E289" s="392"/>
      <c r="F289" s="392"/>
      <c r="G289" s="392"/>
      <c r="H289" s="392"/>
      <c r="I289" s="392"/>
    </row>
    <row r="290" spans="1:11" ht="12.75" customHeight="1">
      <c r="A290" s="391" t="s">
        <v>488</v>
      </c>
      <c r="B290" s="392"/>
      <c r="C290" s="392"/>
      <c r="D290" s="392"/>
      <c r="E290" s="392"/>
      <c r="F290" s="392"/>
      <c r="G290" s="392"/>
      <c r="H290" s="392"/>
      <c r="I290" s="392"/>
    </row>
    <row r="292" spans="1:11" ht="15" customHeight="1">
      <c r="A292" s="391" t="s">
        <v>487</v>
      </c>
      <c r="B292" s="392"/>
      <c r="C292" s="392"/>
      <c r="D292" s="392"/>
      <c r="E292" s="392"/>
      <c r="F292" s="392"/>
      <c r="G292" s="392"/>
      <c r="H292" s="392"/>
      <c r="I292" s="392"/>
    </row>
    <row r="293" spans="1:11" ht="15" customHeight="1">
      <c r="A293" s="201"/>
      <c r="B293" s="202"/>
      <c r="C293" s="202"/>
      <c r="D293" s="202"/>
      <c r="E293" s="202"/>
      <c r="F293" s="202"/>
      <c r="G293" s="202"/>
      <c r="H293" s="202"/>
      <c r="I293" s="202"/>
    </row>
    <row r="294" spans="1:11" ht="42" customHeight="1">
      <c r="A294" s="397" t="s">
        <v>1548</v>
      </c>
      <c r="B294" s="397"/>
      <c r="C294" s="397"/>
      <c r="D294" s="397"/>
      <c r="E294" s="397"/>
      <c r="F294" s="397"/>
      <c r="G294" s="397"/>
      <c r="H294" s="397"/>
      <c r="I294" s="397"/>
    </row>
    <row r="295" spans="1:11">
      <c r="K295" s="306"/>
    </row>
    <row r="296" spans="1:11">
      <c r="A296" s="395" t="s">
        <v>486</v>
      </c>
      <c r="B296" s="396"/>
      <c r="C296" s="396"/>
      <c r="D296" s="396"/>
      <c r="E296" s="396"/>
      <c r="F296" s="396"/>
      <c r="G296" s="396"/>
      <c r="H296" s="396"/>
      <c r="I296" s="396"/>
    </row>
    <row r="298" spans="1:11" ht="29.25" customHeight="1">
      <c r="A298" s="393" t="s">
        <v>1335</v>
      </c>
      <c r="B298" s="394"/>
      <c r="C298" s="394"/>
      <c r="D298" s="394"/>
      <c r="E298" s="394"/>
      <c r="F298" s="394"/>
      <c r="G298" s="394"/>
      <c r="H298" s="394"/>
      <c r="I298" s="394"/>
    </row>
    <row r="300" spans="1:11">
      <c r="A300" s="168" t="s">
        <v>1445</v>
      </c>
    </row>
    <row r="301" spans="1:11">
      <c r="A301" s="168" t="s">
        <v>1336</v>
      </c>
    </row>
    <row r="302" spans="1:11">
      <c r="A302" s="168" t="s">
        <v>1337</v>
      </c>
    </row>
    <row r="304" spans="1:11" ht="58.5" customHeight="1">
      <c r="A304" s="390" t="s">
        <v>1528</v>
      </c>
      <c r="B304" s="390"/>
      <c r="C304" s="390"/>
      <c r="D304" s="390"/>
      <c r="E304" s="390"/>
      <c r="F304" s="390"/>
      <c r="G304" s="390"/>
      <c r="H304" s="390"/>
      <c r="I304" s="390"/>
    </row>
    <row r="305" spans="1:9" hidden="1">
      <c r="A305" s="168" t="s">
        <v>1338</v>
      </c>
    </row>
    <row r="306" spans="1:9" hidden="1">
      <c r="A306" s="168" t="s">
        <v>1339</v>
      </c>
    </row>
    <row r="307" spans="1:9" hidden="1">
      <c r="A307" s="168" t="s">
        <v>1447</v>
      </c>
    </row>
    <row r="308" spans="1:9" hidden="1">
      <c r="A308" s="168" t="s">
        <v>1446</v>
      </c>
    </row>
    <row r="309" spans="1:9" hidden="1">
      <c r="A309" s="168" t="s">
        <v>1340</v>
      </c>
    </row>
    <row r="310" spans="1:9" hidden="1">
      <c r="A310" s="168" t="s">
        <v>1341</v>
      </c>
    </row>
    <row r="312" spans="1:9">
      <c r="A312" s="168" t="s">
        <v>1342</v>
      </c>
    </row>
    <row r="314" spans="1:9" ht="13.5">
      <c r="A314" s="388" t="s">
        <v>1545</v>
      </c>
      <c r="B314" s="389"/>
      <c r="C314" s="389"/>
      <c r="D314" s="389"/>
      <c r="E314" s="389"/>
      <c r="F314" s="389"/>
      <c r="G314" s="389"/>
      <c r="H314" s="389"/>
      <c r="I314" s="389"/>
    </row>
    <row r="315" spans="1:9">
      <c r="A315" s="307" t="s">
        <v>1544</v>
      </c>
      <c r="B315" s="306"/>
      <c r="C315" s="306"/>
      <c r="D315" s="306"/>
      <c r="E315" s="306"/>
      <c r="F315" s="306"/>
      <c r="G315" s="306"/>
      <c r="H315" s="306"/>
      <c r="I315" s="306"/>
    </row>
    <row r="316" spans="1:9">
      <c r="A316" s="307" t="s">
        <v>1554</v>
      </c>
      <c r="B316" s="306"/>
      <c r="C316" s="306"/>
      <c r="D316" s="306"/>
      <c r="E316" s="306"/>
      <c r="F316" s="306"/>
      <c r="G316" s="306"/>
      <c r="H316" s="306"/>
      <c r="I316" s="306"/>
    </row>
    <row r="317" spans="1:9">
      <c r="A317" s="307" t="s">
        <v>1553</v>
      </c>
      <c r="B317" s="306"/>
      <c r="C317" s="306"/>
      <c r="D317" s="306"/>
      <c r="E317" s="306"/>
      <c r="F317" s="306"/>
      <c r="G317" s="306"/>
      <c r="H317" s="306"/>
      <c r="I317" s="306"/>
    </row>
    <row r="318" spans="1:9">
      <c r="A318" s="307"/>
      <c r="B318" s="306"/>
      <c r="C318" s="306"/>
      <c r="D318" s="306"/>
      <c r="E318" s="306"/>
      <c r="F318" s="306"/>
      <c r="G318" s="306"/>
      <c r="H318" s="306"/>
      <c r="I318" s="306"/>
    </row>
    <row r="319" spans="1:9">
      <c r="A319" s="307"/>
      <c r="B319" s="306"/>
      <c r="C319" s="306"/>
      <c r="D319" s="306"/>
      <c r="E319" s="306"/>
      <c r="F319" s="306"/>
      <c r="G319" s="306"/>
      <c r="H319" s="306"/>
      <c r="I319" s="306"/>
    </row>
  </sheetData>
  <mergeCells count="271">
    <mergeCell ref="G36:I37"/>
    <mergeCell ref="A38:C39"/>
    <mergeCell ref="D38:F39"/>
    <mergeCell ref="A29:I29"/>
    <mergeCell ref="A24:I24"/>
    <mergeCell ref="A26:I26"/>
    <mergeCell ref="A28:I28"/>
    <mergeCell ref="A20:I20"/>
    <mergeCell ref="A14:I14"/>
    <mergeCell ref="A15:I15"/>
    <mergeCell ref="A16:I16"/>
    <mergeCell ref="A17:I17"/>
    <mergeCell ref="A18:I18"/>
    <mergeCell ref="A19:I19"/>
    <mergeCell ref="A50:C51"/>
    <mergeCell ref="A52:C53"/>
    <mergeCell ref="D48:D49"/>
    <mergeCell ref="D50:D51"/>
    <mergeCell ref="A48:C49"/>
    <mergeCell ref="E48:E49"/>
    <mergeCell ref="H48:I49"/>
    <mergeCell ref="F48:G49"/>
    <mergeCell ref="H50:I51"/>
    <mergeCell ref="H52:I53"/>
    <mergeCell ref="E50:E51"/>
    <mergeCell ref="F50:G51"/>
    <mergeCell ref="F52:G53"/>
    <mergeCell ref="D52:D53"/>
    <mergeCell ref="E52:E53"/>
    <mergeCell ref="A12:I12"/>
    <mergeCell ref="A11:I11"/>
    <mergeCell ref="A13:I13"/>
    <mergeCell ref="A40:C41"/>
    <mergeCell ref="D40:F41"/>
    <mergeCell ref="G40:I41"/>
    <mergeCell ref="D36:F37"/>
    <mergeCell ref="E67:E68"/>
    <mergeCell ref="F67:G68"/>
    <mergeCell ref="H62:I66"/>
    <mergeCell ref="F62:G66"/>
    <mergeCell ref="H54:I55"/>
    <mergeCell ref="H58:I59"/>
    <mergeCell ref="A62:C64"/>
    <mergeCell ref="H56:I57"/>
    <mergeCell ref="E58:E59"/>
    <mergeCell ref="A56:C57"/>
    <mergeCell ref="D58:D59"/>
    <mergeCell ref="A58:C59"/>
    <mergeCell ref="D54:D55"/>
    <mergeCell ref="F54:G55"/>
    <mergeCell ref="F56:G57"/>
    <mergeCell ref="F58:G59"/>
    <mergeCell ref="E54:E55"/>
    <mergeCell ref="H67:I68"/>
    <mergeCell ref="H69:I70"/>
    <mergeCell ref="H71:I72"/>
    <mergeCell ref="H73:I74"/>
    <mergeCell ref="F69:G70"/>
    <mergeCell ref="F71:G72"/>
    <mergeCell ref="F73:G74"/>
    <mergeCell ref="A77:I77"/>
    <mergeCell ref="A9:I9"/>
    <mergeCell ref="F45:G47"/>
    <mergeCell ref="H45:I47"/>
    <mergeCell ref="D45:E46"/>
    <mergeCell ref="A31:I31"/>
    <mergeCell ref="D33:F35"/>
    <mergeCell ref="A43:I43"/>
    <mergeCell ref="A33:C35"/>
    <mergeCell ref="G33:I35"/>
    <mergeCell ref="A45:C47"/>
    <mergeCell ref="A36:C37"/>
    <mergeCell ref="G38:I39"/>
    <mergeCell ref="A21:I21"/>
    <mergeCell ref="A22:I22"/>
    <mergeCell ref="A23:I23"/>
    <mergeCell ref="A27:I27"/>
    <mergeCell ref="A65:B66"/>
    <mergeCell ref="C65:C66"/>
    <mergeCell ref="D65:D66"/>
    <mergeCell ref="E65:E66"/>
    <mergeCell ref="A54:C55"/>
    <mergeCell ref="A67:B68"/>
    <mergeCell ref="C67:C68"/>
    <mergeCell ref="D67:D68"/>
    <mergeCell ref="C86:E86"/>
    <mergeCell ref="C71:C72"/>
    <mergeCell ref="C73:C74"/>
    <mergeCell ref="C85:E85"/>
    <mergeCell ref="D56:D57"/>
    <mergeCell ref="E56:E57"/>
    <mergeCell ref="D62:E64"/>
    <mergeCell ref="A86:B86"/>
    <mergeCell ref="A69:B70"/>
    <mergeCell ref="A71:B72"/>
    <mergeCell ref="A73:B74"/>
    <mergeCell ref="A76:I76"/>
    <mergeCell ref="A78:I78"/>
    <mergeCell ref="A80:I80"/>
    <mergeCell ref="A82:I82"/>
    <mergeCell ref="A84:E84"/>
    <mergeCell ref="A85:B85"/>
    <mergeCell ref="D69:D70"/>
    <mergeCell ref="E69:E70"/>
    <mergeCell ref="D71:D72"/>
    <mergeCell ref="E71:E72"/>
    <mergeCell ref="D73:D74"/>
    <mergeCell ref="E73:E74"/>
    <mergeCell ref="C69:C70"/>
    <mergeCell ref="A114:I114"/>
    <mergeCell ref="C92:E92"/>
    <mergeCell ref="A93:B93"/>
    <mergeCell ref="C93:E93"/>
    <mergeCell ref="A94:B94"/>
    <mergeCell ref="C94:E94"/>
    <mergeCell ref="A98:I98"/>
    <mergeCell ref="A87:B87"/>
    <mergeCell ref="A103:I103"/>
    <mergeCell ref="A106:I106"/>
    <mergeCell ref="A112:I112"/>
    <mergeCell ref="A88:B88"/>
    <mergeCell ref="A96:I96"/>
    <mergeCell ref="C87:E87"/>
    <mergeCell ref="C88:E88"/>
    <mergeCell ref="A90:E90"/>
    <mergeCell ref="A91:B91"/>
    <mergeCell ref="C91:E91"/>
    <mergeCell ref="A92:B92"/>
    <mergeCell ref="A116:I116"/>
    <mergeCell ref="A118:I118"/>
    <mergeCell ref="A120:I120"/>
    <mergeCell ref="A122:I122"/>
    <mergeCell ref="A124:I124"/>
    <mergeCell ref="A126:I126"/>
    <mergeCell ref="A128:C129"/>
    <mergeCell ref="D128:E129"/>
    <mergeCell ref="F128:G129"/>
    <mergeCell ref="H128:I129"/>
    <mergeCell ref="F132:G132"/>
    <mergeCell ref="F133:G133"/>
    <mergeCell ref="F134:G134"/>
    <mergeCell ref="D130:E130"/>
    <mergeCell ref="D131:E131"/>
    <mergeCell ref="D132:E132"/>
    <mergeCell ref="D133:E133"/>
    <mergeCell ref="D134:E134"/>
    <mergeCell ref="A136:I136"/>
    <mergeCell ref="H132:I132"/>
    <mergeCell ref="H133:I133"/>
    <mergeCell ref="H134:I134"/>
    <mergeCell ref="A132:C132"/>
    <mergeCell ref="A133:C133"/>
    <mergeCell ref="A134:C134"/>
    <mergeCell ref="A130:C130"/>
    <mergeCell ref="A131:C131"/>
    <mergeCell ref="F130:G130"/>
    <mergeCell ref="F131:G131"/>
    <mergeCell ref="H130:I130"/>
    <mergeCell ref="H131:I131"/>
    <mergeCell ref="A173:I173"/>
    <mergeCell ref="A175:I175"/>
    <mergeCell ref="A177:I177"/>
    <mergeCell ref="A163:C163"/>
    <mergeCell ref="D163:E163"/>
    <mergeCell ref="F163:G163"/>
    <mergeCell ref="H163:I163"/>
    <mergeCell ref="A138:D138"/>
    <mergeCell ref="A140:I140"/>
    <mergeCell ref="A142:I142"/>
    <mergeCell ref="A146:I146"/>
    <mergeCell ref="A148:I148"/>
    <mergeCell ref="A150:I150"/>
    <mergeCell ref="A152:I152"/>
    <mergeCell ref="A154:I154"/>
    <mergeCell ref="A155:I155"/>
    <mergeCell ref="A157:C157"/>
    <mergeCell ref="A159:I159"/>
    <mergeCell ref="A161:C162"/>
    <mergeCell ref="D161:E162"/>
    <mergeCell ref="F161:G162"/>
    <mergeCell ref="H161:I162"/>
    <mergeCell ref="A143:I143"/>
    <mergeCell ref="A145:I145"/>
    <mergeCell ref="A224:I224"/>
    <mergeCell ref="A226:I226"/>
    <mergeCell ref="A228:I228"/>
    <mergeCell ref="A184:I184"/>
    <mergeCell ref="A186:I186"/>
    <mergeCell ref="A188:I188"/>
    <mergeCell ref="A164:C164"/>
    <mergeCell ref="D164:E164"/>
    <mergeCell ref="F164:G164"/>
    <mergeCell ref="H164:I164"/>
    <mergeCell ref="A165:C165"/>
    <mergeCell ref="D165:E165"/>
    <mergeCell ref="F165:G165"/>
    <mergeCell ref="H165:I165"/>
    <mergeCell ref="A166:C166"/>
    <mergeCell ref="D166:E166"/>
    <mergeCell ref="F166:G166"/>
    <mergeCell ref="H166:I166"/>
    <mergeCell ref="A167:C167"/>
    <mergeCell ref="D167:E167"/>
    <mergeCell ref="F167:G167"/>
    <mergeCell ref="H167:I167"/>
    <mergeCell ref="A169:I169"/>
    <mergeCell ref="A171:I171"/>
    <mergeCell ref="A206:I206"/>
    <mergeCell ref="A208:I208"/>
    <mergeCell ref="A210:I210"/>
    <mergeCell ref="A179:I179"/>
    <mergeCell ref="A180:I180"/>
    <mergeCell ref="A181:I181"/>
    <mergeCell ref="A182:I182"/>
    <mergeCell ref="A220:I220"/>
    <mergeCell ref="A222:I222"/>
    <mergeCell ref="A190:I190"/>
    <mergeCell ref="A192:I192"/>
    <mergeCell ref="A194:I194"/>
    <mergeCell ref="A196:I196"/>
    <mergeCell ref="A198:I198"/>
    <mergeCell ref="A200:I200"/>
    <mergeCell ref="A202:I202"/>
    <mergeCell ref="A203:I203"/>
    <mergeCell ref="A204:I204"/>
    <mergeCell ref="A4:I4"/>
    <mergeCell ref="A6:I6"/>
    <mergeCell ref="A7:I7"/>
    <mergeCell ref="A285:I285"/>
    <mergeCell ref="A287:I287"/>
    <mergeCell ref="A288:I288"/>
    <mergeCell ref="A289:I289"/>
    <mergeCell ref="A253:I253"/>
    <mergeCell ref="A255:I255"/>
    <mergeCell ref="A257:I257"/>
    <mergeCell ref="A259:I259"/>
    <mergeCell ref="A261:I261"/>
    <mergeCell ref="A236:I236"/>
    <mergeCell ref="A238:I238"/>
    <mergeCell ref="A240:I240"/>
    <mergeCell ref="A242:I242"/>
    <mergeCell ref="A247:I247"/>
    <mergeCell ref="A212:I212"/>
    <mergeCell ref="A214:I214"/>
    <mergeCell ref="A216:I216"/>
    <mergeCell ref="A218:I218"/>
    <mergeCell ref="A230:I230"/>
    <mergeCell ref="A232:I232"/>
    <mergeCell ref="A234:I234"/>
    <mergeCell ref="A314:I314"/>
    <mergeCell ref="A243:I243"/>
    <mergeCell ref="A304:I304"/>
    <mergeCell ref="A251:I251"/>
    <mergeCell ref="A264:I264"/>
    <mergeCell ref="A265:I265"/>
    <mergeCell ref="A266:I266"/>
    <mergeCell ref="A267:I267"/>
    <mergeCell ref="A269:I269"/>
    <mergeCell ref="A271:I271"/>
    <mergeCell ref="A290:I290"/>
    <mergeCell ref="A292:I292"/>
    <mergeCell ref="A273:I273"/>
    <mergeCell ref="A275:I275"/>
    <mergeCell ref="A277:I277"/>
    <mergeCell ref="A279:I279"/>
    <mergeCell ref="A281:I281"/>
    <mergeCell ref="A283:I283"/>
    <mergeCell ref="A249:I249"/>
    <mergeCell ref="A296:I296"/>
    <mergeCell ref="A298:I298"/>
    <mergeCell ref="A294:I294"/>
  </mergeCells>
  <printOptions horizontalCentered="1"/>
  <pageMargins left="0.70866141732283472" right="0.70866141732283472" top="0.94488188976377963" bottom="0.74803149606299213" header="0.31496062992125984" footer="0.31496062992125984"/>
  <pageSetup paperSize="9" scale="83" firstPageNumber="7" orientation="portrait" useFirstPageNumber="1" horizontalDpi="4294967293" r:id="rId1"/>
  <headerFooter>
    <oddHeader>&amp;LZTS Strojárne, s.r.o.
Poznámky účtovnej závierky k 31.12.2013</oddHeader>
    <oddFooter>&amp;C&amp;P</oddFooter>
  </headerFooter>
  <rowBreaks count="3" manualBreakCount="3">
    <brk id="123" max="16383" man="1"/>
    <brk id="223" max="16383" man="1"/>
    <brk id="260"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AZ1593"/>
  <sheetViews>
    <sheetView topLeftCell="A1045" zoomScaleNormal="100" zoomScaleSheetLayoutView="100" workbookViewId="0">
      <selection activeCell="AJ1462" sqref="AJ1462:AJ1463"/>
    </sheetView>
  </sheetViews>
  <sheetFormatPr defaultRowHeight="15"/>
  <cols>
    <col min="1" max="1" width="3.42578125" customWidth="1"/>
    <col min="2" max="3" width="2.42578125" customWidth="1"/>
    <col min="4" max="4" width="4.140625" customWidth="1"/>
    <col min="5" max="8" width="2.42578125" customWidth="1"/>
    <col min="9" max="9" width="6.85546875" customWidth="1"/>
    <col min="10" max="10" width="3.5703125" customWidth="1"/>
    <col min="11" max="11" width="2.42578125" customWidth="1"/>
    <col min="12" max="12" width="3" customWidth="1"/>
    <col min="13" max="14" width="2.42578125" customWidth="1"/>
    <col min="15" max="15" width="3.42578125" customWidth="1"/>
    <col min="16" max="16" width="3.5703125" customWidth="1"/>
    <col min="17" max="17" width="2.42578125" customWidth="1"/>
    <col min="18" max="18" width="3.28515625" customWidth="1"/>
    <col min="19" max="22" width="2.42578125" customWidth="1"/>
    <col min="23" max="23" width="3.140625" customWidth="1"/>
    <col min="24" max="24" width="6.85546875" customWidth="1"/>
    <col min="25" max="31" width="3.140625" customWidth="1"/>
    <col min="32" max="32" width="2.42578125" customWidth="1"/>
    <col min="33" max="33" width="3.28515625" customWidth="1"/>
    <col min="34" max="34" width="4.85546875" customWidth="1"/>
    <col min="36" max="36" width="9.140625" customWidth="1"/>
    <col min="37" max="37" width="38.85546875" style="2" customWidth="1"/>
  </cols>
  <sheetData>
    <row r="1" spans="1:34" ht="15.75" customHeight="1">
      <c r="A1" s="9"/>
      <c r="B1" s="9"/>
      <c r="C1" s="9"/>
      <c r="D1" s="9" t="s">
        <v>1237</v>
      </c>
      <c r="E1" s="9"/>
      <c r="F1" s="9"/>
      <c r="G1" s="9"/>
      <c r="H1" s="9"/>
      <c r="I1" s="9"/>
      <c r="J1" s="9"/>
      <c r="K1" s="9"/>
      <c r="L1" s="9"/>
      <c r="M1" s="9"/>
      <c r="N1" s="9"/>
      <c r="O1" s="9"/>
      <c r="P1" s="9"/>
      <c r="Q1" s="9"/>
      <c r="R1" s="9"/>
      <c r="S1" s="5"/>
      <c r="T1" s="5"/>
      <c r="U1" s="5"/>
      <c r="V1" s="5"/>
      <c r="W1" s="5"/>
      <c r="X1" s="5"/>
      <c r="Y1" s="5"/>
      <c r="Z1" s="5"/>
      <c r="AA1" s="5"/>
      <c r="AB1" s="5"/>
      <c r="AC1" s="5"/>
      <c r="AD1" s="5"/>
      <c r="AE1" s="5"/>
      <c r="AF1" s="5"/>
      <c r="AG1" s="5"/>
    </row>
    <row r="2" spans="1:34">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row>
    <row r="3" spans="1:34" ht="15.75" customHeight="1">
      <c r="A3" s="13" t="s">
        <v>856</v>
      </c>
      <c r="B3" s="13"/>
      <c r="C3" s="13"/>
      <c r="D3" s="13" t="s">
        <v>396</v>
      </c>
      <c r="E3" s="13"/>
      <c r="F3" s="13"/>
      <c r="G3" s="13"/>
      <c r="H3" s="13"/>
      <c r="I3" s="13"/>
      <c r="J3" s="13"/>
      <c r="K3" s="5"/>
      <c r="L3" s="5"/>
      <c r="M3" s="5"/>
      <c r="N3" s="5"/>
      <c r="O3" s="5"/>
      <c r="P3" s="5"/>
      <c r="Q3" s="5"/>
      <c r="R3" s="5"/>
      <c r="S3" s="5"/>
      <c r="T3" s="5"/>
      <c r="U3" s="5"/>
      <c r="V3" s="5"/>
      <c r="W3" s="5"/>
      <c r="X3" s="5"/>
      <c r="Y3" s="5"/>
      <c r="Z3" s="5"/>
      <c r="AA3" s="5"/>
      <c r="AB3" s="5"/>
      <c r="AC3" s="5"/>
      <c r="AD3" s="5"/>
      <c r="AE3" s="5"/>
      <c r="AF3" s="5"/>
      <c r="AG3" s="5"/>
    </row>
    <row r="4" spans="1:34">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row>
    <row r="5" spans="1:34">
      <c r="A5" s="5" t="s">
        <v>32</v>
      </c>
      <c r="B5" s="5"/>
      <c r="C5" s="5"/>
      <c r="D5" s="5" t="s">
        <v>80</v>
      </c>
      <c r="E5" s="5"/>
      <c r="F5" s="5"/>
      <c r="G5" s="5"/>
      <c r="H5" s="5"/>
      <c r="I5" s="5"/>
      <c r="J5" s="5"/>
      <c r="K5" s="5"/>
      <c r="L5" s="5"/>
      <c r="M5" s="5"/>
      <c r="N5" s="5"/>
      <c r="O5" s="5"/>
      <c r="P5" s="5"/>
      <c r="Q5" s="5"/>
      <c r="R5" s="5"/>
      <c r="S5" s="5"/>
      <c r="T5" s="5"/>
      <c r="U5" s="5"/>
      <c r="V5" s="5"/>
      <c r="W5" s="5"/>
      <c r="X5" s="5"/>
      <c r="Y5" s="5"/>
      <c r="Z5" s="5"/>
      <c r="AA5" s="5"/>
      <c r="AB5" s="5"/>
      <c r="AC5" s="5"/>
      <c r="AD5" s="5"/>
      <c r="AE5" s="5"/>
      <c r="AF5" s="5"/>
      <c r="AG5" s="5"/>
    </row>
    <row r="6" spans="1:34">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c r="A7" s="5" t="s">
        <v>33</v>
      </c>
      <c r="B7" s="5"/>
      <c r="C7" s="5"/>
      <c r="D7" s="5" t="s">
        <v>34</v>
      </c>
      <c r="E7" s="5"/>
      <c r="F7" s="5"/>
      <c r="G7" s="5"/>
      <c r="H7" s="5"/>
      <c r="I7" s="5"/>
      <c r="J7" s="5"/>
      <c r="K7" s="5"/>
      <c r="L7" s="5"/>
      <c r="M7" s="5"/>
      <c r="N7" s="5"/>
      <c r="O7" s="5"/>
      <c r="P7" s="5"/>
      <c r="Q7" s="5"/>
      <c r="R7" s="5"/>
      <c r="S7" s="5"/>
      <c r="T7" s="5"/>
      <c r="U7" s="5"/>
      <c r="V7" s="5"/>
      <c r="W7" s="5"/>
      <c r="X7" s="5"/>
      <c r="Y7" s="5"/>
      <c r="Z7" s="5"/>
      <c r="AA7" s="5"/>
      <c r="AB7" s="5"/>
      <c r="AC7" s="5"/>
      <c r="AD7" s="5"/>
      <c r="AE7" s="5"/>
      <c r="AF7" s="5"/>
      <c r="AG7" s="5"/>
    </row>
    <row r="8" spans="1:34">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row>
    <row r="9" spans="1:34" ht="15" customHeight="1">
      <c r="A9" s="503" t="s">
        <v>1522</v>
      </c>
      <c r="B9" s="503"/>
      <c r="C9" s="503"/>
      <c r="D9" s="503"/>
      <c r="E9" s="503"/>
      <c r="F9" s="503"/>
      <c r="G9" s="503"/>
      <c r="H9" s="503"/>
      <c r="I9" s="503"/>
      <c r="J9" s="503"/>
      <c r="K9" s="503"/>
      <c r="L9" s="503"/>
      <c r="M9" s="503"/>
      <c r="N9" s="503"/>
      <c r="O9" s="503"/>
      <c r="P9" s="503"/>
      <c r="Q9" s="503"/>
      <c r="R9" s="503"/>
      <c r="S9" s="503"/>
      <c r="T9" s="503"/>
      <c r="U9" s="503"/>
      <c r="V9" s="503"/>
      <c r="W9" s="503"/>
      <c r="X9" s="503"/>
      <c r="Y9" s="503"/>
      <c r="Z9" s="503"/>
      <c r="AA9" s="503"/>
      <c r="AB9" s="503"/>
      <c r="AC9" s="503"/>
      <c r="AD9" s="503"/>
      <c r="AE9" s="503"/>
      <c r="AF9" s="503"/>
      <c r="AG9" s="503"/>
      <c r="AH9" s="503"/>
    </row>
    <row r="10" spans="1:34">
      <c r="A10" s="503"/>
      <c r="B10" s="503"/>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row>
    <row r="11" spans="1:34">
      <c r="A11" s="503"/>
      <c r="B11" s="503"/>
      <c r="C11" s="503"/>
      <c r="D11" s="503"/>
      <c r="E11" s="503"/>
      <c r="F11" s="503"/>
      <c r="G11" s="503"/>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503"/>
      <c r="AF11" s="503"/>
      <c r="AG11" s="503"/>
      <c r="AH11" s="503"/>
    </row>
    <row r="13" spans="1:34" ht="15" customHeight="1">
      <c r="A13" s="693" t="s">
        <v>35</v>
      </c>
      <c r="B13" s="694"/>
      <c r="C13" s="694"/>
      <c r="D13" s="694"/>
      <c r="E13" s="694"/>
      <c r="F13" s="694"/>
      <c r="G13" s="694"/>
      <c r="H13" s="694"/>
      <c r="I13" s="694"/>
      <c r="J13" s="695"/>
      <c r="K13" s="470" t="s">
        <v>58</v>
      </c>
      <c r="L13" s="471"/>
      <c r="M13" s="471"/>
      <c r="N13" s="471"/>
      <c r="O13" s="471"/>
      <c r="P13" s="471"/>
      <c r="Q13" s="471"/>
      <c r="R13" s="471"/>
      <c r="S13" s="471"/>
      <c r="T13" s="471"/>
      <c r="U13" s="471"/>
      <c r="V13" s="471"/>
      <c r="W13" s="471"/>
      <c r="X13" s="471"/>
      <c r="Y13" s="471"/>
      <c r="Z13" s="471"/>
      <c r="AA13" s="471"/>
      <c r="AB13" s="471"/>
      <c r="AC13" s="471"/>
      <c r="AD13" s="471"/>
      <c r="AE13" s="471"/>
      <c r="AF13" s="471"/>
      <c r="AG13" s="471"/>
      <c r="AH13" s="472"/>
    </row>
    <row r="14" spans="1:34">
      <c r="A14" s="696"/>
      <c r="B14" s="697"/>
      <c r="C14" s="697"/>
      <c r="D14" s="697"/>
      <c r="E14" s="697"/>
      <c r="F14" s="697"/>
      <c r="G14" s="697"/>
      <c r="H14" s="697"/>
      <c r="I14" s="697"/>
      <c r="J14" s="698"/>
      <c r="K14" s="578" t="s">
        <v>121</v>
      </c>
      <c r="L14" s="579"/>
      <c r="M14" s="580"/>
      <c r="N14" s="578" t="s">
        <v>36</v>
      </c>
      <c r="O14" s="579"/>
      <c r="P14" s="580"/>
      <c r="Q14" s="578" t="s">
        <v>122</v>
      </c>
      <c r="R14" s="579"/>
      <c r="S14" s="580"/>
      <c r="T14" s="578" t="s">
        <v>37</v>
      </c>
      <c r="U14" s="579"/>
      <c r="V14" s="580"/>
      <c r="W14" s="578" t="s">
        <v>38</v>
      </c>
      <c r="X14" s="579"/>
      <c r="Y14" s="580"/>
      <c r="Z14" s="578" t="s">
        <v>1448</v>
      </c>
      <c r="AA14" s="579"/>
      <c r="AB14" s="580"/>
      <c r="AC14" s="578" t="s">
        <v>1449</v>
      </c>
      <c r="AD14" s="579"/>
      <c r="AE14" s="580"/>
      <c r="AF14" s="578" t="s">
        <v>39</v>
      </c>
      <c r="AG14" s="579"/>
      <c r="AH14" s="580"/>
    </row>
    <row r="15" spans="1:34" ht="47.25" customHeight="1">
      <c r="A15" s="699"/>
      <c r="B15" s="700"/>
      <c r="C15" s="700"/>
      <c r="D15" s="700"/>
      <c r="E15" s="700"/>
      <c r="F15" s="700"/>
      <c r="G15" s="700"/>
      <c r="H15" s="700"/>
      <c r="I15" s="700"/>
      <c r="J15" s="701"/>
      <c r="K15" s="581"/>
      <c r="L15" s="582"/>
      <c r="M15" s="583"/>
      <c r="N15" s="581"/>
      <c r="O15" s="582"/>
      <c r="P15" s="583"/>
      <c r="Q15" s="581"/>
      <c r="R15" s="582"/>
      <c r="S15" s="583"/>
      <c r="T15" s="581"/>
      <c r="U15" s="582"/>
      <c r="V15" s="583"/>
      <c r="W15" s="581"/>
      <c r="X15" s="582"/>
      <c r="Y15" s="583"/>
      <c r="Z15" s="581"/>
      <c r="AA15" s="582"/>
      <c r="AB15" s="583"/>
      <c r="AC15" s="581"/>
      <c r="AD15" s="582"/>
      <c r="AE15" s="583"/>
      <c r="AF15" s="581"/>
      <c r="AG15" s="582"/>
      <c r="AH15" s="583"/>
    </row>
    <row r="16" spans="1:34">
      <c r="A16" s="702" t="s">
        <v>40</v>
      </c>
      <c r="B16" s="703"/>
      <c r="C16" s="703"/>
      <c r="D16" s="703"/>
      <c r="E16" s="703"/>
      <c r="F16" s="703"/>
      <c r="G16" s="703"/>
      <c r="H16" s="703"/>
      <c r="I16" s="703"/>
      <c r="J16" s="704"/>
      <c r="K16" s="702" t="s">
        <v>41</v>
      </c>
      <c r="L16" s="703"/>
      <c r="M16" s="704"/>
      <c r="N16" s="702" t="s">
        <v>42</v>
      </c>
      <c r="O16" s="703"/>
      <c r="P16" s="704"/>
      <c r="Q16" s="702" t="s">
        <v>43</v>
      </c>
      <c r="R16" s="703"/>
      <c r="S16" s="704"/>
      <c r="T16" s="702" t="s">
        <v>44</v>
      </c>
      <c r="U16" s="703"/>
      <c r="V16" s="704"/>
      <c r="W16" s="702" t="s">
        <v>45</v>
      </c>
      <c r="X16" s="703"/>
      <c r="Y16" s="704"/>
      <c r="Z16" s="702" t="s">
        <v>46</v>
      </c>
      <c r="AA16" s="703"/>
      <c r="AB16" s="704"/>
      <c r="AC16" s="702" t="s">
        <v>47</v>
      </c>
      <c r="AD16" s="703"/>
      <c r="AE16" s="704"/>
      <c r="AF16" s="702" t="s">
        <v>48</v>
      </c>
      <c r="AG16" s="703"/>
      <c r="AH16" s="704"/>
    </row>
    <row r="17" spans="1:34">
      <c r="A17" s="673" t="s">
        <v>49</v>
      </c>
      <c r="B17" s="674"/>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4"/>
      <c r="AD17" s="674"/>
      <c r="AE17" s="674"/>
      <c r="AF17" s="674"/>
      <c r="AG17" s="674"/>
      <c r="AH17" s="675"/>
    </row>
    <row r="18" spans="1:34" ht="21.75" customHeight="1">
      <c r="A18" s="467" t="s">
        <v>50</v>
      </c>
      <c r="B18" s="468"/>
      <c r="C18" s="468"/>
      <c r="D18" s="468"/>
      <c r="E18" s="468"/>
      <c r="F18" s="468"/>
      <c r="G18" s="468"/>
      <c r="H18" s="468"/>
      <c r="I18" s="468"/>
      <c r="J18" s="469"/>
      <c r="K18" s="816"/>
      <c r="L18" s="817"/>
      <c r="M18" s="818"/>
      <c r="N18" s="476">
        <v>546826</v>
      </c>
      <c r="O18" s="477"/>
      <c r="P18" s="478"/>
      <c r="Q18" s="816"/>
      <c r="R18" s="817"/>
      <c r="S18" s="818"/>
      <c r="T18" s="816"/>
      <c r="U18" s="817"/>
      <c r="V18" s="818"/>
      <c r="W18" s="476"/>
      <c r="X18" s="477"/>
      <c r="Y18" s="478"/>
      <c r="Z18" s="476"/>
      <c r="AA18" s="477"/>
      <c r="AB18" s="478"/>
      <c r="AC18" s="476"/>
      <c r="AD18" s="477"/>
      <c r="AE18" s="478"/>
      <c r="AF18" s="476">
        <v>546826</v>
      </c>
      <c r="AG18" s="477"/>
      <c r="AH18" s="478"/>
    </row>
    <row r="19" spans="1:34">
      <c r="A19" s="619" t="s">
        <v>51</v>
      </c>
      <c r="B19" s="620"/>
      <c r="C19" s="620"/>
      <c r="D19" s="620"/>
      <c r="E19" s="620"/>
      <c r="F19" s="620"/>
      <c r="G19" s="620"/>
      <c r="H19" s="620"/>
      <c r="I19" s="620"/>
      <c r="J19" s="621"/>
      <c r="K19" s="816"/>
      <c r="L19" s="817"/>
      <c r="M19" s="818"/>
      <c r="N19" s="476">
        <v>22675</v>
      </c>
      <c r="O19" s="477"/>
      <c r="P19" s="478"/>
      <c r="Q19" s="476"/>
      <c r="R19" s="477"/>
      <c r="S19" s="478"/>
      <c r="T19" s="816"/>
      <c r="U19" s="817"/>
      <c r="V19" s="818"/>
      <c r="W19" s="476"/>
      <c r="X19" s="477"/>
      <c r="Y19" s="478"/>
      <c r="Z19" s="476"/>
      <c r="AA19" s="477"/>
      <c r="AB19" s="478"/>
      <c r="AC19" s="476"/>
      <c r="AD19" s="477"/>
      <c r="AE19" s="478"/>
      <c r="AF19" s="476">
        <v>22675</v>
      </c>
      <c r="AG19" s="477"/>
      <c r="AH19" s="478"/>
    </row>
    <row r="20" spans="1:34">
      <c r="A20" s="619" t="s">
        <v>52</v>
      </c>
      <c r="B20" s="620"/>
      <c r="C20" s="620"/>
      <c r="D20" s="620"/>
      <c r="E20" s="620"/>
      <c r="F20" s="620"/>
      <c r="G20" s="620"/>
      <c r="H20" s="620"/>
      <c r="I20" s="620"/>
      <c r="J20" s="621"/>
      <c r="K20" s="816"/>
      <c r="L20" s="817"/>
      <c r="M20" s="818"/>
      <c r="N20" s="476">
        <v>-33419</v>
      </c>
      <c r="O20" s="477"/>
      <c r="P20" s="478"/>
      <c r="Q20" s="816"/>
      <c r="R20" s="817"/>
      <c r="S20" s="818"/>
      <c r="T20" s="816"/>
      <c r="U20" s="817"/>
      <c r="V20" s="818"/>
      <c r="W20" s="476"/>
      <c r="X20" s="477"/>
      <c r="Y20" s="478"/>
      <c r="Z20" s="476"/>
      <c r="AA20" s="477"/>
      <c r="AB20" s="478"/>
      <c r="AC20" s="476"/>
      <c r="AD20" s="477"/>
      <c r="AE20" s="478"/>
      <c r="AF20" s="476">
        <v>-33419</v>
      </c>
      <c r="AG20" s="477"/>
      <c r="AH20" s="478"/>
    </row>
    <row r="21" spans="1:34">
      <c r="A21" s="619" t="s">
        <v>53</v>
      </c>
      <c r="B21" s="620"/>
      <c r="C21" s="620"/>
      <c r="D21" s="620"/>
      <c r="E21" s="620"/>
      <c r="F21" s="620"/>
      <c r="G21" s="620"/>
      <c r="H21" s="620"/>
      <c r="I21" s="620"/>
      <c r="J21" s="621"/>
      <c r="K21" s="816"/>
      <c r="L21" s="817"/>
      <c r="M21" s="818"/>
      <c r="N21" s="476"/>
      <c r="O21" s="477"/>
      <c r="P21" s="478"/>
      <c r="Q21" s="816"/>
      <c r="R21" s="817"/>
      <c r="S21" s="818"/>
      <c r="T21" s="816"/>
      <c r="U21" s="817"/>
      <c r="V21" s="818"/>
      <c r="W21" s="476"/>
      <c r="X21" s="477"/>
      <c r="Y21" s="478"/>
      <c r="Z21" s="476"/>
      <c r="AA21" s="477"/>
      <c r="AB21" s="478"/>
      <c r="AC21" s="476"/>
      <c r="AD21" s="477"/>
      <c r="AE21" s="478"/>
      <c r="AF21" s="476">
        <v>0</v>
      </c>
      <c r="AG21" s="477"/>
      <c r="AH21" s="478"/>
    </row>
    <row r="22" spans="1:34" ht="15" customHeight="1">
      <c r="A22" s="467" t="s">
        <v>54</v>
      </c>
      <c r="B22" s="468"/>
      <c r="C22" s="468"/>
      <c r="D22" s="468"/>
      <c r="E22" s="468"/>
      <c r="F22" s="468"/>
      <c r="G22" s="468"/>
      <c r="H22" s="468"/>
      <c r="I22" s="468"/>
      <c r="J22" s="469"/>
      <c r="K22" s="476">
        <v>0</v>
      </c>
      <c r="L22" s="477"/>
      <c r="M22" s="478"/>
      <c r="N22" s="476">
        <v>536082</v>
      </c>
      <c r="O22" s="477"/>
      <c r="P22" s="478"/>
      <c r="Q22" s="476">
        <v>0</v>
      </c>
      <c r="R22" s="477"/>
      <c r="S22" s="478"/>
      <c r="T22" s="476">
        <v>0</v>
      </c>
      <c r="U22" s="477"/>
      <c r="V22" s="478"/>
      <c r="W22" s="476">
        <v>0</v>
      </c>
      <c r="X22" s="477"/>
      <c r="Y22" s="478"/>
      <c r="Z22" s="476">
        <v>0</v>
      </c>
      <c r="AA22" s="477"/>
      <c r="AB22" s="478"/>
      <c r="AC22" s="476">
        <v>0</v>
      </c>
      <c r="AD22" s="477"/>
      <c r="AE22" s="478"/>
      <c r="AF22" s="476">
        <v>536082</v>
      </c>
      <c r="AG22" s="477"/>
      <c r="AH22" s="478"/>
    </row>
    <row r="23" spans="1:34">
      <c r="A23" s="673" t="s">
        <v>55</v>
      </c>
      <c r="B23" s="674"/>
      <c r="C23" s="674"/>
      <c r="D23" s="674"/>
      <c r="E23" s="674"/>
      <c r="F23" s="674"/>
      <c r="G23" s="674"/>
      <c r="H23" s="674"/>
      <c r="I23" s="674"/>
      <c r="J23" s="674"/>
      <c r="K23" s="674"/>
      <c r="L23" s="674"/>
      <c r="M23" s="674"/>
      <c r="N23" s="674"/>
      <c r="O23" s="674"/>
      <c r="P23" s="674"/>
      <c r="Q23" s="674"/>
      <c r="R23" s="674"/>
      <c r="S23" s="674"/>
      <c r="T23" s="674"/>
      <c r="U23" s="674"/>
      <c r="V23" s="674"/>
      <c r="W23" s="674"/>
      <c r="X23" s="674"/>
      <c r="Y23" s="674"/>
      <c r="Z23" s="674"/>
      <c r="AA23" s="674"/>
      <c r="AB23" s="674"/>
      <c r="AC23" s="674"/>
      <c r="AD23" s="674"/>
      <c r="AE23" s="674"/>
      <c r="AF23" s="674"/>
      <c r="AG23" s="674"/>
      <c r="AH23" s="675"/>
    </row>
    <row r="24" spans="1:34" ht="21" customHeight="1">
      <c r="A24" s="467" t="s">
        <v>50</v>
      </c>
      <c r="B24" s="468"/>
      <c r="C24" s="468"/>
      <c r="D24" s="468"/>
      <c r="E24" s="468"/>
      <c r="F24" s="468"/>
      <c r="G24" s="468"/>
      <c r="H24" s="468"/>
      <c r="I24" s="468"/>
      <c r="J24" s="469"/>
      <c r="K24" s="476"/>
      <c r="L24" s="477"/>
      <c r="M24" s="478"/>
      <c r="N24" s="476">
        <v>390573</v>
      </c>
      <c r="O24" s="477"/>
      <c r="P24" s="478"/>
      <c r="Q24" s="476"/>
      <c r="R24" s="477"/>
      <c r="S24" s="478"/>
      <c r="T24" s="476"/>
      <c r="U24" s="477"/>
      <c r="V24" s="478"/>
      <c r="W24" s="476"/>
      <c r="X24" s="477"/>
      <c r="Y24" s="478"/>
      <c r="Z24" s="476"/>
      <c r="AA24" s="477"/>
      <c r="AB24" s="478"/>
      <c r="AC24" s="476"/>
      <c r="AD24" s="477"/>
      <c r="AE24" s="478"/>
      <c r="AF24" s="476">
        <v>390573</v>
      </c>
      <c r="AG24" s="477"/>
      <c r="AH24" s="478"/>
    </row>
    <row r="25" spans="1:34">
      <c r="A25" s="619" t="s">
        <v>51</v>
      </c>
      <c r="B25" s="620"/>
      <c r="C25" s="620"/>
      <c r="D25" s="620"/>
      <c r="E25" s="620"/>
      <c r="F25" s="620"/>
      <c r="G25" s="620"/>
      <c r="H25" s="620"/>
      <c r="I25" s="620"/>
      <c r="J25" s="621"/>
      <c r="K25" s="476"/>
      <c r="L25" s="477"/>
      <c r="M25" s="478"/>
      <c r="N25" s="476">
        <v>98403</v>
      </c>
      <c r="O25" s="477"/>
      <c r="P25" s="478"/>
      <c r="Q25" s="476"/>
      <c r="R25" s="477"/>
      <c r="S25" s="478"/>
      <c r="T25" s="476"/>
      <c r="U25" s="477"/>
      <c r="V25" s="478"/>
      <c r="W25" s="476"/>
      <c r="X25" s="477"/>
      <c r="Y25" s="478"/>
      <c r="Z25" s="476"/>
      <c r="AA25" s="477"/>
      <c r="AB25" s="478"/>
      <c r="AC25" s="476"/>
      <c r="AD25" s="477"/>
      <c r="AE25" s="478"/>
      <c r="AF25" s="476">
        <v>98403</v>
      </c>
      <c r="AG25" s="477"/>
      <c r="AH25" s="478"/>
    </row>
    <row r="26" spans="1:34">
      <c r="A26" s="619" t="s">
        <v>52</v>
      </c>
      <c r="B26" s="620"/>
      <c r="C26" s="620"/>
      <c r="D26" s="620"/>
      <c r="E26" s="620"/>
      <c r="F26" s="620"/>
      <c r="G26" s="620"/>
      <c r="H26" s="620"/>
      <c r="I26" s="620"/>
      <c r="J26" s="621"/>
      <c r="K26" s="476"/>
      <c r="L26" s="477"/>
      <c r="M26" s="478"/>
      <c r="N26" s="476">
        <v>-33420</v>
      </c>
      <c r="O26" s="477"/>
      <c r="P26" s="478"/>
      <c r="Q26" s="476"/>
      <c r="R26" s="477"/>
      <c r="S26" s="478"/>
      <c r="T26" s="476"/>
      <c r="U26" s="477"/>
      <c r="V26" s="478"/>
      <c r="W26" s="476"/>
      <c r="X26" s="477"/>
      <c r="Y26" s="478"/>
      <c r="Z26" s="476"/>
      <c r="AA26" s="477"/>
      <c r="AB26" s="478"/>
      <c r="AC26" s="476"/>
      <c r="AD26" s="477"/>
      <c r="AE26" s="478"/>
      <c r="AF26" s="476">
        <v>-33420</v>
      </c>
      <c r="AG26" s="477"/>
      <c r="AH26" s="478"/>
    </row>
    <row r="27" spans="1:34" ht="15" customHeight="1">
      <c r="A27" s="467" t="s">
        <v>54</v>
      </c>
      <c r="B27" s="468"/>
      <c r="C27" s="468"/>
      <c r="D27" s="468"/>
      <c r="E27" s="468"/>
      <c r="F27" s="468"/>
      <c r="G27" s="468"/>
      <c r="H27" s="468"/>
      <c r="I27" s="468"/>
      <c r="J27" s="469"/>
      <c r="K27" s="476">
        <v>0</v>
      </c>
      <c r="L27" s="477"/>
      <c r="M27" s="478"/>
      <c r="N27" s="476">
        <v>455556</v>
      </c>
      <c r="O27" s="477"/>
      <c r="P27" s="478"/>
      <c r="Q27" s="476">
        <v>0</v>
      </c>
      <c r="R27" s="477"/>
      <c r="S27" s="478"/>
      <c r="T27" s="476">
        <v>0</v>
      </c>
      <c r="U27" s="477"/>
      <c r="V27" s="478"/>
      <c r="W27" s="476">
        <v>0</v>
      </c>
      <c r="X27" s="477"/>
      <c r="Y27" s="478"/>
      <c r="Z27" s="476">
        <v>0</v>
      </c>
      <c r="AA27" s="477"/>
      <c r="AB27" s="478"/>
      <c r="AC27" s="476">
        <v>0</v>
      </c>
      <c r="AD27" s="477"/>
      <c r="AE27" s="478"/>
      <c r="AF27" s="476">
        <v>455556</v>
      </c>
      <c r="AG27" s="477"/>
      <c r="AH27" s="478"/>
    </row>
    <row r="28" spans="1:34">
      <c r="A28" s="673" t="s">
        <v>56</v>
      </c>
      <c r="B28" s="674"/>
      <c r="C28" s="674"/>
      <c r="D28" s="674"/>
      <c r="E28" s="674"/>
      <c r="F28" s="674"/>
      <c r="G28" s="674"/>
      <c r="H28" s="674"/>
      <c r="I28" s="674"/>
      <c r="J28" s="674"/>
      <c r="K28" s="674"/>
      <c r="L28" s="674"/>
      <c r="M28" s="674"/>
      <c r="N28" s="674"/>
      <c r="O28" s="674"/>
      <c r="P28" s="674"/>
      <c r="Q28" s="674"/>
      <c r="R28" s="674"/>
      <c r="S28" s="674"/>
      <c r="T28" s="674"/>
      <c r="U28" s="674"/>
      <c r="V28" s="674"/>
      <c r="W28" s="674"/>
      <c r="X28" s="674"/>
      <c r="Y28" s="674"/>
      <c r="Z28" s="674"/>
      <c r="AA28" s="674"/>
      <c r="AB28" s="674"/>
      <c r="AC28" s="674"/>
      <c r="AD28" s="674"/>
      <c r="AE28" s="674"/>
      <c r="AF28" s="674"/>
      <c r="AG28" s="674"/>
      <c r="AH28" s="675"/>
    </row>
    <row r="29" spans="1:34" ht="22.5" customHeight="1">
      <c r="A29" s="467" t="s">
        <v>50</v>
      </c>
      <c r="B29" s="468"/>
      <c r="C29" s="468"/>
      <c r="D29" s="468"/>
      <c r="E29" s="468"/>
      <c r="F29" s="468"/>
      <c r="G29" s="468"/>
      <c r="H29" s="468"/>
      <c r="I29" s="468"/>
      <c r="J29" s="469"/>
      <c r="K29" s="476"/>
      <c r="L29" s="477"/>
      <c r="M29" s="478"/>
      <c r="N29" s="476"/>
      <c r="O29" s="477"/>
      <c r="P29" s="478"/>
      <c r="Q29" s="476"/>
      <c r="R29" s="477"/>
      <c r="S29" s="478"/>
      <c r="T29" s="476"/>
      <c r="U29" s="477"/>
      <c r="V29" s="478"/>
      <c r="W29" s="476"/>
      <c r="X29" s="477"/>
      <c r="Y29" s="478"/>
      <c r="Z29" s="476"/>
      <c r="AA29" s="477"/>
      <c r="AB29" s="478"/>
      <c r="AC29" s="476"/>
      <c r="AD29" s="477"/>
      <c r="AE29" s="478"/>
      <c r="AF29" s="476">
        <v>0</v>
      </c>
      <c r="AG29" s="477"/>
      <c r="AH29" s="478"/>
    </row>
    <row r="30" spans="1:34" ht="15" customHeight="1">
      <c r="A30" s="467" t="s">
        <v>51</v>
      </c>
      <c r="B30" s="468"/>
      <c r="C30" s="468"/>
      <c r="D30" s="468"/>
      <c r="E30" s="468"/>
      <c r="F30" s="468"/>
      <c r="G30" s="468"/>
      <c r="H30" s="468"/>
      <c r="I30" s="468"/>
      <c r="J30" s="469"/>
      <c r="K30" s="476"/>
      <c r="L30" s="477"/>
      <c r="M30" s="478"/>
      <c r="N30" s="476"/>
      <c r="O30" s="477"/>
      <c r="P30" s="478"/>
      <c r="Q30" s="476"/>
      <c r="R30" s="477"/>
      <c r="S30" s="478"/>
      <c r="T30" s="476"/>
      <c r="U30" s="477"/>
      <c r="V30" s="478"/>
      <c r="W30" s="476"/>
      <c r="X30" s="477"/>
      <c r="Y30" s="478"/>
      <c r="Z30" s="476"/>
      <c r="AA30" s="477"/>
      <c r="AB30" s="478"/>
      <c r="AC30" s="476"/>
      <c r="AD30" s="477"/>
      <c r="AE30" s="478"/>
      <c r="AF30" s="476">
        <v>0</v>
      </c>
      <c r="AG30" s="477"/>
      <c r="AH30" s="478"/>
    </row>
    <row r="31" spans="1:34" ht="15" customHeight="1">
      <c r="A31" s="467" t="s">
        <v>52</v>
      </c>
      <c r="B31" s="468"/>
      <c r="C31" s="468"/>
      <c r="D31" s="468"/>
      <c r="E31" s="468"/>
      <c r="F31" s="468"/>
      <c r="G31" s="468"/>
      <c r="H31" s="468"/>
      <c r="I31" s="468"/>
      <c r="J31" s="469"/>
      <c r="K31" s="476"/>
      <c r="L31" s="477"/>
      <c r="M31" s="478"/>
      <c r="N31" s="476"/>
      <c r="O31" s="477"/>
      <c r="P31" s="478"/>
      <c r="Q31" s="476"/>
      <c r="R31" s="477"/>
      <c r="S31" s="478"/>
      <c r="T31" s="476"/>
      <c r="U31" s="477"/>
      <c r="V31" s="478"/>
      <c r="W31" s="476"/>
      <c r="X31" s="477"/>
      <c r="Y31" s="478"/>
      <c r="Z31" s="476"/>
      <c r="AA31" s="477"/>
      <c r="AB31" s="478"/>
      <c r="AC31" s="476"/>
      <c r="AD31" s="477"/>
      <c r="AE31" s="478"/>
      <c r="AF31" s="476">
        <v>0</v>
      </c>
      <c r="AG31" s="477"/>
      <c r="AH31" s="478"/>
    </row>
    <row r="32" spans="1:34" ht="15" customHeight="1">
      <c r="A32" s="467" t="s">
        <v>54</v>
      </c>
      <c r="B32" s="468"/>
      <c r="C32" s="468"/>
      <c r="D32" s="468"/>
      <c r="E32" s="468"/>
      <c r="F32" s="468"/>
      <c r="G32" s="468"/>
      <c r="H32" s="468"/>
      <c r="I32" s="468"/>
      <c r="J32" s="469"/>
      <c r="K32" s="476">
        <v>0</v>
      </c>
      <c r="L32" s="477"/>
      <c r="M32" s="478"/>
      <c r="N32" s="476">
        <v>0</v>
      </c>
      <c r="O32" s="477"/>
      <c r="P32" s="478"/>
      <c r="Q32" s="476">
        <v>0</v>
      </c>
      <c r="R32" s="477"/>
      <c r="S32" s="478"/>
      <c r="T32" s="476">
        <v>0</v>
      </c>
      <c r="U32" s="477"/>
      <c r="V32" s="478"/>
      <c r="W32" s="476">
        <v>0</v>
      </c>
      <c r="X32" s="477"/>
      <c r="Y32" s="478"/>
      <c r="Z32" s="476">
        <v>0</v>
      </c>
      <c r="AA32" s="477"/>
      <c r="AB32" s="478"/>
      <c r="AC32" s="476">
        <v>0</v>
      </c>
      <c r="AD32" s="477"/>
      <c r="AE32" s="478"/>
      <c r="AF32" s="476">
        <v>0</v>
      </c>
      <c r="AG32" s="477"/>
      <c r="AH32" s="478"/>
    </row>
    <row r="33" spans="1:35">
      <c r="A33" s="673" t="s">
        <v>57</v>
      </c>
      <c r="B33" s="674"/>
      <c r="C33" s="674"/>
      <c r="D33" s="674"/>
      <c r="E33" s="674"/>
      <c r="F33" s="674"/>
      <c r="G33" s="674"/>
      <c r="H33" s="674"/>
      <c r="I33" s="674"/>
      <c r="J33" s="674"/>
      <c r="K33" s="674"/>
      <c r="L33" s="674"/>
      <c r="M33" s="674"/>
      <c r="N33" s="674"/>
      <c r="O33" s="674"/>
      <c r="P33" s="674"/>
      <c r="Q33" s="674"/>
      <c r="R33" s="674"/>
      <c r="S33" s="674"/>
      <c r="T33" s="674"/>
      <c r="U33" s="674"/>
      <c r="V33" s="674"/>
      <c r="W33" s="674"/>
      <c r="X33" s="674"/>
      <c r="Y33" s="674"/>
      <c r="Z33" s="674"/>
      <c r="AA33" s="674"/>
      <c r="AB33" s="674"/>
      <c r="AC33" s="674"/>
      <c r="AD33" s="674"/>
      <c r="AE33" s="674"/>
      <c r="AF33" s="674"/>
      <c r="AG33" s="674"/>
      <c r="AH33" s="675"/>
    </row>
    <row r="34" spans="1:35" ht="21" customHeight="1">
      <c r="A34" s="467" t="s">
        <v>50</v>
      </c>
      <c r="B34" s="468"/>
      <c r="C34" s="468"/>
      <c r="D34" s="468"/>
      <c r="E34" s="468"/>
      <c r="F34" s="468"/>
      <c r="G34" s="468"/>
      <c r="H34" s="468"/>
      <c r="I34" s="468"/>
      <c r="J34" s="469"/>
      <c r="K34" s="476">
        <v>0</v>
      </c>
      <c r="L34" s="477"/>
      <c r="M34" s="478"/>
      <c r="N34" s="476">
        <v>156253</v>
      </c>
      <c r="O34" s="477"/>
      <c r="P34" s="478"/>
      <c r="Q34" s="476">
        <v>0</v>
      </c>
      <c r="R34" s="477"/>
      <c r="S34" s="478"/>
      <c r="T34" s="476">
        <v>0</v>
      </c>
      <c r="U34" s="477"/>
      <c r="V34" s="478"/>
      <c r="W34" s="476">
        <v>0</v>
      </c>
      <c r="X34" s="477"/>
      <c r="Y34" s="478"/>
      <c r="Z34" s="476">
        <v>0</v>
      </c>
      <c r="AA34" s="477"/>
      <c r="AB34" s="478"/>
      <c r="AC34" s="476">
        <v>0</v>
      </c>
      <c r="AD34" s="477"/>
      <c r="AE34" s="478"/>
      <c r="AF34" s="476">
        <v>156253</v>
      </c>
      <c r="AG34" s="477"/>
      <c r="AH34" s="478"/>
      <c r="AI34" s="2" t="str">
        <f>IF(ROUND(AF34-Aktíva!G9,0)=0,"","CHYBA")</f>
        <v/>
      </c>
    </row>
    <row r="35" spans="1:35" ht="15" customHeight="1">
      <c r="A35" s="467" t="s">
        <v>54</v>
      </c>
      <c r="B35" s="468"/>
      <c r="C35" s="468"/>
      <c r="D35" s="468"/>
      <c r="E35" s="468"/>
      <c r="F35" s="468"/>
      <c r="G35" s="468"/>
      <c r="H35" s="468"/>
      <c r="I35" s="468"/>
      <c r="J35" s="469"/>
      <c r="K35" s="476">
        <v>0</v>
      </c>
      <c r="L35" s="477"/>
      <c r="M35" s="478"/>
      <c r="N35" s="476">
        <v>80526</v>
      </c>
      <c r="O35" s="477"/>
      <c r="P35" s="478"/>
      <c r="Q35" s="476">
        <v>0</v>
      </c>
      <c r="R35" s="477"/>
      <c r="S35" s="478"/>
      <c r="T35" s="476">
        <v>0</v>
      </c>
      <c r="U35" s="477"/>
      <c r="V35" s="478"/>
      <c r="W35" s="476">
        <v>0</v>
      </c>
      <c r="X35" s="477"/>
      <c r="Y35" s="478"/>
      <c r="Z35" s="476">
        <v>0</v>
      </c>
      <c r="AA35" s="477"/>
      <c r="AB35" s="478"/>
      <c r="AC35" s="476">
        <v>0</v>
      </c>
      <c r="AD35" s="477"/>
      <c r="AE35" s="478"/>
      <c r="AF35" s="476">
        <v>80526</v>
      </c>
      <c r="AG35" s="477"/>
      <c r="AH35" s="478"/>
      <c r="AI35" t="str">
        <f>IF(ROUND(AF35-Aktíva!F8,0)=0,"","CHYBA")</f>
        <v/>
      </c>
    </row>
    <row r="37" spans="1:35" hidden="1"/>
    <row r="39" spans="1:35" hidden="1"/>
    <row r="40" spans="1:35" hidden="1"/>
    <row r="41" spans="1:35" hidden="1"/>
    <row r="42" spans="1:35" hidden="1"/>
    <row r="43" spans="1:35" hidden="1"/>
    <row r="44" spans="1:35" hidden="1"/>
    <row r="45" spans="1:35" hidden="1"/>
    <row r="46" spans="1:35" hidden="1"/>
    <row r="48" spans="1:35" ht="15" customHeight="1">
      <c r="A48" s="693" t="s">
        <v>35</v>
      </c>
      <c r="B48" s="694"/>
      <c r="C48" s="694"/>
      <c r="D48" s="694"/>
      <c r="E48" s="694"/>
      <c r="F48" s="694"/>
      <c r="G48" s="694"/>
      <c r="H48" s="694"/>
      <c r="I48" s="694"/>
      <c r="J48" s="695"/>
      <c r="K48" s="470" t="s">
        <v>59</v>
      </c>
      <c r="L48" s="471"/>
      <c r="M48" s="471"/>
      <c r="N48" s="471"/>
      <c r="O48" s="471"/>
      <c r="P48" s="471"/>
      <c r="Q48" s="471"/>
      <c r="R48" s="471"/>
      <c r="S48" s="471"/>
      <c r="T48" s="471"/>
      <c r="U48" s="471"/>
      <c r="V48" s="471"/>
      <c r="W48" s="471"/>
      <c r="X48" s="471"/>
      <c r="Y48" s="471"/>
      <c r="Z48" s="471"/>
      <c r="AA48" s="471"/>
      <c r="AB48" s="471"/>
      <c r="AC48" s="471"/>
      <c r="AD48" s="471"/>
      <c r="AE48" s="471"/>
      <c r="AF48" s="471"/>
      <c r="AG48" s="471"/>
      <c r="AH48" s="472"/>
    </row>
    <row r="49" spans="1:34">
      <c r="A49" s="696"/>
      <c r="B49" s="697"/>
      <c r="C49" s="697"/>
      <c r="D49" s="697"/>
      <c r="E49" s="697"/>
      <c r="F49" s="697"/>
      <c r="G49" s="697"/>
      <c r="H49" s="697"/>
      <c r="I49" s="697"/>
      <c r="J49" s="698"/>
      <c r="K49" s="578" t="s">
        <v>121</v>
      </c>
      <c r="L49" s="579"/>
      <c r="M49" s="580"/>
      <c r="N49" s="578" t="s">
        <v>36</v>
      </c>
      <c r="O49" s="579"/>
      <c r="P49" s="580"/>
      <c r="Q49" s="578" t="s">
        <v>122</v>
      </c>
      <c r="R49" s="579"/>
      <c r="S49" s="580"/>
      <c r="T49" s="578" t="s">
        <v>37</v>
      </c>
      <c r="U49" s="579"/>
      <c r="V49" s="580"/>
      <c r="W49" s="578" t="s">
        <v>38</v>
      </c>
      <c r="X49" s="579"/>
      <c r="Y49" s="580"/>
      <c r="Z49" s="578" t="s">
        <v>124</v>
      </c>
      <c r="AA49" s="579"/>
      <c r="AB49" s="580"/>
      <c r="AC49" s="578" t="s">
        <v>123</v>
      </c>
      <c r="AD49" s="579"/>
      <c r="AE49" s="580"/>
      <c r="AF49" s="578" t="s">
        <v>39</v>
      </c>
      <c r="AG49" s="579"/>
      <c r="AH49" s="580"/>
    </row>
    <row r="50" spans="1:34" ht="42.75" customHeight="1">
      <c r="A50" s="699"/>
      <c r="B50" s="700"/>
      <c r="C50" s="700"/>
      <c r="D50" s="700"/>
      <c r="E50" s="700"/>
      <c r="F50" s="700"/>
      <c r="G50" s="700"/>
      <c r="H50" s="700"/>
      <c r="I50" s="700"/>
      <c r="J50" s="701"/>
      <c r="K50" s="581"/>
      <c r="L50" s="582"/>
      <c r="M50" s="583"/>
      <c r="N50" s="581"/>
      <c r="O50" s="582"/>
      <c r="P50" s="583"/>
      <c r="Q50" s="581"/>
      <c r="R50" s="582"/>
      <c r="S50" s="583"/>
      <c r="T50" s="581"/>
      <c r="U50" s="582"/>
      <c r="V50" s="583"/>
      <c r="W50" s="581"/>
      <c r="X50" s="582"/>
      <c r="Y50" s="583"/>
      <c r="Z50" s="581"/>
      <c r="AA50" s="582"/>
      <c r="AB50" s="583"/>
      <c r="AC50" s="581"/>
      <c r="AD50" s="582"/>
      <c r="AE50" s="583"/>
      <c r="AF50" s="581"/>
      <c r="AG50" s="582"/>
      <c r="AH50" s="583"/>
    </row>
    <row r="51" spans="1:34">
      <c r="A51" s="702" t="s">
        <v>40</v>
      </c>
      <c r="B51" s="703"/>
      <c r="C51" s="703"/>
      <c r="D51" s="703"/>
      <c r="E51" s="703"/>
      <c r="F51" s="703"/>
      <c r="G51" s="703"/>
      <c r="H51" s="703"/>
      <c r="I51" s="703"/>
      <c r="J51" s="704"/>
      <c r="K51" s="702" t="s">
        <v>41</v>
      </c>
      <c r="L51" s="703"/>
      <c r="M51" s="704"/>
      <c r="N51" s="702" t="s">
        <v>42</v>
      </c>
      <c r="O51" s="703"/>
      <c r="P51" s="704"/>
      <c r="Q51" s="702" t="s">
        <v>43</v>
      </c>
      <c r="R51" s="703"/>
      <c r="S51" s="704"/>
      <c r="T51" s="702" t="s">
        <v>44</v>
      </c>
      <c r="U51" s="703"/>
      <c r="V51" s="704"/>
      <c r="W51" s="702" t="s">
        <v>45</v>
      </c>
      <c r="X51" s="703"/>
      <c r="Y51" s="704"/>
      <c r="Z51" s="702" t="s">
        <v>46</v>
      </c>
      <c r="AA51" s="703"/>
      <c r="AB51" s="704"/>
      <c r="AC51" s="702" t="s">
        <v>47</v>
      </c>
      <c r="AD51" s="703"/>
      <c r="AE51" s="704"/>
      <c r="AF51" s="702" t="s">
        <v>48</v>
      </c>
      <c r="AG51" s="703"/>
      <c r="AH51" s="704"/>
    </row>
    <row r="52" spans="1:34">
      <c r="A52" s="673" t="s">
        <v>49</v>
      </c>
      <c r="B52" s="674"/>
      <c r="C52" s="674"/>
      <c r="D52" s="674"/>
      <c r="E52" s="674"/>
      <c r="F52" s="674"/>
      <c r="G52" s="674"/>
      <c r="H52" s="674"/>
      <c r="I52" s="674"/>
      <c r="J52" s="674"/>
      <c r="K52" s="674"/>
      <c r="L52" s="674"/>
      <c r="M52" s="674"/>
      <c r="N52" s="674"/>
      <c r="O52" s="674"/>
      <c r="P52" s="674"/>
      <c r="Q52" s="674"/>
      <c r="R52" s="674"/>
      <c r="S52" s="674"/>
      <c r="T52" s="674"/>
      <c r="U52" s="674"/>
      <c r="V52" s="674"/>
      <c r="W52" s="674"/>
      <c r="X52" s="674"/>
      <c r="Y52" s="674"/>
      <c r="Z52" s="674"/>
      <c r="AA52" s="674"/>
      <c r="AB52" s="674"/>
      <c r="AC52" s="674"/>
      <c r="AD52" s="674"/>
      <c r="AE52" s="674"/>
      <c r="AF52" s="674"/>
      <c r="AG52" s="674"/>
      <c r="AH52" s="675"/>
    </row>
    <row r="53" spans="1:34" ht="22.5" customHeight="1">
      <c r="A53" s="467" t="s">
        <v>50</v>
      </c>
      <c r="B53" s="468"/>
      <c r="C53" s="468"/>
      <c r="D53" s="468"/>
      <c r="E53" s="468"/>
      <c r="F53" s="468"/>
      <c r="G53" s="468"/>
      <c r="H53" s="468"/>
      <c r="I53" s="468"/>
      <c r="J53" s="469"/>
      <c r="K53" s="816"/>
      <c r="L53" s="817"/>
      <c r="M53" s="818"/>
      <c r="N53" s="476">
        <v>508352</v>
      </c>
      <c r="O53" s="477"/>
      <c r="P53" s="478"/>
      <c r="Q53" s="816"/>
      <c r="R53" s="817"/>
      <c r="S53" s="818"/>
      <c r="T53" s="816"/>
      <c r="U53" s="817"/>
      <c r="V53" s="818"/>
      <c r="W53" s="816"/>
      <c r="X53" s="817"/>
      <c r="Y53" s="818"/>
      <c r="Z53" s="476">
        <v>17900</v>
      </c>
      <c r="AA53" s="477"/>
      <c r="AB53" s="478"/>
      <c r="AC53" s="816"/>
      <c r="AD53" s="817"/>
      <c r="AE53" s="818"/>
      <c r="AF53" s="476">
        <v>526252</v>
      </c>
      <c r="AG53" s="477"/>
      <c r="AH53" s="478"/>
    </row>
    <row r="54" spans="1:34" ht="15" customHeight="1">
      <c r="A54" s="619" t="s">
        <v>51</v>
      </c>
      <c r="B54" s="620"/>
      <c r="C54" s="620"/>
      <c r="D54" s="620"/>
      <c r="E54" s="620"/>
      <c r="F54" s="620"/>
      <c r="G54" s="620"/>
      <c r="H54" s="620"/>
      <c r="I54" s="620"/>
      <c r="J54" s="621"/>
      <c r="K54" s="816"/>
      <c r="L54" s="817"/>
      <c r="M54" s="818"/>
      <c r="N54" s="476">
        <v>20575</v>
      </c>
      <c r="O54" s="477"/>
      <c r="P54" s="478"/>
      <c r="Q54" s="476"/>
      <c r="R54" s="477"/>
      <c r="S54" s="478"/>
      <c r="T54" s="816"/>
      <c r="U54" s="817"/>
      <c r="V54" s="818"/>
      <c r="W54" s="816"/>
      <c r="X54" s="817"/>
      <c r="Y54" s="818"/>
      <c r="Z54" s="476"/>
      <c r="AA54" s="477"/>
      <c r="AB54" s="478"/>
      <c r="AC54" s="816"/>
      <c r="AD54" s="817"/>
      <c r="AE54" s="818"/>
      <c r="AF54" s="476">
        <v>20575</v>
      </c>
      <c r="AG54" s="477"/>
      <c r="AH54" s="478"/>
    </row>
    <row r="55" spans="1:34" ht="15" customHeight="1">
      <c r="A55" s="619" t="s">
        <v>52</v>
      </c>
      <c r="B55" s="620"/>
      <c r="C55" s="620"/>
      <c r="D55" s="620"/>
      <c r="E55" s="620"/>
      <c r="F55" s="620"/>
      <c r="G55" s="620"/>
      <c r="H55" s="620"/>
      <c r="I55" s="620"/>
      <c r="J55" s="621"/>
      <c r="K55" s="816"/>
      <c r="L55" s="817"/>
      <c r="M55" s="818"/>
      <c r="N55" s="816"/>
      <c r="O55" s="817"/>
      <c r="P55" s="818"/>
      <c r="Q55" s="816"/>
      <c r="R55" s="817"/>
      <c r="S55" s="818"/>
      <c r="T55" s="816"/>
      <c r="U55" s="817"/>
      <c r="V55" s="818"/>
      <c r="W55" s="816"/>
      <c r="X55" s="817"/>
      <c r="Y55" s="818"/>
      <c r="Z55" s="476"/>
      <c r="AA55" s="477"/>
      <c r="AB55" s="478"/>
      <c r="AC55" s="816"/>
      <c r="AD55" s="817"/>
      <c r="AE55" s="818"/>
      <c r="AF55" s="476">
        <v>0</v>
      </c>
      <c r="AG55" s="477"/>
      <c r="AH55" s="478"/>
    </row>
    <row r="56" spans="1:34" ht="15" customHeight="1">
      <c r="A56" s="619" t="s">
        <v>53</v>
      </c>
      <c r="B56" s="620"/>
      <c r="C56" s="620"/>
      <c r="D56" s="620"/>
      <c r="E56" s="620"/>
      <c r="F56" s="620"/>
      <c r="G56" s="620"/>
      <c r="H56" s="620"/>
      <c r="I56" s="620"/>
      <c r="J56" s="621"/>
      <c r="K56" s="816"/>
      <c r="L56" s="817"/>
      <c r="M56" s="818"/>
      <c r="N56" s="476">
        <v>17900</v>
      </c>
      <c r="O56" s="477"/>
      <c r="P56" s="478"/>
      <c r="Q56" s="816"/>
      <c r="R56" s="817"/>
      <c r="S56" s="818"/>
      <c r="T56" s="816"/>
      <c r="U56" s="817"/>
      <c r="V56" s="818"/>
      <c r="W56" s="816"/>
      <c r="X56" s="817"/>
      <c r="Y56" s="818"/>
      <c r="Z56" s="476">
        <v>-17900</v>
      </c>
      <c r="AA56" s="477"/>
      <c r="AB56" s="478"/>
      <c r="AC56" s="816"/>
      <c r="AD56" s="817"/>
      <c r="AE56" s="818"/>
      <c r="AF56" s="476">
        <v>0</v>
      </c>
      <c r="AG56" s="477"/>
      <c r="AH56" s="478"/>
    </row>
    <row r="57" spans="1:34" ht="15" customHeight="1">
      <c r="A57" s="467" t="s">
        <v>54</v>
      </c>
      <c r="B57" s="468"/>
      <c r="C57" s="468"/>
      <c r="D57" s="468"/>
      <c r="E57" s="468"/>
      <c r="F57" s="468"/>
      <c r="G57" s="468"/>
      <c r="H57" s="468"/>
      <c r="I57" s="468"/>
      <c r="J57" s="469"/>
      <c r="K57" s="476">
        <v>0</v>
      </c>
      <c r="L57" s="477"/>
      <c r="M57" s="478"/>
      <c r="N57" s="476">
        <v>546827</v>
      </c>
      <c r="O57" s="477"/>
      <c r="P57" s="478"/>
      <c r="Q57" s="476">
        <v>0</v>
      </c>
      <c r="R57" s="477"/>
      <c r="S57" s="478"/>
      <c r="T57" s="476">
        <v>0</v>
      </c>
      <c r="U57" s="477"/>
      <c r="V57" s="478"/>
      <c r="W57" s="476">
        <v>0</v>
      </c>
      <c r="X57" s="477"/>
      <c r="Y57" s="478"/>
      <c r="Z57" s="476">
        <v>0</v>
      </c>
      <c r="AA57" s="477"/>
      <c r="AB57" s="478"/>
      <c r="AC57" s="476">
        <v>0</v>
      </c>
      <c r="AD57" s="477"/>
      <c r="AE57" s="478"/>
      <c r="AF57" s="476">
        <v>546827</v>
      </c>
      <c r="AG57" s="477"/>
      <c r="AH57" s="478"/>
    </row>
    <row r="58" spans="1:34">
      <c r="A58" s="673" t="s">
        <v>55</v>
      </c>
      <c r="B58" s="674"/>
      <c r="C58" s="674"/>
      <c r="D58" s="674"/>
      <c r="E58" s="674"/>
      <c r="F58" s="674"/>
      <c r="G58" s="674"/>
      <c r="H58" s="674"/>
      <c r="I58" s="674"/>
      <c r="J58" s="674"/>
      <c r="K58" s="674"/>
      <c r="L58" s="674"/>
      <c r="M58" s="674"/>
      <c r="N58" s="674"/>
      <c r="O58" s="674"/>
      <c r="P58" s="674"/>
      <c r="Q58" s="674"/>
      <c r="R58" s="674"/>
      <c r="S58" s="674"/>
      <c r="T58" s="674"/>
      <c r="U58" s="674"/>
      <c r="V58" s="674"/>
      <c r="W58" s="674"/>
      <c r="X58" s="674"/>
      <c r="Y58" s="674"/>
      <c r="Z58" s="674"/>
      <c r="AA58" s="674"/>
      <c r="AB58" s="674"/>
      <c r="AC58" s="674"/>
      <c r="AD58" s="674"/>
      <c r="AE58" s="674"/>
      <c r="AF58" s="674"/>
      <c r="AG58" s="674"/>
      <c r="AH58" s="675"/>
    </row>
    <row r="59" spans="1:34" ht="22.5" customHeight="1">
      <c r="A59" s="467" t="s">
        <v>50</v>
      </c>
      <c r="B59" s="468"/>
      <c r="C59" s="468"/>
      <c r="D59" s="468"/>
      <c r="E59" s="468"/>
      <c r="F59" s="468"/>
      <c r="G59" s="468"/>
      <c r="H59" s="468"/>
      <c r="I59" s="468"/>
      <c r="J59" s="469"/>
      <c r="K59" s="476"/>
      <c r="L59" s="477"/>
      <c r="M59" s="478"/>
      <c r="N59" s="476">
        <v>297891</v>
      </c>
      <c r="O59" s="477"/>
      <c r="P59" s="478"/>
      <c r="Q59" s="476"/>
      <c r="R59" s="477"/>
      <c r="S59" s="478"/>
      <c r="T59" s="476"/>
      <c r="U59" s="477"/>
      <c r="V59" s="478"/>
      <c r="W59" s="476"/>
      <c r="X59" s="477"/>
      <c r="Y59" s="478"/>
      <c r="Z59" s="476"/>
      <c r="AA59" s="477"/>
      <c r="AB59" s="478"/>
      <c r="AC59" s="476"/>
      <c r="AD59" s="477"/>
      <c r="AE59" s="478"/>
      <c r="AF59" s="476">
        <v>297891</v>
      </c>
      <c r="AG59" s="477"/>
      <c r="AH59" s="478"/>
    </row>
    <row r="60" spans="1:34" ht="15" customHeight="1">
      <c r="A60" s="619" t="s">
        <v>51</v>
      </c>
      <c r="B60" s="620"/>
      <c r="C60" s="620"/>
      <c r="D60" s="620"/>
      <c r="E60" s="620"/>
      <c r="F60" s="620"/>
      <c r="G60" s="620"/>
      <c r="H60" s="620"/>
      <c r="I60" s="620"/>
      <c r="J60" s="621"/>
      <c r="K60" s="476"/>
      <c r="L60" s="477"/>
      <c r="M60" s="478"/>
      <c r="N60" s="476">
        <v>92683</v>
      </c>
      <c r="O60" s="477"/>
      <c r="P60" s="478"/>
      <c r="Q60" s="476"/>
      <c r="R60" s="477"/>
      <c r="S60" s="478"/>
      <c r="T60" s="476"/>
      <c r="U60" s="477"/>
      <c r="V60" s="478"/>
      <c r="W60" s="476"/>
      <c r="X60" s="477"/>
      <c r="Y60" s="478"/>
      <c r="Z60" s="476"/>
      <c r="AA60" s="477"/>
      <c r="AB60" s="478"/>
      <c r="AC60" s="476"/>
      <c r="AD60" s="477"/>
      <c r="AE60" s="478"/>
      <c r="AF60" s="476">
        <v>92683</v>
      </c>
      <c r="AG60" s="477"/>
      <c r="AH60" s="478"/>
    </row>
    <row r="61" spans="1:34" ht="15" customHeight="1">
      <c r="A61" s="619" t="s">
        <v>52</v>
      </c>
      <c r="B61" s="620"/>
      <c r="C61" s="620"/>
      <c r="D61" s="620"/>
      <c r="E61" s="620"/>
      <c r="F61" s="620"/>
      <c r="G61" s="620"/>
      <c r="H61" s="620"/>
      <c r="I61" s="620"/>
      <c r="J61" s="621"/>
      <c r="K61" s="476"/>
      <c r="L61" s="477"/>
      <c r="M61" s="478"/>
      <c r="N61" s="476"/>
      <c r="O61" s="477"/>
      <c r="P61" s="478"/>
      <c r="Q61" s="476"/>
      <c r="R61" s="477"/>
      <c r="S61" s="478"/>
      <c r="T61" s="476"/>
      <c r="U61" s="477"/>
      <c r="V61" s="478"/>
      <c r="W61" s="476"/>
      <c r="X61" s="477"/>
      <c r="Y61" s="478"/>
      <c r="Z61" s="476"/>
      <c r="AA61" s="477"/>
      <c r="AB61" s="478"/>
      <c r="AC61" s="476"/>
      <c r="AD61" s="477"/>
      <c r="AE61" s="478"/>
      <c r="AF61" s="476">
        <v>0</v>
      </c>
      <c r="AG61" s="477"/>
      <c r="AH61" s="478"/>
    </row>
    <row r="62" spans="1:34" ht="15" customHeight="1">
      <c r="A62" s="467" t="s">
        <v>54</v>
      </c>
      <c r="B62" s="468"/>
      <c r="C62" s="468"/>
      <c r="D62" s="468"/>
      <c r="E62" s="468"/>
      <c r="F62" s="468"/>
      <c r="G62" s="468"/>
      <c r="H62" s="468"/>
      <c r="I62" s="468"/>
      <c r="J62" s="469"/>
      <c r="K62" s="476">
        <v>0</v>
      </c>
      <c r="L62" s="477"/>
      <c r="M62" s="478"/>
      <c r="N62" s="476">
        <v>390574</v>
      </c>
      <c r="O62" s="477"/>
      <c r="P62" s="478"/>
      <c r="Q62" s="476">
        <v>0</v>
      </c>
      <c r="R62" s="477"/>
      <c r="S62" s="478"/>
      <c r="T62" s="476">
        <v>0</v>
      </c>
      <c r="U62" s="477"/>
      <c r="V62" s="478"/>
      <c r="W62" s="476">
        <v>0</v>
      </c>
      <c r="X62" s="477"/>
      <c r="Y62" s="478"/>
      <c r="Z62" s="476">
        <v>0</v>
      </c>
      <c r="AA62" s="477"/>
      <c r="AB62" s="478"/>
      <c r="AC62" s="476">
        <v>0</v>
      </c>
      <c r="AD62" s="477"/>
      <c r="AE62" s="478"/>
      <c r="AF62" s="476">
        <v>390574</v>
      </c>
      <c r="AG62" s="477"/>
      <c r="AH62" s="478"/>
    </row>
    <row r="63" spans="1:34">
      <c r="A63" s="673" t="s">
        <v>56</v>
      </c>
      <c r="B63" s="674"/>
      <c r="C63" s="674"/>
      <c r="D63" s="674"/>
      <c r="E63" s="674"/>
      <c r="F63" s="674"/>
      <c r="G63" s="674"/>
      <c r="H63" s="674"/>
      <c r="I63" s="674"/>
      <c r="J63" s="674"/>
      <c r="K63" s="674"/>
      <c r="L63" s="674"/>
      <c r="M63" s="674"/>
      <c r="N63" s="674"/>
      <c r="O63" s="674"/>
      <c r="P63" s="674"/>
      <c r="Q63" s="674"/>
      <c r="R63" s="674"/>
      <c r="S63" s="674"/>
      <c r="T63" s="674"/>
      <c r="U63" s="674"/>
      <c r="V63" s="674"/>
      <c r="W63" s="674"/>
      <c r="X63" s="674"/>
      <c r="Y63" s="674"/>
      <c r="Z63" s="674"/>
      <c r="AA63" s="674"/>
      <c r="AB63" s="674"/>
      <c r="AC63" s="674"/>
      <c r="AD63" s="674"/>
      <c r="AE63" s="674"/>
      <c r="AF63" s="674"/>
      <c r="AG63" s="674"/>
      <c r="AH63" s="675"/>
    </row>
    <row r="64" spans="1:34" ht="22.5" customHeight="1">
      <c r="A64" s="467" t="s">
        <v>50</v>
      </c>
      <c r="B64" s="468"/>
      <c r="C64" s="468"/>
      <c r="D64" s="468"/>
      <c r="E64" s="468"/>
      <c r="F64" s="468"/>
      <c r="G64" s="468"/>
      <c r="H64" s="468"/>
      <c r="I64" s="468"/>
      <c r="J64" s="469"/>
      <c r="K64" s="476"/>
      <c r="L64" s="477"/>
      <c r="M64" s="478"/>
      <c r="N64" s="476"/>
      <c r="O64" s="477"/>
      <c r="P64" s="478"/>
      <c r="Q64" s="476"/>
      <c r="R64" s="477"/>
      <c r="S64" s="478"/>
      <c r="T64" s="476"/>
      <c r="U64" s="477"/>
      <c r="V64" s="478"/>
      <c r="W64" s="476"/>
      <c r="X64" s="477"/>
      <c r="Y64" s="478"/>
      <c r="Z64" s="476"/>
      <c r="AA64" s="477"/>
      <c r="AB64" s="478"/>
      <c r="AC64" s="476"/>
      <c r="AD64" s="477"/>
      <c r="AE64" s="478"/>
      <c r="AF64" s="476">
        <v>0</v>
      </c>
      <c r="AG64" s="477"/>
      <c r="AH64" s="478"/>
    </row>
    <row r="65" spans="1:35" ht="15" customHeight="1">
      <c r="A65" s="467" t="s">
        <v>51</v>
      </c>
      <c r="B65" s="468"/>
      <c r="C65" s="468"/>
      <c r="D65" s="468"/>
      <c r="E65" s="468"/>
      <c r="F65" s="468"/>
      <c r="G65" s="468"/>
      <c r="H65" s="468"/>
      <c r="I65" s="468"/>
      <c r="J65" s="469"/>
      <c r="K65" s="476"/>
      <c r="L65" s="477"/>
      <c r="M65" s="478"/>
      <c r="N65" s="476"/>
      <c r="O65" s="477"/>
      <c r="P65" s="478"/>
      <c r="Q65" s="476"/>
      <c r="R65" s="477"/>
      <c r="S65" s="478"/>
      <c r="T65" s="476"/>
      <c r="U65" s="477"/>
      <c r="V65" s="478"/>
      <c r="W65" s="476"/>
      <c r="X65" s="477"/>
      <c r="Y65" s="478"/>
      <c r="Z65" s="476"/>
      <c r="AA65" s="477"/>
      <c r="AB65" s="478"/>
      <c r="AC65" s="476"/>
      <c r="AD65" s="477"/>
      <c r="AE65" s="478"/>
      <c r="AF65" s="476">
        <v>0</v>
      </c>
      <c r="AG65" s="477"/>
      <c r="AH65" s="478"/>
    </row>
    <row r="66" spans="1:35" ht="15" customHeight="1">
      <c r="A66" s="467" t="s">
        <v>52</v>
      </c>
      <c r="B66" s="468"/>
      <c r="C66" s="468"/>
      <c r="D66" s="468"/>
      <c r="E66" s="468"/>
      <c r="F66" s="468"/>
      <c r="G66" s="468"/>
      <c r="H66" s="468"/>
      <c r="I66" s="468"/>
      <c r="J66" s="469"/>
      <c r="K66" s="476"/>
      <c r="L66" s="477"/>
      <c r="M66" s="478"/>
      <c r="N66" s="476"/>
      <c r="O66" s="477"/>
      <c r="P66" s="478"/>
      <c r="Q66" s="476"/>
      <c r="R66" s="477"/>
      <c r="S66" s="478"/>
      <c r="T66" s="476"/>
      <c r="U66" s="477"/>
      <c r="V66" s="478"/>
      <c r="W66" s="476"/>
      <c r="X66" s="477"/>
      <c r="Y66" s="478"/>
      <c r="Z66" s="476"/>
      <c r="AA66" s="477"/>
      <c r="AB66" s="478"/>
      <c r="AC66" s="476"/>
      <c r="AD66" s="477"/>
      <c r="AE66" s="478"/>
      <c r="AF66" s="476">
        <v>0</v>
      </c>
      <c r="AG66" s="477"/>
      <c r="AH66" s="478"/>
    </row>
    <row r="67" spans="1:35" ht="15" customHeight="1">
      <c r="A67" s="467" t="s">
        <v>54</v>
      </c>
      <c r="B67" s="468"/>
      <c r="C67" s="468"/>
      <c r="D67" s="468"/>
      <c r="E67" s="468"/>
      <c r="F67" s="468"/>
      <c r="G67" s="468"/>
      <c r="H67" s="468"/>
      <c r="I67" s="468"/>
      <c r="J67" s="469"/>
      <c r="K67" s="476">
        <v>0</v>
      </c>
      <c r="L67" s="477"/>
      <c r="M67" s="478"/>
      <c r="N67" s="476">
        <v>0</v>
      </c>
      <c r="O67" s="477"/>
      <c r="P67" s="478"/>
      <c r="Q67" s="476">
        <v>0</v>
      </c>
      <c r="R67" s="477"/>
      <c r="S67" s="478"/>
      <c r="T67" s="476">
        <v>0</v>
      </c>
      <c r="U67" s="477"/>
      <c r="V67" s="478"/>
      <c r="W67" s="476">
        <v>0</v>
      </c>
      <c r="X67" s="477"/>
      <c r="Y67" s="478"/>
      <c r="Z67" s="476">
        <v>0</v>
      </c>
      <c r="AA67" s="477"/>
      <c r="AB67" s="478"/>
      <c r="AC67" s="476">
        <v>0</v>
      </c>
      <c r="AD67" s="477"/>
      <c r="AE67" s="478"/>
      <c r="AF67" s="476">
        <v>0</v>
      </c>
      <c r="AG67" s="477"/>
      <c r="AH67" s="478"/>
    </row>
    <row r="68" spans="1:35">
      <c r="A68" s="673" t="s">
        <v>57</v>
      </c>
      <c r="B68" s="674"/>
      <c r="C68" s="674"/>
      <c r="D68" s="674"/>
      <c r="E68" s="674"/>
      <c r="F68" s="674"/>
      <c r="G68" s="674"/>
      <c r="H68" s="674"/>
      <c r="I68" s="674"/>
      <c r="J68" s="674"/>
      <c r="K68" s="674"/>
      <c r="L68" s="674"/>
      <c r="M68" s="674"/>
      <c r="N68" s="674"/>
      <c r="O68" s="674"/>
      <c r="P68" s="674"/>
      <c r="Q68" s="674"/>
      <c r="R68" s="674"/>
      <c r="S68" s="674"/>
      <c r="T68" s="674"/>
      <c r="U68" s="674"/>
      <c r="V68" s="674"/>
      <c r="W68" s="674"/>
      <c r="X68" s="674"/>
      <c r="Y68" s="674"/>
      <c r="Z68" s="674"/>
      <c r="AA68" s="674"/>
      <c r="AB68" s="674"/>
      <c r="AC68" s="674"/>
      <c r="AD68" s="674"/>
      <c r="AE68" s="674"/>
      <c r="AF68" s="674"/>
      <c r="AG68" s="674"/>
      <c r="AH68" s="675"/>
    </row>
    <row r="69" spans="1:35" ht="21.75" customHeight="1">
      <c r="A69" s="467" t="s">
        <v>50</v>
      </c>
      <c r="B69" s="468"/>
      <c r="C69" s="468"/>
      <c r="D69" s="468"/>
      <c r="E69" s="468"/>
      <c r="F69" s="468"/>
      <c r="G69" s="468"/>
      <c r="H69" s="468"/>
      <c r="I69" s="468"/>
      <c r="J69" s="469"/>
      <c r="K69" s="476">
        <v>0</v>
      </c>
      <c r="L69" s="477"/>
      <c r="M69" s="478"/>
      <c r="N69" s="476">
        <v>210461</v>
      </c>
      <c r="O69" s="477"/>
      <c r="P69" s="478"/>
      <c r="Q69" s="476">
        <v>0</v>
      </c>
      <c r="R69" s="477"/>
      <c r="S69" s="478"/>
      <c r="T69" s="476">
        <v>0</v>
      </c>
      <c r="U69" s="477"/>
      <c r="V69" s="478"/>
      <c r="W69" s="476">
        <v>0</v>
      </c>
      <c r="X69" s="477"/>
      <c r="Y69" s="478"/>
      <c r="Z69" s="476">
        <v>17900</v>
      </c>
      <c r="AA69" s="477"/>
      <c r="AB69" s="478"/>
      <c r="AC69" s="476">
        <v>0</v>
      </c>
      <c r="AD69" s="477"/>
      <c r="AE69" s="478"/>
      <c r="AF69" s="476">
        <v>228361</v>
      </c>
      <c r="AG69" s="477"/>
      <c r="AH69" s="478"/>
    </row>
    <row r="70" spans="1:35" ht="15" customHeight="1">
      <c r="A70" s="467" t="s">
        <v>54</v>
      </c>
      <c r="B70" s="468"/>
      <c r="C70" s="468"/>
      <c r="D70" s="468"/>
      <c r="E70" s="468"/>
      <c r="F70" s="468"/>
      <c r="G70" s="468"/>
      <c r="H70" s="468"/>
      <c r="I70" s="468"/>
      <c r="J70" s="469"/>
      <c r="K70" s="476">
        <v>0</v>
      </c>
      <c r="L70" s="477"/>
      <c r="M70" s="478"/>
      <c r="N70" s="476">
        <v>156253</v>
      </c>
      <c r="O70" s="477"/>
      <c r="P70" s="478"/>
      <c r="Q70" s="476">
        <v>0</v>
      </c>
      <c r="R70" s="477"/>
      <c r="S70" s="478"/>
      <c r="T70" s="476">
        <v>0</v>
      </c>
      <c r="U70" s="477"/>
      <c r="V70" s="478"/>
      <c r="W70" s="476">
        <v>0</v>
      </c>
      <c r="X70" s="477"/>
      <c r="Y70" s="478"/>
      <c r="Z70" s="476">
        <v>0</v>
      </c>
      <c r="AA70" s="477"/>
      <c r="AB70" s="478"/>
      <c r="AC70" s="476">
        <v>0</v>
      </c>
      <c r="AD70" s="477"/>
      <c r="AE70" s="478"/>
      <c r="AF70" s="476">
        <v>156253</v>
      </c>
      <c r="AG70" s="477"/>
      <c r="AH70" s="478"/>
      <c r="AI70" t="str">
        <f>IF(ROUND(AF70-Aktíva!G9,0)=0,"","CHYBA")</f>
        <v/>
      </c>
    </row>
    <row r="71" spans="1:3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row>
    <row r="72" spans="1:35">
      <c r="A72" s="673" t="s">
        <v>35</v>
      </c>
      <c r="B72" s="674"/>
      <c r="C72" s="674"/>
      <c r="D72" s="674"/>
      <c r="E72" s="674"/>
      <c r="F72" s="674"/>
      <c r="G72" s="674"/>
      <c r="H72" s="674"/>
      <c r="I72" s="674"/>
      <c r="J72" s="674"/>
      <c r="K72" s="674"/>
      <c r="L72" s="674"/>
      <c r="M72" s="674"/>
      <c r="N72" s="674"/>
      <c r="O72" s="674"/>
      <c r="P72" s="675"/>
      <c r="Q72" s="673" t="s">
        <v>60</v>
      </c>
      <c r="R72" s="674"/>
      <c r="S72" s="674"/>
      <c r="T72" s="674"/>
      <c r="U72" s="674"/>
      <c r="V72" s="674"/>
      <c r="W72" s="674"/>
      <c r="X72" s="674"/>
      <c r="Y72" s="674"/>
      <c r="Z72" s="674"/>
      <c r="AA72" s="674"/>
      <c r="AB72" s="674"/>
      <c r="AC72" s="674"/>
      <c r="AD72" s="674"/>
      <c r="AE72" s="674"/>
      <c r="AF72" s="674"/>
      <c r="AG72" s="674"/>
      <c r="AH72" s="675"/>
    </row>
    <row r="73" spans="1:35" ht="24" customHeight="1">
      <c r="A73" s="467" t="s">
        <v>61</v>
      </c>
      <c r="B73" s="468"/>
      <c r="C73" s="468"/>
      <c r="D73" s="468"/>
      <c r="E73" s="468"/>
      <c r="F73" s="468"/>
      <c r="G73" s="468"/>
      <c r="H73" s="468"/>
      <c r="I73" s="468"/>
      <c r="J73" s="468"/>
      <c r="K73" s="468"/>
      <c r="L73" s="468"/>
      <c r="M73" s="468"/>
      <c r="N73" s="468"/>
      <c r="O73" s="468"/>
      <c r="P73" s="469"/>
      <c r="Q73" s="510">
        <v>0</v>
      </c>
      <c r="R73" s="511"/>
      <c r="S73" s="511"/>
      <c r="T73" s="511"/>
      <c r="U73" s="511"/>
      <c r="V73" s="511"/>
      <c r="W73" s="511"/>
      <c r="X73" s="511"/>
      <c r="Y73" s="511"/>
      <c r="Z73" s="511"/>
      <c r="AA73" s="511"/>
      <c r="AB73" s="511"/>
      <c r="AC73" s="511"/>
      <c r="AD73" s="511"/>
      <c r="AE73" s="511"/>
      <c r="AF73" s="511"/>
      <c r="AG73" s="511"/>
      <c r="AH73" s="512"/>
    </row>
    <row r="74" spans="1:35" ht="25.5" customHeight="1">
      <c r="A74" s="467" t="s">
        <v>62</v>
      </c>
      <c r="B74" s="468"/>
      <c r="C74" s="468"/>
      <c r="D74" s="468"/>
      <c r="E74" s="468"/>
      <c r="F74" s="468"/>
      <c r="G74" s="468"/>
      <c r="H74" s="468"/>
      <c r="I74" s="468"/>
      <c r="J74" s="468"/>
      <c r="K74" s="468"/>
      <c r="L74" s="468"/>
      <c r="M74" s="468"/>
      <c r="N74" s="468"/>
      <c r="O74" s="468"/>
      <c r="P74" s="469"/>
      <c r="Q74" s="510">
        <v>0</v>
      </c>
      <c r="R74" s="511"/>
      <c r="S74" s="511"/>
      <c r="T74" s="511"/>
      <c r="U74" s="511"/>
      <c r="V74" s="511"/>
      <c r="W74" s="511"/>
      <c r="X74" s="511"/>
      <c r="Y74" s="511"/>
      <c r="Z74" s="511"/>
      <c r="AA74" s="511"/>
      <c r="AB74" s="511"/>
      <c r="AC74" s="511"/>
      <c r="AD74" s="511"/>
      <c r="AE74" s="511"/>
      <c r="AF74" s="511"/>
      <c r="AG74" s="511"/>
      <c r="AH74" s="512"/>
    </row>
    <row r="75" spans="1:35">
      <c r="A75" s="3"/>
      <c r="B75" s="3"/>
      <c r="C75" s="3"/>
      <c r="D75" s="3"/>
      <c r="E75" s="3"/>
      <c r="F75" s="3"/>
      <c r="G75" s="3"/>
      <c r="H75" s="3"/>
      <c r="I75" s="3"/>
      <c r="J75" s="3"/>
      <c r="K75" s="3"/>
      <c r="L75" s="3"/>
      <c r="M75" s="3"/>
      <c r="N75" s="3"/>
      <c r="O75" s="3"/>
      <c r="P75" s="6"/>
      <c r="Q75" s="3"/>
      <c r="R75" s="3"/>
      <c r="S75" s="3"/>
      <c r="T75" s="3"/>
      <c r="U75" s="3"/>
      <c r="V75" s="3"/>
      <c r="W75" s="3"/>
      <c r="X75" s="3"/>
      <c r="Y75" s="3"/>
      <c r="Z75" s="3"/>
      <c r="AA75" s="3"/>
      <c r="AB75" s="3"/>
      <c r="AC75" s="3"/>
      <c r="AD75" s="3"/>
      <c r="AE75" s="3"/>
      <c r="AF75" s="3"/>
      <c r="AG75" s="3"/>
    </row>
    <row r="76" spans="1:35" ht="36.75" customHeight="1">
      <c r="A76" s="501" t="s">
        <v>1450</v>
      </c>
      <c r="B76" s="501"/>
      <c r="C76" s="501"/>
      <c r="D76" s="501"/>
      <c r="E76" s="501"/>
      <c r="F76" s="501"/>
      <c r="G76" s="501"/>
      <c r="H76" s="501"/>
      <c r="I76" s="501"/>
      <c r="J76" s="501"/>
      <c r="K76" s="501"/>
      <c r="L76" s="501"/>
      <c r="M76" s="501"/>
      <c r="N76" s="501"/>
      <c r="O76" s="501"/>
      <c r="P76" s="501"/>
      <c r="Q76" s="501"/>
      <c r="R76" s="501"/>
      <c r="S76" s="501"/>
      <c r="T76" s="501"/>
      <c r="U76" s="501"/>
      <c r="V76" s="501"/>
      <c r="W76" s="501"/>
      <c r="X76" s="501"/>
      <c r="Y76" s="501"/>
      <c r="Z76" s="501"/>
      <c r="AA76" s="501"/>
      <c r="AB76" s="501"/>
      <c r="AC76" s="501"/>
      <c r="AD76" s="501"/>
      <c r="AE76" s="501"/>
      <c r="AF76" s="501"/>
      <c r="AG76" s="501"/>
      <c r="AH76" s="501"/>
    </row>
    <row r="77" spans="1:35" hidden="1">
      <c r="A77" s="5"/>
      <c r="B77" s="5"/>
      <c r="C77" s="5"/>
      <c r="D77" s="5"/>
      <c r="E77" s="5"/>
      <c r="F77" s="5"/>
      <c r="G77" s="5"/>
      <c r="H77" s="5"/>
      <c r="I77" s="5"/>
      <c r="J77" s="5"/>
      <c r="K77" s="5"/>
      <c r="L77" s="5"/>
      <c r="M77" s="5"/>
      <c r="N77" s="5"/>
      <c r="O77" s="5"/>
      <c r="P77" s="7"/>
      <c r="Q77" s="5"/>
      <c r="R77" s="5"/>
      <c r="S77" s="5"/>
      <c r="T77" s="5"/>
      <c r="U77" s="5"/>
      <c r="V77" s="5"/>
      <c r="W77" s="5"/>
      <c r="X77" s="5"/>
      <c r="Y77" s="5"/>
      <c r="Z77" s="5"/>
      <c r="AA77" s="5"/>
      <c r="AB77" s="5"/>
      <c r="AC77" s="5"/>
      <c r="AD77" s="5"/>
      <c r="AE77" s="5"/>
      <c r="AF77" s="5"/>
      <c r="AG77" s="5"/>
    </row>
    <row r="78" spans="1:35" hidden="1">
      <c r="A78" s="5"/>
      <c r="B78" s="5" t="s">
        <v>1365</v>
      </c>
      <c r="C78" s="5"/>
      <c r="D78" s="5"/>
      <c r="E78" s="5"/>
      <c r="F78" s="5"/>
      <c r="G78" s="5"/>
      <c r="H78" s="5"/>
      <c r="I78" s="5"/>
      <c r="J78" s="5"/>
      <c r="K78" s="5"/>
      <c r="L78" s="5"/>
      <c r="M78" s="5"/>
      <c r="N78" s="5"/>
      <c r="O78" s="5"/>
      <c r="P78" s="7"/>
      <c r="Q78" s="5"/>
      <c r="R78" s="5"/>
      <c r="S78" s="5"/>
      <c r="T78" s="5"/>
      <c r="U78" s="5"/>
      <c r="V78" s="5"/>
      <c r="W78" s="5"/>
      <c r="X78" s="5"/>
      <c r="Y78" s="5"/>
      <c r="Z78" s="5"/>
      <c r="AA78" s="5"/>
      <c r="AB78" s="5"/>
      <c r="AC78" s="5"/>
      <c r="AD78" s="5"/>
      <c r="AE78" s="5"/>
      <c r="AF78" s="5"/>
      <c r="AG78" s="5"/>
    </row>
    <row r="79" spans="1:35" hidden="1">
      <c r="A79" s="5"/>
      <c r="B79" s="5" t="s">
        <v>1366</v>
      </c>
      <c r="C79" s="5"/>
      <c r="D79" s="5"/>
      <c r="E79" s="5"/>
      <c r="F79" s="5"/>
      <c r="G79" s="5"/>
      <c r="H79" s="5"/>
      <c r="I79" s="5"/>
      <c r="J79" s="5"/>
      <c r="K79" s="5"/>
      <c r="L79" s="5"/>
      <c r="M79" s="5"/>
      <c r="N79" s="5"/>
      <c r="O79" s="5"/>
      <c r="P79" s="7"/>
      <c r="Q79" s="5"/>
      <c r="R79" s="5"/>
      <c r="S79" s="5"/>
      <c r="T79" s="5"/>
      <c r="U79" s="5"/>
      <c r="V79" s="5"/>
      <c r="W79" s="5"/>
      <c r="X79" s="5"/>
      <c r="Y79" s="5"/>
      <c r="Z79" s="5"/>
      <c r="AA79" s="5"/>
      <c r="AB79" s="5"/>
      <c r="AC79" s="5"/>
      <c r="AD79" s="5"/>
      <c r="AE79" s="5"/>
      <c r="AF79" s="5"/>
      <c r="AG79" s="5"/>
    </row>
    <row r="80" spans="1:35" hidden="1">
      <c r="A80" s="5"/>
      <c r="B80" s="5" t="s">
        <v>1367</v>
      </c>
      <c r="C80" s="5"/>
      <c r="D80" s="5"/>
      <c r="E80" s="5"/>
      <c r="F80" s="5"/>
      <c r="G80" s="5"/>
      <c r="H80" s="5"/>
      <c r="I80" s="5"/>
      <c r="J80" s="5"/>
      <c r="K80" s="5"/>
      <c r="L80" s="5"/>
      <c r="M80" s="5"/>
      <c r="N80" s="5"/>
      <c r="O80" s="5"/>
      <c r="P80" s="7"/>
      <c r="Q80" s="5"/>
      <c r="R80" s="5"/>
      <c r="S80" s="5"/>
      <c r="T80" s="5"/>
      <c r="U80" s="5"/>
      <c r="V80" s="5"/>
      <c r="W80" s="5"/>
      <c r="X80" s="5"/>
      <c r="Y80" s="5"/>
      <c r="Z80" s="5"/>
      <c r="AA80" s="5"/>
      <c r="AB80" s="5"/>
      <c r="AC80" s="5"/>
      <c r="AD80" s="5"/>
      <c r="AE80" s="5"/>
      <c r="AF80" s="5"/>
      <c r="AG80" s="5"/>
    </row>
    <row r="81" spans="1:34" ht="24" hidden="1" customHeight="1">
      <c r="A81" s="5"/>
      <c r="B81" s="5"/>
      <c r="C81" s="5"/>
      <c r="D81" s="5"/>
      <c r="E81" s="5"/>
      <c r="F81" s="5"/>
      <c r="G81" s="5"/>
      <c r="H81" s="5"/>
      <c r="I81" s="5"/>
      <c r="J81" s="5"/>
      <c r="K81" s="5"/>
      <c r="L81" s="5"/>
      <c r="M81" s="5"/>
      <c r="N81" s="5"/>
      <c r="O81" s="5"/>
      <c r="P81" s="7"/>
      <c r="Q81" s="5"/>
      <c r="R81" s="5"/>
      <c r="S81" s="5"/>
      <c r="T81" s="5"/>
      <c r="U81" s="5"/>
      <c r="V81" s="5"/>
      <c r="W81" s="5"/>
      <c r="X81" s="5"/>
      <c r="Y81" s="5"/>
      <c r="Z81" s="5"/>
      <c r="AA81" s="5"/>
      <c r="AB81" s="5"/>
      <c r="AC81" s="5"/>
      <c r="AD81" s="5"/>
      <c r="AE81" s="5"/>
      <c r="AF81" s="5"/>
      <c r="AG81" s="5"/>
    </row>
    <row r="82" spans="1:34" ht="0.75" hidden="1" customHeight="1">
      <c r="A82" s="500" t="s">
        <v>1230</v>
      </c>
      <c r="B82" s="500"/>
      <c r="C82" s="500"/>
      <c r="D82" s="500"/>
      <c r="E82" s="500"/>
      <c r="F82" s="500"/>
      <c r="G82" s="500"/>
      <c r="H82" s="500"/>
      <c r="I82" s="500"/>
      <c r="J82" s="500"/>
      <c r="K82" s="500"/>
      <c r="L82" s="500"/>
      <c r="M82" s="500"/>
      <c r="N82" s="500"/>
      <c r="O82" s="500"/>
      <c r="P82" s="500"/>
      <c r="Q82" s="500"/>
      <c r="R82" s="500"/>
      <c r="S82" s="500"/>
      <c r="T82" s="500"/>
      <c r="U82" s="500"/>
      <c r="V82" s="500"/>
      <c r="W82" s="500"/>
      <c r="X82" s="500"/>
      <c r="Y82" s="500"/>
      <c r="Z82" s="500"/>
      <c r="AA82" s="500"/>
      <c r="AB82" s="500"/>
      <c r="AC82" s="500"/>
      <c r="AD82" s="500"/>
      <c r="AE82" s="500"/>
      <c r="AF82" s="500"/>
      <c r="AG82" s="500"/>
      <c r="AH82" s="500"/>
    </row>
    <row r="83" spans="1:34" hidden="1">
      <c r="A83" s="500"/>
      <c r="B83" s="500"/>
      <c r="C83" s="500"/>
      <c r="D83" s="500"/>
      <c r="E83" s="500"/>
      <c r="F83" s="500"/>
      <c r="G83" s="500"/>
      <c r="H83" s="500"/>
      <c r="I83" s="500"/>
      <c r="J83" s="500"/>
      <c r="K83" s="500"/>
      <c r="L83" s="500"/>
      <c r="M83" s="500"/>
      <c r="N83" s="500"/>
      <c r="O83" s="500"/>
      <c r="P83" s="500"/>
      <c r="Q83" s="500"/>
      <c r="R83" s="500"/>
      <c r="S83" s="500"/>
      <c r="T83" s="500"/>
      <c r="U83" s="500"/>
      <c r="V83" s="500"/>
      <c r="W83" s="500"/>
      <c r="X83" s="500"/>
      <c r="Y83" s="500"/>
      <c r="Z83" s="500"/>
      <c r="AA83" s="500"/>
      <c r="AB83" s="500"/>
      <c r="AC83" s="500"/>
      <c r="AD83" s="500"/>
      <c r="AE83" s="500"/>
      <c r="AF83" s="500"/>
      <c r="AG83" s="500"/>
      <c r="AH83" s="500"/>
    </row>
    <row r="84" spans="1:34" hidden="1">
      <c r="A84" s="500"/>
      <c r="B84" s="500"/>
      <c r="C84" s="500"/>
      <c r="D84" s="500"/>
      <c r="E84" s="500"/>
      <c r="F84" s="500"/>
      <c r="G84" s="500"/>
      <c r="H84" s="500"/>
      <c r="I84" s="500"/>
      <c r="J84" s="500"/>
      <c r="K84" s="500"/>
      <c r="L84" s="500"/>
      <c r="M84" s="500"/>
      <c r="N84" s="500"/>
      <c r="O84" s="500"/>
      <c r="P84" s="500"/>
      <c r="Q84" s="500"/>
      <c r="R84" s="500"/>
      <c r="S84" s="500"/>
      <c r="T84" s="500"/>
      <c r="U84" s="500"/>
      <c r="V84" s="500"/>
      <c r="W84" s="500"/>
      <c r="X84" s="500"/>
      <c r="Y84" s="500"/>
      <c r="Z84" s="500"/>
      <c r="AA84" s="500"/>
      <c r="AB84" s="500"/>
      <c r="AC84" s="500"/>
      <c r="AD84" s="500"/>
      <c r="AE84" s="500"/>
      <c r="AF84" s="500"/>
      <c r="AG84" s="500"/>
      <c r="AH84" s="500"/>
    </row>
    <row r="85" spans="1:34" hidden="1">
      <c r="A85" s="500"/>
      <c r="B85" s="500"/>
      <c r="C85" s="500"/>
      <c r="D85" s="500"/>
      <c r="E85" s="500"/>
      <c r="F85" s="500"/>
      <c r="G85" s="500"/>
      <c r="H85" s="500"/>
      <c r="I85" s="500"/>
      <c r="J85" s="500"/>
      <c r="K85" s="500"/>
      <c r="L85" s="500"/>
      <c r="M85" s="500"/>
      <c r="N85" s="500"/>
      <c r="O85" s="500"/>
      <c r="P85" s="500"/>
      <c r="Q85" s="500"/>
      <c r="R85" s="500"/>
      <c r="S85" s="500"/>
      <c r="T85" s="500"/>
      <c r="U85" s="500"/>
      <c r="V85" s="500"/>
      <c r="W85" s="500"/>
      <c r="X85" s="500"/>
      <c r="Y85" s="500"/>
      <c r="Z85" s="500"/>
      <c r="AA85" s="500"/>
      <c r="AB85" s="500"/>
      <c r="AC85" s="500"/>
      <c r="AD85" s="500"/>
      <c r="AE85" s="500"/>
      <c r="AF85" s="500"/>
      <c r="AG85" s="500"/>
      <c r="AH85" s="500"/>
    </row>
    <row r="86" spans="1:34" hidden="1">
      <c r="A86" s="500"/>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00"/>
      <c r="AA86" s="500"/>
      <c r="AB86" s="500"/>
      <c r="AC86" s="500"/>
      <c r="AD86" s="500"/>
      <c r="AE86" s="500"/>
      <c r="AF86" s="500"/>
      <c r="AG86" s="500"/>
      <c r="AH86" s="500"/>
    </row>
    <row r="87" spans="1:34" ht="15.75" hidden="1" customHeight="1">
      <c r="A87" s="143"/>
      <c r="B87" s="143"/>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row>
    <row r="88" spans="1:34" ht="15" hidden="1" customHeight="1">
      <c r="A88" s="143"/>
      <c r="B88" s="143"/>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row>
    <row r="89" spans="1:34" ht="15" customHeight="1">
      <c r="A89" s="143"/>
      <c r="B89" s="143"/>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c r="AE89" s="143"/>
      <c r="AF89" s="143"/>
      <c r="AG89" s="143"/>
    </row>
    <row r="90" spans="1:34" ht="15" customHeight="1">
      <c r="A90" s="500" t="s">
        <v>1529</v>
      </c>
      <c r="B90" s="500"/>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00"/>
      <c r="AA90" s="500"/>
      <c r="AB90" s="500"/>
      <c r="AC90" s="500"/>
      <c r="AD90" s="500"/>
      <c r="AE90" s="500"/>
      <c r="AF90" s="500"/>
      <c r="AG90" s="500"/>
      <c r="AH90" s="500"/>
    </row>
    <row r="91" spans="1:34">
      <c r="A91" s="143"/>
      <c r="B91" s="143"/>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row>
    <row r="92" spans="1:34" hidden="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row>
    <row r="93" spans="1:34" ht="15" hidden="1" customHeight="1">
      <c r="A93" s="500" t="s">
        <v>1368</v>
      </c>
      <c r="B93" s="500"/>
      <c r="C93" s="500"/>
      <c r="D93" s="500"/>
      <c r="E93" s="500"/>
      <c r="F93" s="500"/>
      <c r="G93" s="500"/>
      <c r="H93" s="500"/>
      <c r="I93" s="500"/>
      <c r="J93" s="500"/>
      <c r="K93" s="500"/>
      <c r="L93" s="500"/>
      <c r="M93" s="500"/>
      <c r="N93" s="500"/>
      <c r="O93" s="500"/>
      <c r="P93" s="500"/>
      <c r="Q93" s="500"/>
      <c r="R93" s="500"/>
      <c r="S93" s="500"/>
      <c r="T93" s="500"/>
      <c r="U93" s="500"/>
      <c r="V93" s="500"/>
      <c r="W93" s="500"/>
      <c r="X93" s="500"/>
      <c r="Y93" s="500"/>
      <c r="Z93" s="500"/>
      <c r="AA93" s="500"/>
      <c r="AB93" s="500"/>
      <c r="AC93" s="500"/>
      <c r="AD93" s="500"/>
      <c r="AE93" s="500"/>
      <c r="AF93" s="500"/>
      <c r="AG93" s="500"/>
      <c r="AH93" s="500"/>
    </row>
    <row r="94" spans="1:34" hidden="1">
      <c r="A94" s="500"/>
      <c r="B94" s="500"/>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c r="AB94" s="500"/>
      <c r="AC94" s="500"/>
      <c r="AD94" s="500"/>
      <c r="AE94" s="500"/>
      <c r="AF94" s="500"/>
      <c r="AG94" s="500"/>
      <c r="AH94" s="500"/>
    </row>
    <row r="95" spans="1:34" hidden="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row>
    <row r="96" spans="1:34" ht="15" hidden="1" customHeight="1">
      <c r="A96" s="691" t="s">
        <v>63</v>
      </c>
      <c r="B96" s="691"/>
      <c r="C96" s="691"/>
      <c r="D96" s="691"/>
      <c r="E96" s="691"/>
      <c r="F96" s="691"/>
      <c r="G96" s="691"/>
      <c r="H96" s="691"/>
      <c r="I96" s="691"/>
      <c r="J96" s="691"/>
      <c r="K96" s="691"/>
      <c r="L96" s="691"/>
      <c r="M96" s="691"/>
      <c r="N96" s="691"/>
      <c r="O96" s="691"/>
      <c r="P96" s="691"/>
      <c r="Q96" s="691"/>
      <c r="R96" s="691"/>
      <c r="S96" s="691"/>
      <c r="T96" s="691"/>
      <c r="U96" s="691"/>
      <c r="V96" s="691"/>
      <c r="W96" s="691"/>
      <c r="X96" s="691"/>
      <c r="Y96" s="691"/>
      <c r="Z96" s="691"/>
      <c r="AA96" s="691"/>
      <c r="AB96" s="691"/>
      <c r="AC96" s="691"/>
      <c r="AD96" s="691"/>
      <c r="AE96" s="691"/>
      <c r="AF96" s="691"/>
      <c r="AG96" s="691"/>
      <c r="AH96" s="691"/>
    </row>
    <row r="97" spans="1:35" hidden="1">
      <c r="A97" s="691"/>
      <c r="B97" s="691"/>
      <c r="C97" s="691"/>
      <c r="D97" s="691"/>
      <c r="E97" s="691"/>
      <c r="F97" s="691"/>
      <c r="G97" s="691"/>
      <c r="H97" s="691"/>
      <c r="I97" s="691"/>
      <c r="J97" s="691"/>
      <c r="K97" s="691"/>
      <c r="L97" s="691"/>
      <c r="M97" s="691"/>
      <c r="N97" s="691"/>
      <c r="O97" s="691"/>
      <c r="P97" s="691"/>
      <c r="Q97" s="691"/>
      <c r="R97" s="691"/>
      <c r="S97" s="691"/>
      <c r="T97" s="691"/>
      <c r="U97" s="691"/>
      <c r="V97" s="691"/>
      <c r="W97" s="691"/>
      <c r="X97" s="691"/>
      <c r="Y97" s="691"/>
      <c r="Z97" s="691"/>
      <c r="AA97" s="691"/>
      <c r="AB97" s="691"/>
      <c r="AC97" s="691"/>
      <c r="AD97" s="691"/>
      <c r="AE97" s="691"/>
      <c r="AF97" s="691"/>
      <c r="AG97" s="691"/>
      <c r="AH97" s="691"/>
    </row>
    <row r="98" spans="1:35" hidden="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spans="1:35">
      <c r="A99" s="5" t="s">
        <v>64</v>
      </c>
      <c r="B99" s="5"/>
      <c r="C99" s="5"/>
      <c r="D99" s="5" t="s">
        <v>65</v>
      </c>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row>
    <row r="100" spans="1: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row>
    <row r="101" spans="1:35" ht="15" customHeight="1">
      <c r="A101" s="692" t="s">
        <v>1530</v>
      </c>
      <c r="B101" s="692"/>
      <c r="C101" s="692"/>
      <c r="D101" s="692"/>
      <c r="E101" s="692"/>
      <c r="F101" s="692"/>
      <c r="G101" s="692"/>
      <c r="H101" s="692"/>
      <c r="I101" s="692"/>
      <c r="J101" s="692"/>
      <c r="K101" s="692"/>
      <c r="L101" s="692"/>
      <c r="M101" s="692"/>
      <c r="N101" s="692"/>
      <c r="O101" s="692"/>
      <c r="P101" s="692"/>
      <c r="Q101" s="692"/>
      <c r="R101" s="692"/>
      <c r="S101" s="692"/>
      <c r="T101" s="692"/>
      <c r="U101" s="692"/>
      <c r="V101" s="692"/>
      <c r="W101" s="692"/>
      <c r="X101" s="692"/>
      <c r="Y101" s="692"/>
      <c r="Z101" s="692"/>
      <c r="AA101" s="692"/>
      <c r="AB101" s="692"/>
      <c r="AC101" s="692"/>
      <c r="AD101" s="692"/>
      <c r="AE101" s="692"/>
      <c r="AF101" s="692"/>
      <c r="AG101" s="692"/>
      <c r="AH101" s="692"/>
    </row>
    <row r="102" spans="1:35">
      <c r="A102" s="692"/>
      <c r="B102" s="692"/>
      <c r="C102" s="692"/>
      <c r="D102" s="692"/>
      <c r="E102" s="692"/>
      <c r="F102" s="692"/>
      <c r="G102" s="692"/>
      <c r="H102" s="692"/>
      <c r="I102" s="692"/>
      <c r="J102" s="692"/>
      <c r="K102" s="692"/>
      <c r="L102" s="692"/>
      <c r="M102" s="692"/>
      <c r="N102" s="692"/>
      <c r="O102" s="692"/>
      <c r="P102" s="692"/>
      <c r="Q102" s="692"/>
      <c r="R102" s="692"/>
      <c r="S102" s="692"/>
      <c r="T102" s="692"/>
      <c r="U102" s="692"/>
      <c r="V102" s="692"/>
      <c r="W102" s="692"/>
      <c r="X102" s="692"/>
      <c r="Y102" s="692"/>
      <c r="Z102" s="692"/>
      <c r="AA102" s="692"/>
      <c r="AB102" s="692"/>
      <c r="AC102" s="692"/>
      <c r="AD102" s="692"/>
      <c r="AE102" s="692"/>
      <c r="AF102" s="692"/>
      <c r="AG102" s="692"/>
      <c r="AH102" s="692"/>
    </row>
    <row r="103" spans="1:35">
      <c r="A103" s="500"/>
      <c r="B103" s="500"/>
      <c r="C103" s="500"/>
      <c r="D103" s="500"/>
      <c r="E103" s="500"/>
      <c r="F103" s="500"/>
      <c r="G103" s="500"/>
      <c r="H103" s="500"/>
      <c r="I103" s="500"/>
      <c r="J103" s="500"/>
      <c r="K103" s="500"/>
      <c r="L103" s="500"/>
      <c r="M103" s="500"/>
      <c r="N103" s="500"/>
      <c r="O103" s="500"/>
      <c r="P103" s="500"/>
      <c r="Q103" s="500"/>
      <c r="R103" s="500"/>
      <c r="S103" s="500"/>
      <c r="T103" s="500"/>
      <c r="U103" s="500"/>
      <c r="V103" s="500"/>
      <c r="W103" s="500"/>
      <c r="X103" s="500"/>
      <c r="Y103" s="500"/>
      <c r="Z103" s="500"/>
      <c r="AA103" s="500"/>
      <c r="AB103" s="500"/>
      <c r="AC103" s="500"/>
      <c r="AD103" s="500"/>
      <c r="AE103" s="500"/>
      <c r="AF103" s="500"/>
      <c r="AG103" s="500"/>
      <c r="AH103" s="500"/>
    </row>
    <row r="104" spans="1:35" hidden="1"/>
    <row r="105" spans="1:35" ht="15" customHeight="1">
      <c r="A105" s="682" t="s">
        <v>71</v>
      </c>
      <c r="B105" s="683"/>
      <c r="C105" s="683"/>
      <c r="D105" s="683"/>
      <c r="E105" s="683"/>
      <c r="F105" s="683"/>
      <c r="G105" s="683"/>
      <c r="H105" s="684"/>
      <c r="I105" s="470" t="s">
        <v>58</v>
      </c>
      <c r="J105" s="471"/>
      <c r="K105" s="471"/>
      <c r="L105" s="471"/>
      <c r="M105" s="471"/>
      <c r="N105" s="471"/>
      <c r="O105" s="471"/>
      <c r="P105" s="471"/>
      <c r="Q105" s="471"/>
      <c r="R105" s="471"/>
      <c r="S105" s="471"/>
      <c r="T105" s="471"/>
      <c r="U105" s="471"/>
      <c r="V105" s="471"/>
      <c r="W105" s="471"/>
      <c r="X105" s="471"/>
      <c r="Y105" s="471"/>
      <c r="Z105" s="471"/>
      <c r="AA105" s="471"/>
      <c r="AB105" s="471"/>
      <c r="AC105" s="471"/>
      <c r="AD105" s="471"/>
      <c r="AE105" s="471"/>
      <c r="AF105" s="471"/>
      <c r="AG105" s="471"/>
      <c r="AH105" s="472"/>
    </row>
    <row r="106" spans="1:35">
      <c r="A106" s="685"/>
      <c r="B106" s="686"/>
      <c r="C106" s="686"/>
      <c r="D106" s="686"/>
      <c r="E106" s="686"/>
      <c r="F106" s="686"/>
      <c r="G106" s="686"/>
      <c r="H106" s="687"/>
      <c r="I106" s="578" t="s">
        <v>67</v>
      </c>
      <c r="J106" s="580"/>
      <c r="K106" s="578" t="s">
        <v>68</v>
      </c>
      <c r="L106" s="579"/>
      <c r="M106" s="580"/>
      <c r="N106" s="578" t="s">
        <v>1452</v>
      </c>
      <c r="O106" s="579"/>
      <c r="P106" s="580"/>
      <c r="Q106" s="578" t="s">
        <v>73</v>
      </c>
      <c r="R106" s="579"/>
      <c r="S106" s="580"/>
      <c r="T106" s="578" t="s">
        <v>69</v>
      </c>
      <c r="U106" s="579"/>
      <c r="V106" s="580"/>
      <c r="W106" s="578" t="s">
        <v>70</v>
      </c>
      <c r="X106" s="579"/>
      <c r="Y106" s="580"/>
      <c r="Z106" s="578" t="s">
        <v>126</v>
      </c>
      <c r="AA106" s="579"/>
      <c r="AB106" s="580"/>
      <c r="AC106" s="578" t="s">
        <v>1451</v>
      </c>
      <c r="AD106" s="579"/>
      <c r="AE106" s="580"/>
      <c r="AF106" s="578" t="s">
        <v>39</v>
      </c>
      <c r="AG106" s="579"/>
      <c r="AH106" s="580"/>
    </row>
    <row r="107" spans="1:35" ht="66" customHeight="1">
      <c r="A107" s="688"/>
      <c r="B107" s="689"/>
      <c r="C107" s="689"/>
      <c r="D107" s="689"/>
      <c r="E107" s="689"/>
      <c r="F107" s="689"/>
      <c r="G107" s="689"/>
      <c r="H107" s="690"/>
      <c r="I107" s="581"/>
      <c r="J107" s="583"/>
      <c r="K107" s="581"/>
      <c r="L107" s="582"/>
      <c r="M107" s="583"/>
      <c r="N107" s="581"/>
      <c r="O107" s="582"/>
      <c r="P107" s="583"/>
      <c r="Q107" s="581"/>
      <c r="R107" s="582"/>
      <c r="S107" s="583"/>
      <c r="T107" s="581"/>
      <c r="U107" s="582"/>
      <c r="V107" s="583"/>
      <c r="W107" s="581"/>
      <c r="X107" s="582"/>
      <c r="Y107" s="583"/>
      <c r="Z107" s="581"/>
      <c r="AA107" s="582"/>
      <c r="AB107" s="583"/>
      <c r="AC107" s="581"/>
      <c r="AD107" s="582"/>
      <c r="AE107" s="583"/>
      <c r="AF107" s="581"/>
      <c r="AG107" s="582"/>
      <c r="AH107" s="583"/>
    </row>
    <row r="108" spans="1:35" ht="15" customHeight="1">
      <c r="A108" s="470" t="s">
        <v>40</v>
      </c>
      <c r="B108" s="471"/>
      <c r="C108" s="471"/>
      <c r="D108" s="471"/>
      <c r="E108" s="471"/>
      <c r="F108" s="471"/>
      <c r="G108" s="471"/>
      <c r="H108" s="472"/>
      <c r="I108" s="470" t="s">
        <v>41</v>
      </c>
      <c r="J108" s="472"/>
      <c r="K108" s="470" t="s">
        <v>42</v>
      </c>
      <c r="L108" s="471"/>
      <c r="M108" s="472"/>
      <c r="N108" s="470" t="s">
        <v>43</v>
      </c>
      <c r="O108" s="471"/>
      <c r="P108" s="472"/>
      <c r="Q108" s="470" t="s">
        <v>44</v>
      </c>
      <c r="R108" s="471"/>
      <c r="S108" s="472"/>
      <c r="T108" s="470" t="s">
        <v>45</v>
      </c>
      <c r="U108" s="471"/>
      <c r="V108" s="472"/>
      <c r="W108" s="470" t="s">
        <v>46</v>
      </c>
      <c r="X108" s="471"/>
      <c r="Y108" s="472"/>
      <c r="Z108" s="470" t="s">
        <v>47</v>
      </c>
      <c r="AA108" s="471"/>
      <c r="AB108" s="472"/>
      <c r="AC108" s="470" t="s">
        <v>48</v>
      </c>
      <c r="AD108" s="471"/>
      <c r="AE108" s="472"/>
      <c r="AF108" s="470" t="s">
        <v>72</v>
      </c>
      <c r="AG108" s="471"/>
      <c r="AH108" s="472"/>
    </row>
    <row r="109" spans="1:35">
      <c r="A109" s="673" t="s">
        <v>49</v>
      </c>
      <c r="B109" s="674"/>
      <c r="C109" s="674"/>
      <c r="D109" s="674"/>
      <c r="E109" s="674"/>
      <c r="F109" s="674"/>
      <c r="G109" s="674"/>
      <c r="H109" s="674"/>
      <c r="I109" s="674"/>
      <c r="J109" s="674"/>
      <c r="K109" s="674"/>
      <c r="L109" s="674"/>
      <c r="M109" s="674"/>
      <c r="N109" s="674"/>
      <c r="O109" s="674"/>
      <c r="P109" s="674"/>
      <c r="Q109" s="674"/>
      <c r="R109" s="674"/>
      <c r="S109" s="674"/>
      <c r="T109" s="674"/>
      <c r="U109" s="674"/>
      <c r="V109" s="674"/>
      <c r="W109" s="674"/>
      <c r="X109" s="674"/>
      <c r="Y109" s="674"/>
      <c r="Z109" s="674"/>
      <c r="AA109" s="674"/>
      <c r="AB109" s="674"/>
      <c r="AC109" s="674"/>
      <c r="AD109" s="674"/>
      <c r="AE109" s="674"/>
      <c r="AF109" s="674"/>
      <c r="AG109" s="674"/>
      <c r="AH109" s="675"/>
    </row>
    <row r="110" spans="1:35" ht="24" customHeight="1">
      <c r="A110" s="467" t="s">
        <v>50</v>
      </c>
      <c r="B110" s="468"/>
      <c r="C110" s="468"/>
      <c r="D110" s="468"/>
      <c r="E110" s="468"/>
      <c r="F110" s="468"/>
      <c r="G110" s="468"/>
      <c r="H110" s="469"/>
      <c r="I110" s="758">
        <v>1121517</v>
      </c>
      <c r="J110" s="760"/>
      <c r="K110" s="758">
        <v>5378527</v>
      </c>
      <c r="L110" s="759"/>
      <c r="M110" s="760"/>
      <c r="N110" s="758">
        <v>13147130</v>
      </c>
      <c r="O110" s="759"/>
      <c r="P110" s="760"/>
      <c r="Q110" s="758"/>
      <c r="R110" s="759"/>
      <c r="S110" s="760"/>
      <c r="T110" s="758"/>
      <c r="U110" s="759"/>
      <c r="V110" s="760"/>
      <c r="W110" s="758"/>
      <c r="X110" s="759"/>
      <c r="Y110" s="760"/>
      <c r="Z110" s="758">
        <v>607825</v>
      </c>
      <c r="AA110" s="759"/>
      <c r="AB110" s="760"/>
      <c r="AC110" s="758">
        <v>760816</v>
      </c>
      <c r="AD110" s="759"/>
      <c r="AE110" s="760"/>
      <c r="AF110" s="476">
        <v>21015815</v>
      </c>
      <c r="AG110" s="477"/>
      <c r="AH110" s="478"/>
      <c r="AI110" s="154"/>
    </row>
    <row r="111" spans="1:35" ht="15" customHeight="1">
      <c r="A111" s="467" t="s">
        <v>51</v>
      </c>
      <c r="B111" s="468"/>
      <c r="C111" s="468"/>
      <c r="D111" s="468"/>
      <c r="E111" s="468"/>
      <c r="F111" s="468"/>
      <c r="G111" s="468"/>
      <c r="H111" s="469"/>
      <c r="I111" s="758"/>
      <c r="J111" s="760"/>
      <c r="K111" s="758"/>
      <c r="L111" s="759"/>
      <c r="M111" s="760"/>
      <c r="N111" s="758"/>
      <c r="O111" s="759"/>
      <c r="P111" s="760"/>
      <c r="Q111" s="758"/>
      <c r="R111" s="759"/>
      <c r="S111" s="760"/>
      <c r="T111" s="758"/>
      <c r="U111" s="759"/>
      <c r="V111" s="760"/>
      <c r="W111" s="758"/>
      <c r="X111" s="759"/>
      <c r="Y111" s="760"/>
      <c r="Z111" s="813">
        <v>4128063.42</v>
      </c>
      <c r="AA111" s="814"/>
      <c r="AB111" s="815"/>
      <c r="AC111" s="813"/>
      <c r="AD111" s="814"/>
      <c r="AE111" s="815"/>
      <c r="AF111" s="476">
        <v>4128063.42</v>
      </c>
      <c r="AG111" s="477"/>
      <c r="AH111" s="478"/>
    </row>
    <row r="112" spans="1:35" ht="15" customHeight="1">
      <c r="A112" s="467" t="s">
        <v>52</v>
      </c>
      <c r="B112" s="468"/>
      <c r="C112" s="468"/>
      <c r="D112" s="468"/>
      <c r="E112" s="468"/>
      <c r="F112" s="468"/>
      <c r="G112" s="468"/>
      <c r="H112" s="469"/>
      <c r="I112" s="758"/>
      <c r="J112" s="760"/>
      <c r="K112" s="758">
        <v>-22330</v>
      </c>
      <c r="L112" s="759"/>
      <c r="M112" s="760"/>
      <c r="N112" s="758">
        <v>-1107826</v>
      </c>
      <c r="O112" s="759"/>
      <c r="P112" s="760"/>
      <c r="Q112" s="758"/>
      <c r="R112" s="759"/>
      <c r="S112" s="760"/>
      <c r="T112" s="758"/>
      <c r="U112" s="759"/>
      <c r="V112" s="760"/>
      <c r="W112" s="758"/>
      <c r="X112" s="759"/>
      <c r="Y112" s="760"/>
      <c r="Z112" s="813"/>
      <c r="AA112" s="814"/>
      <c r="AB112" s="815"/>
      <c r="AC112" s="813"/>
      <c r="AD112" s="814"/>
      <c r="AE112" s="815"/>
      <c r="AF112" s="476">
        <v>-1130156</v>
      </c>
      <c r="AG112" s="477"/>
      <c r="AH112" s="478"/>
    </row>
    <row r="113" spans="1:34" ht="15" customHeight="1">
      <c r="A113" s="467" t="s">
        <v>53</v>
      </c>
      <c r="B113" s="468"/>
      <c r="C113" s="468"/>
      <c r="D113" s="468"/>
      <c r="E113" s="468"/>
      <c r="F113" s="468"/>
      <c r="G113" s="468"/>
      <c r="H113" s="469"/>
      <c r="I113" s="758"/>
      <c r="J113" s="760"/>
      <c r="K113" s="758"/>
      <c r="L113" s="759"/>
      <c r="M113" s="760"/>
      <c r="N113" s="758">
        <v>2301458</v>
      </c>
      <c r="O113" s="759"/>
      <c r="P113" s="760"/>
      <c r="Q113" s="758"/>
      <c r="R113" s="759"/>
      <c r="S113" s="760"/>
      <c r="T113" s="758"/>
      <c r="U113" s="759"/>
      <c r="V113" s="760"/>
      <c r="W113" s="758"/>
      <c r="X113" s="759"/>
      <c r="Y113" s="760"/>
      <c r="Z113" s="813">
        <v>-1545569.44</v>
      </c>
      <c r="AA113" s="814"/>
      <c r="AB113" s="815"/>
      <c r="AC113" s="813">
        <v>-755889.04</v>
      </c>
      <c r="AD113" s="814"/>
      <c r="AE113" s="815"/>
      <c r="AF113" s="476">
        <v>-0.47999999998137355</v>
      </c>
      <c r="AG113" s="477"/>
      <c r="AH113" s="478"/>
    </row>
    <row r="114" spans="1:34" ht="22.5" customHeight="1">
      <c r="A114" s="467" t="s">
        <v>54</v>
      </c>
      <c r="B114" s="468"/>
      <c r="C114" s="468"/>
      <c r="D114" s="468"/>
      <c r="E114" s="468"/>
      <c r="F114" s="468"/>
      <c r="G114" s="468"/>
      <c r="H114" s="469"/>
      <c r="I114" s="476">
        <v>1121517</v>
      </c>
      <c r="J114" s="478"/>
      <c r="K114" s="476">
        <v>5356197</v>
      </c>
      <c r="L114" s="477"/>
      <c r="M114" s="478"/>
      <c r="N114" s="476">
        <v>14340762</v>
      </c>
      <c r="O114" s="477"/>
      <c r="P114" s="478"/>
      <c r="Q114" s="476">
        <v>0</v>
      </c>
      <c r="R114" s="477"/>
      <c r="S114" s="478"/>
      <c r="T114" s="476">
        <v>0</v>
      </c>
      <c r="U114" s="477"/>
      <c r="V114" s="478"/>
      <c r="W114" s="476"/>
      <c r="X114" s="477"/>
      <c r="Y114" s="478"/>
      <c r="Z114" s="510">
        <v>3190318.98</v>
      </c>
      <c r="AA114" s="511"/>
      <c r="AB114" s="512"/>
      <c r="AC114" s="510">
        <v>4926.9599999999627</v>
      </c>
      <c r="AD114" s="511"/>
      <c r="AE114" s="512"/>
      <c r="AF114" s="476">
        <v>24013721.940000001</v>
      </c>
      <c r="AG114" s="477"/>
      <c r="AH114" s="478"/>
    </row>
    <row r="115" spans="1:34" ht="15" customHeight="1">
      <c r="A115" s="673" t="s">
        <v>55</v>
      </c>
      <c r="B115" s="674"/>
      <c r="C115" s="674"/>
      <c r="D115" s="674"/>
      <c r="E115" s="674"/>
      <c r="F115" s="674"/>
      <c r="G115" s="674"/>
      <c r="H115" s="674"/>
      <c r="I115" s="674"/>
      <c r="J115" s="674"/>
      <c r="K115" s="674"/>
      <c r="L115" s="674"/>
      <c r="M115" s="674"/>
      <c r="N115" s="674"/>
      <c r="O115" s="674"/>
      <c r="P115" s="674"/>
      <c r="Q115" s="674"/>
      <c r="R115" s="674"/>
      <c r="S115" s="674"/>
      <c r="T115" s="674"/>
      <c r="U115" s="674"/>
      <c r="V115" s="674"/>
      <c r="W115" s="674"/>
      <c r="X115" s="674"/>
      <c r="Y115" s="674"/>
      <c r="Z115" s="674"/>
      <c r="AA115" s="674"/>
      <c r="AB115" s="674"/>
      <c r="AC115" s="674"/>
      <c r="AD115" s="674"/>
      <c r="AE115" s="674"/>
      <c r="AF115" s="674"/>
      <c r="AG115" s="674"/>
      <c r="AH115" s="675"/>
    </row>
    <row r="116" spans="1:34" ht="23.25" customHeight="1">
      <c r="A116" s="467" t="s">
        <v>50</v>
      </c>
      <c r="B116" s="468"/>
      <c r="C116" s="468"/>
      <c r="D116" s="468"/>
      <c r="E116" s="468"/>
      <c r="F116" s="468"/>
      <c r="G116" s="468"/>
      <c r="H116" s="469"/>
      <c r="I116" s="510"/>
      <c r="J116" s="512"/>
      <c r="K116" s="510">
        <v>3110937.41</v>
      </c>
      <c r="L116" s="511"/>
      <c r="M116" s="512"/>
      <c r="N116" s="510">
        <v>9074549.3100000005</v>
      </c>
      <c r="O116" s="511"/>
      <c r="P116" s="512"/>
      <c r="Q116" s="510"/>
      <c r="R116" s="511"/>
      <c r="S116" s="512"/>
      <c r="T116" s="476"/>
      <c r="U116" s="477"/>
      <c r="V116" s="478"/>
      <c r="W116" s="476"/>
      <c r="X116" s="477"/>
      <c r="Y116" s="478"/>
      <c r="Z116" s="476"/>
      <c r="AA116" s="477"/>
      <c r="AB116" s="478"/>
      <c r="AC116" s="476"/>
      <c r="AD116" s="477"/>
      <c r="AE116" s="478"/>
      <c r="AF116" s="476">
        <v>12185486.720000001</v>
      </c>
      <c r="AG116" s="477"/>
      <c r="AH116" s="478"/>
    </row>
    <row r="117" spans="1:34" ht="15" customHeight="1">
      <c r="A117" s="467" t="s">
        <v>51</v>
      </c>
      <c r="B117" s="468"/>
      <c r="C117" s="468"/>
      <c r="D117" s="468"/>
      <c r="E117" s="468"/>
      <c r="F117" s="468"/>
      <c r="G117" s="468"/>
      <c r="H117" s="469"/>
      <c r="I117" s="510"/>
      <c r="J117" s="512"/>
      <c r="K117" s="510">
        <v>253809.07</v>
      </c>
      <c r="L117" s="511"/>
      <c r="M117" s="512"/>
      <c r="N117" s="510">
        <v>795715.68</v>
      </c>
      <c r="O117" s="511"/>
      <c r="P117" s="512"/>
      <c r="Q117" s="510"/>
      <c r="R117" s="511"/>
      <c r="S117" s="512"/>
      <c r="T117" s="476"/>
      <c r="U117" s="477"/>
      <c r="V117" s="478"/>
      <c r="W117" s="476"/>
      <c r="X117" s="477"/>
      <c r="Y117" s="478"/>
      <c r="Z117" s="476"/>
      <c r="AA117" s="477"/>
      <c r="AB117" s="478"/>
      <c r="AC117" s="476"/>
      <c r="AD117" s="477"/>
      <c r="AE117" s="478"/>
      <c r="AF117" s="476">
        <v>1049524.75</v>
      </c>
      <c r="AG117" s="477"/>
      <c r="AH117" s="478"/>
    </row>
    <row r="118" spans="1:34" ht="15" customHeight="1">
      <c r="A118" s="467" t="s">
        <v>52</v>
      </c>
      <c r="B118" s="468"/>
      <c r="C118" s="468"/>
      <c r="D118" s="468"/>
      <c r="E118" s="468"/>
      <c r="F118" s="468"/>
      <c r="G118" s="468"/>
      <c r="H118" s="469"/>
      <c r="I118" s="510"/>
      <c r="J118" s="512"/>
      <c r="K118" s="510"/>
      <c r="L118" s="511"/>
      <c r="M118" s="512"/>
      <c r="N118" s="510"/>
      <c r="O118" s="511"/>
      <c r="P118" s="512"/>
      <c r="Q118" s="510"/>
      <c r="R118" s="511"/>
      <c r="S118" s="512"/>
      <c r="T118" s="476"/>
      <c r="U118" s="477"/>
      <c r="V118" s="478"/>
      <c r="W118" s="476"/>
      <c r="X118" s="477"/>
      <c r="Y118" s="478"/>
      <c r="Z118" s="476"/>
      <c r="AA118" s="477"/>
      <c r="AB118" s="478"/>
      <c r="AC118" s="476"/>
      <c r="AD118" s="477"/>
      <c r="AE118" s="478"/>
      <c r="AF118" s="476">
        <v>0</v>
      </c>
      <c r="AG118" s="477"/>
      <c r="AH118" s="478"/>
    </row>
    <row r="119" spans="1:34" ht="21.75" customHeight="1">
      <c r="A119" s="467" t="s">
        <v>54</v>
      </c>
      <c r="B119" s="468"/>
      <c r="C119" s="468"/>
      <c r="D119" s="468"/>
      <c r="E119" s="468"/>
      <c r="F119" s="468"/>
      <c r="G119" s="468"/>
      <c r="H119" s="469"/>
      <c r="I119" s="510">
        <v>0</v>
      </c>
      <c r="J119" s="512"/>
      <c r="K119" s="510">
        <v>3364746.48</v>
      </c>
      <c r="L119" s="511"/>
      <c r="M119" s="512"/>
      <c r="N119" s="510">
        <v>9870264.9900000002</v>
      </c>
      <c r="O119" s="511"/>
      <c r="P119" s="512"/>
      <c r="Q119" s="510">
        <v>0</v>
      </c>
      <c r="R119" s="511"/>
      <c r="S119" s="512"/>
      <c r="T119" s="476">
        <v>0</v>
      </c>
      <c r="U119" s="477"/>
      <c r="V119" s="478"/>
      <c r="W119" s="476">
        <v>0</v>
      </c>
      <c r="X119" s="477"/>
      <c r="Y119" s="478"/>
      <c r="Z119" s="476">
        <v>0</v>
      </c>
      <c r="AA119" s="477"/>
      <c r="AB119" s="478"/>
      <c r="AC119" s="476">
        <v>0</v>
      </c>
      <c r="AD119" s="477"/>
      <c r="AE119" s="478"/>
      <c r="AF119" s="476">
        <v>13235011.470000001</v>
      </c>
      <c r="AG119" s="477"/>
      <c r="AH119" s="478"/>
    </row>
    <row r="120" spans="1:34" ht="15" customHeight="1">
      <c r="A120" s="673" t="s">
        <v>56</v>
      </c>
      <c r="B120" s="674"/>
      <c r="C120" s="674"/>
      <c r="D120" s="674"/>
      <c r="E120" s="674"/>
      <c r="F120" s="674"/>
      <c r="G120" s="674"/>
      <c r="H120" s="674"/>
      <c r="I120" s="674"/>
      <c r="J120" s="674"/>
      <c r="K120" s="674"/>
      <c r="L120" s="674"/>
      <c r="M120" s="674"/>
      <c r="N120" s="674"/>
      <c r="O120" s="674"/>
      <c r="P120" s="674"/>
      <c r="Q120" s="674"/>
      <c r="R120" s="674"/>
      <c r="S120" s="674"/>
      <c r="T120" s="674"/>
      <c r="U120" s="674"/>
      <c r="V120" s="674"/>
      <c r="W120" s="674"/>
      <c r="X120" s="674"/>
      <c r="Y120" s="674"/>
      <c r="Z120" s="674"/>
      <c r="AA120" s="674"/>
      <c r="AB120" s="674"/>
      <c r="AC120" s="674"/>
      <c r="AD120" s="674"/>
      <c r="AE120" s="674"/>
      <c r="AF120" s="674"/>
      <c r="AG120" s="674"/>
      <c r="AH120" s="675"/>
    </row>
    <row r="121" spans="1:34" ht="21.75" customHeight="1">
      <c r="A121" s="467" t="s">
        <v>50</v>
      </c>
      <c r="B121" s="468"/>
      <c r="C121" s="468"/>
      <c r="D121" s="468"/>
      <c r="E121" s="468"/>
      <c r="F121" s="468"/>
      <c r="G121" s="468"/>
      <c r="H121" s="469"/>
      <c r="I121" s="476"/>
      <c r="J121" s="478"/>
      <c r="K121" s="476"/>
      <c r="L121" s="477"/>
      <c r="M121" s="478"/>
      <c r="N121" s="476"/>
      <c r="O121" s="477"/>
      <c r="P121" s="478"/>
      <c r="Q121" s="476"/>
      <c r="R121" s="477"/>
      <c r="S121" s="478"/>
      <c r="T121" s="476"/>
      <c r="U121" s="477"/>
      <c r="V121" s="478"/>
      <c r="W121" s="476"/>
      <c r="X121" s="477"/>
      <c r="Y121" s="478"/>
      <c r="Z121" s="476"/>
      <c r="AA121" s="477"/>
      <c r="AB121" s="478"/>
      <c r="AC121" s="476"/>
      <c r="AD121" s="477"/>
      <c r="AE121" s="478"/>
      <c r="AF121" s="476">
        <v>0</v>
      </c>
      <c r="AG121" s="477"/>
      <c r="AH121" s="478"/>
    </row>
    <row r="122" spans="1:34" ht="15" customHeight="1">
      <c r="A122" s="467" t="s">
        <v>51</v>
      </c>
      <c r="B122" s="468"/>
      <c r="C122" s="468"/>
      <c r="D122" s="468"/>
      <c r="E122" s="468"/>
      <c r="F122" s="468"/>
      <c r="G122" s="468"/>
      <c r="H122" s="469"/>
      <c r="I122" s="476"/>
      <c r="J122" s="478"/>
      <c r="K122" s="476"/>
      <c r="L122" s="477"/>
      <c r="M122" s="478"/>
      <c r="N122" s="476"/>
      <c r="O122" s="477"/>
      <c r="P122" s="478"/>
      <c r="Q122" s="476"/>
      <c r="R122" s="477"/>
      <c r="S122" s="478"/>
      <c r="T122" s="476"/>
      <c r="U122" s="477"/>
      <c r="V122" s="478"/>
      <c r="W122" s="476"/>
      <c r="X122" s="477"/>
      <c r="Y122" s="478"/>
      <c r="Z122" s="476"/>
      <c r="AA122" s="477"/>
      <c r="AB122" s="478"/>
      <c r="AC122" s="476"/>
      <c r="AD122" s="477"/>
      <c r="AE122" s="478"/>
      <c r="AF122" s="476">
        <v>0</v>
      </c>
      <c r="AG122" s="477"/>
      <c r="AH122" s="478"/>
    </row>
    <row r="123" spans="1:34" ht="15" customHeight="1">
      <c r="A123" s="467" t="s">
        <v>52</v>
      </c>
      <c r="B123" s="468"/>
      <c r="C123" s="468"/>
      <c r="D123" s="468"/>
      <c r="E123" s="468"/>
      <c r="F123" s="468"/>
      <c r="G123" s="468"/>
      <c r="H123" s="469"/>
      <c r="I123" s="476"/>
      <c r="J123" s="478"/>
      <c r="K123" s="476"/>
      <c r="L123" s="477"/>
      <c r="M123" s="478"/>
      <c r="N123" s="476"/>
      <c r="O123" s="477"/>
      <c r="P123" s="478"/>
      <c r="Q123" s="476"/>
      <c r="R123" s="477"/>
      <c r="S123" s="478"/>
      <c r="T123" s="476"/>
      <c r="U123" s="477"/>
      <c r="V123" s="478"/>
      <c r="W123" s="476"/>
      <c r="X123" s="477"/>
      <c r="Y123" s="478"/>
      <c r="Z123" s="476"/>
      <c r="AA123" s="477"/>
      <c r="AB123" s="478"/>
      <c r="AC123" s="476"/>
      <c r="AD123" s="477"/>
      <c r="AE123" s="478"/>
      <c r="AF123" s="476">
        <v>0</v>
      </c>
      <c r="AG123" s="477"/>
      <c r="AH123" s="478"/>
    </row>
    <row r="124" spans="1:34" ht="22.5" customHeight="1">
      <c r="A124" s="467" t="s">
        <v>54</v>
      </c>
      <c r="B124" s="468"/>
      <c r="C124" s="468"/>
      <c r="D124" s="468"/>
      <c r="E124" s="468"/>
      <c r="F124" s="468"/>
      <c r="G124" s="468"/>
      <c r="H124" s="469"/>
      <c r="I124" s="476">
        <v>0</v>
      </c>
      <c r="J124" s="478"/>
      <c r="K124" s="476">
        <v>0</v>
      </c>
      <c r="L124" s="477"/>
      <c r="M124" s="478"/>
      <c r="N124" s="476">
        <v>0</v>
      </c>
      <c r="O124" s="477"/>
      <c r="P124" s="478"/>
      <c r="Q124" s="476">
        <v>0</v>
      </c>
      <c r="R124" s="477"/>
      <c r="S124" s="478"/>
      <c r="T124" s="476">
        <v>0</v>
      </c>
      <c r="U124" s="477"/>
      <c r="V124" s="478"/>
      <c r="W124" s="476">
        <v>0</v>
      </c>
      <c r="X124" s="477"/>
      <c r="Y124" s="478"/>
      <c r="Z124" s="476">
        <v>0</v>
      </c>
      <c r="AA124" s="477"/>
      <c r="AB124" s="478"/>
      <c r="AC124" s="476">
        <v>0</v>
      </c>
      <c r="AD124" s="477"/>
      <c r="AE124" s="478"/>
      <c r="AF124" s="476">
        <v>0</v>
      </c>
      <c r="AG124" s="477"/>
      <c r="AH124" s="478"/>
    </row>
    <row r="125" spans="1:34">
      <c r="A125" s="673" t="s">
        <v>57</v>
      </c>
      <c r="B125" s="674"/>
      <c r="C125" s="674"/>
      <c r="D125" s="674"/>
      <c r="E125" s="674"/>
      <c r="F125" s="674"/>
      <c r="G125" s="674"/>
      <c r="H125" s="674"/>
      <c r="I125" s="674"/>
      <c r="J125" s="674"/>
      <c r="K125" s="674"/>
      <c r="L125" s="674"/>
      <c r="M125" s="674"/>
      <c r="N125" s="674"/>
      <c r="O125" s="674"/>
      <c r="P125" s="674"/>
      <c r="Q125" s="674"/>
      <c r="R125" s="674"/>
      <c r="S125" s="674"/>
      <c r="T125" s="674"/>
      <c r="U125" s="674"/>
      <c r="V125" s="674"/>
      <c r="W125" s="674"/>
      <c r="X125" s="674"/>
      <c r="Y125" s="674"/>
      <c r="Z125" s="674"/>
      <c r="AA125" s="674"/>
      <c r="AB125" s="674"/>
      <c r="AC125" s="674"/>
      <c r="AD125" s="674"/>
      <c r="AE125" s="674"/>
      <c r="AF125" s="674"/>
      <c r="AG125" s="674"/>
      <c r="AH125" s="675"/>
    </row>
    <row r="126" spans="1:34" ht="23.25" customHeight="1">
      <c r="A126" s="467" t="s">
        <v>50</v>
      </c>
      <c r="B126" s="468"/>
      <c r="C126" s="468"/>
      <c r="D126" s="468"/>
      <c r="E126" s="468"/>
      <c r="F126" s="468"/>
      <c r="G126" s="468"/>
      <c r="H126" s="469"/>
      <c r="I126" s="476">
        <v>1121517</v>
      </c>
      <c r="J126" s="478"/>
      <c r="K126" s="476">
        <v>2267589.59</v>
      </c>
      <c r="L126" s="477"/>
      <c r="M126" s="478"/>
      <c r="N126" s="476">
        <v>4072580.6899999995</v>
      </c>
      <c r="O126" s="477"/>
      <c r="P126" s="478"/>
      <c r="Q126" s="476">
        <v>0</v>
      </c>
      <c r="R126" s="477"/>
      <c r="S126" s="478"/>
      <c r="T126" s="476">
        <v>0</v>
      </c>
      <c r="U126" s="477"/>
      <c r="V126" s="478"/>
      <c r="W126" s="476">
        <v>0</v>
      </c>
      <c r="X126" s="477"/>
      <c r="Y126" s="478"/>
      <c r="Z126" s="476">
        <v>607825</v>
      </c>
      <c r="AA126" s="477"/>
      <c r="AB126" s="478"/>
      <c r="AC126" s="476">
        <v>760816</v>
      </c>
      <c r="AD126" s="477"/>
      <c r="AE126" s="478"/>
      <c r="AF126" s="476">
        <v>8830328.2799999993</v>
      </c>
      <c r="AG126" s="477"/>
      <c r="AH126" s="478"/>
    </row>
    <row r="127" spans="1:34" ht="23.25" customHeight="1">
      <c r="A127" s="467" t="s">
        <v>54</v>
      </c>
      <c r="B127" s="468"/>
      <c r="C127" s="468"/>
      <c r="D127" s="468"/>
      <c r="E127" s="468"/>
      <c r="F127" s="468"/>
      <c r="G127" s="468"/>
      <c r="H127" s="469"/>
      <c r="I127" s="476">
        <v>1121517</v>
      </c>
      <c r="J127" s="478"/>
      <c r="K127" s="476">
        <v>1991450.52</v>
      </c>
      <c r="L127" s="477"/>
      <c r="M127" s="478"/>
      <c r="N127" s="476">
        <v>4470497.01</v>
      </c>
      <c r="O127" s="477"/>
      <c r="P127" s="478"/>
      <c r="Q127" s="476">
        <v>0</v>
      </c>
      <c r="R127" s="477"/>
      <c r="S127" s="478"/>
      <c r="T127" s="476">
        <v>0</v>
      </c>
      <c r="U127" s="477"/>
      <c r="V127" s="478"/>
      <c r="W127" s="476">
        <v>0</v>
      </c>
      <c r="X127" s="477"/>
      <c r="Y127" s="478"/>
      <c r="Z127" s="476">
        <v>3190318.98</v>
      </c>
      <c r="AA127" s="477"/>
      <c r="AB127" s="478"/>
      <c r="AC127" s="476">
        <v>4926.9599999999627</v>
      </c>
      <c r="AD127" s="477"/>
      <c r="AE127" s="478"/>
      <c r="AF127" s="476">
        <v>10778712.470000001</v>
      </c>
      <c r="AG127" s="477"/>
      <c r="AH127" s="478"/>
    </row>
    <row r="130" spans="1:34" ht="15" hidden="1" customHeight="1"/>
    <row r="131" spans="1:34" ht="15" hidden="1" customHeight="1"/>
    <row r="132" spans="1:34" ht="15" hidden="1" customHeight="1"/>
    <row r="133" spans="1:34" ht="15" hidden="1" customHeight="1"/>
    <row r="134" spans="1:34" ht="15" hidden="1" customHeight="1"/>
    <row r="135" spans="1:34" ht="15" hidden="1" customHeight="1"/>
    <row r="136" spans="1:34" ht="15" hidden="1" customHeight="1"/>
    <row r="137" spans="1:34" ht="15" hidden="1" customHeight="1"/>
    <row r="138" spans="1:34" ht="15" hidden="1" customHeight="1"/>
    <row r="141" spans="1:34" ht="15" customHeight="1">
      <c r="A141" s="682" t="s">
        <v>71</v>
      </c>
      <c r="B141" s="683"/>
      <c r="C141" s="683"/>
      <c r="D141" s="683"/>
      <c r="E141" s="683"/>
      <c r="F141" s="683"/>
      <c r="G141" s="683"/>
      <c r="H141" s="684"/>
      <c r="I141" s="470" t="s">
        <v>74</v>
      </c>
      <c r="J141" s="471"/>
      <c r="K141" s="471"/>
      <c r="L141" s="471"/>
      <c r="M141" s="471"/>
      <c r="N141" s="471"/>
      <c r="O141" s="471"/>
      <c r="P141" s="471"/>
      <c r="Q141" s="471"/>
      <c r="R141" s="471"/>
      <c r="S141" s="471"/>
      <c r="T141" s="471"/>
      <c r="U141" s="471"/>
      <c r="V141" s="471"/>
      <c r="W141" s="471"/>
      <c r="X141" s="471"/>
      <c r="Y141" s="471"/>
      <c r="Z141" s="471"/>
      <c r="AA141" s="471"/>
      <c r="AB141" s="471"/>
      <c r="AC141" s="471"/>
      <c r="AD141" s="471"/>
      <c r="AE141" s="471"/>
      <c r="AF141" s="471"/>
      <c r="AG141" s="471"/>
      <c r="AH141" s="472"/>
    </row>
    <row r="142" spans="1:34">
      <c r="A142" s="685"/>
      <c r="B142" s="686"/>
      <c r="C142" s="686"/>
      <c r="D142" s="686"/>
      <c r="E142" s="686"/>
      <c r="F142" s="686"/>
      <c r="G142" s="686"/>
      <c r="H142" s="687"/>
      <c r="I142" s="578" t="s">
        <v>67</v>
      </c>
      <c r="J142" s="580"/>
      <c r="K142" s="578" t="s">
        <v>68</v>
      </c>
      <c r="L142" s="579"/>
      <c r="M142" s="580"/>
      <c r="N142" s="578" t="s">
        <v>125</v>
      </c>
      <c r="O142" s="579"/>
      <c r="P142" s="580"/>
      <c r="Q142" s="578" t="s">
        <v>73</v>
      </c>
      <c r="R142" s="579"/>
      <c r="S142" s="580"/>
      <c r="T142" s="578" t="s">
        <v>69</v>
      </c>
      <c r="U142" s="579"/>
      <c r="V142" s="580"/>
      <c r="W142" s="578" t="s">
        <v>70</v>
      </c>
      <c r="X142" s="579"/>
      <c r="Y142" s="580"/>
      <c r="Z142" s="578" t="s">
        <v>126</v>
      </c>
      <c r="AA142" s="579"/>
      <c r="AB142" s="580"/>
      <c r="AC142" s="578" t="s">
        <v>127</v>
      </c>
      <c r="AD142" s="579"/>
      <c r="AE142" s="580"/>
      <c r="AF142" s="578" t="s">
        <v>39</v>
      </c>
      <c r="AG142" s="579"/>
      <c r="AH142" s="580"/>
    </row>
    <row r="143" spans="1:34" ht="66" customHeight="1">
      <c r="A143" s="688"/>
      <c r="B143" s="689"/>
      <c r="C143" s="689"/>
      <c r="D143" s="689"/>
      <c r="E143" s="689"/>
      <c r="F143" s="689"/>
      <c r="G143" s="689"/>
      <c r="H143" s="690"/>
      <c r="I143" s="581"/>
      <c r="J143" s="583"/>
      <c r="K143" s="581"/>
      <c r="L143" s="582"/>
      <c r="M143" s="583"/>
      <c r="N143" s="581"/>
      <c r="O143" s="582"/>
      <c r="P143" s="583"/>
      <c r="Q143" s="581"/>
      <c r="R143" s="582"/>
      <c r="S143" s="583"/>
      <c r="T143" s="581"/>
      <c r="U143" s="582"/>
      <c r="V143" s="583"/>
      <c r="W143" s="581"/>
      <c r="X143" s="582"/>
      <c r="Y143" s="583"/>
      <c r="Z143" s="581"/>
      <c r="AA143" s="582"/>
      <c r="AB143" s="583"/>
      <c r="AC143" s="581"/>
      <c r="AD143" s="582"/>
      <c r="AE143" s="583"/>
      <c r="AF143" s="581"/>
      <c r="AG143" s="582"/>
      <c r="AH143" s="583"/>
    </row>
    <row r="144" spans="1:34">
      <c r="A144" s="470" t="s">
        <v>40</v>
      </c>
      <c r="B144" s="471"/>
      <c r="C144" s="471"/>
      <c r="D144" s="471"/>
      <c r="E144" s="471"/>
      <c r="F144" s="471"/>
      <c r="G144" s="471"/>
      <c r="H144" s="472"/>
      <c r="I144" s="470" t="s">
        <v>41</v>
      </c>
      <c r="J144" s="472"/>
      <c r="K144" s="470" t="s">
        <v>42</v>
      </c>
      <c r="L144" s="471"/>
      <c r="M144" s="472"/>
      <c r="N144" s="470" t="s">
        <v>43</v>
      </c>
      <c r="O144" s="471"/>
      <c r="P144" s="472"/>
      <c r="Q144" s="470" t="s">
        <v>44</v>
      </c>
      <c r="R144" s="471"/>
      <c r="S144" s="472"/>
      <c r="T144" s="470" t="s">
        <v>45</v>
      </c>
      <c r="U144" s="471"/>
      <c r="V144" s="472"/>
      <c r="W144" s="470" t="s">
        <v>46</v>
      </c>
      <c r="X144" s="471"/>
      <c r="Y144" s="472"/>
      <c r="Z144" s="470" t="s">
        <v>47</v>
      </c>
      <c r="AA144" s="471"/>
      <c r="AB144" s="472"/>
      <c r="AC144" s="470" t="s">
        <v>48</v>
      </c>
      <c r="AD144" s="471"/>
      <c r="AE144" s="472"/>
      <c r="AF144" s="470" t="s">
        <v>72</v>
      </c>
      <c r="AG144" s="471"/>
      <c r="AH144" s="472"/>
    </row>
    <row r="145" spans="1:34">
      <c r="A145" s="673" t="s">
        <v>49</v>
      </c>
      <c r="B145" s="674"/>
      <c r="C145" s="674"/>
      <c r="D145" s="674"/>
      <c r="E145" s="674"/>
      <c r="F145" s="674"/>
      <c r="G145" s="674"/>
      <c r="H145" s="674"/>
      <c r="I145" s="674"/>
      <c r="J145" s="674"/>
      <c r="K145" s="674"/>
      <c r="L145" s="674"/>
      <c r="M145" s="674"/>
      <c r="N145" s="674"/>
      <c r="O145" s="674"/>
      <c r="P145" s="674"/>
      <c r="Q145" s="674"/>
      <c r="R145" s="674"/>
      <c r="S145" s="674"/>
      <c r="T145" s="674"/>
      <c r="U145" s="674"/>
      <c r="V145" s="674"/>
      <c r="W145" s="674"/>
      <c r="X145" s="674"/>
      <c r="Y145" s="674"/>
      <c r="Z145" s="674"/>
      <c r="AA145" s="674"/>
      <c r="AB145" s="674"/>
      <c r="AC145" s="674"/>
      <c r="AD145" s="674"/>
      <c r="AE145" s="674"/>
      <c r="AF145" s="674"/>
      <c r="AG145" s="674"/>
      <c r="AH145" s="675"/>
    </row>
    <row r="146" spans="1:34" ht="24" customHeight="1">
      <c r="A146" s="467" t="s">
        <v>50</v>
      </c>
      <c r="B146" s="468"/>
      <c r="C146" s="468"/>
      <c r="D146" s="468"/>
      <c r="E146" s="468"/>
      <c r="F146" s="468"/>
      <c r="G146" s="468"/>
      <c r="H146" s="469"/>
      <c r="I146" s="758">
        <v>1120728</v>
      </c>
      <c r="J146" s="760"/>
      <c r="K146" s="758">
        <v>6130735</v>
      </c>
      <c r="L146" s="759"/>
      <c r="M146" s="760"/>
      <c r="N146" s="758">
        <v>11968668</v>
      </c>
      <c r="O146" s="759"/>
      <c r="P146" s="760"/>
      <c r="Q146" s="758"/>
      <c r="R146" s="759"/>
      <c r="S146" s="760"/>
      <c r="T146" s="758"/>
      <c r="U146" s="759"/>
      <c r="V146" s="760"/>
      <c r="W146" s="758"/>
      <c r="X146" s="759"/>
      <c r="Y146" s="760"/>
      <c r="Z146" s="758">
        <v>326311</v>
      </c>
      <c r="AA146" s="759"/>
      <c r="AB146" s="760"/>
      <c r="AC146" s="758">
        <v>615339</v>
      </c>
      <c r="AD146" s="759"/>
      <c r="AE146" s="760"/>
      <c r="AF146" s="476">
        <f>SUM(I146:AE146)</f>
        <v>20161781</v>
      </c>
      <c r="AG146" s="477"/>
      <c r="AH146" s="478"/>
    </row>
    <row r="147" spans="1:34" ht="15" customHeight="1">
      <c r="A147" s="467" t="s">
        <v>51</v>
      </c>
      <c r="B147" s="468"/>
      <c r="C147" s="468"/>
      <c r="D147" s="468"/>
      <c r="E147" s="468"/>
      <c r="F147" s="468"/>
      <c r="G147" s="468"/>
      <c r="H147" s="469"/>
      <c r="I147" s="758">
        <v>789</v>
      </c>
      <c r="J147" s="760"/>
      <c r="K147" s="758">
        <v>0</v>
      </c>
      <c r="L147" s="759"/>
      <c r="M147" s="760"/>
      <c r="N147" s="758">
        <v>855501</v>
      </c>
      <c r="O147" s="759"/>
      <c r="P147" s="760"/>
      <c r="Q147" s="758"/>
      <c r="R147" s="759"/>
      <c r="S147" s="760"/>
      <c r="T147" s="758"/>
      <c r="U147" s="759"/>
      <c r="V147" s="760"/>
      <c r="W147" s="758"/>
      <c r="X147" s="759"/>
      <c r="Y147" s="760"/>
      <c r="Z147" s="758">
        <v>326286</v>
      </c>
      <c r="AA147" s="759"/>
      <c r="AB147" s="760"/>
      <c r="AC147" s="758">
        <v>760817</v>
      </c>
      <c r="AD147" s="759"/>
      <c r="AE147" s="760"/>
      <c r="AF147" s="476">
        <f t="shared" ref="AF147:AF150" si="0">SUM(I147:AE147)</f>
        <v>1943393</v>
      </c>
      <c r="AG147" s="477"/>
      <c r="AH147" s="478"/>
    </row>
    <row r="148" spans="1:34" ht="15" customHeight="1">
      <c r="A148" s="467" t="s">
        <v>52</v>
      </c>
      <c r="B148" s="468"/>
      <c r="C148" s="468"/>
      <c r="D148" s="468"/>
      <c r="E148" s="468"/>
      <c r="F148" s="468"/>
      <c r="G148" s="468"/>
      <c r="H148" s="469"/>
      <c r="I148" s="758"/>
      <c r="J148" s="760"/>
      <c r="K148" s="758">
        <v>-796980</v>
      </c>
      <c r="L148" s="759"/>
      <c r="M148" s="760"/>
      <c r="N148" s="758">
        <v>-292378</v>
      </c>
      <c r="O148" s="759"/>
      <c r="P148" s="760"/>
      <c r="Q148" s="758"/>
      <c r="R148" s="759"/>
      <c r="S148" s="760"/>
      <c r="T148" s="758"/>
      <c r="U148" s="759"/>
      <c r="V148" s="760"/>
      <c r="W148" s="758"/>
      <c r="X148" s="759"/>
      <c r="Y148" s="760"/>
      <c r="Z148" s="758"/>
      <c r="AA148" s="759"/>
      <c r="AB148" s="760"/>
      <c r="AC148" s="758"/>
      <c r="AD148" s="759"/>
      <c r="AE148" s="760"/>
      <c r="AF148" s="476">
        <f t="shared" si="0"/>
        <v>-1089358</v>
      </c>
      <c r="AG148" s="477"/>
      <c r="AH148" s="478"/>
    </row>
    <row r="149" spans="1:34" ht="15" customHeight="1">
      <c r="A149" s="467" t="s">
        <v>53</v>
      </c>
      <c r="B149" s="468"/>
      <c r="C149" s="468"/>
      <c r="D149" s="468"/>
      <c r="E149" s="468"/>
      <c r="F149" s="468"/>
      <c r="G149" s="468"/>
      <c r="H149" s="469"/>
      <c r="I149" s="758"/>
      <c r="J149" s="760"/>
      <c r="K149" s="758">
        <v>44772</v>
      </c>
      <c r="L149" s="759"/>
      <c r="M149" s="760"/>
      <c r="N149" s="758">
        <v>615339</v>
      </c>
      <c r="O149" s="759"/>
      <c r="P149" s="760"/>
      <c r="Q149" s="758"/>
      <c r="R149" s="759"/>
      <c r="S149" s="760"/>
      <c r="T149" s="758"/>
      <c r="U149" s="759"/>
      <c r="V149" s="760"/>
      <c r="W149" s="758"/>
      <c r="X149" s="759"/>
      <c r="Y149" s="760"/>
      <c r="Z149" s="758">
        <v>-44772</v>
      </c>
      <c r="AA149" s="759"/>
      <c r="AB149" s="760"/>
      <c r="AC149" s="758">
        <v>-615339</v>
      </c>
      <c r="AD149" s="759"/>
      <c r="AE149" s="760"/>
      <c r="AF149" s="476">
        <f t="shared" si="0"/>
        <v>0</v>
      </c>
      <c r="AG149" s="477"/>
      <c r="AH149" s="478"/>
    </row>
    <row r="150" spans="1:34" ht="24.75" customHeight="1">
      <c r="A150" s="467" t="s">
        <v>54</v>
      </c>
      <c r="B150" s="468"/>
      <c r="C150" s="468"/>
      <c r="D150" s="468"/>
      <c r="E150" s="468"/>
      <c r="F150" s="468"/>
      <c r="G150" s="468"/>
      <c r="H150" s="469"/>
      <c r="I150" s="476">
        <f>I146+I147+I148+I149</f>
        <v>1121517</v>
      </c>
      <c r="J150" s="478"/>
      <c r="K150" s="476">
        <f>K146+K147+K148+K149</f>
        <v>5378527</v>
      </c>
      <c r="L150" s="477"/>
      <c r="M150" s="478"/>
      <c r="N150" s="476">
        <f t="shared" ref="N150" si="1">N146+N147+N148+N149</f>
        <v>13147130</v>
      </c>
      <c r="O150" s="477"/>
      <c r="P150" s="478"/>
      <c r="Q150" s="476">
        <f t="shared" ref="Q150" si="2">Q146+Q147+Q148+Q149</f>
        <v>0</v>
      </c>
      <c r="R150" s="477"/>
      <c r="S150" s="478"/>
      <c r="T150" s="476">
        <f t="shared" ref="T150" si="3">T146+T147+T148+T149</f>
        <v>0</v>
      </c>
      <c r="U150" s="477"/>
      <c r="V150" s="478"/>
      <c r="W150" s="476">
        <f t="shared" ref="W150" si="4">W146+W147+W148+W149</f>
        <v>0</v>
      </c>
      <c r="X150" s="477"/>
      <c r="Y150" s="478"/>
      <c r="Z150" s="476">
        <f t="shared" ref="Z150" si="5">Z146+Z147+Z148+Z149</f>
        <v>607825</v>
      </c>
      <c r="AA150" s="477"/>
      <c r="AB150" s="478"/>
      <c r="AC150" s="476">
        <f t="shared" ref="AC150" si="6">AC146+AC147+AC148+AC149</f>
        <v>760817</v>
      </c>
      <c r="AD150" s="477"/>
      <c r="AE150" s="478"/>
      <c r="AF150" s="476">
        <f t="shared" si="0"/>
        <v>21015816</v>
      </c>
      <c r="AG150" s="477"/>
      <c r="AH150" s="478"/>
    </row>
    <row r="151" spans="1:34" ht="15" customHeight="1">
      <c r="A151" s="673" t="s">
        <v>55</v>
      </c>
      <c r="B151" s="674"/>
      <c r="C151" s="674"/>
      <c r="D151" s="674"/>
      <c r="E151" s="674"/>
      <c r="F151" s="674"/>
      <c r="G151" s="674"/>
      <c r="H151" s="674"/>
      <c r="I151" s="674"/>
      <c r="J151" s="674"/>
      <c r="K151" s="674"/>
      <c r="L151" s="674"/>
      <c r="M151" s="674"/>
      <c r="N151" s="674"/>
      <c r="O151" s="674"/>
      <c r="P151" s="674"/>
      <c r="Q151" s="674"/>
      <c r="R151" s="674"/>
      <c r="S151" s="674"/>
      <c r="T151" s="674"/>
      <c r="U151" s="674"/>
      <c r="V151" s="674"/>
      <c r="W151" s="674"/>
      <c r="X151" s="674"/>
      <c r="Y151" s="674"/>
      <c r="Z151" s="674"/>
      <c r="AA151" s="674"/>
      <c r="AB151" s="674"/>
      <c r="AC151" s="674"/>
      <c r="AD151" s="674"/>
      <c r="AE151" s="674"/>
      <c r="AF151" s="674"/>
      <c r="AG151" s="674"/>
      <c r="AH151" s="675"/>
    </row>
    <row r="152" spans="1:34" ht="24" customHeight="1">
      <c r="A152" s="467" t="s">
        <v>50</v>
      </c>
      <c r="B152" s="468"/>
      <c r="C152" s="468"/>
      <c r="D152" s="468"/>
      <c r="E152" s="468"/>
      <c r="F152" s="468"/>
      <c r="G152" s="468"/>
      <c r="H152" s="469"/>
      <c r="I152" s="476"/>
      <c r="J152" s="478"/>
      <c r="K152" s="476">
        <v>3278966</v>
      </c>
      <c r="L152" s="477"/>
      <c r="M152" s="478"/>
      <c r="N152" s="476">
        <v>8002022</v>
      </c>
      <c r="O152" s="477"/>
      <c r="P152" s="478"/>
      <c r="Q152" s="476"/>
      <c r="R152" s="477"/>
      <c r="S152" s="478"/>
      <c r="T152" s="476"/>
      <c r="U152" s="477"/>
      <c r="V152" s="478"/>
      <c r="W152" s="476"/>
      <c r="X152" s="477"/>
      <c r="Y152" s="478"/>
      <c r="Z152" s="476"/>
      <c r="AA152" s="477"/>
      <c r="AB152" s="478"/>
      <c r="AC152" s="476"/>
      <c r="AD152" s="477"/>
      <c r="AE152" s="478"/>
      <c r="AF152" s="476">
        <f>SUM(I152:AE152)</f>
        <v>11280988</v>
      </c>
      <c r="AG152" s="477"/>
      <c r="AH152" s="478"/>
    </row>
    <row r="153" spans="1:34" ht="15" customHeight="1">
      <c r="A153" s="467" t="s">
        <v>51</v>
      </c>
      <c r="B153" s="468"/>
      <c r="C153" s="468"/>
      <c r="D153" s="468"/>
      <c r="E153" s="468"/>
      <c r="F153" s="468"/>
      <c r="G153" s="468"/>
      <c r="H153" s="469"/>
      <c r="I153" s="476"/>
      <c r="J153" s="478"/>
      <c r="K153" s="476">
        <v>271904</v>
      </c>
      <c r="L153" s="477"/>
      <c r="M153" s="478"/>
      <c r="N153" s="476">
        <v>1276082</v>
      </c>
      <c r="O153" s="477"/>
      <c r="P153" s="478"/>
      <c r="Q153" s="476"/>
      <c r="R153" s="477"/>
      <c r="S153" s="478"/>
      <c r="T153" s="476"/>
      <c r="U153" s="477"/>
      <c r="V153" s="478"/>
      <c r="W153" s="476"/>
      <c r="X153" s="477"/>
      <c r="Y153" s="478"/>
      <c r="Z153" s="476"/>
      <c r="AA153" s="477"/>
      <c r="AB153" s="478"/>
      <c r="AC153" s="476"/>
      <c r="AD153" s="477"/>
      <c r="AE153" s="478"/>
      <c r="AF153" s="476">
        <f t="shared" ref="AF153:AF155" si="7">SUM(I153:AE153)</f>
        <v>1547986</v>
      </c>
      <c r="AG153" s="477"/>
      <c r="AH153" s="478"/>
    </row>
    <row r="154" spans="1:34" ht="15" customHeight="1">
      <c r="A154" s="467" t="s">
        <v>52</v>
      </c>
      <c r="B154" s="468"/>
      <c r="C154" s="468"/>
      <c r="D154" s="468"/>
      <c r="E154" s="468"/>
      <c r="F154" s="468"/>
      <c r="G154" s="468"/>
      <c r="H154" s="469"/>
      <c r="I154" s="476"/>
      <c r="J154" s="478"/>
      <c r="K154" s="476">
        <v>-439932</v>
      </c>
      <c r="L154" s="477"/>
      <c r="M154" s="478"/>
      <c r="N154" s="476">
        <v>-203555</v>
      </c>
      <c r="O154" s="477"/>
      <c r="P154" s="478"/>
      <c r="Q154" s="476"/>
      <c r="R154" s="477"/>
      <c r="S154" s="478"/>
      <c r="T154" s="476"/>
      <c r="U154" s="477"/>
      <c r="V154" s="478"/>
      <c r="W154" s="476"/>
      <c r="X154" s="477"/>
      <c r="Y154" s="478"/>
      <c r="Z154" s="476"/>
      <c r="AA154" s="477"/>
      <c r="AB154" s="478"/>
      <c r="AC154" s="476"/>
      <c r="AD154" s="477"/>
      <c r="AE154" s="478"/>
      <c r="AF154" s="476">
        <f t="shared" si="7"/>
        <v>-643487</v>
      </c>
      <c r="AG154" s="477"/>
      <c r="AH154" s="478"/>
    </row>
    <row r="155" spans="1:34" ht="22.5" customHeight="1">
      <c r="A155" s="467" t="s">
        <v>54</v>
      </c>
      <c r="B155" s="468"/>
      <c r="C155" s="468"/>
      <c r="D155" s="468"/>
      <c r="E155" s="468"/>
      <c r="F155" s="468"/>
      <c r="G155" s="468"/>
      <c r="H155" s="469"/>
      <c r="I155" s="476">
        <f>I152+I153+I154</f>
        <v>0</v>
      </c>
      <c r="J155" s="478"/>
      <c r="K155" s="476">
        <f>K152+K153+K154</f>
        <v>3110938</v>
      </c>
      <c r="L155" s="477"/>
      <c r="M155" s="478"/>
      <c r="N155" s="476">
        <f t="shared" ref="N155" si="8">N152+N153+N154</f>
        <v>9074549</v>
      </c>
      <c r="O155" s="477"/>
      <c r="P155" s="478"/>
      <c r="Q155" s="476">
        <f t="shared" ref="Q155" si="9">Q152+Q153+Q154</f>
        <v>0</v>
      </c>
      <c r="R155" s="477"/>
      <c r="S155" s="478"/>
      <c r="T155" s="476">
        <f t="shared" ref="T155" si="10">T152+T153+T154</f>
        <v>0</v>
      </c>
      <c r="U155" s="477"/>
      <c r="V155" s="478"/>
      <c r="W155" s="476">
        <f t="shared" ref="W155" si="11">W152+W153+W154</f>
        <v>0</v>
      </c>
      <c r="X155" s="477"/>
      <c r="Y155" s="478"/>
      <c r="Z155" s="476">
        <f t="shared" ref="Z155" si="12">Z152+Z153+Z154</f>
        <v>0</v>
      </c>
      <c r="AA155" s="477"/>
      <c r="AB155" s="478"/>
      <c r="AC155" s="476">
        <f t="shared" ref="AC155" si="13">AC152+AC153+AC154</f>
        <v>0</v>
      </c>
      <c r="AD155" s="477"/>
      <c r="AE155" s="478"/>
      <c r="AF155" s="476">
        <f t="shared" si="7"/>
        <v>12185487</v>
      </c>
      <c r="AG155" s="477"/>
      <c r="AH155" s="478"/>
    </row>
    <row r="156" spans="1:34" ht="15" customHeight="1">
      <c r="A156" s="673" t="s">
        <v>56</v>
      </c>
      <c r="B156" s="674"/>
      <c r="C156" s="674"/>
      <c r="D156" s="674"/>
      <c r="E156" s="674"/>
      <c r="F156" s="674"/>
      <c r="G156" s="674"/>
      <c r="H156" s="674"/>
      <c r="I156" s="674"/>
      <c r="J156" s="674"/>
      <c r="K156" s="674"/>
      <c r="L156" s="674"/>
      <c r="M156" s="674"/>
      <c r="N156" s="674"/>
      <c r="O156" s="674"/>
      <c r="P156" s="674"/>
      <c r="Q156" s="674"/>
      <c r="R156" s="674"/>
      <c r="S156" s="674"/>
      <c r="T156" s="674"/>
      <c r="U156" s="674"/>
      <c r="V156" s="674"/>
      <c r="W156" s="674"/>
      <c r="X156" s="674"/>
      <c r="Y156" s="674"/>
      <c r="Z156" s="674"/>
      <c r="AA156" s="674"/>
      <c r="AB156" s="674"/>
      <c r="AC156" s="674"/>
      <c r="AD156" s="674"/>
      <c r="AE156" s="674"/>
      <c r="AF156" s="674"/>
      <c r="AG156" s="674"/>
      <c r="AH156" s="675"/>
    </row>
    <row r="157" spans="1:34" ht="22.5" customHeight="1">
      <c r="A157" s="467" t="s">
        <v>50</v>
      </c>
      <c r="B157" s="468"/>
      <c r="C157" s="468"/>
      <c r="D157" s="468"/>
      <c r="E157" s="468"/>
      <c r="F157" s="468"/>
      <c r="G157" s="468"/>
      <c r="H157" s="469"/>
      <c r="I157" s="476"/>
      <c r="J157" s="478"/>
      <c r="K157" s="476">
        <v>357047</v>
      </c>
      <c r="L157" s="477"/>
      <c r="M157" s="478"/>
      <c r="N157" s="476"/>
      <c r="O157" s="477"/>
      <c r="P157" s="478"/>
      <c r="Q157" s="476"/>
      <c r="R157" s="477"/>
      <c r="S157" s="478"/>
      <c r="T157" s="476"/>
      <c r="U157" s="477"/>
      <c r="V157" s="478"/>
      <c r="W157" s="476"/>
      <c r="X157" s="477"/>
      <c r="Y157" s="478"/>
      <c r="Z157" s="476"/>
      <c r="AA157" s="477"/>
      <c r="AB157" s="478"/>
      <c r="AC157" s="476"/>
      <c r="AD157" s="477"/>
      <c r="AE157" s="478"/>
      <c r="AF157" s="476">
        <f>SUM(I157:AE157)</f>
        <v>357047</v>
      </c>
      <c r="AG157" s="477"/>
      <c r="AH157" s="478"/>
    </row>
    <row r="158" spans="1:34" ht="15" customHeight="1">
      <c r="A158" s="467" t="s">
        <v>51</v>
      </c>
      <c r="B158" s="468"/>
      <c r="C158" s="468"/>
      <c r="D158" s="468"/>
      <c r="E158" s="468"/>
      <c r="F158" s="468"/>
      <c r="G158" s="468"/>
      <c r="H158" s="469"/>
      <c r="I158" s="476"/>
      <c r="J158" s="478"/>
      <c r="K158" s="476"/>
      <c r="L158" s="477"/>
      <c r="M158" s="478"/>
      <c r="N158" s="476"/>
      <c r="O158" s="477"/>
      <c r="P158" s="478"/>
      <c r="Q158" s="476"/>
      <c r="R158" s="477"/>
      <c r="S158" s="478"/>
      <c r="T158" s="476"/>
      <c r="U158" s="477"/>
      <c r="V158" s="478"/>
      <c r="W158" s="476"/>
      <c r="X158" s="477"/>
      <c r="Y158" s="478"/>
      <c r="Z158" s="476"/>
      <c r="AA158" s="477"/>
      <c r="AB158" s="478"/>
      <c r="AC158" s="476"/>
      <c r="AD158" s="477"/>
      <c r="AE158" s="478"/>
      <c r="AF158" s="476">
        <f t="shared" ref="AF158:AF160" si="14">SUM(I158:AE158)</f>
        <v>0</v>
      </c>
      <c r="AG158" s="477"/>
      <c r="AH158" s="478"/>
    </row>
    <row r="159" spans="1:34" ht="15" customHeight="1">
      <c r="A159" s="467" t="s">
        <v>52</v>
      </c>
      <c r="B159" s="468"/>
      <c r="C159" s="468"/>
      <c r="D159" s="468"/>
      <c r="E159" s="468"/>
      <c r="F159" s="468"/>
      <c r="G159" s="468"/>
      <c r="H159" s="469"/>
      <c r="I159" s="476"/>
      <c r="J159" s="478"/>
      <c r="K159" s="476">
        <v>-357047</v>
      </c>
      <c r="L159" s="477"/>
      <c r="M159" s="478"/>
      <c r="N159" s="476"/>
      <c r="O159" s="477"/>
      <c r="P159" s="478"/>
      <c r="Q159" s="476"/>
      <c r="R159" s="477"/>
      <c r="S159" s="478"/>
      <c r="T159" s="476"/>
      <c r="U159" s="477"/>
      <c r="V159" s="478"/>
      <c r="W159" s="476"/>
      <c r="X159" s="477"/>
      <c r="Y159" s="478"/>
      <c r="Z159" s="476"/>
      <c r="AA159" s="477"/>
      <c r="AB159" s="478"/>
      <c r="AC159" s="476"/>
      <c r="AD159" s="477"/>
      <c r="AE159" s="478"/>
      <c r="AF159" s="476">
        <f t="shared" si="14"/>
        <v>-357047</v>
      </c>
      <c r="AG159" s="477"/>
      <c r="AH159" s="478"/>
    </row>
    <row r="160" spans="1:34" ht="21.75" customHeight="1">
      <c r="A160" s="467" t="s">
        <v>54</v>
      </c>
      <c r="B160" s="468"/>
      <c r="C160" s="468"/>
      <c r="D160" s="468"/>
      <c r="E160" s="468"/>
      <c r="F160" s="468"/>
      <c r="G160" s="468"/>
      <c r="H160" s="469"/>
      <c r="I160" s="476">
        <f>I157+I158+I159</f>
        <v>0</v>
      </c>
      <c r="J160" s="478"/>
      <c r="K160" s="476">
        <f>K157+K158+K159</f>
        <v>0</v>
      </c>
      <c r="L160" s="477"/>
      <c r="M160" s="478"/>
      <c r="N160" s="476">
        <f>N157+N158+N159</f>
        <v>0</v>
      </c>
      <c r="O160" s="477"/>
      <c r="P160" s="478"/>
      <c r="Q160" s="476">
        <f>Q157+Q158+Q159</f>
        <v>0</v>
      </c>
      <c r="R160" s="477"/>
      <c r="S160" s="478"/>
      <c r="T160" s="476">
        <f>T157+T158+T159</f>
        <v>0</v>
      </c>
      <c r="U160" s="477"/>
      <c r="V160" s="478"/>
      <c r="W160" s="476">
        <f>W157+W158+W159</f>
        <v>0</v>
      </c>
      <c r="X160" s="477"/>
      <c r="Y160" s="478"/>
      <c r="Z160" s="476">
        <f>Z157+Z158+Z159</f>
        <v>0</v>
      </c>
      <c r="AA160" s="477"/>
      <c r="AB160" s="478"/>
      <c r="AC160" s="476">
        <f>AC157+AC158+AC159</f>
        <v>0</v>
      </c>
      <c r="AD160" s="477"/>
      <c r="AE160" s="478"/>
      <c r="AF160" s="476">
        <f t="shared" si="14"/>
        <v>0</v>
      </c>
      <c r="AG160" s="477"/>
      <c r="AH160" s="478"/>
    </row>
    <row r="161" spans="1:35">
      <c r="A161" s="673" t="s">
        <v>57</v>
      </c>
      <c r="B161" s="674"/>
      <c r="C161" s="674"/>
      <c r="D161" s="674"/>
      <c r="E161" s="674"/>
      <c r="F161" s="674"/>
      <c r="G161" s="674"/>
      <c r="H161" s="674"/>
      <c r="I161" s="674"/>
      <c r="J161" s="674"/>
      <c r="K161" s="674"/>
      <c r="L161" s="674"/>
      <c r="M161" s="674"/>
      <c r="N161" s="674"/>
      <c r="O161" s="674"/>
      <c r="P161" s="674"/>
      <c r="Q161" s="674"/>
      <c r="R161" s="674"/>
      <c r="S161" s="674"/>
      <c r="T161" s="674"/>
      <c r="U161" s="674"/>
      <c r="V161" s="674"/>
      <c r="W161" s="674"/>
      <c r="X161" s="674"/>
      <c r="Y161" s="674"/>
      <c r="Z161" s="674"/>
      <c r="AA161" s="674"/>
      <c r="AB161" s="674"/>
      <c r="AC161" s="674"/>
      <c r="AD161" s="674"/>
      <c r="AE161" s="674"/>
      <c r="AF161" s="674"/>
      <c r="AG161" s="674"/>
      <c r="AH161" s="675"/>
    </row>
    <row r="162" spans="1:35" ht="21.75" customHeight="1">
      <c r="A162" s="467" t="s">
        <v>50</v>
      </c>
      <c r="B162" s="468"/>
      <c r="C162" s="468"/>
      <c r="D162" s="468"/>
      <c r="E162" s="468"/>
      <c r="F162" s="468"/>
      <c r="G162" s="468"/>
      <c r="H162" s="469"/>
      <c r="I162" s="476">
        <f>I146-I152-I157</f>
        <v>1120728</v>
      </c>
      <c r="J162" s="478"/>
      <c r="K162" s="476">
        <f>K146-K152-K157</f>
        <v>2494722</v>
      </c>
      <c r="L162" s="477"/>
      <c r="M162" s="478"/>
      <c r="N162" s="476">
        <f t="shared" ref="N162" si="15">N146-N152-N157</f>
        <v>3966646</v>
      </c>
      <c r="O162" s="477"/>
      <c r="P162" s="478"/>
      <c r="Q162" s="476">
        <f t="shared" ref="Q162" si="16">Q146-Q152-Q157</f>
        <v>0</v>
      </c>
      <c r="R162" s="477"/>
      <c r="S162" s="478"/>
      <c r="T162" s="476">
        <f t="shared" ref="T162" si="17">T146-T152-T157</f>
        <v>0</v>
      </c>
      <c r="U162" s="477"/>
      <c r="V162" s="478"/>
      <c r="W162" s="476">
        <f t="shared" ref="W162" si="18">W146-W152-W157</f>
        <v>0</v>
      </c>
      <c r="X162" s="477"/>
      <c r="Y162" s="478"/>
      <c r="Z162" s="476">
        <f t="shared" ref="Z162" si="19">Z146-Z152-Z157</f>
        <v>326311</v>
      </c>
      <c r="AA162" s="477"/>
      <c r="AB162" s="478"/>
      <c r="AC162" s="476">
        <f t="shared" ref="AC162" si="20">AC146-AC152-AC157</f>
        <v>615339</v>
      </c>
      <c r="AD162" s="477"/>
      <c r="AE162" s="478"/>
      <c r="AF162" s="476">
        <f>AF146-AF152-AF157</f>
        <v>8523746</v>
      </c>
      <c r="AG162" s="477"/>
      <c r="AH162" s="478"/>
    </row>
    <row r="163" spans="1:35" ht="22.5" customHeight="1">
      <c r="A163" s="467" t="s">
        <v>54</v>
      </c>
      <c r="B163" s="468"/>
      <c r="C163" s="468"/>
      <c r="D163" s="468"/>
      <c r="E163" s="468"/>
      <c r="F163" s="468"/>
      <c r="G163" s="468"/>
      <c r="H163" s="469"/>
      <c r="I163" s="476">
        <f>I150-I155-I160</f>
        <v>1121517</v>
      </c>
      <c r="J163" s="478"/>
      <c r="K163" s="476">
        <f>K150-K155-K160</f>
        <v>2267589</v>
      </c>
      <c r="L163" s="477"/>
      <c r="M163" s="478"/>
      <c r="N163" s="476">
        <f t="shared" ref="N163" si="21">N150-N155-N160</f>
        <v>4072581</v>
      </c>
      <c r="O163" s="477"/>
      <c r="P163" s="478"/>
      <c r="Q163" s="476">
        <f t="shared" ref="Q163" si="22">Q150-Q155-Q160</f>
        <v>0</v>
      </c>
      <c r="R163" s="477"/>
      <c r="S163" s="478"/>
      <c r="T163" s="476">
        <f t="shared" ref="T163" si="23">T150-T155-T160</f>
        <v>0</v>
      </c>
      <c r="U163" s="477"/>
      <c r="V163" s="478"/>
      <c r="W163" s="476">
        <f t="shared" ref="W163" si="24">W150-W155-W160</f>
        <v>0</v>
      </c>
      <c r="X163" s="477"/>
      <c r="Y163" s="478"/>
      <c r="Z163" s="476">
        <f t="shared" ref="Z163" si="25">Z150-Z155-Z160</f>
        <v>607825</v>
      </c>
      <c r="AA163" s="477"/>
      <c r="AB163" s="478"/>
      <c r="AC163" s="476">
        <f t="shared" ref="AC163" si="26">AC150-AC155-AC160</f>
        <v>760817</v>
      </c>
      <c r="AD163" s="477"/>
      <c r="AE163" s="478"/>
      <c r="AF163" s="476">
        <f t="shared" ref="AF163" si="27">AF150-AF155-AF160</f>
        <v>8830329</v>
      </c>
      <c r="AG163" s="477"/>
      <c r="AH163" s="478"/>
      <c r="AI163" t="str">
        <f>IF(ROUND(AF163-Aktíva!G25,0)=0,"","CHYBA")</f>
        <v/>
      </c>
    </row>
    <row r="164" spans="1: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row>
    <row r="165" spans="1:35">
      <c r="A165" s="529" t="s">
        <v>66</v>
      </c>
      <c r="B165" s="530"/>
      <c r="C165" s="530"/>
      <c r="D165" s="530"/>
      <c r="E165" s="530"/>
      <c r="F165" s="530"/>
      <c r="G165" s="530"/>
      <c r="H165" s="530"/>
      <c r="I165" s="530"/>
      <c r="J165" s="530"/>
      <c r="K165" s="530"/>
      <c r="L165" s="530"/>
      <c r="M165" s="530"/>
      <c r="N165" s="530"/>
      <c r="O165" s="530"/>
      <c r="P165" s="531"/>
      <c r="Q165" s="529" t="s">
        <v>60</v>
      </c>
      <c r="R165" s="382"/>
      <c r="S165" s="382"/>
      <c r="T165" s="382"/>
      <c r="U165" s="382"/>
      <c r="V165" s="382"/>
      <c r="W165" s="382"/>
      <c r="X165" s="382"/>
      <c r="Y165" s="382"/>
      <c r="Z165" s="382"/>
      <c r="AA165" s="382"/>
      <c r="AB165" s="382"/>
      <c r="AC165" s="382"/>
      <c r="AD165" s="382"/>
      <c r="AE165" s="382"/>
      <c r="AF165" s="382"/>
      <c r="AG165" s="382"/>
      <c r="AH165" s="383"/>
    </row>
    <row r="166" spans="1:35" ht="23.25" customHeight="1">
      <c r="A166" s="467" t="s">
        <v>75</v>
      </c>
      <c r="B166" s="468"/>
      <c r="C166" s="468"/>
      <c r="D166" s="468"/>
      <c r="E166" s="468"/>
      <c r="F166" s="468"/>
      <c r="G166" s="468"/>
      <c r="H166" s="468"/>
      <c r="I166" s="468"/>
      <c r="J166" s="468"/>
      <c r="K166" s="468"/>
      <c r="L166" s="468"/>
      <c r="M166" s="468"/>
      <c r="N166" s="468"/>
      <c r="O166" s="468"/>
      <c r="P166" s="469"/>
      <c r="Q166" s="479">
        <v>2257147</v>
      </c>
      <c r="R166" s="802"/>
      <c r="S166" s="802"/>
      <c r="T166" s="802"/>
      <c r="U166" s="802"/>
      <c r="V166" s="802"/>
      <c r="W166" s="802"/>
      <c r="X166" s="802"/>
      <c r="Y166" s="802"/>
      <c r="Z166" s="802"/>
      <c r="AA166" s="802"/>
      <c r="AB166" s="802"/>
      <c r="AC166" s="802"/>
      <c r="AD166" s="802"/>
      <c r="AE166" s="802"/>
      <c r="AF166" s="802"/>
      <c r="AG166" s="802"/>
      <c r="AH166" s="803"/>
    </row>
    <row r="167" spans="1:35" ht="28.5" customHeight="1">
      <c r="A167" s="467" t="s">
        <v>76</v>
      </c>
      <c r="B167" s="468"/>
      <c r="C167" s="468"/>
      <c r="D167" s="468"/>
      <c r="E167" s="468"/>
      <c r="F167" s="468"/>
      <c r="G167" s="468"/>
      <c r="H167" s="468"/>
      <c r="I167" s="468"/>
      <c r="J167" s="468"/>
      <c r="K167" s="468"/>
      <c r="L167" s="468"/>
      <c r="M167" s="468"/>
      <c r="N167" s="468"/>
      <c r="O167" s="468"/>
      <c r="P167" s="469"/>
      <c r="Q167" s="479">
        <v>451466</v>
      </c>
      <c r="R167" s="802"/>
      <c r="S167" s="802"/>
      <c r="T167" s="802"/>
      <c r="U167" s="802"/>
      <c r="V167" s="802"/>
      <c r="W167" s="802"/>
      <c r="X167" s="802"/>
      <c r="Y167" s="802"/>
      <c r="Z167" s="802"/>
      <c r="AA167" s="802"/>
      <c r="AB167" s="802"/>
      <c r="AC167" s="802"/>
      <c r="AD167" s="802"/>
      <c r="AE167" s="802"/>
      <c r="AF167" s="802"/>
      <c r="AG167" s="802"/>
      <c r="AH167" s="803"/>
      <c r="AI167" s="2"/>
    </row>
    <row r="168" spans="1:35" s="2" customFormat="1">
      <c r="A168" s="209"/>
      <c r="B168" s="209"/>
      <c r="C168" s="209"/>
      <c r="D168" s="209"/>
      <c r="E168" s="209"/>
      <c r="F168" s="209"/>
      <c r="G168" s="209"/>
      <c r="H168" s="209"/>
      <c r="I168" s="209"/>
      <c r="J168" s="209"/>
      <c r="K168" s="209"/>
      <c r="L168" s="209"/>
      <c r="M168" s="209"/>
      <c r="N168" s="209"/>
      <c r="O168" s="209"/>
      <c r="P168" s="209"/>
      <c r="Q168" s="210"/>
      <c r="R168" s="211"/>
      <c r="S168" s="211"/>
      <c r="T168" s="211"/>
      <c r="U168" s="211"/>
      <c r="V168" s="211"/>
      <c r="W168" s="211"/>
      <c r="X168" s="211"/>
      <c r="Y168" s="211"/>
      <c r="Z168" s="211"/>
      <c r="AA168" s="211"/>
      <c r="AB168" s="211"/>
      <c r="AC168" s="211"/>
      <c r="AD168" s="211"/>
      <c r="AE168" s="211"/>
      <c r="AF168" s="211"/>
      <c r="AG168" s="211"/>
      <c r="AH168" s="211"/>
    </row>
    <row r="169" spans="1:35" s="2" customFormat="1" ht="56.25" customHeight="1">
      <c r="A169" s="501" t="s">
        <v>1473</v>
      </c>
      <c r="B169" s="501"/>
      <c r="C169" s="501"/>
      <c r="D169" s="501"/>
      <c r="E169" s="501"/>
      <c r="F169" s="501"/>
      <c r="G169" s="501"/>
      <c r="H169" s="501"/>
      <c r="I169" s="501"/>
      <c r="J169" s="501"/>
      <c r="K169" s="501"/>
      <c r="L169" s="501"/>
      <c r="M169" s="501"/>
      <c r="N169" s="501"/>
      <c r="O169" s="501"/>
      <c r="P169" s="501"/>
      <c r="Q169" s="501"/>
      <c r="R169" s="501"/>
      <c r="S169" s="501"/>
      <c r="T169" s="501"/>
      <c r="U169" s="501"/>
      <c r="V169" s="501"/>
      <c r="W169" s="501"/>
      <c r="X169" s="501"/>
      <c r="Y169" s="501"/>
      <c r="Z169" s="501"/>
      <c r="AA169" s="501"/>
      <c r="AB169" s="501"/>
      <c r="AC169" s="501"/>
      <c r="AD169" s="501"/>
      <c r="AE169" s="501"/>
      <c r="AF169" s="501"/>
      <c r="AG169" s="501"/>
      <c r="AH169" s="501"/>
    </row>
    <row r="170" spans="1:35" s="2" customFormat="1">
      <c r="A170" s="209"/>
      <c r="B170" s="209"/>
      <c r="C170" s="209"/>
      <c r="D170" s="209"/>
      <c r="E170" s="209"/>
      <c r="F170" s="209"/>
      <c r="G170" s="209"/>
      <c r="H170" s="209"/>
      <c r="I170" s="209"/>
      <c r="J170" s="209"/>
      <c r="K170" s="209"/>
      <c r="L170" s="209"/>
      <c r="M170" s="209"/>
      <c r="N170" s="209"/>
      <c r="O170" s="209"/>
      <c r="P170" s="209"/>
      <c r="Q170" s="210"/>
      <c r="R170" s="211"/>
      <c r="S170" s="211"/>
      <c r="T170" s="211"/>
      <c r="U170" s="211"/>
      <c r="V170" s="211"/>
      <c r="W170" s="211"/>
      <c r="X170" s="211"/>
      <c r="Y170" s="211"/>
      <c r="Z170" s="211"/>
      <c r="AA170" s="211"/>
      <c r="AB170" s="211"/>
      <c r="AC170" s="211"/>
      <c r="AD170" s="211"/>
      <c r="AE170" s="211"/>
      <c r="AF170" s="211"/>
      <c r="AG170" s="211"/>
      <c r="AH170" s="211"/>
    </row>
    <row r="171" spans="1:35" s="2" customFormat="1">
      <c r="A171" s="503" t="s">
        <v>1474</v>
      </c>
      <c r="B171" s="503"/>
      <c r="C171" s="503"/>
      <c r="D171" s="503"/>
      <c r="E171" s="503"/>
      <c r="F171" s="503"/>
      <c r="G171" s="503"/>
      <c r="H171" s="503"/>
      <c r="I171" s="503"/>
      <c r="J171" s="503"/>
      <c r="K171" s="503"/>
      <c r="L171" s="503"/>
      <c r="M171" s="503"/>
      <c r="N171" s="503"/>
      <c r="O171" s="503"/>
      <c r="P171" s="503"/>
      <c r="Q171" s="503"/>
      <c r="R171" s="503"/>
      <c r="S171" s="503"/>
      <c r="T171" s="503"/>
      <c r="U171" s="503"/>
      <c r="V171" s="503"/>
      <c r="W171" s="503"/>
      <c r="X171" s="503"/>
      <c r="Y171" s="503"/>
      <c r="Z171" s="503"/>
      <c r="AA171" s="503"/>
      <c r="AB171" s="503"/>
      <c r="AC171" s="503"/>
      <c r="AD171" s="503"/>
      <c r="AE171" s="503"/>
      <c r="AF171" s="503"/>
      <c r="AG171" s="503"/>
      <c r="AH171" s="503"/>
    </row>
    <row r="172" spans="1:35" s="2" customFormat="1">
      <c r="A172" s="209"/>
      <c r="B172" s="209"/>
      <c r="C172" s="209"/>
      <c r="D172" s="209"/>
      <c r="E172" s="209"/>
      <c r="F172" s="209"/>
      <c r="G172" s="209"/>
      <c r="H172" s="209"/>
      <c r="I172" s="209"/>
      <c r="J172" s="209"/>
      <c r="K172" s="209"/>
      <c r="L172" s="209"/>
      <c r="M172" s="209"/>
      <c r="N172" s="209"/>
      <c r="O172" s="209"/>
      <c r="P172" s="209"/>
      <c r="Q172" s="210"/>
      <c r="R172" s="211"/>
      <c r="S172" s="211"/>
      <c r="T172" s="211"/>
      <c r="U172" s="211"/>
      <c r="V172" s="211"/>
      <c r="W172" s="211"/>
      <c r="X172" s="211"/>
      <c r="Y172" s="211"/>
      <c r="Z172" s="211"/>
      <c r="AA172" s="211"/>
      <c r="AB172" s="211"/>
      <c r="AC172" s="211"/>
      <c r="AD172" s="211"/>
      <c r="AE172" s="211"/>
      <c r="AF172" s="211"/>
      <c r="AG172" s="211"/>
      <c r="AH172" s="211"/>
    </row>
    <row r="173" spans="1:35" hidden="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row>
    <row r="174" spans="1:35" ht="15" hidden="1" customHeight="1">
      <c r="A174" s="501" t="s">
        <v>1369</v>
      </c>
      <c r="B174" s="501"/>
      <c r="C174" s="501"/>
      <c r="D174" s="501"/>
      <c r="E174" s="501"/>
      <c r="F174" s="501"/>
      <c r="G174" s="501"/>
      <c r="H174" s="501"/>
      <c r="I174" s="501"/>
      <c r="J174" s="501"/>
      <c r="K174" s="501"/>
      <c r="L174" s="501"/>
      <c r="M174" s="501"/>
      <c r="N174" s="501"/>
      <c r="O174" s="501"/>
      <c r="P174" s="501"/>
      <c r="Q174" s="501"/>
      <c r="R174" s="501"/>
      <c r="S174" s="501"/>
      <c r="T174" s="501"/>
      <c r="U174" s="501"/>
      <c r="V174" s="501"/>
      <c r="W174" s="501"/>
      <c r="X174" s="501"/>
      <c r="Y174" s="501"/>
      <c r="Z174" s="501"/>
      <c r="AA174" s="501"/>
      <c r="AB174" s="501"/>
      <c r="AC174" s="501"/>
      <c r="AD174" s="501"/>
      <c r="AE174" s="501"/>
      <c r="AF174" s="501"/>
      <c r="AG174" s="501"/>
      <c r="AH174" s="501"/>
    </row>
    <row r="175" spans="1:35" ht="1.5" hidden="1" customHeight="1">
      <c r="A175" s="501"/>
      <c r="B175" s="501"/>
      <c r="C175" s="501"/>
      <c r="D175" s="501"/>
      <c r="E175" s="501"/>
      <c r="F175" s="501"/>
      <c r="G175" s="501"/>
      <c r="H175" s="501"/>
      <c r="I175" s="501"/>
      <c r="J175" s="501"/>
      <c r="K175" s="501"/>
      <c r="L175" s="501"/>
      <c r="M175" s="501"/>
      <c r="N175" s="501"/>
      <c r="O175" s="501"/>
      <c r="P175" s="501"/>
      <c r="Q175" s="501"/>
      <c r="R175" s="501"/>
      <c r="S175" s="501"/>
      <c r="T175" s="501"/>
      <c r="U175" s="501"/>
      <c r="V175" s="501"/>
      <c r="W175" s="501"/>
      <c r="X175" s="501"/>
      <c r="Y175" s="501"/>
      <c r="Z175" s="501"/>
      <c r="AA175" s="501"/>
      <c r="AB175" s="501"/>
      <c r="AC175" s="501"/>
      <c r="AD175" s="501"/>
      <c r="AE175" s="501"/>
      <c r="AF175" s="501"/>
      <c r="AG175" s="501"/>
      <c r="AH175" s="501"/>
    </row>
    <row r="176" spans="1:35" hidden="1">
      <c r="A176" s="501"/>
      <c r="B176" s="501"/>
      <c r="C176" s="501"/>
      <c r="D176" s="501"/>
      <c r="E176" s="501"/>
      <c r="F176" s="501"/>
      <c r="G176" s="501"/>
      <c r="H176" s="501"/>
      <c r="I176" s="501"/>
      <c r="J176" s="501"/>
      <c r="K176" s="501"/>
      <c r="L176" s="501"/>
      <c r="M176" s="501"/>
      <c r="N176" s="501"/>
      <c r="O176" s="501"/>
      <c r="P176" s="501"/>
      <c r="Q176" s="501"/>
      <c r="R176" s="501"/>
      <c r="S176" s="501"/>
      <c r="T176" s="501"/>
      <c r="U176" s="501"/>
      <c r="V176" s="501"/>
      <c r="W176" s="501"/>
      <c r="X176" s="501"/>
      <c r="Y176" s="501"/>
      <c r="Z176" s="501"/>
      <c r="AA176" s="501"/>
      <c r="AB176" s="501"/>
      <c r="AC176" s="501"/>
      <c r="AD176" s="501"/>
      <c r="AE176" s="501"/>
      <c r="AF176" s="501"/>
      <c r="AG176" s="501"/>
      <c r="AH176" s="501"/>
    </row>
    <row r="177" spans="1:34" ht="41.25" hidden="1" customHeight="1">
      <c r="A177" s="501"/>
      <c r="B177" s="501"/>
      <c r="C177" s="501"/>
      <c r="D177" s="501"/>
      <c r="E177" s="501"/>
      <c r="F177" s="501"/>
      <c r="G177" s="501"/>
      <c r="H177" s="501"/>
      <c r="I177" s="501"/>
      <c r="J177" s="501"/>
      <c r="K177" s="501"/>
      <c r="L177" s="501"/>
      <c r="M177" s="501"/>
      <c r="N177" s="501"/>
      <c r="O177" s="501"/>
      <c r="P177" s="501"/>
      <c r="Q177" s="501"/>
      <c r="R177" s="501"/>
      <c r="S177" s="501"/>
      <c r="T177" s="501"/>
      <c r="U177" s="501"/>
      <c r="V177" s="501"/>
      <c r="W177" s="501"/>
      <c r="X177" s="501"/>
      <c r="Y177" s="501"/>
      <c r="Z177" s="501"/>
      <c r="AA177" s="501"/>
      <c r="AB177" s="501"/>
      <c r="AC177" s="501"/>
      <c r="AD177" s="501"/>
      <c r="AE177" s="501"/>
      <c r="AF177" s="501"/>
      <c r="AG177" s="501"/>
      <c r="AH177" s="501"/>
    </row>
    <row r="178" spans="1:34" ht="41.25" customHeight="1">
      <c r="A178" s="501" t="s">
        <v>1453</v>
      </c>
      <c r="B178" s="501"/>
      <c r="C178" s="501"/>
      <c r="D178" s="501"/>
      <c r="E178" s="501"/>
      <c r="F178" s="501"/>
      <c r="G178" s="501"/>
      <c r="H178" s="501"/>
      <c r="I178" s="501"/>
      <c r="J178" s="501"/>
      <c r="K178" s="501"/>
      <c r="L178" s="501"/>
      <c r="M178" s="501"/>
      <c r="N178" s="501"/>
      <c r="O178" s="501"/>
      <c r="P178" s="501"/>
      <c r="Q178" s="501"/>
      <c r="R178" s="501"/>
      <c r="S178" s="501"/>
      <c r="T178" s="501"/>
      <c r="U178" s="501"/>
      <c r="V178" s="501"/>
      <c r="W178" s="501"/>
      <c r="X178" s="501"/>
      <c r="Y178" s="501"/>
      <c r="Z178" s="501"/>
      <c r="AA178" s="501"/>
      <c r="AB178" s="501"/>
      <c r="AC178" s="501"/>
      <c r="AD178" s="501"/>
      <c r="AE178" s="501"/>
      <c r="AF178" s="501"/>
      <c r="AG178" s="501"/>
      <c r="AH178" s="501"/>
    </row>
    <row r="179" spans="1:34">
      <c r="A179" s="196"/>
      <c r="B179" s="196"/>
      <c r="C179" s="196"/>
      <c r="D179" s="196"/>
      <c r="E179" s="196"/>
      <c r="F179" s="196"/>
      <c r="G179" s="196"/>
      <c r="H179" s="196"/>
      <c r="I179" s="196"/>
      <c r="J179" s="196"/>
      <c r="K179" s="196"/>
      <c r="L179" s="196"/>
      <c r="M179" s="196"/>
      <c r="N179" s="196"/>
      <c r="O179" s="196"/>
      <c r="P179" s="196"/>
      <c r="Q179" s="196"/>
      <c r="R179" s="196"/>
      <c r="S179" s="196"/>
      <c r="T179" s="196"/>
      <c r="U179" s="196"/>
      <c r="V179" s="196"/>
      <c r="W179" s="196"/>
      <c r="X179" s="196"/>
      <c r="Y179" s="196"/>
      <c r="Z179" s="196"/>
      <c r="AA179" s="196"/>
      <c r="AB179" s="196"/>
      <c r="AC179" s="196"/>
      <c r="AD179" s="196"/>
      <c r="AE179" s="196"/>
      <c r="AF179" s="196"/>
      <c r="AG179" s="196"/>
      <c r="AH179" s="196"/>
    </row>
    <row r="180" spans="1:34" ht="15" hidden="1" customHeight="1">
      <c r="A180" s="501" t="s">
        <v>1370</v>
      </c>
      <c r="B180" s="501"/>
      <c r="C180" s="501"/>
      <c r="D180" s="501"/>
      <c r="E180" s="501"/>
      <c r="F180" s="501"/>
      <c r="G180" s="501"/>
      <c r="H180" s="501"/>
      <c r="I180" s="501"/>
      <c r="J180" s="501"/>
      <c r="K180" s="501"/>
      <c r="L180" s="501"/>
      <c r="M180" s="501"/>
      <c r="N180" s="501"/>
      <c r="O180" s="501"/>
      <c r="P180" s="501"/>
      <c r="Q180" s="501"/>
      <c r="R180" s="501"/>
      <c r="S180" s="501"/>
      <c r="T180" s="501"/>
      <c r="U180" s="501"/>
      <c r="V180" s="501"/>
      <c r="W180" s="501"/>
      <c r="X180" s="501"/>
      <c r="Y180" s="501"/>
      <c r="Z180" s="501"/>
      <c r="AA180" s="501"/>
      <c r="AB180" s="501"/>
      <c r="AC180" s="501"/>
      <c r="AD180" s="501"/>
      <c r="AE180" s="501"/>
      <c r="AF180" s="501"/>
      <c r="AG180" s="501"/>
      <c r="AH180" s="501"/>
    </row>
    <row r="181" spans="1:34" hidden="1">
      <c r="A181" s="501"/>
      <c r="B181" s="501"/>
      <c r="C181" s="501"/>
      <c r="D181" s="501"/>
      <c r="E181" s="501"/>
      <c r="F181" s="501"/>
      <c r="G181" s="501"/>
      <c r="H181" s="501"/>
      <c r="I181" s="501"/>
      <c r="J181" s="501"/>
      <c r="K181" s="501"/>
      <c r="L181" s="501"/>
      <c r="M181" s="501"/>
      <c r="N181" s="501"/>
      <c r="O181" s="501"/>
      <c r="P181" s="501"/>
      <c r="Q181" s="501"/>
      <c r="R181" s="501"/>
      <c r="S181" s="501"/>
      <c r="T181" s="501"/>
      <c r="U181" s="501"/>
      <c r="V181" s="501"/>
      <c r="W181" s="501"/>
      <c r="X181" s="501"/>
      <c r="Y181" s="501"/>
      <c r="Z181" s="501"/>
      <c r="AA181" s="501"/>
      <c r="AB181" s="501"/>
      <c r="AC181" s="501"/>
      <c r="AD181" s="501"/>
      <c r="AE181" s="501"/>
      <c r="AF181" s="501"/>
      <c r="AG181" s="501"/>
      <c r="AH181" s="501"/>
    </row>
    <row r="182" spans="1:34" ht="0.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row>
    <row r="183" spans="1:34" ht="0.75" hidden="1" customHeight="1">
      <c r="A183" s="808" t="s">
        <v>1225</v>
      </c>
      <c r="B183" s="808"/>
      <c r="C183" s="808"/>
      <c r="D183" s="808"/>
      <c r="E183" s="808"/>
      <c r="F183" s="808"/>
      <c r="G183" s="808"/>
      <c r="H183" s="808"/>
      <c r="I183" s="808"/>
      <c r="J183" s="808"/>
      <c r="K183" s="808"/>
      <c r="L183" s="808"/>
      <c r="M183" s="808"/>
      <c r="N183" s="808"/>
      <c r="O183" s="808"/>
      <c r="P183" s="808"/>
      <c r="Q183" s="808"/>
      <c r="R183" s="808"/>
      <c r="S183" s="808"/>
      <c r="T183" s="808"/>
      <c r="U183" s="808"/>
      <c r="V183" s="808"/>
      <c r="W183" s="808"/>
      <c r="X183" s="808"/>
      <c r="Y183" s="808"/>
      <c r="Z183" s="808"/>
      <c r="AA183" s="808"/>
      <c r="AB183" s="808"/>
      <c r="AC183" s="808"/>
      <c r="AD183" s="808"/>
      <c r="AE183" s="808"/>
      <c r="AF183" s="808"/>
      <c r="AG183" s="808"/>
      <c r="AH183" s="808"/>
    </row>
    <row r="184" spans="1:34" hidden="1">
      <c r="A184" s="808"/>
      <c r="B184" s="808"/>
      <c r="C184" s="808"/>
      <c r="D184" s="808"/>
      <c r="E184" s="808"/>
      <c r="F184" s="808"/>
      <c r="G184" s="808"/>
      <c r="H184" s="808"/>
      <c r="I184" s="808"/>
      <c r="J184" s="808"/>
      <c r="K184" s="808"/>
      <c r="L184" s="808"/>
      <c r="M184" s="808"/>
      <c r="N184" s="808"/>
      <c r="O184" s="808"/>
      <c r="P184" s="808"/>
      <c r="Q184" s="808"/>
      <c r="R184" s="808"/>
      <c r="S184" s="808"/>
      <c r="T184" s="808"/>
      <c r="U184" s="808"/>
      <c r="V184" s="808"/>
      <c r="W184" s="808"/>
      <c r="X184" s="808"/>
      <c r="Y184" s="808"/>
      <c r="Z184" s="808"/>
      <c r="AA184" s="808"/>
      <c r="AB184" s="808"/>
      <c r="AC184" s="808"/>
      <c r="AD184" s="808"/>
      <c r="AE184" s="808"/>
      <c r="AF184" s="808"/>
      <c r="AG184" s="808"/>
      <c r="AH184" s="808"/>
    </row>
    <row r="185" spans="1:34" hidden="1">
      <c r="A185" s="808"/>
      <c r="B185" s="808"/>
      <c r="C185" s="808"/>
      <c r="D185" s="808"/>
      <c r="E185" s="808"/>
      <c r="F185" s="808"/>
      <c r="G185" s="808"/>
      <c r="H185" s="808"/>
      <c r="I185" s="808"/>
      <c r="J185" s="808"/>
      <c r="K185" s="808"/>
      <c r="L185" s="808"/>
      <c r="M185" s="808"/>
      <c r="N185" s="808"/>
      <c r="O185" s="808"/>
      <c r="P185" s="808"/>
      <c r="Q185" s="808"/>
      <c r="R185" s="808"/>
      <c r="S185" s="808"/>
      <c r="T185" s="808"/>
      <c r="U185" s="808"/>
      <c r="V185" s="808"/>
      <c r="W185" s="808"/>
      <c r="X185" s="808"/>
      <c r="Y185" s="808"/>
      <c r="Z185" s="808"/>
      <c r="AA185" s="808"/>
      <c r="AB185" s="808"/>
      <c r="AC185" s="808"/>
      <c r="AD185" s="808"/>
      <c r="AE185" s="808"/>
      <c r="AF185" s="808"/>
      <c r="AG185" s="808"/>
      <c r="AH185" s="808"/>
    </row>
    <row r="186" spans="1:34" hidden="1">
      <c r="A186" s="808"/>
      <c r="B186" s="808"/>
      <c r="C186" s="808"/>
      <c r="D186" s="808"/>
      <c r="E186" s="808"/>
      <c r="F186" s="808"/>
      <c r="G186" s="808"/>
      <c r="H186" s="808"/>
      <c r="I186" s="808"/>
      <c r="J186" s="808"/>
      <c r="K186" s="808"/>
      <c r="L186" s="808"/>
      <c r="M186" s="808"/>
      <c r="N186" s="808"/>
      <c r="O186" s="808"/>
      <c r="P186" s="808"/>
      <c r="Q186" s="808"/>
      <c r="R186" s="808"/>
      <c r="S186" s="808"/>
      <c r="T186" s="808"/>
      <c r="U186" s="808"/>
      <c r="V186" s="808"/>
      <c r="W186" s="808"/>
      <c r="X186" s="808"/>
      <c r="Y186" s="808"/>
      <c r="Z186" s="808"/>
      <c r="AA186" s="808"/>
      <c r="AB186" s="808"/>
      <c r="AC186" s="808"/>
      <c r="AD186" s="808"/>
      <c r="AE186" s="808"/>
      <c r="AF186" s="808"/>
      <c r="AG186" s="808"/>
      <c r="AH186" s="808"/>
    </row>
    <row r="187" spans="1:34" hidden="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row>
    <row r="188" spans="1:34" hidden="1">
      <c r="A188" s="804" t="s">
        <v>77</v>
      </c>
      <c r="B188" s="804"/>
      <c r="C188" s="804"/>
      <c r="D188" s="804"/>
      <c r="E188" s="804"/>
      <c r="F188" s="804"/>
      <c r="G188" s="804"/>
      <c r="H188" s="804"/>
      <c r="I188" s="804"/>
      <c r="J188" s="804"/>
      <c r="K188" s="804"/>
      <c r="L188" s="804"/>
      <c r="M188" s="804"/>
      <c r="N188" s="804"/>
      <c r="O188" s="804"/>
      <c r="P188" s="804"/>
      <c r="Q188" s="804"/>
      <c r="R188" s="804"/>
      <c r="S188" s="804"/>
      <c r="T188" s="804"/>
      <c r="U188" s="804"/>
      <c r="V188" s="804"/>
      <c r="W188" s="804"/>
      <c r="X188" s="804"/>
      <c r="Y188" s="804"/>
      <c r="Z188" s="804"/>
      <c r="AA188" s="804"/>
      <c r="AB188" s="804"/>
      <c r="AC188" s="804"/>
      <c r="AD188" s="804"/>
      <c r="AE188" s="804"/>
      <c r="AF188" s="804"/>
      <c r="AG188" s="804"/>
    </row>
    <row r="189" spans="1:34" hidden="1">
      <c r="A189" s="139"/>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row>
    <row r="190" spans="1:34" hidden="1">
      <c r="A190" s="139"/>
      <c r="B190" s="13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c r="AA190" s="139"/>
      <c r="AB190" s="139"/>
      <c r="AC190" s="139"/>
      <c r="AD190" s="139"/>
      <c r="AE190" s="139"/>
      <c r="AF190" s="139"/>
      <c r="AG190" s="139"/>
    </row>
    <row r="191" spans="1:34">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row>
    <row r="192" spans="1:34">
      <c r="A192" s="8" t="s">
        <v>1456</v>
      </c>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row>
    <row r="193" spans="1:34">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row>
    <row r="194" spans="1:3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row>
    <row r="195" spans="1:34">
      <c r="A195" s="601" t="s">
        <v>89</v>
      </c>
      <c r="B195" s="602"/>
      <c r="C195" s="602"/>
      <c r="D195" s="602"/>
      <c r="E195" s="602"/>
      <c r="F195" s="602"/>
      <c r="G195" s="602"/>
      <c r="H195" s="602"/>
      <c r="I195" s="602"/>
      <c r="J195" s="602"/>
      <c r="K195" s="603"/>
      <c r="L195" s="601" t="s">
        <v>1250</v>
      </c>
      <c r="M195" s="602"/>
      <c r="N195" s="602"/>
      <c r="O195" s="602"/>
      <c r="P195" s="602"/>
      <c r="Q195" s="602"/>
      <c r="R195" s="602"/>
      <c r="S195" s="602"/>
      <c r="T195" s="602"/>
      <c r="U195" s="602"/>
      <c r="V195" s="603"/>
      <c r="W195" s="601" t="s">
        <v>90</v>
      </c>
      <c r="X195" s="602"/>
      <c r="Y195" s="602"/>
      <c r="Z195" s="602"/>
      <c r="AA195" s="602"/>
      <c r="AB195" s="602"/>
      <c r="AC195" s="602"/>
      <c r="AD195" s="602"/>
      <c r="AE195" s="602"/>
      <c r="AF195" s="602"/>
      <c r="AG195" s="602"/>
      <c r="AH195" s="602"/>
    </row>
    <row r="196" spans="1:34">
      <c r="A196" s="607"/>
      <c r="B196" s="608"/>
      <c r="C196" s="608"/>
      <c r="D196" s="608"/>
      <c r="E196" s="608"/>
      <c r="F196" s="608"/>
      <c r="G196" s="608"/>
      <c r="H196" s="608"/>
      <c r="I196" s="608"/>
      <c r="J196" s="608"/>
      <c r="K196" s="609"/>
      <c r="L196" s="607"/>
      <c r="M196" s="608"/>
      <c r="N196" s="608"/>
      <c r="O196" s="608"/>
      <c r="P196" s="608"/>
      <c r="Q196" s="608"/>
      <c r="R196" s="608"/>
      <c r="S196" s="608"/>
      <c r="T196" s="608"/>
      <c r="U196" s="608"/>
      <c r="V196" s="609"/>
      <c r="W196" s="607"/>
      <c r="X196" s="608"/>
      <c r="Y196" s="608"/>
      <c r="Z196" s="608"/>
      <c r="AA196" s="608"/>
      <c r="AB196" s="608"/>
      <c r="AC196" s="608"/>
      <c r="AD196" s="608"/>
      <c r="AE196" s="608"/>
      <c r="AF196" s="608"/>
      <c r="AG196" s="608"/>
      <c r="AH196" s="608"/>
    </row>
    <row r="197" spans="1:34">
      <c r="A197" s="809" t="s">
        <v>1454</v>
      </c>
      <c r="B197" s="810"/>
      <c r="C197" s="810"/>
      <c r="D197" s="810"/>
      <c r="E197" s="810"/>
      <c r="F197" s="810"/>
      <c r="G197" s="810"/>
      <c r="H197" s="810"/>
      <c r="I197" s="810"/>
      <c r="J197" s="810"/>
      <c r="K197" s="811"/>
      <c r="L197" s="702" t="s">
        <v>1371</v>
      </c>
      <c r="M197" s="703"/>
      <c r="N197" s="703"/>
      <c r="O197" s="703"/>
      <c r="P197" s="703"/>
      <c r="Q197" s="703"/>
      <c r="R197" s="703"/>
      <c r="S197" s="703"/>
      <c r="T197" s="703"/>
      <c r="U197" s="703"/>
      <c r="V197" s="704"/>
      <c r="W197" s="805">
        <v>17000000</v>
      </c>
      <c r="X197" s="806"/>
      <c r="Y197" s="806"/>
      <c r="Z197" s="806"/>
      <c r="AA197" s="806"/>
      <c r="AB197" s="806"/>
      <c r="AC197" s="806"/>
      <c r="AD197" s="806"/>
      <c r="AE197" s="806"/>
      <c r="AF197" s="806"/>
      <c r="AG197" s="806"/>
      <c r="AH197" s="807"/>
    </row>
    <row r="198" spans="1:34">
      <c r="A198" s="809" t="s">
        <v>1454</v>
      </c>
      <c r="B198" s="810"/>
      <c r="C198" s="810"/>
      <c r="D198" s="810"/>
      <c r="E198" s="810"/>
      <c r="F198" s="810"/>
      <c r="G198" s="810"/>
      <c r="H198" s="810"/>
      <c r="I198" s="810"/>
      <c r="J198" s="810"/>
      <c r="K198" s="811"/>
      <c r="L198" s="601" t="s">
        <v>1372</v>
      </c>
      <c r="M198" s="602"/>
      <c r="N198" s="602"/>
      <c r="O198" s="602"/>
      <c r="P198" s="602"/>
      <c r="Q198" s="602"/>
      <c r="R198" s="602"/>
      <c r="S198" s="602"/>
      <c r="T198" s="602"/>
      <c r="U198" s="602"/>
      <c r="V198" s="603"/>
      <c r="W198" s="805">
        <v>5000000</v>
      </c>
      <c r="X198" s="806"/>
      <c r="Y198" s="806"/>
      <c r="Z198" s="806"/>
      <c r="AA198" s="806"/>
      <c r="AB198" s="806"/>
      <c r="AC198" s="806"/>
      <c r="AD198" s="806"/>
      <c r="AE198" s="806"/>
      <c r="AF198" s="806"/>
      <c r="AG198" s="806"/>
      <c r="AH198" s="807"/>
    </row>
    <row r="199" spans="1:34">
      <c r="A199" s="809" t="s">
        <v>1454</v>
      </c>
      <c r="B199" s="810"/>
      <c r="C199" s="810"/>
      <c r="D199" s="810"/>
      <c r="E199" s="810"/>
      <c r="F199" s="810"/>
      <c r="G199" s="810"/>
      <c r="H199" s="810"/>
      <c r="I199" s="810"/>
      <c r="J199" s="810"/>
      <c r="K199" s="811"/>
      <c r="L199" s="470" t="s">
        <v>1373</v>
      </c>
      <c r="M199" s="471"/>
      <c r="N199" s="471"/>
      <c r="O199" s="471"/>
      <c r="P199" s="471"/>
      <c r="Q199" s="471"/>
      <c r="R199" s="471"/>
      <c r="S199" s="471"/>
      <c r="T199" s="471"/>
      <c r="U199" s="471"/>
      <c r="V199" s="472"/>
      <c r="W199" s="805">
        <v>7000000</v>
      </c>
      <c r="X199" s="806"/>
      <c r="Y199" s="806"/>
      <c r="Z199" s="806"/>
      <c r="AA199" s="806"/>
      <c r="AB199" s="806"/>
      <c r="AC199" s="806"/>
      <c r="AD199" s="806"/>
      <c r="AE199" s="806"/>
      <c r="AF199" s="806"/>
      <c r="AG199" s="806"/>
      <c r="AH199" s="807"/>
    </row>
    <row r="200" spans="1:34">
      <c r="A200" s="619" t="s">
        <v>1455</v>
      </c>
      <c r="B200" s="620"/>
      <c r="C200" s="620"/>
      <c r="D200" s="620"/>
      <c r="E200" s="620"/>
      <c r="F200" s="620"/>
      <c r="G200" s="620"/>
      <c r="H200" s="620"/>
      <c r="I200" s="620"/>
      <c r="J200" s="620"/>
      <c r="K200" s="621"/>
      <c r="L200" s="470" t="s">
        <v>1374</v>
      </c>
      <c r="M200" s="471"/>
      <c r="N200" s="471"/>
      <c r="O200" s="471"/>
      <c r="P200" s="471"/>
      <c r="Q200" s="471"/>
      <c r="R200" s="471"/>
      <c r="S200" s="471"/>
      <c r="T200" s="471"/>
      <c r="U200" s="471"/>
      <c r="V200" s="472"/>
      <c r="W200" s="805">
        <v>1050000</v>
      </c>
      <c r="X200" s="806"/>
      <c r="Y200" s="806"/>
      <c r="Z200" s="806"/>
      <c r="AA200" s="806"/>
      <c r="AB200" s="806"/>
      <c r="AC200" s="806"/>
      <c r="AD200" s="806"/>
      <c r="AE200" s="806"/>
      <c r="AF200" s="806"/>
      <c r="AG200" s="806"/>
      <c r="AH200" s="807"/>
    </row>
    <row r="201" spans="1:34">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176"/>
    </row>
    <row r="202" spans="1:34">
      <c r="A202" s="8" t="s">
        <v>1457</v>
      </c>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176"/>
    </row>
    <row r="203" spans="1:34">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176"/>
    </row>
    <row r="204" spans="1:34" hidden="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row>
    <row r="205" spans="1:34" hidden="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row>
    <row r="206" spans="1:34" hidden="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row>
    <row r="207" spans="1:34" hidden="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row>
    <row r="208" spans="1:34" hidden="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row>
    <row r="209" spans="1:33" hidden="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row>
    <row r="210" spans="1:33" hidden="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row>
    <row r="211" spans="1:33" hidden="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row>
    <row r="212" spans="1:33" hidden="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row>
    <row r="213" spans="1:33" hidden="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row>
    <row r="214" spans="1:33" hidden="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row>
    <row r="215" spans="1:33" hidden="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row>
    <row r="216" spans="1:33" hidden="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row>
    <row r="217" spans="1:33" hidden="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row>
    <row r="218" spans="1:33" hidden="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row>
    <row r="219" spans="1:33" hidden="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row>
    <row r="220" spans="1:33" hidden="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row>
    <row r="221" spans="1:33" hidden="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row>
    <row r="222" spans="1:33" hidden="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row>
    <row r="223" spans="1:33" hidden="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row>
    <row r="224" spans="1:33" hidden="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row>
    <row r="225" spans="1:33" hidden="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row>
    <row r="226" spans="1:33" hidden="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row>
    <row r="227" spans="1:33" hidden="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row>
    <row r="228" spans="1:33" hidden="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row>
    <row r="229" spans="1:33" hidden="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row>
    <row r="230" spans="1:33" hidden="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row>
    <row r="231" spans="1:33" hidden="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row>
    <row r="232" spans="1:33" hidden="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row>
    <row r="233" spans="1:33" hidden="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row>
    <row r="234" spans="1:33" hidden="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row>
    <row r="235" spans="1:33" hidden="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row>
    <row r="236" spans="1:33" hidden="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row>
    <row r="237" spans="1:33" hidden="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row>
    <row r="238" spans="1:3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row>
    <row r="239" spans="1:3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row>
    <row r="240" spans="1:33">
      <c r="A240" s="5" t="s">
        <v>78</v>
      </c>
      <c r="B240" s="5"/>
      <c r="C240" s="5"/>
      <c r="D240" s="5" t="s">
        <v>79</v>
      </c>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row>
    <row r="241" spans="1:3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row>
    <row r="242" spans="1:34" ht="15" customHeight="1">
      <c r="A242" s="812" t="s">
        <v>1523</v>
      </c>
      <c r="B242" s="812"/>
      <c r="C242" s="812"/>
      <c r="D242" s="812"/>
      <c r="E242" s="812"/>
      <c r="F242" s="812"/>
      <c r="G242" s="812"/>
      <c r="H242" s="812"/>
      <c r="I242" s="812"/>
      <c r="J242" s="812"/>
      <c r="K242" s="812"/>
      <c r="L242" s="812"/>
      <c r="M242" s="812"/>
      <c r="N242" s="812"/>
      <c r="O242" s="812"/>
      <c r="P242" s="812"/>
      <c r="Q242" s="812"/>
      <c r="R242" s="812"/>
      <c r="S242" s="812"/>
      <c r="T242" s="812"/>
      <c r="U242" s="812"/>
      <c r="V242" s="812"/>
      <c r="W242" s="812"/>
      <c r="X242" s="812"/>
      <c r="Y242" s="812"/>
      <c r="Z242" s="812"/>
      <c r="AA242" s="812"/>
      <c r="AB242" s="812"/>
      <c r="AC242" s="812"/>
      <c r="AD242" s="812"/>
      <c r="AE242" s="812"/>
      <c r="AF242" s="812"/>
      <c r="AG242" s="812"/>
      <c r="AH242" s="812"/>
    </row>
    <row r="243" spans="1:34">
      <c r="A243" s="812"/>
      <c r="B243" s="812"/>
      <c r="C243" s="812"/>
      <c r="D243" s="812"/>
      <c r="E243" s="812"/>
      <c r="F243" s="812"/>
      <c r="G243" s="812"/>
      <c r="H243" s="812"/>
      <c r="I243" s="812"/>
      <c r="J243" s="812"/>
      <c r="K243" s="812"/>
      <c r="L243" s="812"/>
      <c r="M243" s="812"/>
      <c r="N243" s="812"/>
      <c r="O243" s="812"/>
      <c r="P243" s="812"/>
      <c r="Q243" s="812"/>
      <c r="R243" s="812"/>
      <c r="S243" s="812"/>
      <c r="T243" s="812"/>
      <c r="U243" s="812"/>
      <c r="V243" s="812"/>
      <c r="W243" s="812"/>
      <c r="X243" s="812"/>
      <c r="Y243" s="812"/>
      <c r="Z243" s="812"/>
      <c r="AA243" s="812"/>
      <c r="AB243" s="812"/>
      <c r="AC243" s="812"/>
      <c r="AD243" s="812"/>
      <c r="AE243" s="812"/>
      <c r="AF243" s="812"/>
      <c r="AG243" s="812"/>
      <c r="AH243" s="812"/>
    </row>
    <row r="244" spans="1:34">
      <c r="A244" s="812"/>
      <c r="B244" s="812"/>
      <c r="C244" s="812"/>
      <c r="D244" s="812"/>
      <c r="E244" s="812"/>
      <c r="F244" s="812"/>
      <c r="G244" s="812"/>
      <c r="H244" s="812"/>
      <c r="I244" s="812"/>
      <c r="J244" s="812"/>
      <c r="K244" s="812"/>
      <c r="L244" s="812"/>
      <c r="M244" s="812"/>
      <c r="N244" s="812"/>
      <c r="O244" s="812"/>
      <c r="P244" s="812"/>
      <c r="Q244" s="812"/>
      <c r="R244" s="812"/>
      <c r="S244" s="812"/>
      <c r="T244" s="812"/>
      <c r="U244" s="812"/>
      <c r="V244" s="812"/>
      <c r="W244" s="812"/>
      <c r="X244" s="812"/>
      <c r="Y244" s="812"/>
      <c r="Z244" s="812"/>
      <c r="AA244" s="812"/>
      <c r="AB244" s="812"/>
      <c r="AC244" s="812"/>
      <c r="AD244" s="812"/>
      <c r="AE244" s="812"/>
      <c r="AF244" s="812"/>
      <c r="AG244" s="812"/>
      <c r="AH244" s="812"/>
    </row>
    <row r="245" spans="1:34">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row>
    <row r="246" spans="1:34" ht="15" customHeight="1">
      <c r="A246" s="682" t="s">
        <v>81</v>
      </c>
      <c r="B246" s="683"/>
      <c r="C246" s="683"/>
      <c r="D246" s="683"/>
      <c r="E246" s="683"/>
      <c r="F246" s="683"/>
      <c r="G246" s="683"/>
      <c r="H246" s="684"/>
      <c r="I246" s="470" t="s">
        <v>58</v>
      </c>
      <c r="J246" s="471"/>
      <c r="K246" s="471"/>
      <c r="L246" s="471"/>
      <c r="M246" s="471"/>
      <c r="N246" s="471"/>
      <c r="O246" s="471"/>
      <c r="P246" s="471"/>
      <c r="Q246" s="471"/>
      <c r="R246" s="471"/>
      <c r="S246" s="471"/>
      <c r="T246" s="471"/>
      <c r="U246" s="471"/>
      <c r="V246" s="471"/>
      <c r="W246" s="471"/>
      <c r="X246" s="471"/>
      <c r="Y246" s="471"/>
      <c r="Z246" s="471"/>
      <c r="AA246" s="471"/>
      <c r="AB246" s="471"/>
      <c r="AC246" s="471"/>
      <c r="AD246" s="471"/>
      <c r="AE246" s="471"/>
      <c r="AF246" s="471"/>
      <c r="AG246" s="471"/>
      <c r="AH246" s="472"/>
    </row>
    <row r="247" spans="1:34">
      <c r="A247" s="685"/>
      <c r="B247" s="686"/>
      <c r="C247" s="686"/>
      <c r="D247" s="686"/>
      <c r="E247" s="686"/>
      <c r="F247" s="686"/>
      <c r="G247" s="686"/>
      <c r="H247" s="687"/>
      <c r="I247" s="578" t="s">
        <v>128</v>
      </c>
      <c r="J247" s="580"/>
      <c r="K247" s="578" t="s">
        <v>85</v>
      </c>
      <c r="L247" s="579"/>
      <c r="M247" s="580"/>
      <c r="N247" s="578" t="s">
        <v>82</v>
      </c>
      <c r="O247" s="579"/>
      <c r="P247" s="580"/>
      <c r="Q247" s="578" t="s">
        <v>129</v>
      </c>
      <c r="R247" s="579"/>
      <c r="S247" s="580"/>
      <c r="T247" s="578" t="s">
        <v>83</v>
      </c>
      <c r="U247" s="579"/>
      <c r="V247" s="580"/>
      <c r="W247" s="578" t="s">
        <v>84</v>
      </c>
      <c r="X247" s="579"/>
      <c r="Y247" s="580"/>
      <c r="Z247" s="578" t="s">
        <v>130</v>
      </c>
      <c r="AA247" s="579"/>
      <c r="AB247" s="580"/>
      <c r="AC247" s="578" t="s">
        <v>131</v>
      </c>
      <c r="AD247" s="579"/>
      <c r="AE247" s="580"/>
      <c r="AF247" s="578" t="s">
        <v>39</v>
      </c>
      <c r="AG247" s="579"/>
      <c r="AH247" s="580"/>
    </row>
    <row r="248" spans="1:34" ht="85.5" customHeight="1">
      <c r="A248" s="688"/>
      <c r="B248" s="689"/>
      <c r="C248" s="689"/>
      <c r="D248" s="689"/>
      <c r="E248" s="689"/>
      <c r="F248" s="689"/>
      <c r="G248" s="689"/>
      <c r="H248" s="690"/>
      <c r="I248" s="581"/>
      <c r="J248" s="583"/>
      <c r="K248" s="581"/>
      <c r="L248" s="582"/>
      <c r="M248" s="583"/>
      <c r="N248" s="581"/>
      <c r="O248" s="582"/>
      <c r="P248" s="583"/>
      <c r="Q248" s="581"/>
      <c r="R248" s="582"/>
      <c r="S248" s="583"/>
      <c r="T248" s="581"/>
      <c r="U248" s="582"/>
      <c r="V248" s="583"/>
      <c r="W248" s="581"/>
      <c r="X248" s="582"/>
      <c r="Y248" s="583"/>
      <c r="Z248" s="581"/>
      <c r="AA248" s="582"/>
      <c r="AB248" s="583"/>
      <c r="AC248" s="581"/>
      <c r="AD248" s="582"/>
      <c r="AE248" s="583"/>
      <c r="AF248" s="581"/>
      <c r="AG248" s="582"/>
      <c r="AH248" s="583"/>
    </row>
    <row r="249" spans="1:34">
      <c r="A249" s="470" t="s">
        <v>40</v>
      </c>
      <c r="B249" s="471"/>
      <c r="C249" s="471"/>
      <c r="D249" s="471"/>
      <c r="E249" s="471"/>
      <c r="F249" s="471"/>
      <c r="G249" s="471"/>
      <c r="H249" s="472"/>
      <c r="I249" s="470" t="s">
        <v>41</v>
      </c>
      <c r="J249" s="472"/>
      <c r="K249" s="470" t="s">
        <v>42</v>
      </c>
      <c r="L249" s="471"/>
      <c r="M249" s="472"/>
      <c r="N249" s="470" t="s">
        <v>43</v>
      </c>
      <c r="O249" s="471"/>
      <c r="P249" s="472"/>
      <c r="Q249" s="470" t="s">
        <v>44</v>
      </c>
      <c r="R249" s="471"/>
      <c r="S249" s="472"/>
      <c r="T249" s="470" t="s">
        <v>45</v>
      </c>
      <c r="U249" s="471"/>
      <c r="V249" s="472"/>
      <c r="W249" s="470" t="s">
        <v>46</v>
      </c>
      <c r="X249" s="471"/>
      <c r="Y249" s="472"/>
      <c r="Z249" s="470" t="s">
        <v>47</v>
      </c>
      <c r="AA249" s="471"/>
      <c r="AB249" s="472"/>
      <c r="AC249" s="470" t="s">
        <v>48</v>
      </c>
      <c r="AD249" s="471"/>
      <c r="AE249" s="472"/>
      <c r="AF249" s="470" t="s">
        <v>72</v>
      </c>
      <c r="AG249" s="471"/>
      <c r="AH249" s="472"/>
    </row>
    <row r="250" spans="1:34">
      <c r="A250" s="673" t="s">
        <v>49</v>
      </c>
      <c r="B250" s="674"/>
      <c r="C250" s="674"/>
      <c r="D250" s="674"/>
      <c r="E250" s="674"/>
      <c r="F250" s="674"/>
      <c r="G250" s="674"/>
      <c r="H250" s="674"/>
      <c r="I250" s="674"/>
      <c r="J250" s="674"/>
      <c r="K250" s="674"/>
      <c r="L250" s="674"/>
      <c r="M250" s="674"/>
      <c r="N250" s="674"/>
      <c r="O250" s="674"/>
      <c r="P250" s="674"/>
      <c r="Q250" s="674"/>
      <c r="R250" s="674"/>
      <c r="S250" s="674"/>
      <c r="T250" s="674"/>
      <c r="U250" s="674"/>
      <c r="V250" s="674"/>
      <c r="W250" s="674"/>
      <c r="X250" s="674"/>
      <c r="Y250" s="674"/>
      <c r="Z250" s="674"/>
      <c r="AA250" s="674"/>
      <c r="AB250" s="674"/>
      <c r="AC250" s="674"/>
      <c r="AD250" s="674"/>
      <c r="AE250" s="674"/>
      <c r="AF250" s="674"/>
      <c r="AG250" s="674"/>
      <c r="AH250" s="675"/>
    </row>
    <row r="251" spans="1:34" ht="24" customHeight="1">
      <c r="A251" s="467" t="s">
        <v>50</v>
      </c>
      <c r="B251" s="468"/>
      <c r="C251" s="468"/>
      <c r="D251" s="468"/>
      <c r="E251" s="468"/>
      <c r="F251" s="468"/>
      <c r="G251" s="468"/>
      <c r="H251" s="469"/>
      <c r="I251" s="476">
        <v>171363</v>
      </c>
      <c r="J251" s="478"/>
      <c r="K251" s="476"/>
      <c r="L251" s="477"/>
      <c r="M251" s="478"/>
      <c r="N251" s="476">
        <v>195682</v>
      </c>
      <c r="O251" s="477"/>
      <c r="P251" s="478"/>
      <c r="Q251" s="476">
        <v>2324</v>
      </c>
      <c r="R251" s="477"/>
      <c r="S251" s="478"/>
      <c r="T251" s="476"/>
      <c r="U251" s="477"/>
      <c r="V251" s="478"/>
      <c r="W251" s="476"/>
      <c r="X251" s="477"/>
      <c r="Y251" s="478"/>
      <c r="Z251" s="476"/>
      <c r="AA251" s="477"/>
      <c r="AB251" s="478"/>
      <c r="AC251" s="476"/>
      <c r="AD251" s="477"/>
      <c r="AE251" s="478"/>
      <c r="AF251" s="476">
        <v>369369</v>
      </c>
      <c r="AG251" s="477"/>
      <c r="AH251" s="478"/>
    </row>
    <row r="252" spans="1:34">
      <c r="A252" s="679" t="s">
        <v>51</v>
      </c>
      <c r="B252" s="680"/>
      <c r="C252" s="680"/>
      <c r="D252" s="680"/>
      <c r="E252" s="680"/>
      <c r="F252" s="680"/>
      <c r="G252" s="680"/>
      <c r="H252" s="681"/>
      <c r="I252" s="510">
        <v>1216170</v>
      </c>
      <c r="J252" s="512"/>
      <c r="K252" s="510"/>
      <c r="L252" s="511"/>
      <c r="M252" s="512"/>
      <c r="N252" s="510"/>
      <c r="O252" s="511"/>
      <c r="P252" s="512"/>
      <c r="Q252" s="510"/>
      <c r="R252" s="511"/>
      <c r="S252" s="512"/>
      <c r="T252" s="510"/>
      <c r="U252" s="511"/>
      <c r="V252" s="512"/>
      <c r="W252" s="510"/>
      <c r="X252" s="511"/>
      <c r="Y252" s="512"/>
      <c r="Z252" s="510"/>
      <c r="AA252" s="511"/>
      <c r="AB252" s="512"/>
      <c r="AC252" s="510"/>
      <c r="AD252" s="511"/>
      <c r="AE252" s="512"/>
      <c r="AF252" s="510">
        <v>1216170</v>
      </c>
      <c r="AG252" s="511"/>
      <c r="AH252" s="512"/>
    </row>
    <row r="253" spans="1:34">
      <c r="A253" s="679" t="s">
        <v>52</v>
      </c>
      <c r="B253" s="680"/>
      <c r="C253" s="680"/>
      <c r="D253" s="680"/>
      <c r="E253" s="680"/>
      <c r="F253" s="680"/>
      <c r="G253" s="680"/>
      <c r="H253" s="681"/>
      <c r="I253" s="510">
        <v>-1367936</v>
      </c>
      <c r="J253" s="512"/>
      <c r="K253" s="510"/>
      <c r="L253" s="511"/>
      <c r="M253" s="512"/>
      <c r="N253" s="510"/>
      <c r="O253" s="511"/>
      <c r="P253" s="512"/>
      <c r="Q253" s="510"/>
      <c r="R253" s="511"/>
      <c r="S253" s="512"/>
      <c r="T253" s="510"/>
      <c r="U253" s="511"/>
      <c r="V253" s="512"/>
      <c r="W253" s="510"/>
      <c r="X253" s="511"/>
      <c r="Y253" s="512"/>
      <c r="Z253" s="510"/>
      <c r="AA253" s="511"/>
      <c r="AB253" s="512"/>
      <c r="AC253" s="510"/>
      <c r="AD253" s="511"/>
      <c r="AE253" s="512"/>
      <c r="AF253" s="510">
        <v>-1367936</v>
      </c>
      <c r="AG253" s="511"/>
      <c r="AH253" s="512"/>
    </row>
    <row r="254" spans="1:34">
      <c r="A254" s="679" t="s">
        <v>53</v>
      </c>
      <c r="B254" s="680"/>
      <c r="C254" s="680"/>
      <c r="D254" s="680"/>
      <c r="E254" s="680"/>
      <c r="F254" s="680"/>
      <c r="G254" s="680"/>
      <c r="H254" s="681"/>
      <c r="I254" s="510"/>
      <c r="J254" s="512"/>
      <c r="K254" s="510"/>
      <c r="L254" s="511"/>
      <c r="M254" s="512"/>
      <c r="N254" s="510"/>
      <c r="O254" s="511"/>
      <c r="P254" s="512"/>
      <c r="Q254" s="510"/>
      <c r="R254" s="511"/>
      <c r="S254" s="512"/>
      <c r="T254" s="510"/>
      <c r="U254" s="511"/>
      <c r="V254" s="512"/>
      <c r="W254" s="510"/>
      <c r="X254" s="511"/>
      <c r="Y254" s="512"/>
      <c r="Z254" s="510"/>
      <c r="AA254" s="511"/>
      <c r="AB254" s="512"/>
      <c r="AC254" s="510"/>
      <c r="AD254" s="511"/>
      <c r="AE254" s="512"/>
      <c r="AF254" s="510">
        <v>0</v>
      </c>
      <c r="AG254" s="511"/>
      <c r="AH254" s="512"/>
    </row>
    <row r="255" spans="1:34" ht="24" customHeight="1">
      <c r="A255" s="679" t="s">
        <v>54</v>
      </c>
      <c r="B255" s="680"/>
      <c r="C255" s="680"/>
      <c r="D255" s="680"/>
      <c r="E255" s="680"/>
      <c r="F255" s="680"/>
      <c r="G255" s="680"/>
      <c r="H255" s="681"/>
      <c r="I255" s="510">
        <v>19597</v>
      </c>
      <c r="J255" s="512"/>
      <c r="K255" s="510">
        <v>0</v>
      </c>
      <c r="L255" s="511"/>
      <c r="M255" s="512"/>
      <c r="N255" s="510">
        <v>195682</v>
      </c>
      <c r="O255" s="511"/>
      <c r="P255" s="512"/>
      <c r="Q255" s="510">
        <v>2324</v>
      </c>
      <c r="R255" s="511"/>
      <c r="S255" s="512"/>
      <c r="T255" s="510">
        <v>0</v>
      </c>
      <c r="U255" s="511"/>
      <c r="V255" s="512"/>
      <c r="W255" s="510">
        <v>0</v>
      </c>
      <c r="X255" s="511"/>
      <c r="Y255" s="512"/>
      <c r="Z255" s="510">
        <v>0</v>
      </c>
      <c r="AA255" s="511"/>
      <c r="AB255" s="512"/>
      <c r="AC255" s="510">
        <v>0</v>
      </c>
      <c r="AD255" s="511"/>
      <c r="AE255" s="512"/>
      <c r="AF255" s="510">
        <v>217603</v>
      </c>
      <c r="AG255" s="511"/>
      <c r="AH255" s="512"/>
    </row>
    <row r="256" spans="1:34" ht="15" customHeight="1">
      <c r="A256" s="676" t="s">
        <v>56</v>
      </c>
      <c r="B256" s="677"/>
      <c r="C256" s="677"/>
      <c r="D256" s="677"/>
      <c r="E256" s="677"/>
      <c r="F256" s="677"/>
      <c r="G256" s="677"/>
      <c r="H256" s="677"/>
      <c r="I256" s="677"/>
      <c r="J256" s="677"/>
      <c r="K256" s="677"/>
      <c r="L256" s="677"/>
      <c r="M256" s="677"/>
      <c r="N256" s="677"/>
      <c r="O256" s="677"/>
      <c r="P256" s="677"/>
      <c r="Q256" s="677"/>
      <c r="R256" s="677"/>
      <c r="S256" s="677"/>
      <c r="T256" s="677"/>
      <c r="U256" s="677"/>
      <c r="V256" s="677"/>
      <c r="W256" s="677"/>
      <c r="X256" s="677"/>
      <c r="Y256" s="677"/>
      <c r="Z256" s="677"/>
      <c r="AA256" s="677"/>
      <c r="AB256" s="677"/>
      <c r="AC256" s="677"/>
      <c r="AD256" s="677"/>
      <c r="AE256" s="677"/>
      <c r="AF256" s="677"/>
      <c r="AG256" s="677"/>
      <c r="AH256" s="678"/>
    </row>
    <row r="257" spans="1:37" ht="22.5" customHeight="1">
      <c r="A257" s="467" t="s">
        <v>50</v>
      </c>
      <c r="B257" s="468"/>
      <c r="C257" s="468"/>
      <c r="D257" s="468"/>
      <c r="E257" s="468"/>
      <c r="F257" s="468"/>
      <c r="G257" s="468"/>
      <c r="H257" s="469"/>
      <c r="I257" s="476"/>
      <c r="J257" s="478"/>
      <c r="K257" s="476"/>
      <c r="L257" s="477"/>
      <c r="M257" s="478"/>
      <c r="N257" s="476">
        <v>182566</v>
      </c>
      <c r="O257" s="477"/>
      <c r="P257" s="478"/>
      <c r="Q257" s="476"/>
      <c r="R257" s="477"/>
      <c r="S257" s="478"/>
      <c r="T257" s="476"/>
      <c r="U257" s="477"/>
      <c r="V257" s="478"/>
      <c r="W257" s="476"/>
      <c r="X257" s="477"/>
      <c r="Y257" s="478"/>
      <c r="Z257" s="476"/>
      <c r="AA257" s="477"/>
      <c r="AB257" s="478"/>
      <c r="AC257" s="476"/>
      <c r="AD257" s="477"/>
      <c r="AE257" s="478"/>
      <c r="AF257" s="476">
        <v>182566</v>
      </c>
      <c r="AG257" s="477"/>
      <c r="AH257" s="478"/>
    </row>
    <row r="258" spans="1:37">
      <c r="A258" s="467" t="s">
        <v>51</v>
      </c>
      <c r="B258" s="468"/>
      <c r="C258" s="468"/>
      <c r="D258" s="468"/>
      <c r="E258" s="468"/>
      <c r="F258" s="468"/>
      <c r="G258" s="468"/>
      <c r="H258" s="469"/>
      <c r="I258" s="476"/>
      <c r="J258" s="478"/>
      <c r="K258" s="476"/>
      <c r="L258" s="477"/>
      <c r="M258" s="478"/>
      <c r="N258" s="476"/>
      <c r="O258" s="477"/>
      <c r="P258" s="478"/>
      <c r="Q258" s="476"/>
      <c r="R258" s="477"/>
      <c r="S258" s="478"/>
      <c r="T258" s="476"/>
      <c r="U258" s="477"/>
      <c r="V258" s="478"/>
      <c r="W258" s="476"/>
      <c r="X258" s="477"/>
      <c r="Y258" s="478"/>
      <c r="Z258" s="476"/>
      <c r="AA258" s="477"/>
      <c r="AB258" s="478"/>
      <c r="AC258" s="476"/>
      <c r="AD258" s="477"/>
      <c r="AE258" s="478"/>
      <c r="AF258" s="476">
        <v>0</v>
      </c>
      <c r="AG258" s="477"/>
      <c r="AH258" s="478"/>
    </row>
    <row r="259" spans="1:37">
      <c r="A259" s="467" t="s">
        <v>52</v>
      </c>
      <c r="B259" s="468"/>
      <c r="C259" s="468"/>
      <c r="D259" s="468"/>
      <c r="E259" s="468"/>
      <c r="F259" s="468"/>
      <c r="G259" s="468"/>
      <c r="H259" s="469"/>
      <c r="I259" s="476"/>
      <c r="J259" s="478"/>
      <c r="K259" s="476"/>
      <c r="L259" s="477"/>
      <c r="M259" s="478"/>
      <c r="N259" s="476"/>
      <c r="O259" s="477"/>
      <c r="P259" s="478"/>
      <c r="Q259" s="476"/>
      <c r="R259" s="477"/>
      <c r="S259" s="478"/>
      <c r="T259" s="476"/>
      <c r="U259" s="477"/>
      <c r="V259" s="478"/>
      <c r="W259" s="476"/>
      <c r="X259" s="477"/>
      <c r="Y259" s="478"/>
      <c r="Z259" s="476"/>
      <c r="AA259" s="477"/>
      <c r="AB259" s="478"/>
      <c r="AC259" s="476"/>
      <c r="AD259" s="477"/>
      <c r="AE259" s="478"/>
      <c r="AF259" s="476">
        <v>0</v>
      </c>
      <c r="AG259" s="477"/>
      <c r="AH259" s="478"/>
    </row>
    <row r="260" spans="1:37" ht="24.75" customHeight="1">
      <c r="A260" s="467" t="s">
        <v>54</v>
      </c>
      <c r="B260" s="468"/>
      <c r="C260" s="468"/>
      <c r="D260" s="468"/>
      <c r="E260" s="468"/>
      <c r="F260" s="468"/>
      <c r="G260" s="468"/>
      <c r="H260" s="469"/>
      <c r="I260" s="476">
        <v>0</v>
      </c>
      <c r="J260" s="478"/>
      <c r="K260" s="476">
        <v>0</v>
      </c>
      <c r="L260" s="477"/>
      <c r="M260" s="478"/>
      <c r="N260" s="476">
        <v>182566</v>
      </c>
      <c r="O260" s="477"/>
      <c r="P260" s="478"/>
      <c r="Q260" s="476">
        <v>0</v>
      </c>
      <c r="R260" s="477"/>
      <c r="S260" s="478"/>
      <c r="T260" s="476">
        <v>0</v>
      </c>
      <c r="U260" s="477"/>
      <c r="V260" s="478"/>
      <c r="W260" s="476">
        <v>0</v>
      </c>
      <c r="X260" s="477"/>
      <c r="Y260" s="478"/>
      <c r="Z260" s="476">
        <v>0</v>
      </c>
      <c r="AA260" s="477"/>
      <c r="AB260" s="478"/>
      <c r="AC260" s="476">
        <v>0</v>
      </c>
      <c r="AD260" s="477"/>
      <c r="AE260" s="478"/>
      <c r="AF260" s="476">
        <v>182566</v>
      </c>
      <c r="AG260" s="477"/>
      <c r="AH260" s="478"/>
    </row>
    <row r="261" spans="1:37">
      <c r="A261" s="673" t="s">
        <v>235</v>
      </c>
      <c r="B261" s="674"/>
      <c r="C261" s="674"/>
      <c r="D261" s="674"/>
      <c r="E261" s="674"/>
      <c r="F261" s="674"/>
      <c r="G261" s="674"/>
      <c r="H261" s="674"/>
      <c r="I261" s="674"/>
      <c r="J261" s="674"/>
      <c r="K261" s="674"/>
      <c r="L261" s="674"/>
      <c r="M261" s="674"/>
      <c r="N261" s="674"/>
      <c r="O261" s="674"/>
      <c r="P261" s="674"/>
      <c r="Q261" s="674"/>
      <c r="R261" s="674"/>
      <c r="S261" s="674"/>
      <c r="T261" s="674"/>
      <c r="U261" s="674"/>
      <c r="V261" s="674"/>
      <c r="W261" s="674"/>
      <c r="X261" s="674"/>
      <c r="Y261" s="674"/>
      <c r="Z261" s="674"/>
      <c r="AA261" s="674"/>
      <c r="AB261" s="674"/>
      <c r="AC261" s="674"/>
      <c r="AD261" s="674"/>
      <c r="AE261" s="674"/>
      <c r="AF261" s="674"/>
      <c r="AG261" s="674"/>
      <c r="AH261" s="675"/>
    </row>
    <row r="262" spans="1:37" ht="26.25" customHeight="1">
      <c r="A262" s="467" t="s">
        <v>50</v>
      </c>
      <c r="B262" s="468"/>
      <c r="C262" s="468"/>
      <c r="D262" s="468"/>
      <c r="E262" s="468"/>
      <c r="F262" s="468"/>
      <c r="G262" s="468"/>
      <c r="H262" s="469"/>
      <c r="I262" s="476">
        <v>171363</v>
      </c>
      <c r="J262" s="478"/>
      <c r="K262" s="476">
        <v>0</v>
      </c>
      <c r="L262" s="477"/>
      <c r="M262" s="478"/>
      <c r="N262" s="476">
        <v>13116</v>
      </c>
      <c r="O262" s="477"/>
      <c r="P262" s="478"/>
      <c r="Q262" s="476">
        <v>2324</v>
      </c>
      <c r="R262" s="477"/>
      <c r="S262" s="478"/>
      <c r="T262" s="476">
        <v>0</v>
      </c>
      <c r="U262" s="477"/>
      <c r="V262" s="478"/>
      <c r="W262" s="476">
        <v>0</v>
      </c>
      <c r="X262" s="477"/>
      <c r="Y262" s="478"/>
      <c r="Z262" s="476">
        <v>0</v>
      </c>
      <c r="AA262" s="477"/>
      <c r="AB262" s="478"/>
      <c r="AC262" s="476">
        <v>0</v>
      </c>
      <c r="AD262" s="477"/>
      <c r="AE262" s="478"/>
      <c r="AF262" s="476">
        <v>186803</v>
      </c>
      <c r="AG262" s="477"/>
      <c r="AH262" s="478"/>
      <c r="AI262" t="str">
        <f>IF(ROUND(AF262-Aktíva!G48,0)=0,"","CHYBA")</f>
        <v/>
      </c>
    </row>
    <row r="263" spans="1:37" ht="23.25" customHeight="1">
      <c r="A263" s="467" t="s">
        <v>54</v>
      </c>
      <c r="B263" s="468"/>
      <c r="C263" s="468"/>
      <c r="D263" s="468"/>
      <c r="E263" s="468"/>
      <c r="F263" s="468"/>
      <c r="G263" s="468"/>
      <c r="H263" s="469"/>
      <c r="I263" s="510">
        <v>19597</v>
      </c>
      <c r="J263" s="512"/>
      <c r="K263" s="476">
        <v>0</v>
      </c>
      <c r="L263" s="477"/>
      <c r="M263" s="478"/>
      <c r="N263" s="476">
        <v>13116</v>
      </c>
      <c r="O263" s="477"/>
      <c r="P263" s="478"/>
      <c r="Q263" s="476">
        <v>2324</v>
      </c>
      <c r="R263" s="477"/>
      <c r="S263" s="478"/>
      <c r="T263" s="476">
        <v>0</v>
      </c>
      <c r="U263" s="477"/>
      <c r="V263" s="478"/>
      <c r="W263" s="476">
        <v>0</v>
      </c>
      <c r="X263" s="477"/>
      <c r="Y263" s="478"/>
      <c r="Z263" s="476">
        <v>0</v>
      </c>
      <c r="AA263" s="477"/>
      <c r="AB263" s="478"/>
      <c r="AC263" s="476">
        <v>0</v>
      </c>
      <c r="AD263" s="477"/>
      <c r="AE263" s="478"/>
      <c r="AF263" s="510">
        <v>35037</v>
      </c>
      <c r="AG263" s="511"/>
      <c r="AH263" s="512"/>
      <c r="AK263" s="177"/>
    </row>
    <row r="264" spans="1:37">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row>
    <row r="265" spans="1:37">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row>
    <row r="266" spans="1:37">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row>
    <row r="267" spans="1:37" hidden="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row>
    <row r="268" spans="1:37" ht="15" customHeight="1">
      <c r="A268" s="682" t="s">
        <v>81</v>
      </c>
      <c r="B268" s="683"/>
      <c r="C268" s="683"/>
      <c r="D268" s="683"/>
      <c r="E268" s="683"/>
      <c r="F268" s="683"/>
      <c r="G268" s="683"/>
      <c r="H268" s="684"/>
      <c r="I268" s="470" t="s">
        <v>59</v>
      </c>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2"/>
    </row>
    <row r="269" spans="1:37">
      <c r="A269" s="685"/>
      <c r="B269" s="686"/>
      <c r="C269" s="686"/>
      <c r="D269" s="686"/>
      <c r="E269" s="686"/>
      <c r="F269" s="686"/>
      <c r="G269" s="686"/>
      <c r="H269" s="687"/>
      <c r="I269" s="578" t="s">
        <v>128</v>
      </c>
      <c r="J269" s="580"/>
      <c r="K269" s="578" t="s">
        <v>85</v>
      </c>
      <c r="L269" s="579"/>
      <c r="M269" s="580"/>
      <c r="N269" s="578" t="s">
        <v>82</v>
      </c>
      <c r="O269" s="579"/>
      <c r="P269" s="580"/>
      <c r="Q269" s="578" t="s">
        <v>129</v>
      </c>
      <c r="R269" s="579"/>
      <c r="S269" s="580"/>
      <c r="T269" s="578" t="s">
        <v>83</v>
      </c>
      <c r="U269" s="579"/>
      <c r="V269" s="580"/>
      <c r="W269" s="578" t="s">
        <v>84</v>
      </c>
      <c r="X269" s="579"/>
      <c r="Y269" s="580"/>
      <c r="Z269" s="578" t="s">
        <v>130</v>
      </c>
      <c r="AA269" s="579"/>
      <c r="AB269" s="580"/>
      <c r="AC269" s="578" t="s">
        <v>131</v>
      </c>
      <c r="AD269" s="579"/>
      <c r="AE269" s="580"/>
      <c r="AF269" s="578" t="s">
        <v>39</v>
      </c>
      <c r="AG269" s="579"/>
      <c r="AH269" s="580"/>
    </row>
    <row r="270" spans="1:37" ht="74.25" customHeight="1">
      <c r="A270" s="688"/>
      <c r="B270" s="689"/>
      <c r="C270" s="689"/>
      <c r="D270" s="689"/>
      <c r="E270" s="689"/>
      <c r="F270" s="689"/>
      <c r="G270" s="689"/>
      <c r="H270" s="690"/>
      <c r="I270" s="581"/>
      <c r="J270" s="583"/>
      <c r="K270" s="581"/>
      <c r="L270" s="582"/>
      <c r="M270" s="583"/>
      <c r="N270" s="581"/>
      <c r="O270" s="582"/>
      <c r="P270" s="583"/>
      <c r="Q270" s="581"/>
      <c r="R270" s="582"/>
      <c r="S270" s="583"/>
      <c r="T270" s="581"/>
      <c r="U270" s="582"/>
      <c r="V270" s="583"/>
      <c r="W270" s="581"/>
      <c r="X270" s="582"/>
      <c r="Y270" s="583"/>
      <c r="Z270" s="581"/>
      <c r="AA270" s="582"/>
      <c r="AB270" s="583"/>
      <c r="AC270" s="581"/>
      <c r="AD270" s="582"/>
      <c r="AE270" s="583"/>
      <c r="AF270" s="581"/>
      <c r="AG270" s="582"/>
      <c r="AH270" s="583"/>
    </row>
    <row r="271" spans="1:37">
      <c r="A271" s="470" t="s">
        <v>40</v>
      </c>
      <c r="B271" s="471"/>
      <c r="C271" s="471"/>
      <c r="D271" s="471"/>
      <c r="E271" s="471"/>
      <c r="F271" s="471"/>
      <c r="G271" s="471"/>
      <c r="H271" s="472"/>
      <c r="I271" s="470" t="s">
        <v>41</v>
      </c>
      <c r="J271" s="472"/>
      <c r="K271" s="470" t="s">
        <v>42</v>
      </c>
      <c r="L271" s="471"/>
      <c r="M271" s="472"/>
      <c r="N271" s="470" t="s">
        <v>43</v>
      </c>
      <c r="O271" s="471"/>
      <c r="P271" s="472"/>
      <c r="Q271" s="470" t="s">
        <v>44</v>
      </c>
      <c r="R271" s="471"/>
      <c r="S271" s="472"/>
      <c r="T271" s="470" t="s">
        <v>45</v>
      </c>
      <c r="U271" s="471"/>
      <c r="V271" s="472"/>
      <c r="W271" s="470" t="s">
        <v>46</v>
      </c>
      <c r="X271" s="471"/>
      <c r="Y271" s="472"/>
      <c r="Z271" s="470" t="s">
        <v>47</v>
      </c>
      <c r="AA271" s="471"/>
      <c r="AB271" s="472"/>
      <c r="AC271" s="470" t="s">
        <v>48</v>
      </c>
      <c r="AD271" s="471"/>
      <c r="AE271" s="472"/>
      <c r="AF271" s="470" t="s">
        <v>72</v>
      </c>
      <c r="AG271" s="471"/>
      <c r="AH271" s="472"/>
    </row>
    <row r="272" spans="1:37">
      <c r="A272" s="673" t="s">
        <v>49</v>
      </c>
      <c r="B272" s="674"/>
      <c r="C272" s="674"/>
      <c r="D272" s="674"/>
      <c r="E272" s="674"/>
      <c r="F272" s="674"/>
      <c r="G272" s="674"/>
      <c r="H272" s="674"/>
      <c r="I272" s="674"/>
      <c r="J272" s="674"/>
      <c r="K272" s="674"/>
      <c r="L272" s="674"/>
      <c r="M272" s="674"/>
      <c r="N272" s="674"/>
      <c r="O272" s="674"/>
      <c r="P272" s="674"/>
      <c r="Q272" s="674"/>
      <c r="R272" s="674"/>
      <c r="S272" s="674"/>
      <c r="T272" s="674"/>
      <c r="U272" s="674"/>
      <c r="V272" s="674"/>
      <c r="W272" s="674"/>
      <c r="X272" s="674"/>
      <c r="Y272" s="674"/>
      <c r="Z272" s="674"/>
      <c r="AA272" s="674"/>
      <c r="AB272" s="674"/>
      <c r="AC272" s="674"/>
      <c r="AD272" s="674"/>
      <c r="AE272" s="674"/>
      <c r="AF272" s="674"/>
      <c r="AG272" s="674"/>
      <c r="AH272" s="675"/>
    </row>
    <row r="273" spans="1:35" ht="23.25" customHeight="1">
      <c r="A273" s="467" t="s">
        <v>50</v>
      </c>
      <c r="B273" s="468"/>
      <c r="C273" s="468"/>
      <c r="D273" s="468"/>
      <c r="E273" s="468"/>
      <c r="F273" s="468"/>
      <c r="G273" s="468"/>
      <c r="H273" s="469"/>
      <c r="I273" s="476">
        <v>157794</v>
      </c>
      <c r="J273" s="478"/>
      <c r="K273" s="476"/>
      <c r="L273" s="477"/>
      <c r="M273" s="478"/>
      <c r="N273" s="476">
        <v>183585</v>
      </c>
      <c r="O273" s="477"/>
      <c r="P273" s="478"/>
      <c r="Q273" s="476"/>
      <c r="R273" s="477"/>
      <c r="S273" s="478"/>
      <c r="T273" s="476">
        <v>2324</v>
      </c>
      <c r="U273" s="477"/>
      <c r="V273" s="478"/>
      <c r="W273" s="476"/>
      <c r="X273" s="477"/>
      <c r="Y273" s="478"/>
      <c r="Z273" s="476"/>
      <c r="AA273" s="477"/>
      <c r="AB273" s="478"/>
      <c r="AC273" s="476"/>
      <c r="AD273" s="477"/>
      <c r="AE273" s="478"/>
      <c r="AF273" s="476">
        <f>SUM(I273:AE273)</f>
        <v>343703</v>
      </c>
      <c r="AG273" s="477"/>
      <c r="AH273" s="478"/>
    </row>
    <row r="274" spans="1:35" ht="15" customHeight="1">
      <c r="A274" s="467" t="s">
        <v>51</v>
      </c>
      <c r="B274" s="468"/>
      <c r="C274" s="468"/>
      <c r="D274" s="468"/>
      <c r="E274" s="468"/>
      <c r="F274" s="468"/>
      <c r="G274" s="468"/>
      <c r="H274" s="469"/>
      <c r="I274" s="476">
        <v>49059</v>
      </c>
      <c r="J274" s="478"/>
      <c r="K274" s="476"/>
      <c r="L274" s="477"/>
      <c r="M274" s="478"/>
      <c r="N274" s="476"/>
      <c r="O274" s="477"/>
      <c r="P274" s="478"/>
      <c r="Q274" s="476"/>
      <c r="R274" s="477"/>
      <c r="S274" s="478"/>
      <c r="T274" s="476"/>
      <c r="U274" s="477"/>
      <c r="V274" s="478"/>
      <c r="W274" s="476"/>
      <c r="X274" s="477"/>
      <c r="Y274" s="478"/>
      <c r="Z274" s="476"/>
      <c r="AA274" s="477"/>
      <c r="AB274" s="478"/>
      <c r="AC274" s="476"/>
      <c r="AD274" s="477"/>
      <c r="AE274" s="478"/>
      <c r="AF274" s="476">
        <f t="shared" ref="AF274:AF277" si="28">SUM(I274:AE274)</f>
        <v>49059</v>
      </c>
      <c r="AG274" s="477"/>
      <c r="AH274" s="478"/>
    </row>
    <row r="275" spans="1:35" ht="15" customHeight="1">
      <c r="A275" s="467" t="s">
        <v>52</v>
      </c>
      <c r="B275" s="468"/>
      <c r="C275" s="468"/>
      <c r="D275" s="468"/>
      <c r="E275" s="468"/>
      <c r="F275" s="468"/>
      <c r="G275" s="468"/>
      <c r="H275" s="469"/>
      <c r="I275" s="476">
        <v>-23393</v>
      </c>
      <c r="J275" s="478"/>
      <c r="K275" s="476"/>
      <c r="L275" s="477"/>
      <c r="M275" s="478"/>
      <c r="N275" s="476"/>
      <c r="O275" s="477"/>
      <c r="P275" s="478"/>
      <c r="Q275" s="476"/>
      <c r="R275" s="477"/>
      <c r="S275" s="478"/>
      <c r="T275" s="476"/>
      <c r="U275" s="477"/>
      <c r="V275" s="478"/>
      <c r="W275" s="476"/>
      <c r="X275" s="477"/>
      <c r="Y275" s="478"/>
      <c r="Z275" s="476"/>
      <c r="AA275" s="477"/>
      <c r="AB275" s="478"/>
      <c r="AC275" s="476"/>
      <c r="AD275" s="477"/>
      <c r="AE275" s="478"/>
      <c r="AF275" s="476">
        <f t="shared" si="28"/>
        <v>-23393</v>
      </c>
      <c r="AG275" s="477"/>
      <c r="AH275" s="478"/>
    </row>
    <row r="276" spans="1:35" ht="15" customHeight="1">
      <c r="A276" s="467" t="s">
        <v>53</v>
      </c>
      <c r="B276" s="468"/>
      <c r="C276" s="468"/>
      <c r="D276" s="468"/>
      <c r="E276" s="468"/>
      <c r="F276" s="468"/>
      <c r="G276" s="468"/>
      <c r="H276" s="469"/>
      <c r="I276" s="476">
        <v>-12097</v>
      </c>
      <c r="J276" s="478"/>
      <c r="K276" s="476"/>
      <c r="L276" s="477"/>
      <c r="M276" s="478"/>
      <c r="N276" s="476">
        <v>12097</v>
      </c>
      <c r="O276" s="477"/>
      <c r="P276" s="478"/>
      <c r="Q276" s="476"/>
      <c r="R276" s="477"/>
      <c r="S276" s="478"/>
      <c r="T276" s="476"/>
      <c r="U276" s="477"/>
      <c r="V276" s="478"/>
      <c r="W276" s="476"/>
      <c r="X276" s="477"/>
      <c r="Y276" s="478"/>
      <c r="Z276" s="476"/>
      <c r="AA276" s="477"/>
      <c r="AB276" s="478"/>
      <c r="AC276" s="476"/>
      <c r="AD276" s="477"/>
      <c r="AE276" s="478"/>
      <c r="AF276" s="476">
        <f t="shared" si="28"/>
        <v>0</v>
      </c>
      <c r="AG276" s="477"/>
      <c r="AH276" s="478"/>
    </row>
    <row r="277" spans="1:35" ht="25.5" customHeight="1">
      <c r="A277" s="467" t="s">
        <v>54</v>
      </c>
      <c r="B277" s="468"/>
      <c r="C277" s="468"/>
      <c r="D277" s="468"/>
      <c r="E277" s="468"/>
      <c r="F277" s="468"/>
      <c r="G277" s="468"/>
      <c r="H277" s="469"/>
      <c r="I277" s="476">
        <f>I273+I274+I275+I276</f>
        <v>171363</v>
      </c>
      <c r="J277" s="478"/>
      <c r="K277" s="476">
        <f>K273+K274+K275+K276</f>
        <v>0</v>
      </c>
      <c r="L277" s="477"/>
      <c r="M277" s="478"/>
      <c r="N277" s="476">
        <f t="shared" ref="N277" si="29">N273+N274+N275+N276</f>
        <v>195682</v>
      </c>
      <c r="O277" s="477"/>
      <c r="P277" s="478"/>
      <c r="Q277" s="476">
        <f t="shared" ref="Q277" si="30">Q273+Q274+Q275+Q276</f>
        <v>0</v>
      </c>
      <c r="R277" s="477"/>
      <c r="S277" s="478"/>
      <c r="T277" s="476">
        <f t="shared" ref="T277" si="31">T273+T274+T275+T276</f>
        <v>2324</v>
      </c>
      <c r="U277" s="477"/>
      <c r="V277" s="478"/>
      <c r="W277" s="476">
        <f t="shared" ref="W277" si="32">W273+W274+W275+W276</f>
        <v>0</v>
      </c>
      <c r="X277" s="477"/>
      <c r="Y277" s="478"/>
      <c r="Z277" s="476">
        <f t="shared" ref="Z277" si="33">Z273+Z274+Z275+Z276</f>
        <v>0</v>
      </c>
      <c r="AA277" s="477"/>
      <c r="AB277" s="478"/>
      <c r="AC277" s="476">
        <f t="shared" ref="AC277" si="34">AC273+AC274+AC275+AC276</f>
        <v>0</v>
      </c>
      <c r="AD277" s="477"/>
      <c r="AE277" s="478"/>
      <c r="AF277" s="476">
        <f t="shared" si="28"/>
        <v>369369</v>
      </c>
      <c r="AG277" s="477"/>
      <c r="AH277" s="478"/>
    </row>
    <row r="278" spans="1:35" ht="15" customHeight="1">
      <c r="A278" s="673" t="s">
        <v>56</v>
      </c>
      <c r="B278" s="674"/>
      <c r="C278" s="674"/>
      <c r="D278" s="674"/>
      <c r="E278" s="674"/>
      <c r="F278" s="674"/>
      <c r="G278" s="674"/>
      <c r="H278" s="674"/>
      <c r="I278" s="674"/>
      <c r="J278" s="674"/>
      <c r="K278" s="674"/>
      <c r="L278" s="674"/>
      <c r="M278" s="674"/>
      <c r="N278" s="674"/>
      <c r="O278" s="674"/>
      <c r="P278" s="674"/>
      <c r="Q278" s="674"/>
      <c r="R278" s="674"/>
      <c r="S278" s="674"/>
      <c r="T278" s="674"/>
      <c r="U278" s="674"/>
      <c r="V278" s="674"/>
      <c r="W278" s="674"/>
      <c r="X278" s="674"/>
      <c r="Y278" s="674"/>
      <c r="Z278" s="674"/>
      <c r="AA278" s="674"/>
      <c r="AB278" s="674"/>
      <c r="AC278" s="674"/>
      <c r="AD278" s="674"/>
      <c r="AE278" s="674"/>
      <c r="AF278" s="674"/>
      <c r="AG278" s="674"/>
      <c r="AH278" s="675"/>
    </row>
    <row r="279" spans="1:35" ht="28.5" customHeight="1">
      <c r="A279" s="467" t="s">
        <v>50</v>
      </c>
      <c r="B279" s="468"/>
      <c r="C279" s="468"/>
      <c r="D279" s="468"/>
      <c r="E279" s="468"/>
      <c r="F279" s="468"/>
      <c r="G279" s="468"/>
      <c r="H279" s="469"/>
      <c r="I279" s="476"/>
      <c r="J279" s="478"/>
      <c r="K279" s="476"/>
      <c r="L279" s="477"/>
      <c r="M279" s="478"/>
      <c r="N279" s="476">
        <v>182566</v>
      </c>
      <c r="O279" s="477"/>
      <c r="P279" s="478"/>
      <c r="Q279" s="476"/>
      <c r="R279" s="477"/>
      <c r="S279" s="478"/>
      <c r="T279" s="476"/>
      <c r="U279" s="477"/>
      <c r="V279" s="478"/>
      <c r="W279" s="476"/>
      <c r="X279" s="477"/>
      <c r="Y279" s="478"/>
      <c r="Z279" s="476"/>
      <c r="AA279" s="477"/>
      <c r="AB279" s="478"/>
      <c r="AC279" s="476"/>
      <c r="AD279" s="477"/>
      <c r="AE279" s="478"/>
      <c r="AF279" s="476">
        <f>SUM(I279:AE279)</f>
        <v>182566</v>
      </c>
      <c r="AG279" s="477"/>
      <c r="AH279" s="478"/>
    </row>
    <row r="280" spans="1:35" ht="15" customHeight="1">
      <c r="A280" s="467" t="s">
        <v>51</v>
      </c>
      <c r="B280" s="468"/>
      <c r="C280" s="468"/>
      <c r="D280" s="468"/>
      <c r="E280" s="468"/>
      <c r="F280" s="468"/>
      <c r="G280" s="468"/>
      <c r="H280" s="469"/>
      <c r="I280" s="476"/>
      <c r="J280" s="478"/>
      <c r="K280" s="476"/>
      <c r="L280" s="477"/>
      <c r="M280" s="478"/>
      <c r="N280" s="476"/>
      <c r="O280" s="477"/>
      <c r="P280" s="478"/>
      <c r="Q280" s="476"/>
      <c r="R280" s="477"/>
      <c r="S280" s="478"/>
      <c r="T280" s="476"/>
      <c r="U280" s="477"/>
      <c r="V280" s="478"/>
      <c r="W280" s="476"/>
      <c r="X280" s="477"/>
      <c r="Y280" s="478"/>
      <c r="Z280" s="476"/>
      <c r="AA280" s="477"/>
      <c r="AB280" s="478"/>
      <c r="AC280" s="476"/>
      <c r="AD280" s="477"/>
      <c r="AE280" s="478"/>
      <c r="AF280" s="476">
        <f t="shared" ref="AF280:AF282" si="35">SUM(I280:AE280)</f>
        <v>0</v>
      </c>
      <c r="AG280" s="477"/>
      <c r="AH280" s="478"/>
    </row>
    <row r="281" spans="1:35" ht="15" customHeight="1">
      <c r="A281" s="467" t="s">
        <v>52</v>
      </c>
      <c r="B281" s="468"/>
      <c r="C281" s="468"/>
      <c r="D281" s="468"/>
      <c r="E281" s="468"/>
      <c r="F281" s="468"/>
      <c r="G281" s="468"/>
      <c r="H281" s="469"/>
      <c r="I281" s="476"/>
      <c r="J281" s="478"/>
      <c r="K281" s="476"/>
      <c r="L281" s="477"/>
      <c r="M281" s="478"/>
      <c r="N281" s="476"/>
      <c r="O281" s="477"/>
      <c r="P281" s="478"/>
      <c r="Q281" s="476"/>
      <c r="R281" s="477"/>
      <c r="S281" s="478"/>
      <c r="T281" s="476"/>
      <c r="U281" s="477"/>
      <c r="V281" s="478"/>
      <c r="W281" s="476"/>
      <c r="X281" s="477"/>
      <c r="Y281" s="478"/>
      <c r="Z281" s="476"/>
      <c r="AA281" s="477"/>
      <c r="AB281" s="478"/>
      <c r="AC281" s="476"/>
      <c r="AD281" s="477"/>
      <c r="AE281" s="478"/>
      <c r="AF281" s="476">
        <f t="shared" si="35"/>
        <v>0</v>
      </c>
      <c r="AG281" s="477"/>
      <c r="AH281" s="478"/>
    </row>
    <row r="282" spans="1:35" ht="27.75" customHeight="1">
      <c r="A282" s="467" t="s">
        <v>54</v>
      </c>
      <c r="B282" s="468"/>
      <c r="C282" s="468"/>
      <c r="D282" s="468"/>
      <c r="E282" s="468"/>
      <c r="F282" s="468"/>
      <c r="G282" s="468"/>
      <c r="H282" s="469"/>
      <c r="I282" s="476">
        <f>I279+I280+I281</f>
        <v>0</v>
      </c>
      <c r="J282" s="478"/>
      <c r="K282" s="476">
        <f>K279+K280+K281</f>
        <v>0</v>
      </c>
      <c r="L282" s="477"/>
      <c r="M282" s="478"/>
      <c r="N282" s="476">
        <f>N279+N280+N281</f>
        <v>182566</v>
      </c>
      <c r="O282" s="477"/>
      <c r="P282" s="478"/>
      <c r="Q282" s="476">
        <f>Q279+Q280+Q281</f>
        <v>0</v>
      </c>
      <c r="R282" s="477"/>
      <c r="S282" s="478"/>
      <c r="T282" s="476">
        <f>T279+T280+T281</f>
        <v>0</v>
      </c>
      <c r="U282" s="477"/>
      <c r="V282" s="478"/>
      <c r="W282" s="476">
        <f>W279+W280+W281</f>
        <v>0</v>
      </c>
      <c r="X282" s="477"/>
      <c r="Y282" s="478"/>
      <c r="Z282" s="476">
        <f>Z279+Z280+Z281</f>
        <v>0</v>
      </c>
      <c r="AA282" s="477"/>
      <c r="AB282" s="478"/>
      <c r="AC282" s="476">
        <f>AC279+AC280+AC281</f>
        <v>0</v>
      </c>
      <c r="AD282" s="477"/>
      <c r="AE282" s="478"/>
      <c r="AF282" s="476">
        <f t="shared" si="35"/>
        <v>182566</v>
      </c>
      <c r="AG282" s="477"/>
      <c r="AH282" s="478"/>
    </row>
    <row r="283" spans="1:35">
      <c r="A283" s="673" t="s">
        <v>235</v>
      </c>
      <c r="B283" s="674"/>
      <c r="C283" s="674"/>
      <c r="D283" s="674"/>
      <c r="E283" s="674"/>
      <c r="F283" s="674"/>
      <c r="G283" s="674"/>
      <c r="H283" s="674"/>
      <c r="I283" s="674"/>
      <c r="J283" s="674"/>
      <c r="K283" s="674"/>
      <c r="L283" s="674"/>
      <c r="M283" s="674"/>
      <c r="N283" s="674"/>
      <c r="O283" s="674"/>
      <c r="P283" s="674"/>
      <c r="Q283" s="674"/>
      <c r="R283" s="674"/>
      <c r="S283" s="674"/>
      <c r="T283" s="674"/>
      <c r="U283" s="674"/>
      <c r="V283" s="674"/>
      <c r="W283" s="674"/>
      <c r="X283" s="674"/>
      <c r="Y283" s="674"/>
      <c r="Z283" s="674"/>
      <c r="AA283" s="674"/>
      <c r="AB283" s="674"/>
      <c r="AC283" s="674"/>
      <c r="AD283" s="674"/>
      <c r="AE283" s="674"/>
      <c r="AF283" s="674"/>
      <c r="AG283" s="674"/>
      <c r="AH283" s="675"/>
    </row>
    <row r="284" spans="1:35" ht="25.5" customHeight="1">
      <c r="A284" s="467" t="s">
        <v>50</v>
      </c>
      <c r="B284" s="468"/>
      <c r="C284" s="468"/>
      <c r="D284" s="468"/>
      <c r="E284" s="468"/>
      <c r="F284" s="468"/>
      <c r="G284" s="468"/>
      <c r="H284" s="469"/>
      <c r="I284" s="476">
        <f>I273-I279</f>
        <v>157794</v>
      </c>
      <c r="J284" s="478"/>
      <c r="K284" s="476">
        <f>K273-K279</f>
        <v>0</v>
      </c>
      <c r="L284" s="477"/>
      <c r="M284" s="478"/>
      <c r="N284" s="476">
        <f>N273-N279</f>
        <v>1019</v>
      </c>
      <c r="O284" s="477"/>
      <c r="P284" s="478"/>
      <c r="Q284" s="476">
        <f t="shared" ref="Q284" si="36">Q273-Q279</f>
        <v>0</v>
      </c>
      <c r="R284" s="477"/>
      <c r="S284" s="478"/>
      <c r="T284" s="476">
        <f t="shared" ref="T284" si="37">T273-T279</f>
        <v>2324</v>
      </c>
      <c r="U284" s="477"/>
      <c r="V284" s="478"/>
      <c r="W284" s="476">
        <f t="shared" ref="W284" si="38">W273-W279</f>
        <v>0</v>
      </c>
      <c r="X284" s="477"/>
      <c r="Y284" s="478"/>
      <c r="Z284" s="476">
        <f t="shared" ref="Z284" si="39">Z273-Z279</f>
        <v>0</v>
      </c>
      <c r="AA284" s="477"/>
      <c r="AB284" s="478"/>
      <c r="AC284" s="476">
        <f t="shared" ref="AC284" si="40">AC273-AC279</f>
        <v>0</v>
      </c>
      <c r="AD284" s="477"/>
      <c r="AE284" s="478"/>
      <c r="AF284" s="476">
        <f t="shared" ref="AF284" si="41">AF273-AF279</f>
        <v>161137</v>
      </c>
      <c r="AG284" s="477"/>
      <c r="AH284" s="478"/>
    </row>
    <row r="285" spans="1:35" ht="23.25" customHeight="1">
      <c r="A285" s="467" t="s">
        <v>54</v>
      </c>
      <c r="B285" s="468"/>
      <c r="C285" s="468"/>
      <c r="D285" s="468"/>
      <c r="E285" s="468"/>
      <c r="F285" s="468"/>
      <c r="G285" s="468"/>
      <c r="H285" s="469"/>
      <c r="I285" s="476">
        <f>I277-I282</f>
        <v>171363</v>
      </c>
      <c r="J285" s="478"/>
      <c r="K285" s="476">
        <f>K277-K282</f>
        <v>0</v>
      </c>
      <c r="L285" s="477"/>
      <c r="M285" s="478"/>
      <c r="N285" s="510">
        <f t="shared" ref="N285" si="42">N277-N282</f>
        <v>13116</v>
      </c>
      <c r="O285" s="511"/>
      <c r="P285" s="512"/>
      <c r="Q285" s="476">
        <f t="shared" ref="Q285" si="43">Q277-Q282</f>
        <v>0</v>
      </c>
      <c r="R285" s="477"/>
      <c r="S285" s="478"/>
      <c r="T285" s="476">
        <f t="shared" ref="T285" si="44">T277-T282</f>
        <v>2324</v>
      </c>
      <c r="U285" s="477"/>
      <c r="V285" s="478"/>
      <c r="W285" s="476">
        <f t="shared" ref="W285" si="45">W277-W282</f>
        <v>0</v>
      </c>
      <c r="X285" s="477"/>
      <c r="Y285" s="478"/>
      <c r="Z285" s="476">
        <f t="shared" ref="Z285" si="46">Z277-Z282</f>
        <v>0</v>
      </c>
      <c r="AA285" s="477"/>
      <c r="AB285" s="478"/>
      <c r="AC285" s="476">
        <f t="shared" ref="AC285" si="47">AC277-AC282</f>
        <v>0</v>
      </c>
      <c r="AD285" s="477"/>
      <c r="AE285" s="478"/>
      <c r="AF285" s="476">
        <f t="shared" ref="AF285" si="48">AF277-AF282</f>
        <v>186803</v>
      </c>
      <c r="AG285" s="477"/>
      <c r="AH285" s="478"/>
      <c r="AI285" t="str">
        <f>IF(ROUND(AF285-Aktíva!G48,0)=0,"","CHYBA")</f>
        <v/>
      </c>
    </row>
    <row r="286" spans="1: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row>
    <row r="287" spans="1:35">
      <c r="A287" s="529" t="s">
        <v>86</v>
      </c>
      <c r="B287" s="530"/>
      <c r="C287" s="530"/>
      <c r="D287" s="530"/>
      <c r="E287" s="530"/>
      <c r="F287" s="530"/>
      <c r="G287" s="530"/>
      <c r="H287" s="530"/>
      <c r="I287" s="530"/>
      <c r="J287" s="530"/>
      <c r="K287" s="530"/>
      <c r="L287" s="530"/>
      <c r="M287" s="530"/>
      <c r="N287" s="530"/>
      <c r="O287" s="530"/>
      <c r="P287" s="531"/>
      <c r="Q287" s="529" t="s">
        <v>60</v>
      </c>
      <c r="R287" s="530"/>
      <c r="S287" s="530"/>
      <c r="T287" s="530"/>
      <c r="U287" s="530"/>
      <c r="V287" s="530"/>
      <c r="W287" s="530"/>
      <c r="X287" s="530"/>
      <c r="Y287" s="530"/>
      <c r="Z287" s="530"/>
      <c r="AA287" s="530"/>
      <c r="AB287" s="530"/>
      <c r="AC287" s="530"/>
      <c r="AD287" s="530"/>
      <c r="AE287" s="530"/>
      <c r="AF287" s="530"/>
      <c r="AG287" s="530"/>
      <c r="AH287" s="531"/>
    </row>
    <row r="288" spans="1:35" ht="23.25" customHeight="1">
      <c r="A288" s="467" t="s">
        <v>87</v>
      </c>
      <c r="B288" s="468"/>
      <c r="C288" s="468"/>
      <c r="D288" s="468"/>
      <c r="E288" s="468"/>
      <c r="F288" s="468"/>
      <c r="G288" s="468"/>
      <c r="H288" s="468"/>
      <c r="I288" s="468"/>
      <c r="J288" s="468"/>
      <c r="K288" s="468"/>
      <c r="L288" s="468"/>
      <c r="M288" s="468"/>
      <c r="N288" s="468"/>
      <c r="O288" s="468"/>
      <c r="P288" s="469"/>
      <c r="Q288" s="510">
        <v>0</v>
      </c>
      <c r="R288" s="511"/>
      <c r="S288" s="511"/>
      <c r="T288" s="511"/>
      <c r="U288" s="511"/>
      <c r="V288" s="511"/>
      <c r="W288" s="511"/>
      <c r="X288" s="511"/>
      <c r="Y288" s="511"/>
      <c r="Z288" s="511"/>
      <c r="AA288" s="511"/>
      <c r="AB288" s="511"/>
      <c r="AC288" s="511"/>
      <c r="AD288" s="511"/>
      <c r="AE288" s="511"/>
      <c r="AF288" s="511"/>
      <c r="AG288" s="511"/>
      <c r="AH288" s="512"/>
    </row>
    <row r="289" spans="1:34" ht="24.75" customHeight="1">
      <c r="A289" s="467" t="s">
        <v>88</v>
      </c>
      <c r="B289" s="468"/>
      <c r="C289" s="468"/>
      <c r="D289" s="468"/>
      <c r="E289" s="468"/>
      <c r="F289" s="468"/>
      <c r="G289" s="468"/>
      <c r="H289" s="468"/>
      <c r="I289" s="468"/>
      <c r="J289" s="468"/>
      <c r="K289" s="468"/>
      <c r="L289" s="468"/>
      <c r="M289" s="468"/>
      <c r="N289" s="468"/>
      <c r="O289" s="468"/>
      <c r="P289" s="469"/>
      <c r="Q289" s="510">
        <v>0</v>
      </c>
      <c r="R289" s="511"/>
      <c r="S289" s="511"/>
      <c r="T289" s="511"/>
      <c r="U289" s="511"/>
      <c r="V289" s="511"/>
      <c r="W289" s="511"/>
      <c r="X289" s="511"/>
      <c r="Y289" s="511"/>
      <c r="Z289" s="511"/>
      <c r="AA289" s="511"/>
      <c r="AB289" s="511"/>
      <c r="AC289" s="511"/>
      <c r="AD289" s="511"/>
      <c r="AE289" s="511"/>
      <c r="AF289" s="511"/>
      <c r="AG289" s="511"/>
      <c r="AH289" s="512"/>
    </row>
    <row r="290" spans="1:34">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row>
    <row r="291" spans="1:34" ht="15" hidden="1" customHeight="1">
      <c r="A291" s="501" t="s">
        <v>132</v>
      </c>
      <c r="B291" s="501"/>
      <c r="C291" s="501"/>
      <c r="D291" s="501"/>
      <c r="E291" s="501"/>
      <c r="F291" s="501"/>
      <c r="G291" s="501"/>
      <c r="H291" s="501"/>
      <c r="I291" s="501"/>
      <c r="J291" s="501"/>
      <c r="K291" s="501"/>
      <c r="L291" s="501"/>
      <c r="M291" s="501"/>
      <c r="N291" s="501"/>
      <c r="O291" s="501"/>
      <c r="P291" s="501"/>
      <c r="Q291" s="501"/>
      <c r="R291" s="501"/>
      <c r="S291" s="501"/>
      <c r="T291" s="501"/>
      <c r="U291" s="501"/>
      <c r="V291" s="501"/>
      <c r="W291" s="501"/>
      <c r="X291" s="501"/>
      <c r="Y291" s="501"/>
      <c r="Z291" s="501"/>
      <c r="AA291" s="501"/>
      <c r="AB291" s="501"/>
      <c r="AC291" s="501"/>
      <c r="AD291" s="501"/>
      <c r="AE291" s="501"/>
      <c r="AF291" s="501"/>
      <c r="AG291" s="501"/>
      <c r="AH291" s="501"/>
    </row>
    <row r="292" spans="1:34" hidden="1">
      <c r="A292" s="501"/>
      <c r="B292" s="501"/>
      <c r="C292" s="501"/>
      <c r="D292" s="501"/>
      <c r="E292" s="501"/>
      <c r="F292" s="501"/>
      <c r="G292" s="501"/>
      <c r="H292" s="501"/>
      <c r="I292" s="501"/>
      <c r="J292" s="501"/>
      <c r="K292" s="501"/>
      <c r="L292" s="501"/>
      <c r="M292" s="501"/>
      <c r="N292" s="501"/>
      <c r="O292" s="501"/>
      <c r="P292" s="501"/>
      <c r="Q292" s="501"/>
      <c r="R292" s="501"/>
      <c r="S292" s="501"/>
      <c r="T292" s="501"/>
      <c r="U292" s="501"/>
      <c r="V292" s="501"/>
      <c r="W292" s="501"/>
      <c r="X292" s="501"/>
      <c r="Y292" s="501"/>
      <c r="Z292" s="501"/>
      <c r="AA292" s="501"/>
      <c r="AB292" s="501"/>
      <c r="AC292" s="501"/>
      <c r="AD292" s="501"/>
      <c r="AE292" s="501"/>
      <c r="AF292" s="501"/>
      <c r="AG292" s="501"/>
      <c r="AH292" s="501"/>
    </row>
    <row r="293" spans="1:34" s="2" customFormat="1" ht="36" customHeight="1">
      <c r="A293" s="503" t="s">
        <v>1500</v>
      </c>
      <c r="B293" s="503"/>
      <c r="C293" s="503"/>
      <c r="D293" s="503"/>
      <c r="E293" s="503"/>
      <c r="F293" s="503"/>
      <c r="G293" s="503"/>
      <c r="H293" s="503"/>
      <c r="I293" s="503"/>
      <c r="J293" s="503"/>
      <c r="K293" s="503"/>
      <c r="L293" s="503"/>
      <c r="M293" s="503"/>
      <c r="N293" s="503"/>
      <c r="O293" s="503"/>
      <c r="P293" s="503"/>
      <c r="Q293" s="503"/>
      <c r="R293" s="503"/>
      <c r="S293" s="503"/>
      <c r="T293" s="503"/>
      <c r="U293" s="503"/>
      <c r="V293" s="503"/>
      <c r="W293" s="503"/>
      <c r="X293" s="503"/>
      <c r="Y293" s="503"/>
      <c r="Z293" s="503"/>
      <c r="AA293" s="503"/>
      <c r="AB293" s="503"/>
      <c r="AC293" s="503"/>
      <c r="AD293" s="503"/>
      <c r="AE293" s="503"/>
      <c r="AF293" s="503"/>
      <c r="AG293" s="503"/>
      <c r="AH293" s="503"/>
    </row>
    <row r="294" spans="1:34">
      <c r="A294" s="220"/>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c r="AA294" s="220"/>
      <c r="AB294" s="220"/>
      <c r="AC294" s="220"/>
      <c r="AD294" s="220"/>
      <c r="AE294" s="220"/>
      <c r="AF294" s="220"/>
      <c r="AG294" s="220"/>
      <c r="AH294" s="220"/>
    </row>
    <row r="295" spans="1:34" s="2" customFormat="1" ht="50.25" customHeight="1">
      <c r="A295" s="502" t="s">
        <v>1501</v>
      </c>
      <c r="B295" s="502"/>
      <c r="C295" s="502"/>
      <c r="D295" s="502"/>
      <c r="E295" s="502"/>
      <c r="F295" s="502"/>
      <c r="G295" s="502"/>
      <c r="H295" s="502"/>
      <c r="I295" s="502"/>
      <c r="J295" s="502"/>
      <c r="K295" s="502"/>
      <c r="L295" s="502"/>
      <c r="M295" s="502"/>
      <c r="N295" s="502"/>
      <c r="O295" s="502"/>
      <c r="P295" s="502"/>
      <c r="Q295" s="502"/>
      <c r="R295" s="502"/>
      <c r="S295" s="502"/>
      <c r="T295" s="502"/>
      <c r="U295" s="502"/>
      <c r="V295" s="502"/>
      <c r="W295" s="502"/>
      <c r="X295" s="502"/>
      <c r="Y295" s="502"/>
      <c r="Z295" s="502"/>
      <c r="AA295" s="502"/>
      <c r="AB295" s="502"/>
      <c r="AC295" s="502"/>
      <c r="AD295" s="502"/>
      <c r="AE295" s="502"/>
      <c r="AF295" s="502"/>
      <c r="AG295" s="502"/>
      <c r="AH295" s="502"/>
    </row>
    <row r="296" spans="1:3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row>
    <row r="297" spans="1:34">
      <c r="A297" s="5" t="s">
        <v>91</v>
      </c>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row>
    <row r="298" spans="1:34">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row>
    <row r="299" spans="1:34" ht="15" customHeight="1">
      <c r="A299" s="562" t="s">
        <v>97</v>
      </c>
      <c r="B299" s="563"/>
      <c r="C299" s="563"/>
      <c r="D299" s="563"/>
      <c r="E299" s="563"/>
      <c r="F299" s="563"/>
      <c r="G299" s="563"/>
      <c r="H299" s="563"/>
      <c r="I299" s="564"/>
      <c r="J299" s="470" t="s">
        <v>58</v>
      </c>
      <c r="K299" s="471"/>
      <c r="L299" s="471"/>
      <c r="M299" s="471"/>
      <c r="N299" s="471"/>
      <c r="O299" s="471"/>
      <c r="P299" s="471"/>
      <c r="Q299" s="471"/>
      <c r="R299" s="471"/>
      <c r="S299" s="471"/>
      <c r="T299" s="471"/>
      <c r="U299" s="471"/>
      <c r="V299" s="471"/>
      <c r="W299" s="471"/>
      <c r="X299" s="471"/>
      <c r="Y299" s="471"/>
      <c r="Z299" s="471"/>
      <c r="AA299" s="471"/>
      <c r="AB299" s="471"/>
      <c r="AC299" s="471"/>
      <c r="AD299" s="471"/>
      <c r="AE299" s="471"/>
      <c r="AF299" s="471"/>
      <c r="AG299" s="471"/>
      <c r="AH299" s="472"/>
    </row>
    <row r="300" spans="1:34">
      <c r="A300" s="665"/>
      <c r="B300" s="666"/>
      <c r="C300" s="666"/>
      <c r="D300" s="666"/>
      <c r="E300" s="666"/>
      <c r="F300" s="666"/>
      <c r="G300" s="666"/>
      <c r="H300" s="666"/>
      <c r="I300" s="667"/>
      <c r="J300" s="578" t="s">
        <v>92</v>
      </c>
      <c r="K300" s="579"/>
      <c r="L300" s="579"/>
      <c r="M300" s="579"/>
      <c r="N300" s="580"/>
      <c r="O300" s="578" t="s">
        <v>93</v>
      </c>
      <c r="P300" s="579"/>
      <c r="Q300" s="579"/>
      <c r="R300" s="579"/>
      <c r="S300" s="580"/>
      <c r="T300" s="578" t="s">
        <v>94</v>
      </c>
      <c r="U300" s="579"/>
      <c r="V300" s="579"/>
      <c r="W300" s="579"/>
      <c r="X300" s="580"/>
      <c r="Y300" s="578" t="s">
        <v>95</v>
      </c>
      <c r="Z300" s="579"/>
      <c r="AA300" s="579"/>
      <c r="AB300" s="579"/>
      <c r="AC300" s="580"/>
      <c r="AD300" s="578" t="s">
        <v>96</v>
      </c>
      <c r="AE300" s="579"/>
      <c r="AF300" s="579"/>
      <c r="AG300" s="579"/>
      <c r="AH300" s="580"/>
    </row>
    <row r="301" spans="1:34">
      <c r="A301" s="665"/>
      <c r="B301" s="666"/>
      <c r="C301" s="666"/>
      <c r="D301" s="666"/>
      <c r="E301" s="666"/>
      <c r="F301" s="666"/>
      <c r="G301" s="666"/>
      <c r="H301" s="666"/>
      <c r="I301" s="667"/>
      <c r="J301" s="598"/>
      <c r="K301" s="599"/>
      <c r="L301" s="599"/>
      <c r="M301" s="599"/>
      <c r="N301" s="600"/>
      <c r="O301" s="598"/>
      <c r="P301" s="599"/>
      <c r="Q301" s="599"/>
      <c r="R301" s="599"/>
      <c r="S301" s="600"/>
      <c r="T301" s="598"/>
      <c r="U301" s="599"/>
      <c r="V301" s="599"/>
      <c r="W301" s="599"/>
      <c r="X301" s="600"/>
      <c r="Y301" s="598"/>
      <c r="Z301" s="599"/>
      <c r="AA301" s="599"/>
      <c r="AB301" s="599"/>
      <c r="AC301" s="600"/>
      <c r="AD301" s="598"/>
      <c r="AE301" s="599"/>
      <c r="AF301" s="599"/>
      <c r="AG301" s="599"/>
      <c r="AH301" s="600"/>
    </row>
    <row r="302" spans="1:34" ht="27.75" customHeight="1">
      <c r="A302" s="565"/>
      <c r="B302" s="566"/>
      <c r="C302" s="566"/>
      <c r="D302" s="566"/>
      <c r="E302" s="566"/>
      <c r="F302" s="566"/>
      <c r="G302" s="566"/>
      <c r="H302" s="566"/>
      <c r="I302" s="567"/>
      <c r="J302" s="581"/>
      <c r="K302" s="582"/>
      <c r="L302" s="582"/>
      <c r="M302" s="582"/>
      <c r="N302" s="583"/>
      <c r="O302" s="581"/>
      <c r="P302" s="582"/>
      <c r="Q302" s="582"/>
      <c r="R302" s="582"/>
      <c r="S302" s="583"/>
      <c r="T302" s="581"/>
      <c r="U302" s="582"/>
      <c r="V302" s="582"/>
      <c r="W302" s="582"/>
      <c r="X302" s="583"/>
      <c r="Y302" s="581"/>
      <c r="Z302" s="582"/>
      <c r="AA302" s="582"/>
      <c r="AB302" s="582"/>
      <c r="AC302" s="583"/>
      <c r="AD302" s="581"/>
      <c r="AE302" s="582"/>
      <c r="AF302" s="582"/>
      <c r="AG302" s="582"/>
      <c r="AH302" s="583"/>
    </row>
    <row r="303" spans="1:34" ht="16.5" customHeight="1">
      <c r="A303" s="559" t="s">
        <v>40</v>
      </c>
      <c r="B303" s="560"/>
      <c r="C303" s="560"/>
      <c r="D303" s="560"/>
      <c r="E303" s="560"/>
      <c r="F303" s="560"/>
      <c r="G303" s="560"/>
      <c r="H303" s="560"/>
      <c r="I303" s="561"/>
      <c r="J303" s="616" t="s">
        <v>114</v>
      </c>
      <c r="K303" s="617"/>
      <c r="L303" s="617"/>
      <c r="M303" s="617"/>
      <c r="N303" s="618"/>
      <c r="O303" s="616" t="s">
        <v>42</v>
      </c>
      <c r="P303" s="617"/>
      <c r="Q303" s="617"/>
      <c r="R303" s="617"/>
      <c r="S303" s="618"/>
      <c r="T303" s="616" t="s">
        <v>43</v>
      </c>
      <c r="U303" s="617"/>
      <c r="V303" s="617"/>
      <c r="W303" s="617"/>
      <c r="X303" s="618"/>
      <c r="Y303" s="616" t="s">
        <v>44</v>
      </c>
      <c r="Z303" s="617"/>
      <c r="AA303" s="617"/>
      <c r="AB303" s="617"/>
      <c r="AC303" s="618"/>
      <c r="AD303" s="616" t="s">
        <v>45</v>
      </c>
      <c r="AE303" s="617"/>
      <c r="AF303" s="617"/>
      <c r="AG303" s="617"/>
      <c r="AH303" s="618"/>
    </row>
    <row r="304" spans="1:34">
      <c r="A304" s="619" t="s">
        <v>98</v>
      </c>
      <c r="B304" s="620"/>
      <c r="C304" s="620"/>
      <c r="D304" s="620"/>
      <c r="E304" s="620"/>
      <c r="F304" s="620"/>
      <c r="G304" s="620"/>
      <c r="H304" s="620"/>
      <c r="I304" s="620"/>
      <c r="J304" s="620"/>
      <c r="K304" s="620"/>
      <c r="L304" s="620"/>
      <c r="M304" s="620"/>
      <c r="N304" s="620"/>
      <c r="O304" s="620"/>
      <c r="P304" s="620"/>
      <c r="Q304" s="620"/>
      <c r="R304" s="620"/>
      <c r="S304" s="620"/>
      <c r="T304" s="620"/>
      <c r="U304" s="620"/>
      <c r="V304" s="620"/>
      <c r="W304" s="620"/>
      <c r="X304" s="620"/>
      <c r="Y304" s="620"/>
      <c r="Z304" s="620"/>
      <c r="AA304" s="620"/>
      <c r="AB304" s="620"/>
      <c r="AC304" s="620"/>
      <c r="AD304" s="620"/>
      <c r="AE304" s="620"/>
      <c r="AF304" s="620"/>
      <c r="AG304" s="620"/>
      <c r="AH304" s="621"/>
    </row>
    <row r="305" spans="1:37" ht="0.75" customHeight="1">
      <c r="A305" s="185"/>
      <c r="B305" s="186"/>
      <c r="C305" s="186"/>
      <c r="D305" s="186"/>
      <c r="E305" s="186"/>
      <c r="F305" s="186"/>
      <c r="G305" s="186"/>
      <c r="H305" s="186"/>
      <c r="I305" s="187"/>
      <c r="J305" s="185"/>
      <c r="K305" s="186"/>
      <c r="L305" s="186"/>
      <c r="M305" s="186"/>
      <c r="N305" s="187"/>
      <c r="O305" s="185"/>
      <c r="P305" s="186"/>
      <c r="Q305" s="186"/>
      <c r="R305" s="186"/>
      <c r="S305" s="187"/>
      <c r="T305" s="185"/>
      <c r="U305" s="186"/>
      <c r="V305" s="186"/>
      <c r="W305" s="186"/>
      <c r="X305" s="187"/>
      <c r="Y305" s="185"/>
      <c r="Z305" s="186"/>
      <c r="AA305" s="186"/>
      <c r="AB305" s="186"/>
      <c r="AC305" s="187"/>
      <c r="AD305" s="185"/>
      <c r="AE305" s="186"/>
      <c r="AF305" s="186"/>
      <c r="AG305" s="186"/>
      <c r="AH305" s="187"/>
    </row>
    <row r="306" spans="1:37" hidden="1">
      <c r="A306" s="183"/>
      <c r="B306" s="184"/>
      <c r="C306" s="184"/>
      <c r="D306" s="184"/>
      <c r="E306" s="184"/>
      <c r="F306" s="184"/>
      <c r="G306" s="184"/>
      <c r="H306" s="184"/>
      <c r="I306" s="184"/>
      <c r="J306" s="185"/>
      <c r="K306" s="186"/>
      <c r="L306" s="186"/>
      <c r="M306" s="186"/>
      <c r="N306" s="187"/>
      <c r="O306" s="185"/>
      <c r="P306" s="186"/>
      <c r="Q306" s="186"/>
      <c r="R306" s="186"/>
      <c r="S306" s="187"/>
      <c r="T306" s="185"/>
      <c r="U306" s="186"/>
      <c r="V306" s="186"/>
      <c r="W306" s="186"/>
      <c r="X306" s="187"/>
      <c r="Y306" s="185"/>
      <c r="Z306" s="186"/>
      <c r="AA306" s="186"/>
      <c r="AB306" s="186"/>
      <c r="AC306" s="187"/>
      <c r="AD306" s="188"/>
      <c r="AE306" s="189"/>
      <c r="AF306" s="189"/>
      <c r="AG306" s="189"/>
      <c r="AH306" s="190"/>
    </row>
    <row r="307" spans="1:37">
      <c r="A307" s="513" t="s">
        <v>1425</v>
      </c>
      <c r="B307" s="514"/>
      <c r="C307" s="514"/>
      <c r="D307" s="514"/>
      <c r="E307" s="514"/>
      <c r="F307" s="514"/>
      <c r="G307" s="514"/>
      <c r="H307" s="514"/>
      <c r="I307" s="515"/>
      <c r="J307" s="668">
        <v>88.7</v>
      </c>
      <c r="K307" s="669"/>
      <c r="L307" s="669"/>
      <c r="M307" s="669"/>
      <c r="N307" s="670"/>
      <c r="O307" s="668">
        <v>88.7</v>
      </c>
      <c r="P307" s="669"/>
      <c r="Q307" s="669"/>
      <c r="R307" s="669"/>
      <c r="S307" s="670"/>
      <c r="T307" s="643">
        <v>1754</v>
      </c>
      <c r="U307" s="644"/>
      <c r="V307" s="644"/>
      <c r="W307" s="644"/>
      <c r="X307" s="645"/>
      <c r="Y307" s="643">
        <v>-431</v>
      </c>
      <c r="Z307" s="644"/>
      <c r="AA307" s="644"/>
      <c r="AB307" s="644"/>
      <c r="AC307" s="645"/>
      <c r="AD307" s="643">
        <v>1754</v>
      </c>
      <c r="AE307" s="644"/>
      <c r="AF307" s="644"/>
      <c r="AG307" s="644"/>
      <c r="AH307" s="645"/>
    </row>
    <row r="308" spans="1:37">
      <c r="A308" s="513" t="s">
        <v>1426</v>
      </c>
      <c r="B308" s="514"/>
      <c r="C308" s="514"/>
      <c r="D308" s="514"/>
      <c r="E308" s="514"/>
      <c r="F308" s="514"/>
      <c r="G308" s="514"/>
      <c r="H308" s="514"/>
      <c r="I308" s="515"/>
      <c r="J308" s="668">
        <v>97.7</v>
      </c>
      <c r="K308" s="669"/>
      <c r="L308" s="669"/>
      <c r="M308" s="669"/>
      <c r="N308" s="670"/>
      <c r="O308" s="668">
        <v>97.7</v>
      </c>
      <c r="P308" s="669"/>
      <c r="Q308" s="669"/>
      <c r="R308" s="669"/>
      <c r="S308" s="670"/>
      <c r="T308" s="643">
        <v>17762</v>
      </c>
      <c r="U308" s="644"/>
      <c r="V308" s="644"/>
      <c r="W308" s="644"/>
      <c r="X308" s="645"/>
      <c r="Y308" s="643">
        <v>-930</v>
      </c>
      <c r="Z308" s="644"/>
      <c r="AA308" s="644"/>
      <c r="AB308" s="644"/>
      <c r="AC308" s="645"/>
      <c r="AD308" s="643">
        <v>17762</v>
      </c>
      <c r="AE308" s="644"/>
      <c r="AF308" s="644"/>
      <c r="AG308" s="644"/>
      <c r="AH308" s="645"/>
    </row>
    <row r="309" spans="1:37">
      <c r="A309" s="513" t="s">
        <v>1427</v>
      </c>
      <c r="B309" s="514"/>
      <c r="C309" s="514"/>
      <c r="D309" s="514"/>
      <c r="E309" s="514"/>
      <c r="F309" s="514"/>
      <c r="G309" s="514"/>
      <c r="H309" s="514"/>
      <c r="I309" s="515"/>
      <c r="J309" s="668">
        <v>88.7</v>
      </c>
      <c r="K309" s="669"/>
      <c r="L309" s="669"/>
      <c r="M309" s="669"/>
      <c r="N309" s="670"/>
      <c r="O309" s="668">
        <v>88.7</v>
      </c>
      <c r="P309" s="669"/>
      <c r="Q309" s="669"/>
      <c r="R309" s="669"/>
      <c r="S309" s="670"/>
      <c r="T309" s="643">
        <v>81</v>
      </c>
      <c r="U309" s="644"/>
      <c r="V309" s="644"/>
      <c r="W309" s="644"/>
      <c r="X309" s="645"/>
      <c r="Y309" s="643">
        <v>-606</v>
      </c>
      <c r="Z309" s="644"/>
      <c r="AA309" s="644"/>
      <c r="AB309" s="644"/>
      <c r="AC309" s="645"/>
      <c r="AD309" s="643">
        <v>81</v>
      </c>
      <c r="AE309" s="644"/>
      <c r="AF309" s="644"/>
      <c r="AG309" s="644"/>
      <c r="AH309" s="645"/>
    </row>
    <row r="310" spans="1:37">
      <c r="A310" s="640"/>
      <c r="B310" s="641"/>
      <c r="C310" s="641"/>
      <c r="D310" s="641"/>
      <c r="E310" s="641"/>
      <c r="F310" s="641"/>
      <c r="G310" s="641"/>
      <c r="H310" s="641"/>
      <c r="I310" s="642"/>
      <c r="J310" s="640"/>
      <c r="K310" s="641"/>
      <c r="L310" s="641"/>
      <c r="M310" s="641"/>
      <c r="N310" s="642"/>
      <c r="O310" s="640"/>
      <c r="P310" s="641"/>
      <c r="Q310" s="641"/>
      <c r="R310" s="641"/>
      <c r="S310" s="642"/>
      <c r="T310" s="640"/>
      <c r="U310" s="641"/>
      <c r="V310" s="641"/>
      <c r="W310" s="641"/>
      <c r="X310" s="642"/>
      <c r="Y310" s="640"/>
      <c r="Z310" s="641"/>
      <c r="AA310" s="641"/>
      <c r="AB310" s="641"/>
      <c r="AC310" s="642"/>
      <c r="AD310" s="643">
        <v>19597</v>
      </c>
      <c r="AE310" s="644"/>
      <c r="AF310" s="644"/>
      <c r="AG310" s="644"/>
      <c r="AH310" s="645"/>
    </row>
    <row r="311" spans="1:37">
      <c r="A311" s="513" t="s">
        <v>99</v>
      </c>
      <c r="B311" s="514"/>
      <c r="C311" s="514"/>
      <c r="D311" s="514"/>
      <c r="E311" s="514"/>
      <c r="F311" s="514"/>
      <c r="G311" s="514"/>
      <c r="H311" s="514"/>
      <c r="I311" s="514"/>
      <c r="J311" s="514"/>
      <c r="K311" s="514"/>
      <c r="L311" s="514"/>
      <c r="M311" s="514"/>
      <c r="N311" s="514"/>
      <c r="O311" s="514"/>
      <c r="P311" s="514"/>
      <c r="Q311" s="514"/>
      <c r="R311" s="514"/>
      <c r="S311" s="514"/>
      <c r="T311" s="514"/>
      <c r="U311" s="514"/>
      <c r="V311" s="514"/>
      <c r="W311" s="514"/>
      <c r="X311" s="514"/>
      <c r="Y311" s="514"/>
      <c r="Z311" s="514"/>
      <c r="AA311" s="514"/>
      <c r="AB311" s="514"/>
      <c r="AC311" s="514"/>
      <c r="AD311" s="514"/>
      <c r="AE311" s="514"/>
      <c r="AF311" s="514"/>
      <c r="AG311" s="514"/>
      <c r="AH311" s="515"/>
    </row>
    <row r="312" spans="1:37">
      <c r="A312" s="513" t="s">
        <v>1424</v>
      </c>
      <c r="B312" s="514"/>
      <c r="C312" s="514"/>
      <c r="D312" s="514"/>
      <c r="E312" s="514"/>
      <c r="F312" s="514"/>
      <c r="G312" s="514"/>
      <c r="H312" s="514"/>
      <c r="I312" s="514"/>
      <c r="J312" s="668">
        <v>18.61</v>
      </c>
      <c r="K312" s="669"/>
      <c r="L312" s="669"/>
      <c r="M312" s="669"/>
      <c r="N312" s="670"/>
      <c r="O312" s="668">
        <v>18.61</v>
      </c>
      <c r="P312" s="669"/>
      <c r="Q312" s="669"/>
      <c r="R312" s="669"/>
      <c r="S312" s="670"/>
      <c r="T312" s="643"/>
      <c r="U312" s="644"/>
      <c r="V312" s="644"/>
      <c r="W312" s="644"/>
      <c r="X312" s="645"/>
      <c r="Y312" s="643"/>
      <c r="Z312" s="644"/>
      <c r="AA312" s="644"/>
      <c r="AB312" s="644"/>
      <c r="AC312" s="645"/>
      <c r="AD312" s="643">
        <v>12097</v>
      </c>
      <c r="AE312" s="644"/>
      <c r="AF312" s="644"/>
      <c r="AG312" s="644"/>
      <c r="AH312" s="645"/>
    </row>
    <row r="313" spans="1:37">
      <c r="A313" s="513" t="s">
        <v>1428</v>
      </c>
      <c r="B313" s="671"/>
      <c r="C313" s="671"/>
      <c r="D313" s="671"/>
      <c r="E313" s="671"/>
      <c r="F313" s="671"/>
      <c r="G313" s="671"/>
      <c r="H313" s="671"/>
      <c r="I313" s="672"/>
      <c r="J313" s="668">
        <v>3</v>
      </c>
      <c r="K313" s="669"/>
      <c r="L313" s="669"/>
      <c r="M313" s="669"/>
      <c r="N313" s="670"/>
      <c r="O313" s="668">
        <v>3</v>
      </c>
      <c r="P313" s="669"/>
      <c r="Q313" s="669"/>
      <c r="R313" s="669"/>
      <c r="S313" s="670"/>
      <c r="T313" s="668" t="s">
        <v>1429</v>
      </c>
      <c r="U313" s="669"/>
      <c r="V313" s="669"/>
      <c r="W313" s="669"/>
      <c r="X313" s="670"/>
      <c r="Y313" s="668" t="s">
        <v>1429</v>
      </c>
      <c r="Z313" s="669"/>
      <c r="AA313" s="669"/>
      <c r="AB313" s="669"/>
      <c r="AC313" s="670"/>
      <c r="AD313" s="643">
        <v>1018</v>
      </c>
      <c r="AE313" s="644"/>
      <c r="AF313" s="644"/>
      <c r="AG313" s="644"/>
      <c r="AH313" s="645"/>
    </row>
    <row r="314" spans="1:37">
      <c r="A314" s="513" t="s">
        <v>39</v>
      </c>
      <c r="B314" s="514"/>
      <c r="C314" s="514"/>
      <c r="D314" s="514"/>
      <c r="E314" s="514"/>
      <c r="F314" s="514"/>
      <c r="G314" s="514"/>
      <c r="H314" s="514"/>
      <c r="I314" s="514"/>
      <c r="J314" s="640"/>
      <c r="K314" s="641"/>
      <c r="L314" s="641"/>
      <c r="M314" s="641"/>
      <c r="N314" s="642"/>
      <c r="O314" s="640"/>
      <c r="P314" s="641"/>
      <c r="Q314" s="641"/>
      <c r="R314" s="641"/>
      <c r="S314" s="642"/>
      <c r="T314" s="640"/>
      <c r="U314" s="641"/>
      <c r="V314" s="641"/>
      <c r="W314" s="641"/>
      <c r="X314" s="642"/>
      <c r="Y314" s="640"/>
      <c r="Z314" s="641"/>
      <c r="AA314" s="641"/>
      <c r="AB314" s="641"/>
      <c r="AC314" s="642"/>
      <c r="AD314" s="643">
        <v>13115</v>
      </c>
      <c r="AE314" s="644"/>
      <c r="AF314" s="644"/>
      <c r="AG314" s="644"/>
      <c r="AH314" s="645"/>
      <c r="AK314" s="218"/>
    </row>
    <row r="315" spans="1:37">
      <c r="A315" s="646"/>
      <c r="B315" s="647"/>
      <c r="C315" s="647"/>
      <c r="D315" s="647"/>
      <c r="E315" s="647"/>
      <c r="F315" s="647"/>
      <c r="G315" s="647"/>
      <c r="H315" s="647"/>
      <c r="I315" s="648"/>
      <c r="J315" s="646"/>
      <c r="K315" s="647"/>
      <c r="L315" s="647"/>
      <c r="M315" s="647"/>
      <c r="N315" s="648"/>
      <c r="O315" s="646"/>
      <c r="P315" s="647"/>
      <c r="Q315" s="647"/>
      <c r="R315" s="647"/>
      <c r="S315" s="648"/>
      <c r="T315" s="646"/>
      <c r="U315" s="647"/>
      <c r="V315" s="647"/>
      <c r="W315" s="647"/>
      <c r="X315" s="648"/>
      <c r="Y315" s="646"/>
      <c r="Z315" s="647"/>
      <c r="AA315" s="647"/>
      <c r="AB315" s="647"/>
      <c r="AC315" s="648"/>
      <c r="AD315" s="646"/>
      <c r="AE315" s="647"/>
      <c r="AF315" s="647"/>
      <c r="AG315" s="647"/>
      <c r="AH315" s="648"/>
    </row>
    <row r="316" spans="1:37">
      <c r="A316" s="619" t="s">
        <v>100</v>
      </c>
      <c r="B316" s="620"/>
      <c r="C316" s="620"/>
      <c r="D316" s="620"/>
      <c r="E316" s="620"/>
      <c r="F316" s="620"/>
      <c r="G316" s="620"/>
      <c r="H316" s="620"/>
      <c r="I316" s="620"/>
      <c r="J316" s="620"/>
      <c r="K316" s="620"/>
      <c r="L316" s="620"/>
      <c r="M316" s="620"/>
      <c r="N316" s="620"/>
      <c r="O316" s="620"/>
      <c r="P316" s="620"/>
      <c r="Q316" s="620"/>
      <c r="R316" s="620"/>
      <c r="S316" s="620"/>
      <c r="T316" s="620"/>
      <c r="U316" s="620"/>
      <c r="V316" s="620"/>
      <c r="W316" s="620"/>
      <c r="X316" s="620"/>
      <c r="Y316" s="620"/>
      <c r="Z316" s="620"/>
      <c r="AA316" s="620"/>
      <c r="AB316" s="620"/>
      <c r="AC316" s="620"/>
      <c r="AD316" s="620"/>
      <c r="AE316" s="620"/>
      <c r="AF316" s="620"/>
      <c r="AG316" s="620"/>
      <c r="AH316" s="621"/>
    </row>
    <row r="317" spans="1:37">
      <c r="A317" s="619" t="s">
        <v>1430</v>
      </c>
      <c r="B317" s="620"/>
      <c r="C317" s="620"/>
      <c r="D317" s="620"/>
      <c r="E317" s="620"/>
      <c r="F317" s="620"/>
      <c r="G317" s="620"/>
      <c r="H317" s="620"/>
      <c r="I317" s="621"/>
      <c r="J317" s="470" t="s">
        <v>1429</v>
      </c>
      <c r="K317" s="471"/>
      <c r="L317" s="471"/>
      <c r="M317" s="471"/>
      <c r="N317" s="472"/>
      <c r="O317" s="470" t="s">
        <v>1429</v>
      </c>
      <c r="P317" s="471"/>
      <c r="Q317" s="471"/>
      <c r="R317" s="471"/>
      <c r="S317" s="472"/>
      <c r="T317" s="470" t="s">
        <v>1429</v>
      </c>
      <c r="U317" s="471"/>
      <c r="V317" s="471"/>
      <c r="W317" s="471"/>
      <c r="X317" s="472"/>
      <c r="Y317" s="470" t="s">
        <v>1429</v>
      </c>
      <c r="Z317" s="471"/>
      <c r="AA317" s="471"/>
      <c r="AB317" s="471"/>
      <c r="AC317" s="472"/>
      <c r="AD317" s="637">
        <v>2324</v>
      </c>
      <c r="AE317" s="638"/>
      <c r="AF317" s="638"/>
      <c r="AG317" s="638"/>
      <c r="AH317" s="639"/>
    </row>
    <row r="318" spans="1:37">
      <c r="A318" s="619" t="s">
        <v>39</v>
      </c>
      <c r="B318" s="620"/>
      <c r="C318" s="620"/>
      <c r="D318" s="620"/>
      <c r="E318" s="620"/>
      <c r="F318" s="620"/>
      <c r="G318" s="620"/>
      <c r="H318" s="620"/>
      <c r="I318" s="620"/>
      <c r="J318" s="646"/>
      <c r="K318" s="647"/>
      <c r="L318" s="647"/>
      <c r="M318" s="647"/>
      <c r="N318" s="648"/>
      <c r="O318" s="646"/>
      <c r="P318" s="647"/>
      <c r="Q318" s="647"/>
      <c r="R318" s="647"/>
      <c r="S318" s="648"/>
      <c r="T318" s="646"/>
      <c r="U318" s="647"/>
      <c r="V318" s="647"/>
      <c r="W318" s="647"/>
      <c r="X318" s="648"/>
      <c r="Y318" s="646"/>
      <c r="Z318" s="647"/>
      <c r="AA318" s="647"/>
      <c r="AB318" s="647"/>
      <c r="AC318" s="648"/>
      <c r="AD318" s="637">
        <v>2324</v>
      </c>
      <c r="AE318" s="638"/>
      <c r="AF318" s="638"/>
      <c r="AG318" s="638"/>
      <c r="AH318" s="639"/>
    </row>
    <row r="319" spans="1:37" s="153" customFormat="1">
      <c r="A319" s="222"/>
      <c r="B319" s="223"/>
      <c r="C319" s="223"/>
      <c r="D319" s="223"/>
      <c r="E319" s="223"/>
      <c r="F319" s="223"/>
      <c r="G319" s="223"/>
      <c r="H319" s="223"/>
      <c r="I319" s="223"/>
      <c r="J319" s="150"/>
      <c r="K319" s="151"/>
      <c r="L319" s="151"/>
      <c r="M319" s="151"/>
      <c r="N319" s="152"/>
      <c r="O319" s="150"/>
      <c r="P319" s="151"/>
      <c r="Q319" s="151"/>
      <c r="R319" s="151"/>
      <c r="S319" s="152"/>
      <c r="T319" s="150"/>
      <c r="U319" s="151"/>
      <c r="V319" s="151"/>
      <c r="W319" s="151"/>
      <c r="X319" s="152"/>
      <c r="Y319" s="150"/>
      <c r="Z319" s="151"/>
      <c r="AA319" s="151"/>
      <c r="AB319" s="151"/>
      <c r="AC319" s="152"/>
      <c r="AD319" s="150"/>
      <c r="AE319" s="151"/>
      <c r="AF319" s="151"/>
      <c r="AG319" s="151"/>
      <c r="AH319" s="152"/>
      <c r="AK319" s="2"/>
    </row>
    <row r="320" spans="1:37" ht="22.5" customHeight="1">
      <c r="A320" s="799" t="s">
        <v>101</v>
      </c>
      <c r="B320" s="800"/>
      <c r="C320" s="800"/>
      <c r="D320" s="800"/>
      <c r="E320" s="800"/>
      <c r="F320" s="800"/>
      <c r="G320" s="800"/>
      <c r="H320" s="800"/>
      <c r="I320" s="801"/>
      <c r="J320" s="470" t="s">
        <v>102</v>
      </c>
      <c r="K320" s="471"/>
      <c r="L320" s="471"/>
      <c r="M320" s="471"/>
      <c r="N320" s="472"/>
      <c r="O320" s="470" t="s">
        <v>102</v>
      </c>
      <c r="P320" s="471"/>
      <c r="Q320" s="471"/>
      <c r="R320" s="471"/>
      <c r="S320" s="472"/>
      <c r="T320" s="470" t="s">
        <v>102</v>
      </c>
      <c r="U320" s="471"/>
      <c r="V320" s="471"/>
      <c r="W320" s="471"/>
      <c r="X320" s="472"/>
      <c r="Y320" s="470" t="s">
        <v>102</v>
      </c>
      <c r="Z320" s="471"/>
      <c r="AA320" s="471"/>
      <c r="AB320" s="471"/>
      <c r="AC320" s="472"/>
      <c r="AD320" s="510">
        <v>35037</v>
      </c>
      <c r="AE320" s="511"/>
      <c r="AF320" s="511"/>
      <c r="AG320" s="511"/>
      <c r="AH320" s="512"/>
    </row>
    <row r="321" spans="1:34">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176"/>
    </row>
    <row r="322" spans="1:34" ht="15" hidden="1" customHeight="1">
      <c r="A322" s="501" t="s">
        <v>1226</v>
      </c>
      <c r="B322" s="501"/>
      <c r="C322" s="501"/>
      <c r="D322" s="501"/>
      <c r="E322" s="501"/>
      <c r="F322" s="501"/>
      <c r="G322" s="501"/>
      <c r="H322" s="501"/>
      <c r="I322" s="501"/>
      <c r="J322" s="501"/>
      <c r="K322" s="501"/>
      <c r="L322" s="501"/>
      <c r="M322" s="501"/>
      <c r="N322" s="501"/>
      <c r="O322" s="501"/>
      <c r="P322" s="501"/>
      <c r="Q322" s="501"/>
      <c r="R322" s="501"/>
      <c r="S322" s="501"/>
      <c r="T322" s="501"/>
      <c r="U322" s="501"/>
      <c r="V322" s="501"/>
      <c r="W322" s="501"/>
      <c r="X322" s="501"/>
      <c r="Y322" s="501"/>
      <c r="Z322" s="501"/>
      <c r="AA322" s="501"/>
      <c r="AB322" s="501"/>
      <c r="AC322" s="501"/>
      <c r="AD322" s="501"/>
      <c r="AE322" s="501"/>
      <c r="AF322" s="501"/>
      <c r="AG322" s="501"/>
      <c r="AH322" s="501"/>
    </row>
    <row r="323" spans="1:34" hidden="1">
      <c r="A323" s="501"/>
      <c r="B323" s="501"/>
      <c r="C323" s="501"/>
      <c r="D323" s="501"/>
      <c r="E323" s="501"/>
      <c r="F323" s="501"/>
      <c r="G323" s="501"/>
      <c r="H323" s="501"/>
      <c r="I323" s="501"/>
      <c r="J323" s="501"/>
      <c r="K323" s="501"/>
      <c r="L323" s="501"/>
      <c r="M323" s="501"/>
      <c r="N323" s="501"/>
      <c r="O323" s="501"/>
      <c r="P323" s="501"/>
      <c r="Q323" s="501"/>
      <c r="R323" s="501"/>
      <c r="S323" s="501"/>
      <c r="T323" s="501"/>
      <c r="U323" s="501"/>
      <c r="V323" s="501"/>
      <c r="W323" s="501"/>
      <c r="X323" s="501"/>
      <c r="Y323" s="501"/>
      <c r="Z323" s="501"/>
      <c r="AA323" s="501"/>
      <c r="AB323" s="501"/>
      <c r="AC323" s="501"/>
      <c r="AD323" s="501"/>
      <c r="AE323" s="501"/>
      <c r="AF323" s="501"/>
      <c r="AG323" s="501"/>
      <c r="AH323" s="501"/>
    </row>
    <row r="324" spans="1:34" hidden="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row>
    <row r="325" spans="1:34" ht="15" hidden="1" customHeight="1">
      <c r="A325" s="501" t="s">
        <v>1227</v>
      </c>
      <c r="B325" s="501"/>
      <c r="C325" s="501"/>
      <c r="D325" s="501"/>
      <c r="E325" s="501"/>
      <c r="F325" s="501"/>
      <c r="G325" s="501"/>
      <c r="H325" s="501"/>
      <c r="I325" s="501"/>
      <c r="J325" s="501"/>
      <c r="K325" s="501"/>
      <c r="L325" s="501"/>
      <c r="M325" s="501"/>
      <c r="N325" s="501"/>
      <c r="O325" s="501"/>
      <c r="P325" s="501"/>
      <c r="Q325" s="501"/>
      <c r="R325" s="501"/>
      <c r="S325" s="501"/>
      <c r="T325" s="501"/>
      <c r="U325" s="501"/>
      <c r="V325" s="501"/>
      <c r="W325" s="501"/>
      <c r="X325" s="501"/>
      <c r="Y325" s="501"/>
      <c r="Z325" s="501"/>
      <c r="AA325" s="501"/>
      <c r="AB325" s="501"/>
      <c r="AC325" s="501"/>
      <c r="AD325" s="501"/>
      <c r="AE325" s="501"/>
      <c r="AF325" s="501"/>
      <c r="AG325" s="501"/>
      <c r="AH325" s="501"/>
    </row>
    <row r="326" spans="1:34" hidden="1">
      <c r="A326" s="501"/>
      <c r="B326" s="501"/>
      <c r="C326" s="501"/>
      <c r="D326" s="501"/>
      <c r="E326" s="501"/>
      <c r="F326" s="501"/>
      <c r="G326" s="501"/>
      <c r="H326" s="501"/>
      <c r="I326" s="501"/>
      <c r="J326" s="501"/>
      <c r="K326" s="501"/>
      <c r="L326" s="501"/>
      <c r="M326" s="501"/>
      <c r="N326" s="501"/>
      <c r="O326" s="501"/>
      <c r="P326" s="501"/>
      <c r="Q326" s="501"/>
      <c r="R326" s="501"/>
      <c r="S326" s="501"/>
      <c r="T326" s="501"/>
      <c r="U326" s="501"/>
      <c r="V326" s="501"/>
      <c r="W326" s="501"/>
      <c r="X326" s="501"/>
      <c r="Y326" s="501"/>
      <c r="Z326" s="501"/>
      <c r="AA326" s="501"/>
      <c r="AB326" s="501"/>
      <c r="AC326" s="501"/>
      <c r="AD326" s="501"/>
      <c r="AE326" s="501"/>
      <c r="AF326" s="501"/>
      <c r="AG326" s="501"/>
      <c r="AH326" s="501"/>
    </row>
    <row r="327" spans="1:34" hidden="1">
      <c r="A327" s="142"/>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c r="AB327" s="142"/>
      <c r="AC327" s="142"/>
      <c r="AD327" s="142"/>
      <c r="AE327" s="142"/>
      <c r="AF327" s="142"/>
      <c r="AG327" s="142"/>
    </row>
    <row r="328" spans="1:34" hidden="1">
      <c r="A328" s="5" t="s">
        <v>103</v>
      </c>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row>
    <row r="329" spans="1:34" ht="18" hidden="1"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row>
    <row r="330" spans="1:34" ht="15" hidden="1" customHeight="1">
      <c r="A330" s="787" t="s">
        <v>104</v>
      </c>
      <c r="B330" s="788"/>
      <c r="C330" s="788"/>
      <c r="D330" s="788"/>
      <c r="E330" s="788"/>
      <c r="F330" s="788"/>
      <c r="G330" s="788"/>
      <c r="H330" s="788"/>
      <c r="I330" s="788"/>
      <c r="J330" s="789"/>
      <c r="K330" s="656" t="s">
        <v>105</v>
      </c>
      <c r="L330" s="657"/>
      <c r="M330" s="657"/>
      <c r="N330" s="658"/>
      <c r="O330" s="656" t="s">
        <v>50</v>
      </c>
      <c r="P330" s="657"/>
      <c r="Q330" s="657"/>
      <c r="R330" s="658"/>
      <c r="S330" s="656" t="s">
        <v>106</v>
      </c>
      <c r="T330" s="657"/>
      <c r="U330" s="657"/>
      <c r="V330" s="658"/>
      <c r="W330" s="656" t="s">
        <v>107</v>
      </c>
      <c r="X330" s="657"/>
      <c r="Y330" s="657"/>
      <c r="Z330" s="658"/>
      <c r="AA330" s="656" t="s">
        <v>108</v>
      </c>
      <c r="AB330" s="657"/>
      <c r="AC330" s="657"/>
      <c r="AD330" s="658"/>
      <c r="AE330" s="656" t="s">
        <v>54</v>
      </c>
      <c r="AF330" s="657"/>
      <c r="AG330" s="657"/>
      <c r="AH330" s="658"/>
    </row>
    <row r="331" spans="1:34" hidden="1">
      <c r="A331" s="790"/>
      <c r="B331" s="791"/>
      <c r="C331" s="791"/>
      <c r="D331" s="791"/>
      <c r="E331" s="791"/>
      <c r="F331" s="791"/>
      <c r="G331" s="791"/>
      <c r="H331" s="791"/>
      <c r="I331" s="791"/>
      <c r="J331" s="792"/>
      <c r="K331" s="659"/>
      <c r="L331" s="660"/>
      <c r="M331" s="660"/>
      <c r="N331" s="661"/>
      <c r="O331" s="659"/>
      <c r="P331" s="660"/>
      <c r="Q331" s="660"/>
      <c r="R331" s="661"/>
      <c r="S331" s="659"/>
      <c r="T331" s="660"/>
      <c r="U331" s="660"/>
      <c r="V331" s="661"/>
      <c r="W331" s="659"/>
      <c r="X331" s="660"/>
      <c r="Y331" s="660"/>
      <c r="Z331" s="661"/>
      <c r="AA331" s="659"/>
      <c r="AB331" s="660"/>
      <c r="AC331" s="660"/>
      <c r="AD331" s="661"/>
      <c r="AE331" s="659"/>
      <c r="AF331" s="660"/>
      <c r="AG331" s="660"/>
      <c r="AH331" s="661"/>
    </row>
    <row r="332" spans="1:34" ht="27" hidden="1" customHeight="1">
      <c r="A332" s="793"/>
      <c r="B332" s="794"/>
      <c r="C332" s="794"/>
      <c r="D332" s="794"/>
      <c r="E332" s="794"/>
      <c r="F332" s="794"/>
      <c r="G332" s="794"/>
      <c r="H332" s="794"/>
      <c r="I332" s="794"/>
      <c r="J332" s="795"/>
      <c r="K332" s="662"/>
      <c r="L332" s="663"/>
      <c r="M332" s="663"/>
      <c r="N332" s="664"/>
      <c r="O332" s="662"/>
      <c r="P332" s="663"/>
      <c r="Q332" s="663"/>
      <c r="R332" s="664"/>
      <c r="S332" s="662"/>
      <c r="T332" s="663"/>
      <c r="U332" s="663"/>
      <c r="V332" s="664"/>
      <c r="W332" s="662"/>
      <c r="X332" s="663"/>
      <c r="Y332" s="663"/>
      <c r="Z332" s="664"/>
      <c r="AA332" s="662"/>
      <c r="AB332" s="663"/>
      <c r="AC332" s="663"/>
      <c r="AD332" s="664"/>
      <c r="AE332" s="662"/>
      <c r="AF332" s="663"/>
      <c r="AG332" s="663"/>
      <c r="AH332" s="664"/>
    </row>
    <row r="333" spans="1:34" ht="13.5" hidden="1" customHeight="1">
      <c r="A333" s="796" t="s">
        <v>40</v>
      </c>
      <c r="B333" s="797"/>
      <c r="C333" s="797"/>
      <c r="D333" s="797"/>
      <c r="E333" s="797"/>
      <c r="F333" s="797"/>
      <c r="G333" s="797"/>
      <c r="H333" s="797"/>
      <c r="I333" s="797"/>
      <c r="J333" s="798"/>
      <c r="K333" s="796" t="s">
        <v>41</v>
      </c>
      <c r="L333" s="797"/>
      <c r="M333" s="797"/>
      <c r="N333" s="798"/>
      <c r="O333" s="796" t="s">
        <v>42</v>
      </c>
      <c r="P333" s="797"/>
      <c r="Q333" s="797"/>
      <c r="R333" s="798"/>
      <c r="S333" s="796" t="s">
        <v>43</v>
      </c>
      <c r="T333" s="797"/>
      <c r="U333" s="797"/>
      <c r="V333" s="798"/>
      <c r="W333" s="796" t="s">
        <v>44</v>
      </c>
      <c r="X333" s="797"/>
      <c r="Y333" s="797"/>
      <c r="Z333" s="798"/>
      <c r="AA333" s="796" t="s">
        <v>45</v>
      </c>
      <c r="AB333" s="797"/>
      <c r="AC333" s="797"/>
      <c r="AD333" s="798"/>
      <c r="AE333" s="796" t="s">
        <v>46</v>
      </c>
      <c r="AF333" s="797"/>
      <c r="AG333" s="797"/>
      <c r="AH333" s="798"/>
    </row>
    <row r="334" spans="1:34" ht="22.5" hidden="1" customHeight="1">
      <c r="A334" s="622" t="s">
        <v>109</v>
      </c>
      <c r="B334" s="623"/>
      <c r="C334" s="623"/>
      <c r="D334" s="623"/>
      <c r="E334" s="623"/>
      <c r="F334" s="623"/>
      <c r="G334" s="623"/>
      <c r="H334" s="623"/>
      <c r="I334" s="623"/>
      <c r="J334" s="624"/>
      <c r="K334" s="652"/>
      <c r="L334" s="653"/>
      <c r="M334" s="653"/>
      <c r="N334" s="654"/>
      <c r="O334" s="649"/>
      <c r="P334" s="650"/>
      <c r="Q334" s="650"/>
      <c r="R334" s="651"/>
      <c r="S334" s="649"/>
      <c r="T334" s="650"/>
      <c r="U334" s="650"/>
      <c r="V334" s="651"/>
      <c r="W334" s="649"/>
      <c r="X334" s="650"/>
      <c r="Y334" s="650"/>
      <c r="Z334" s="651"/>
      <c r="AA334" s="649"/>
      <c r="AB334" s="650"/>
      <c r="AC334" s="650"/>
      <c r="AD334" s="651"/>
      <c r="AE334" s="610">
        <f>O334+S334-W334-AA334</f>
        <v>0</v>
      </c>
      <c r="AF334" s="611"/>
      <c r="AG334" s="611"/>
      <c r="AH334" s="612"/>
    </row>
    <row r="335" spans="1:34" ht="22.5" hidden="1" customHeight="1">
      <c r="A335" s="622" t="s">
        <v>110</v>
      </c>
      <c r="B335" s="623"/>
      <c r="C335" s="623"/>
      <c r="D335" s="623"/>
      <c r="E335" s="623"/>
      <c r="F335" s="623"/>
      <c r="G335" s="623"/>
      <c r="H335" s="623"/>
      <c r="I335" s="623"/>
      <c r="J335" s="624"/>
      <c r="K335" s="652"/>
      <c r="L335" s="653"/>
      <c r="M335" s="653"/>
      <c r="N335" s="654"/>
      <c r="O335" s="649"/>
      <c r="P335" s="650"/>
      <c r="Q335" s="650"/>
      <c r="R335" s="651"/>
      <c r="S335" s="649"/>
      <c r="T335" s="650"/>
      <c r="U335" s="650"/>
      <c r="V335" s="651"/>
      <c r="W335" s="649"/>
      <c r="X335" s="650"/>
      <c r="Y335" s="650"/>
      <c r="Z335" s="651"/>
      <c r="AA335" s="649"/>
      <c r="AB335" s="650"/>
      <c r="AC335" s="650"/>
      <c r="AD335" s="651"/>
      <c r="AE335" s="610">
        <f t="shared" ref="AE335:AE337" si="49">O335+S335-W335-AA335</f>
        <v>0</v>
      </c>
      <c r="AF335" s="611"/>
      <c r="AG335" s="611"/>
      <c r="AH335" s="612"/>
    </row>
    <row r="336" spans="1:34" ht="22.5" hidden="1" customHeight="1">
      <c r="A336" s="622" t="s">
        <v>111</v>
      </c>
      <c r="B336" s="623"/>
      <c r="C336" s="623"/>
      <c r="D336" s="623"/>
      <c r="E336" s="623"/>
      <c r="F336" s="623"/>
      <c r="G336" s="623"/>
      <c r="H336" s="623"/>
      <c r="I336" s="623"/>
      <c r="J336" s="624"/>
      <c r="K336" s="655" t="s">
        <v>1431</v>
      </c>
      <c r="L336" s="653"/>
      <c r="M336" s="653"/>
      <c r="N336" s="654"/>
      <c r="O336" s="610">
        <v>0</v>
      </c>
      <c r="P336" s="611"/>
      <c r="Q336" s="611"/>
      <c r="R336" s="612"/>
      <c r="S336" s="610">
        <v>0</v>
      </c>
      <c r="T336" s="611"/>
      <c r="U336" s="611"/>
      <c r="V336" s="612"/>
      <c r="W336" s="610">
        <v>0</v>
      </c>
      <c r="X336" s="611"/>
      <c r="Y336" s="611"/>
      <c r="Z336" s="612"/>
      <c r="AA336" s="610">
        <v>0</v>
      </c>
      <c r="AB336" s="611"/>
      <c r="AC336" s="611"/>
      <c r="AD336" s="612"/>
      <c r="AE336" s="610">
        <f t="shared" si="49"/>
        <v>0</v>
      </c>
      <c r="AF336" s="611"/>
      <c r="AG336" s="611"/>
      <c r="AH336" s="612"/>
    </row>
    <row r="337" spans="1:34" ht="22.5" hidden="1" customHeight="1">
      <c r="A337" s="622" t="s">
        <v>112</v>
      </c>
      <c r="B337" s="623"/>
      <c r="C337" s="623"/>
      <c r="D337" s="623"/>
      <c r="E337" s="623"/>
      <c r="F337" s="623"/>
      <c r="G337" s="623"/>
      <c r="H337" s="623"/>
      <c r="I337" s="623"/>
      <c r="J337" s="624"/>
      <c r="K337" s="652"/>
      <c r="L337" s="653"/>
      <c r="M337" s="653"/>
      <c r="N337" s="654"/>
      <c r="O337" s="649"/>
      <c r="P337" s="650"/>
      <c r="Q337" s="650"/>
      <c r="R337" s="651"/>
      <c r="S337" s="649"/>
      <c r="T337" s="650"/>
      <c r="U337" s="650"/>
      <c r="V337" s="651"/>
      <c r="W337" s="649"/>
      <c r="X337" s="650"/>
      <c r="Y337" s="650"/>
      <c r="Z337" s="651"/>
      <c r="AA337" s="649"/>
      <c r="AB337" s="650"/>
      <c r="AC337" s="650"/>
      <c r="AD337" s="651"/>
      <c r="AE337" s="610">
        <f t="shared" si="49"/>
        <v>0</v>
      </c>
      <c r="AF337" s="611"/>
      <c r="AG337" s="611"/>
      <c r="AH337" s="612"/>
    </row>
    <row r="338" spans="1:34" ht="22.5" hidden="1" customHeight="1">
      <c r="A338" s="625" t="s">
        <v>113</v>
      </c>
      <c r="B338" s="626"/>
      <c r="C338" s="626"/>
      <c r="D338" s="626"/>
      <c r="E338" s="626"/>
      <c r="F338" s="626"/>
      <c r="G338" s="626"/>
      <c r="H338" s="626"/>
      <c r="I338" s="626"/>
      <c r="J338" s="627"/>
      <c r="K338" s="652" t="s">
        <v>102</v>
      </c>
      <c r="L338" s="653"/>
      <c r="M338" s="653"/>
      <c r="N338" s="654"/>
      <c r="O338" s="610">
        <v>0</v>
      </c>
      <c r="P338" s="611"/>
      <c r="Q338" s="611"/>
      <c r="R338" s="612"/>
      <c r="S338" s="610">
        <f>S334+S335+S336+S337</f>
        <v>0</v>
      </c>
      <c r="T338" s="611"/>
      <c r="U338" s="611"/>
      <c r="V338" s="612"/>
      <c r="W338" s="610">
        <f>W334+W335+W336+W337</f>
        <v>0</v>
      </c>
      <c r="X338" s="611"/>
      <c r="Y338" s="611"/>
      <c r="Z338" s="612"/>
      <c r="AA338" s="610">
        <f>AA334+AA335+AA336+AA337</f>
        <v>0</v>
      </c>
      <c r="AB338" s="611"/>
      <c r="AC338" s="611"/>
      <c r="AD338" s="612"/>
      <c r="AE338" s="610">
        <f>SUM(AE334:AH337)</f>
        <v>0</v>
      </c>
      <c r="AF338" s="611"/>
      <c r="AG338" s="611"/>
      <c r="AH338" s="612"/>
    </row>
    <row r="339" spans="1:34" hidden="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row>
    <row r="340" spans="1:34" hidden="1">
      <c r="A340" s="5" t="s">
        <v>115</v>
      </c>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row>
    <row r="341" spans="1:34" hidden="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row>
    <row r="342" spans="1:34" ht="12.75" hidden="1" customHeight="1">
      <c r="A342" s="628" t="s">
        <v>116</v>
      </c>
      <c r="B342" s="629"/>
      <c r="C342" s="629"/>
      <c r="D342" s="629"/>
      <c r="E342" s="629"/>
      <c r="F342" s="629"/>
      <c r="G342" s="629"/>
      <c r="H342" s="629"/>
      <c r="I342" s="630"/>
      <c r="J342" s="578" t="s">
        <v>50</v>
      </c>
      <c r="K342" s="579"/>
      <c r="L342" s="579"/>
      <c r="M342" s="579"/>
      <c r="N342" s="580"/>
      <c r="O342" s="601" t="s">
        <v>106</v>
      </c>
      <c r="P342" s="602"/>
      <c r="Q342" s="602"/>
      <c r="R342" s="602"/>
      <c r="S342" s="603"/>
      <c r="T342" s="601" t="s">
        <v>107</v>
      </c>
      <c r="U342" s="602"/>
      <c r="V342" s="602"/>
      <c r="W342" s="602"/>
      <c r="X342" s="603"/>
      <c r="Y342" s="578" t="s">
        <v>117</v>
      </c>
      <c r="Z342" s="579"/>
      <c r="AA342" s="579"/>
      <c r="AB342" s="579"/>
      <c r="AC342" s="580"/>
      <c r="AD342" s="578" t="s">
        <v>54</v>
      </c>
      <c r="AE342" s="579"/>
      <c r="AF342" s="579"/>
      <c r="AG342" s="579"/>
      <c r="AH342" s="580"/>
    </row>
    <row r="343" spans="1:34" ht="15.75" hidden="1" customHeight="1">
      <c r="A343" s="631"/>
      <c r="B343" s="632"/>
      <c r="C343" s="632"/>
      <c r="D343" s="632"/>
      <c r="E343" s="632"/>
      <c r="F343" s="632"/>
      <c r="G343" s="632"/>
      <c r="H343" s="632"/>
      <c r="I343" s="633"/>
      <c r="J343" s="598"/>
      <c r="K343" s="599"/>
      <c r="L343" s="599"/>
      <c r="M343" s="599"/>
      <c r="N343" s="600"/>
      <c r="O343" s="604"/>
      <c r="P343" s="605"/>
      <c r="Q343" s="605"/>
      <c r="R343" s="605"/>
      <c r="S343" s="606"/>
      <c r="T343" s="604"/>
      <c r="U343" s="605"/>
      <c r="V343" s="605"/>
      <c r="W343" s="605"/>
      <c r="X343" s="606"/>
      <c r="Y343" s="598"/>
      <c r="Z343" s="599"/>
      <c r="AA343" s="599"/>
      <c r="AB343" s="599"/>
      <c r="AC343" s="600"/>
      <c r="AD343" s="598"/>
      <c r="AE343" s="599"/>
      <c r="AF343" s="599"/>
      <c r="AG343" s="599"/>
      <c r="AH343" s="600"/>
    </row>
    <row r="344" spans="1:34" ht="18" hidden="1" customHeight="1">
      <c r="A344" s="634"/>
      <c r="B344" s="635"/>
      <c r="C344" s="635"/>
      <c r="D344" s="635"/>
      <c r="E344" s="635"/>
      <c r="F344" s="635"/>
      <c r="G344" s="635"/>
      <c r="H344" s="635"/>
      <c r="I344" s="636"/>
      <c r="J344" s="581"/>
      <c r="K344" s="582"/>
      <c r="L344" s="582"/>
      <c r="M344" s="582"/>
      <c r="N344" s="583"/>
      <c r="O344" s="607"/>
      <c r="P344" s="608"/>
      <c r="Q344" s="608"/>
      <c r="R344" s="608"/>
      <c r="S344" s="609"/>
      <c r="T344" s="607"/>
      <c r="U344" s="608"/>
      <c r="V344" s="608"/>
      <c r="W344" s="608"/>
      <c r="X344" s="609"/>
      <c r="Y344" s="581"/>
      <c r="Z344" s="582"/>
      <c r="AA344" s="582"/>
      <c r="AB344" s="582"/>
      <c r="AC344" s="583"/>
      <c r="AD344" s="581"/>
      <c r="AE344" s="582"/>
      <c r="AF344" s="582"/>
      <c r="AG344" s="582"/>
      <c r="AH344" s="583"/>
    </row>
    <row r="345" spans="1:34" ht="14.25" hidden="1" customHeight="1">
      <c r="A345" s="470" t="s">
        <v>40</v>
      </c>
      <c r="B345" s="471"/>
      <c r="C345" s="471"/>
      <c r="D345" s="471"/>
      <c r="E345" s="471"/>
      <c r="F345" s="471"/>
      <c r="G345" s="471"/>
      <c r="H345" s="471"/>
      <c r="I345" s="472"/>
      <c r="J345" s="616" t="s">
        <v>41</v>
      </c>
      <c r="K345" s="617"/>
      <c r="L345" s="617"/>
      <c r="M345" s="617"/>
      <c r="N345" s="618"/>
      <c r="O345" s="470" t="s">
        <v>42</v>
      </c>
      <c r="P345" s="471"/>
      <c r="Q345" s="471"/>
      <c r="R345" s="471"/>
      <c r="S345" s="472"/>
      <c r="T345" s="470" t="s">
        <v>43</v>
      </c>
      <c r="U345" s="471"/>
      <c r="V345" s="471"/>
      <c r="W345" s="471"/>
      <c r="X345" s="472"/>
      <c r="Y345" s="616" t="s">
        <v>44</v>
      </c>
      <c r="Z345" s="617"/>
      <c r="AA345" s="617"/>
      <c r="AB345" s="617"/>
      <c r="AC345" s="618"/>
      <c r="AD345" s="616" t="s">
        <v>45</v>
      </c>
      <c r="AE345" s="617"/>
      <c r="AF345" s="617"/>
      <c r="AG345" s="617"/>
      <c r="AH345" s="618"/>
    </row>
    <row r="346" spans="1:34" ht="25.5" hidden="1" customHeight="1">
      <c r="A346" s="467" t="s">
        <v>109</v>
      </c>
      <c r="B346" s="468"/>
      <c r="C346" s="468"/>
      <c r="D346" s="468"/>
      <c r="E346" s="468"/>
      <c r="F346" s="468"/>
      <c r="G346" s="468"/>
      <c r="H346" s="468"/>
      <c r="I346" s="469"/>
      <c r="J346" s="613"/>
      <c r="K346" s="614"/>
      <c r="L346" s="614"/>
      <c r="M346" s="614"/>
      <c r="N346" s="615"/>
      <c r="O346" s="613"/>
      <c r="P346" s="614"/>
      <c r="Q346" s="614"/>
      <c r="R346" s="614"/>
      <c r="S346" s="615"/>
      <c r="T346" s="613"/>
      <c r="U346" s="614"/>
      <c r="V346" s="614"/>
      <c r="W346" s="614"/>
      <c r="X346" s="615"/>
      <c r="Y346" s="613"/>
      <c r="Z346" s="614"/>
      <c r="AA346" s="614"/>
      <c r="AB346" s="614"/>
      <c r="AC346" s="615"/>
      <c r="AD346" s="476">
        <f>J346+O346-T346-Y346</f>
        <v>0</v>
      </c>
      <c r="AE346" s="477"/>
      <c r="AF346" s="477"/>
      <c r="AG346" s="477"/>
      <c r="AH346" s="478"/>
    </row>
    <row r="347" spans="1:34" ht="25.5" hidden="1" customHeight="1">
      <c r="A347" s="467" t="s">
        <v>118</v>
      </c>
      <c r="B347" s="468"/>
      <c r="C347" s="468"/>
      <c r="D347" s="468"/>
      <c r="E347" s="468"/>
      <c r="F347" s="468"/>
      <c r="G347" s="468"/>
      <c r="H347" s="468"/>
      <c r="I347" s="469"/>
      <c r="J347" s="613"/>
      <c r="K347" s="614"/>
      <c r="L347" s="614"/>
      <c r="M347" s="614"/>
      <c r="N347" s="615"/>
      <c r="O347" s="613"/>
      <c r="P347" s="614"/>
      <c r="Q347" s="614"/>
      <c r="R347" s="614"/>
      <c r="S347" s="615"/>
      <c r="T347" s="613"/>
      <c r="U347" s="614"/>
      <c r="V347" s="614"/>
      <c r="W347" s="614"/>
      <c r="X347" s="615"/>
      <c r="Y347" s="613"/>
      <c r="Z347" s="614"/>
      <c r="AA347" s="614"/>
      <c r="AB347" s="614"/>
      <c r="AC347" s="615"/>
      <c r="AD347" s="476">
        <f t="shared" ref="AD347:AD350" si="50">J347+O347-T347-Y347</f>
        <v>0</v>
      </c>
      <c r="AE347" s="477"/>
      <c r="AF347" s="477"/>
      <c r="AG347" s="477"/>
      <c r="AH347" s="478"/>
    </row>
    <row r="348" spans="1:34" ht="25.5" hidden="1" customHeight="1">
      <c r="A348" s="467" t="s">
        <v>119</v>
      </c>
      <c r="B348" s="468"/>
      <c r="C348" s="468"/>
      <c r="D348" s="468"/>
      <c r="E348" s="468"/>
      <c r="F348" s="468"/>
      <c r="G348" s="468"/>
      <c r="H348" s="468"/>
      <c r="I348" s="469"/>
      <c r="J348" s="613"/>
      <c r="K348" s="614"/>
      <c r="L348" s="614"/>
      <c r="M348" s="614"/>
      <c r="N348" s="615"/>
      <c r="O348" s="613"/>
      <c r="P348" s="614"/>
      <c r="Q348" s="614"/>
      <c r="R348" s="614"/>
      <c r="S348" s="615"/>
      <c r="T348" s="613"/>
      <c r="U348" s="614"/>
      <c r="V348" s="614"/>
      <c r="W348" s="614"/>
      <c r="X348" s="615"/>
      <c r="Y348" s="613"/>
      <c r="Z348" s="614"/>
      <c r="AA348" s="614"/>
      <c r="AB348" s="614"/>
      <c r="AC348" s="615"/>
      <c r="AD348" s="476">
        <f t="shared" si="50"/>
        <v>0</v>
      </c>
      <c r="AE348" s="477"/>
      <c r="AF348" s="477"/>
      <c r="AG348" s="477"/>
      <c r="AH348" s="478"/>
    </row>
    <row r="349" spans="1:34" ht="25.5" hidden="1" customHeight="1">
      <c r="A349" s="467" t="s">
        <v>112</v>
      </c>
      <c r="B349" s="468"/>
      <c r="C349" s="468"/>
      <c r="D349" s="468"/>
      <c r="E349" s="468"/>
      <c r="F349" s="468"/>
      <c r="G349" s="468"/>
      <c r="H349" s="468"/>
      <c r="I349" s="469"/>
      <c r="J349" s="595">
        <v>0</v>
      </c>
      <c r="K349" s="596"/>
      <c r="L349" s="596"/>
      <c r="M349" s="596"/>
      <c r="N349" s="597"/>
      <c r="O349" s="595"/>
      <c r="P349" s="596"/>
      <c r="Q349" s="596"/>
      <c r="R349" s="596"/>
      <c r="S349" s="597"/>
      <c r="T349" s="595"/>
      <c r="U349" s="596"/>
      <c r="V349" s="596"/>
      <c r="W349" s="596"/>
      <c r="X349" s="597"/>
      <c r="Y349" s="595">
        <v>0</v>
      </c>
      <c r="Z349" s="596"/>
      <c r="AA349" s="596"/>
      <c r="AB349" s="596"/>
      <c r="AC349" s="597"/>
      <c r="AD349" s="476">
        <f t="shared" si="50"/>
        <v>0</v>
      </c>
      <c r="AE349" s="477"/>
      <c r="AF349" s="477"/>
      <c r="AG349" s="477"/>
      <c r="AH349" s="478"/>
    </row>
    <row r="350" spans="1:34" ht="25.5" hidden="1" customHeight="1">
      <c r="A350" s="550" t="s">
        <v>120</v>
      </c>
      <c r="B350" s="551"/>
      <c r="C350" s="551"/>
      <c r="D350" s="551"/>
      <c r="E350" s="551"/>
      <c r="F350" s="551"/>
      <c r="G350" s="551"/>
      <c r="H350" s="551"/>
      <c r="I350" s="552"/>
      <c r="J350" s="595">
        <f>J346+J347+J348+J349</f>
        <v>0</v>
      </c>
      <c r="K350" s="596"/>
      <c r="L350" s="596"/>
      <c r="M350" s="596"/>
      <c r="N350" s="597"/>
      <c r="O350" s="476">
        <f>O346+O347+O348+O349</f>
        <v>0</v>
      </c>
      <c r="P350" s="477"/>
      <c r="Q350" s="477"/>
      <c r="R350" s="477"/>
      <c r="S350" s="478"/>
      <c r="T350" s="476">
        <f>T346+T347+T348+T349</f>
        <v>0</v>
      </c>
      <c r="U350" s="477"/>
      <c r="V350" s="477"/>
      <c r="W350" s="477"/>
      <c r="X350" s="478"/>
      <c r="Y350" s="595">
        <f>Y346+Y347+Y348+Y349</f>
        <v>0</v>
      </c>
      <c r="Z350" s="596"/>
      <c r="AA350" s="596"/>
      <c r="AB350" s="596"/>
      <c r="AC350" s="597"/>
      <c r="AD350" s="476">
        <f t="shared" si="50"/>
        <v>0</v>
      </c>
      <c r="AE350" s="477"/>
      <c r="AF350" s="477"/>
      <c r="AG350" s="477"/>
      <c r="AH350" s="478"/>
    </row>
    <row r="351" spans="1:34" hidden="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row>
    <row r="352" spans="1:34" ht="15" hidden="1" customHeight="1">
      <c r="A352" s="501" t="s">
        <v>1432</v>
      </c>
      <c r="B352" s="501"/>
      <c r="C352" s="501"/>
      <c r="D352" s="501"/>
      <c r="E352" s="501"/>
      <c r="F352" s="501"/>
      <c r="G352" s="501"/>
      <c r="H352" s="501"/>
      <c r="I352" s="501"/>
      <c r="J352" s="501"/>
      <c r="K352" s="501"/>
      <c r="L352" s="501"/>
      <c r="M352" s="501"/>
      <c r="N352" s="501"/>
      <c r="O352" s="501"/>
      <c r="P352" s="501"/>
      <c r="Q352" s="501"/>
      <c r="R352" s="501"/>
      <c r="S352" s="501"/>
      <c r="T352" s="501"/>
      <c r="U352" s="501"/>
      <c r="V352" s="501"/>
      <c r="W352" s="501"/>
      <c r="X352" s="501"/>
      <c r="Y352" s="501"/>
      <c r="Z352" s="501"/>
      <c r="AA352" s="501"/>
      <c r="AB352" s="501"/>
      <c r="AC352" s="501"/>
      <c r="AD352" s="501"/>
      <c r="AE352" s="501"/>
      <c r="AF352" s="501"/>
      <c r="AG352" s="501"/>
      <c r="AH352" s="501"/>
    </row>
    <row r="353" spans="1:34" hidden="1">
      <c r="A353" s="501"/>
      <c r="B353" s="501"/>
      <c r="C353" s="501"/>
      <c r="D353" s="501"/>
      <c r="E353" s="501"/>
      <c r="F353" s="501"/>
      <c r="G353" s="501"/>
      <c r="H353" s="501"/>
      <c r="I353" s="501"/>
      <c r="J353" s="501"/>
      <c r="K353" s="501"/>
      <c r="L353" s="501"/>
      <c r="M353" s="501"/>
      <c r="N353" s="501"/>
      <c r="O353" s="501"/>
      <c r="P353" s="501"/>
      <c r="Q353" s="501"/>
      <c r="R353" s="501"/>
      <c r="S353" s="501"/>
      <c r="T353" s="501"/>
      <c r="U353" s="501"/>
      <c r="V353" s="501"/>
      <c r="W353" s="501"/>
      <c r="X353" s="501"/>
      <c r="Y353" s="501"/>
      <c r="Z353" s="501"/>
      <c r="AA353" s="501"/>
      <c r="AB353" s="501"/>
      <c r="AC353" s="501"/>
      <c r="AD353" s="501"/>
      <c r="AE353" s="501"/>
      <c r="AF353" s="501"/>
      <c r="AG353" s="501"/>
      <c r="AH353" s="501"/>
    </row>
    <row r="354" spans="1:34" hidden="1">
      <c r="A354" s="501"/>
      <c r="B354" s="501"/>
      <c r="C354" s="501"/>
      <c r="D354" s="501"/>
      <c r="E354" s="501"/>
      <c r="F354" s="501"/>
      <c r="G354" s="501"/>
      <c r="H354" s="501"/>
      <c r="I354" s="501"/>
      <c r="J354" s="501"/>
      <c r="K354" s="501"/>
      <c r="L354" s="501"/>
      <c r="M354" s="501"/>
      <c r="N354" s="501"/>
      <c r="O354" s="501"/>
      <c r="P354" s="501"/>
      <c r="Q354" s="501"/>
      <c r="R354" s="501"/>
      <c r="S354" s="501"/>
      <c r="T354" s="501"/>
      <c r="U354" s="501"/>
      <c r="V354" s="501"/>
      <c r="W354" s="501"/>
      <c r="X354" s="501"/>
      <c r="Y354" s="501"/>
      <c r="Z354" s="501"/>
      <c r="AA354" s="501"/>
      <c r="AB354" s="501"/>
      <c r="AC354" s="501"/>
      <c r="AD354" s="501"/>
      <c r="AE354" s="501"/>
      <c r="AF354" s="501"/>
      <c r="AG354" s="501"/>
      <c r="AH354" s="501"/>
    </row>
    <row r="355" spans="1:34" hidden="1">
      <c r="A355" s="138"/>
      <c r="B355" s="138"/>
      <c r="C355" s="138"/>
      <c r="D355" s="138"/>
      <c r="E355" s="138"/>
      <c r="F355" s="138"/>
      <c r="G355" s="138"/>
      <c r="H355" s="138"/>
      <c r="I355" s="138"/>
      <c r="J355" s="138"/>
      <c r="K355" s="138"/>
      <c r="L355" s="138"/>
      <c r="M355" s="138"/>
      <c r="N355" s="138"/>
      <c r="O355" s="138"/>
      <c r="P355" s="138"/>
      <c r="Q355" s="138"/>
      <c r="R355" s="138"/>
      <c r="S355" s="138"/>
      <c r="T355" s="138"/>
      <c r="U355" s="138"/>
      <c r="V355" s="138"/>
      <c r="W355" s="138"/>
      <c r="X355" s="138"/>
      <c r="Y355" s="138"/>
      <c r="Z355" s="138"/>
      <c r="AA355" s="138"/>
      <c r="AB355" s="138"/>
      <c r="AC355" s="138"/>
      <c r="AD355" s="138"/>
      <c r="AE355" s="138"/>
      <c r="AF355" s="138"/>
      <c r="AG355" s="138"/>
      <c r="AH355" s="138"/>
    </row>
    <row r="356" spans="1:34" hidden="1">
      <c r="A356" s="138"/>
      <c r="B356" s="138"/>
      <c r="C356" s="138"/>
      <c r="D356" s="138"/>
      <c r="E356" s="138"/>
      <c r="F356" s="138"/>
      <c r="G356" s="138"/>
      <c r="H356" s="138"/>
      <c r="I356" s="138"/>
      <c r="J356" s="138"/>
      <c r="K356" s="138"/>
      <c r="L356" s="138"/>
      <c r="M356" s="138"/>
      <c r="N356" s="138"/>
      <c r="O356" s="138"/>
      <c r="P356" s="138"/>
      <c r="Q356" s="138"/>
      <c r="R356" s="138"/>
      <c r="S356" s="138"/>
      <c r="T356" s="138"/>
      <c r="U356" s="138"/>
      <c r="V356" s="138"/>
      <c r="W356" s="138"/>
      <c r="X356" s="138"/>
      <c r="Y356" s="138"/>
      <c r="Z356" s="138"/>
      <c r="AA356" s="138"/>
      <c r="AB356" s="138"/>
      <c r="AC356" s="138"/>
      <c r="AD356" s="138"/>
      <c r="AE356" s="138"/>
      <c r="AF356" s="138"/>
      <c r="AG356" s="138"/>
      <c r="AH356" s="138"/>
    </row>
    <row r="357" spans="1:34" hidden="1">
      <c r="A357" s="138"/>
      <c r="B357" s="138"/>
      <c r="C357" s="138"/>
      <c r="D357" s="138"/>
      <c r="E357" s="138"/>
      <c r="F357" s="138"/>
      <c r="G357" s="138"/>
      <c r="H357" s="138"/>
      <c r="I357" s="138"/>
      <c r="J357" s="138"/>
      <c r="K357" s="138"/>
      <c r="L357" s="138"/>
      <c r="M357" s="138"/>
      <c r="N357" s="138"/>
      <c r="O357" s="138"/>
      <c r="P357" s="138"/>
      <c r="Q357" s="138"/>
      <c r="R357" s="138"/>
      <c r="S357" s="138"/>
      <c r="T357" s="138"/>
      <c r="U357" s="138"/>
      <c r="V357" s="138"/>
      <c r="W357" s="138"/>
      <c r="X357" s="138"/>
      <c r="Y357" s="138"/>
      <c r="Z357" s="138"/>
      <c r="AA357" s="138"/>
      <c r="AB357" s="138"/>
      <c r="AC357" s="138"/>
      <c r="AD357" s="138"/>
      <c r="AE357" s="138"/>
      <c r="AF357" s="138"/>
      <c r="AG357" s="138"/>
      <c r="AH357" s="138"/>
    </row>
    <row r="358" spans="1:34" hidden="1">
      <c r="A358" s="138"/>
      <c r="B358" s="138"/>
      <c r="C358" s="138"/>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c r="Z358" s="138"/>
      <c r="AA358" s="138"/>
      <c r="AB358" s="138"/>
      <c r="AC358" s="138"/>
      <c r="AD358" s="138"/>
      <c r="AE358" s="138"/>
      <c r="AF358" s="138"/>
      <c r="AG358" s="138"/>
      <c r="AH358" s="138"/>
    </row>
    <row r="359" spans="1:34" hidden="1">
      <c r="A359" s="138"/>
      <c r="B359" s="138"/>
      <c r="C359" s="138"/>
      <c r="D359" s="138"/>
      <c r="E359" s="138"/>
      <c r="F359" s="138"/>
      <c r="G359" s="138"/>
      <c r="H359" s="138"/>
      <c r="I359" s="138"/>
      <c r="J359" s="138"/>
      <c r="K359" s="138"/>
      <c r="L359" s="138"/>
      <c r="M359" s="138"/>
      <c r="N359" s="138"/>
      <c r="O359" s="138"/>
      <c r="P359" s="138"/>
      <c r="Q359" s="138"/>
      <c r="R359" s="138"/>
      <c r="S359" s="138"/>
      <c r="T359" s="138"/>
      <c r="U359" s="138"/>
      <c r="V359" s="138"/>
      <c r="W359" s="138"/>
      <c r="X359" s="138"/>
      <c r="Y359" s="138"/>
      <c r="Z359" s="138"/>
      <c r="AA359" s="138"/>
      <c r="AB359" s="138"/>
      <c r="AC359" s="138"/>
      <c r="AD359" s="138"/>
      <c r="AE359" s="138"/>
      <c r="AF359" s="138"/>
      <c r="AG359" s="138"/>
      <c r="AH359" s="138"/>
    </row>
    <row r="360" spans="1:34" hidden="1">
      <c r="A360" s="138"/>
      <c r="B360" s="138"/>
      <c r="C360" s="138"/>
      <c r="D360" s="138"/>
      <c r="E360" s="138"/>
      <c r="F360" s="138"/>
      <c r="G360" s="138"/>
      <c r="H360" s="138"/>
      <c r="I360" s="138"/>
      <c r="J360" s="138"/>
      <c r="K360" s="138"/>
      <c r="L360" s="138"/>
      <c r="M360" s="138"/>
      <c r="N360" s="138"/>
      <c r="O360" s="138"/>
      <c r="P360" s="138"/>
      <c r="Q360" s="138"/>
      <c r="R360" s="138"/>
      <c r="S360" s="138"/>
      <c r="T360" s="138"/>
      <c r="U360" s="138"/>
      <c r="V360" s="138"/>
      <c r="W360" s="138"/>
      <c r="X360" s="138"/>
      <c r="Y360" s="138"/>
      <c r="Z360" s="138"/>
      <c r="AA360" s="138"/>
      <c r="AB360" s="138"/>
      <c r="AC360" s="138"/>
      <c r="AD360" s="138"/>
      <c r="AE360" s="138"/>
      <c r="AF360" s="138"/>
      <c r="AG360" s="138"/>
      <c r="AH360" s="138"/>
    </row>
    <row r="361" spans="1:34" hidden="1">
      <c r="A361" s="138"/>
      <c r="B361" s="138"/>
      <c r="C361" s="138"/>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c r="Z361" s="138"/>
      <c r="AA361" s="138"/>
      <c r="AB361" s="138"/>
      <c r="AC361" s="138"/>
      <c r="AD361" s="138"/>
      <c r="AE361" s="138"/>
      <c r="AF361" s="138"/>
      <c r="AG361" s="138"/>
      <c r="AH361" s="138"/>
    </row>
    <row r="362" spans="1:34" hidden="1">
      <c r="A362" s="138"/>
      <c r="B362" s="138"/>
      <c r="C362" s="138"/>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c r="Z362" s="138"/>
      <c r="AA362" s="138"/>
      <c r="AB362" s="138"/>
      <c r="AC362" s="138"/>
      <c r="AD362" s="138"/>
      <c r="AE362" s="138"/>
      <c r="AF362" s="138"/>
      <c r="AG362" s="138"/>
      <c r="AH362" s="138"/>
    </row>
    <row r="363" spans="1:34" hidden="1">
      <c r="A363" s="138"/>
      <c r="B363" s="138"/>
      <c r="C363" s="138"/>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c r="Z363" s="138"/>
      <c r="AA363" s="138"/>
      <c r="AB363" s="138"/>
      <c r="AC363" s="138"/>
      <c r="AD363" s="138"/>
      <c r="AE363" s="138"/>
      <c r="AF363" s="138"/>
      <c r="AG363" s="138"/>
      <c r="AH363" s="138"/>
    </row>
    <row r="364" spans="1:34" hidden="1">
      <c r="A364" s="138"/>
      <c r="B364" s="138"/>
      <c r="C364" s="138"/>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c r="Z364" s="138"/>
      <c r="AA364" s="138"/>
      <c r="AB364" s="138"/>
      <c r="AC364" s="138"/>
      <c r="AD364" s="138"/>
      <c r="AE364" s="138"/>
      <c r="AF364" s="138"/>
      <c r="AG364" s="138"/>
      <c r="AH364" s="138"/>
    </row>
    <row r="365" spans="1:34" hidden="1">
      <c r="A365" s="138"/>
      <c r="B365" s="138"/>
      <c r="C365" s="138"/>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c r="Z365" s="138"/>
      <c r="AA365" s="138"/>
      <c r="AB365" s="138"/>
      <c r="AC365" s="138"/>
      <c r="AD365" s="138"/>
      <c r="AE365" s="138"/>
      <c r="AF365" s="138"/>
      <c r="AG365" s="138"/>
      <c r="AH365" s="138"/>
    </row>
    <row r="366" spans="1:34" hidden="1">
      <c r="A366" s="138"/>
      <c r="B366" s="138"/>
      <c r="C366" s="138"/>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c r="Z366" s="138"/>
      <c r="AA366" s="138"/>
      <c r="AB366" s="138"/>
      <c r="AC366" s="138"/>
      <c r="AD366" s="138"/>
      <c r="AE366" s="138"/>
      <c r="AF366" s="138"/>
      <c r="AG366" s="138"/>
      <c r="AH366" s="138"/>
    </row>
    <row r="367" spans="1:34" hidden="1">
      <c r="A367" s="138"/>
      <c r="B367" s="138"/>
      <c r="C367" s="138"/>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c r="Z367" s="138"/>
      <c r="AA367" s="138"/>
      <c r="AB367" s="138"/>
      <c r="AC367" s="138"/>
      <c r="AD367" s="138"/>
      <c r="AE367" s="138"/>
      <c r="AF367" s="138"/>
      <c r="AG367" s="138"/>
      <c r="AH367" s="138"/>
    </row>
    <row r="368" spans="1:34" hidden="1">
      <c r="A368" s="138"/>
      <c r="B368" s="138"/>
      <c r="C368" s="138"/>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c r="Z368" s="138"/>
      <c r="AA368" s="138"/>
      <c r="AB368" s="138"/>
      <c r="AC368" s="138"/>
      <c r="AD368" s="138"/>
      <c r="AE368" s="138"/>
      <c r="AF368" s="138"/>
      <c r="AG368" s="138"/>
      <c r="AH368" s="138"/>
    </row>
    <row r="369" spans="1:37" hidden="1">
      <c r="A369" s="138"/>
      <c r="B369" s="138"/>
      <c r="C369" s="138"/>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c r="Z369" s="138"/>
      <c r="AA369" s="138"/>
      <c r="AB369" s="138"/>
      <c r="AC369" s="138"/>
      <c r="AD369" s="138"/>
      <c r="AE369" s="138"/>
      <c r="AF369" s="138"/>
      <c r="AG369" s="138"/>
      <c r="AH369" s="138"/>
    </row>
    <row r="370" spans="1:37" hidden="1">
      <c r="A370" s="138"/>
      <c r="B370" s="138"/>
      <c r="C370" s="138"/>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c r="Z370" s="138"/>
      <c r="AA370" s="138"/>
      <c r="AB370" s="138"/>
      <c r="AC370" s="138"/>
      <c r="AD370" s="138"/>
      <c r="AE370" s="138"/>
      <c r="AF370" s="138"/>
      <c r="AG370" s="138"/>
      <c r="AH370" s="138"/>
    </row>
    <row r="371" spans="1:37">
      <c r="A371" s="138"/>
      <c r="B371" s="138"/>
      <c r="C371" s="138"/>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c r="Z371" s="138"/>
      <c r="AA371" s="138"/>
      <c r="AB371" s="138"/>
      <c r="AC371" s="138"/>
      <c r="AD371" s="138"/>
      <c r="AE371" s="138"/>
      <c r="AF371" s="138"/>
      <c r="AG371" s="138"/>
      <c r="AH371" s="138"/>
    </row>
    <row r="372" spans="1:37">
      <c r="A372" s="138"/>
      <c r="B372" s="138"/>
      <c r="C372" s="138"/>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c r="Z372" s="138"/>
      <c r="AA372" s="138"/>
      <c r="AB372" s="138"/>
      <c r="AC372" s="138"/>
      <c r="AD372" s="138"/>
      <c r="AE372" s="138"/>
      <c r="AF372" s="138"/>
      <c r="AG372" s="138"/>
      <c r="AH372" s="138"/>
    </row>
    <row r="373" spans="1:37">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row>
    <row r="374" spans="1:37" s="2" customFormat="1" ht="15" customHeight="1">
      <c r="A374" s="161" t="s">
        <v>859</v>
      </c>
      <c r="B374" s="165"/>
      <c r="C374" s="165"/>
      <c r="D374" s="166" t="s">
        <v>1245</v>
      </c>
      <c r="E374" s="165"/>
      <c r="F374" s="165"/>
      <c r="G374" s="165"/>
      <c r="H374" s="165"/>
      <c r="I374" s="165"/>
      <c r="J374" s="165"/>
      <c r="K374" s="165"/>
      <c r="L374" s="165"/>
      <c r="M374" s="165"/>
      <c r="N374" s="165"/>
      <c r="O374" s="165"/>
      <c r="P374" s="165"/>
      <c r="Q374" s="165"/>
      <c r="R374" s="165"/>
      <c r="S374" s="165"/>
      <c r="T374" s="165"/>
      <c r="U374" s="165"/>
      <c r="V374" s="165"/>
      <c r="W374" s="165"/>
      <c r="X374" s="165"/>
      <c r="Y374" s="165"/>
      <c r="Z374" s="165"/>
      <c r="AA374" s="165"/>
      <c r="AB374" s="165"/>
      <c r="AC374" s="165"/>
      <c r="AD374" s="165"/>
      <c r="AE374" s="165"/>
      <c r="AF374" s="165"/>
      <c r="AG374" s="165"/>
      <c r="AH374" s="165"/>
    </row>
    <row r="375" spans="1:37" s="2" customFormat="1">
      <c r="A375" s="159"/>
      <c r="B375" s="159"/>
      <c r="C375" s="159"/>
      <c r="D375" s="159"/>
      <c r="E375" s="159"/>
      <c r="F375" s="159"/>
      <c r="G375" s="159"/>
      <c r="H375" s="159"/>
      <c r="I375" s="159"/>
      <c r="J375" s="159"/>
      <c r="K375" s="159"/>
      <c r="L375" s="159"/>
      <c r="M375" s="159"/>
      <c r="N375" s="159"/>
      <c r="O375" s="159"/>
      <c r="P375" s="159"/>
      <c r="Q375" s="159"/>
      <c r="R375" s="159"/>
      <c r="S375" s="159"/>
      <c r="T375" s="159"/>
      <c r="U375" s="159"/>
      <c r="V375" s="159"/>
      <c r="W375" s="159"/>
      <c r="X375" s="159"/>
      <c r="Y375" s="159"/>
      <c r="Z375" s="159"/>
      <c r="AA375" s="159"/>
      <c r="AB375" s="159"/>
      <c r="AC375" s="159"/>
      <c r="AD375" s="159"/>
      <c r="AE375" s="159"/>
      <c r="AF375" s="159"/>
      <c r="AG375" s="159"/>
      <c r="AH375" s="159"/>
    </row>
    <row r="376" spans="1:37" ht="48" customHeight="1">
      <c r="A376" s="397" t="s">
        <v>1513</v>
      </c>
      <c r="B376" s="397"/>
      <c r="C376" s="397"/>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c r="AG376" s="397"/>
      <c r="AH376" s="397"/>
      <c r="AK376" s="177"/>
    </row>
    <row r="377" spans="1:37">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row>
    <row r="378" spans="1:37">
      <c r="A378" s="391" t="s">
        <v>599</v>
      </c>
      <c r="B378" s="396"/>
      <c r="C378" s="396"/>
      <c r="D378" s="396"/>
      <c r="E378" s="396"/>
      <c r="F378" s="396"/>
      <c r="G378" s="396"/>
      <c r="H378" s="396"/>
      <c r="I378" s="396"/>
      <c r="J378" s="396"/>
      <c r="K378" s="396"/>
      <c r="L378" s="396"/>
      <c r="M378" s="396"/>
      <c r="N378" s="396"/>
      <c r="O378" s="396"/>
      <c r="P378" s="396"/>
      <c r="Q378" s="396"/>
      <c r="R378" s="396"/>
      <c r="S378" s="396"/>
      <c r="T378" s="396"/>
      <c r="U378" s="396"/>
      <c r="V378" s="396"/>
      <c r="W378" s="396"/>
      <c r="X378" s="396"/>
      <c r="Y378" s="396"/>
      <c r="Z378" s="396"/>
      <c r="AA378" s="396"/>
      <c r="AB378" s="396"/>
      <c r="AC378" s="396"/>
      <c r="AD378" s="396"/>
      <c r="AE378" s="16"/>
      <c r="AF378" s="16"/>
      <c r="AG378" s="16"/>
      <c r="AH378" s="16"/>
    </row>
    <row r="379" spans="1:37">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row>
    <row r="380" spans="1:37">
      <c r="A380" s="420" t="s">
        <v>583</v>
      </c>
      <c r="B380" s="420"/>
      <c r="C380" s="420"/>
      <c r="D380" s="420"/>
      <c r="E380" s="420"/>
      <c r="F380" s="420"/>
      <c r="G380" s="420"/>
      <c r="H380" s="420"/>
      <c r="I380" s="420"/>
      <c r="J380" s="420" t="s">
        <v>58</v>
      </c>
      <c r="K380" s="420"/>
      <c r="L380" s="420"/>
      <c r="M380" s="420"/>
      <c r="N380" s="420"/>
      <c r="O380" s="420"/>
      <c r="P380" s="420"/>
      <c r="Q380" s="420"/>
      <c r="R380" s="420"/>
      <c r="S380" s="420"/>
      <c r="T380" s="420"/>
      <c r="U380" s="420"/>
      <c r="V380" s="420"/>
      <c r="W380" s="420"/>
      <c r="X380" s="420"/>
      <c r="Y380" s="420"/>
      <c r="Z380" s="420"/>
      <c r="AA380" s="420"/>
      <c r="AB380" s="420"/>
      <c r="AC380" s="420"/>
      <c r="AD380" s="420"/>
      <c r="AE380" s="420"/>
      <c r="AF380" s="420"/>
      <c r="AG380" s="420"/>
      <c r="AH380" s="420"/>
    </row>
    <row r="381" spans="1:37">
      <c r="A381" s="420"/>
      <c r="B381" s="420"/>
      <c r="C381" s="420"/>
      <c r="D381" s="420"/>
      <c r="E381" s="420"/>
      <c r="F381" s="420"/>
      <c r="G381" s="420"/>
      <c r="H381" s="420"/>
      <c r="I381" s="420"/>
      <c r="J381" s="420" t="s">
        <v>598</v>
      </c>
      <c r="K381" s="420"/>
      <c r="L381" s="420"/>
      <c r="M381" s="420"/>
      <c r="N381" s="420"/>
      <c r="O381" s="420" t="s">
        <v>597</v>
      </c>
      <c r="P381" s="420"/>
      <c r="Q381" s="420"/>
      <c r="R381" s="420"/>
      <c r="S381" s="420"/>
      <c r="T381" s="420" t="s">
        <v>596</v>
      </c>
      <c r="U381" s="420"/>
      <c r="V381" s="420"/>
      <c r="W381" s="420"/>
      <c r="X381" s="420"/>
      <c r="Y381" s="420" t="s">
        <v>595</v>
      </c>
      <c r="Z381" s="420"/>
      <c r="AA381" s="420"/>
      <c r="AB381" s="420"/>
      <c r="AC381" s="420"/>
      <c r="AD381" s="420" t="s">
        <v>594</v>
      </c>
      <c r="AE381" s="420"/>
      <c r="AF381" s="420"/>
      <c r="AG381" s="420"/>
      <c r="AH381" s="420"/>
    </row>
    <row r="382" spans="1:37">
      <c r="A382" s="420"/>
      <c r="B382" s="420"/>
      <c r="C382" s="420"/>
      <c r="D382" s="420"/>
      <c r="E382" s="420"/>
      <c r="F382" s="420"/>
      <c r="G382" s="420"/>
      <c r="H382" s="420"/>
      <c r="I382" s="420"/>
      <c r="J382" s="420"/>
      <c r="K382" s="420"/>
      <c r="L382" s="420"/>
      <c r="M382" s="420"/>
      <c r="N382" s="420"/>
      <c r="O382" s="420"/>
      <c r="P382" s="420"/>
      <c r="Q382" s="420"/>
      <c r="R382" s="420"/>
      <c r="S382" s="420"/>
      <c r="T382" s="420"/>
      <c r="U382" s="420"/>
      <c r="V382" s="420"/>
      <c r="W382" s="420"/>
      <c r="X382" s="420"/>
      <c r="Y382" s="420"/>
      <c r="Z382" s="420"/>
      <c r="AA382" s="420"/>
      <c r="AB382" s="420"/>
      <c r="AC382" s="420"/>
      <c r="AD382" s="420"/>
      <c r="AE382" s="420"/>
      <c r="AF382" s="420"/>
      <c r="AG382" s="420"/>
      <c r="AH382" s="420"/>
    </row>
    <row r="383" spans="1:37">
      <c r="A383" s="420"/>
      <c r="B383" s="420"/>
      <c r="C383" s="420"/>
      <c r="D383" s="420"/>
      <c r="E383" s="420"/>
      <c r="F383" s="420"/>
      <c r="G383" s="420"/>
      <c r="H383" s="420"/>
      <c r="I383" s="420"/>
      <c r="J383" s="420"/>
      <c r="K383" s="420"/>
      <c r="L383" s="420"/>
      <c r="M383" s="420"/>
      <c r="N383" s="420"/>
      <c r="O383" s="420"/>
      <c r="P383" s="420"/>
      <c r="Q383" s="420"/>
      <c r="R383" s="420"/>
      <c r="S383" s="420"/>
      <c r="T383" s="420"/>
      <c r="U383" s="420"/>
      <c r="V383" s="420"/>
      <c r="W383" s="420"/>
      <c r="X383" s="420"/>
      <c r="Y383" s="420"/>
      <c r="Z383" s="420"/>
      <c r="AA383" s="420"/>
      <c r="AB383" s="420"/>
      <c r="AC383" s="420"/>
      <c r="AD383" s="420"/>
      <c r="AE383" s="420"/>
      <c r="AF383" s="420"/>
      <c r="AG383" s="420"/>
      <c r="AH383" s="420"/>
    </row>
    <row r="384" spans="1:37">
      <c r="A384" s="420"/>
      <c r="B384" s="420"/>
      <c r="C384" s="420"/>
      <c r="D384" s="420"/>
      <c r="E384" s="420"/>
      <c r="F384" s="420"/>
      <c r="G384" s="420"/>
      <c r="H384" s="420"/>
      <c r="I384" s="420"/>
      <c r="J384" s="420"/>
      <c r="K384" s="420"/>
      <c r="L384" s="420"/>
      <c r="M384" s="420"/>
      <c r="N384" s="420"/>
      <c r="O384" s="420"/>
      <c r="P384" s="420"/>
      <c r="Q384" s="420"/>
      <c r="R384" s="420"/>
      <c r="S384" s="420"/>
      <c r="T384" s="420"/>
      <c r="U384" s="420"/>
      <c r="V384" s="420"/>
      <c r="W384" s="420"/>
      <c r="X384" s="420"/>
      <c r="Y384" s="420"/>
      <c r="Z384" s="420"/>
      <c r="AA384" s="420"/>
      <c r="AB384" s="420"/>
      <c r="AC384" s="420"/>
      <c r="AD384" s="420"/>
      <c r="AE384" s="420"/>
      <c r="AF384" s="420"/>
      <c r="AG384" s="420"/>
      <c r="AH384" s="420"/>
    </row>
    <row r="385" spans="1:35">
      <c r="A385" s="420"/>
      <c r="B385" s="420"/>
      <c r="C385" s="420"/>
      <c r="D385" s="420"/>
      <c r="E385" s="420"/>
      <c r="F385" s="420"/>
      <c r="G385" s="420"/>
      <c r="H385" s="420"/>
      <c r="I385" s="420"/>
      <c r="J385" s="420"/>
      <c r="K385" s="420"/>
      <c r="L385" s="420"/>
      <c r="M385" s="420"/>
      <c r="N385" s="420"/>
      <c r="O385" s="420"/>
      <c r="P385" s="420"/>
      <c r="Q385" s="420"/>
      <c r="R385" s="420"/>
      <c r="S385" s="420"/>
      <c r="T385" s="420"/>
      <c r="U385" s="420"/>
      <c r="V385" s="420"/>
      <c r="W385" s="420"/>
      <c r="X385" s="420"/>
      <c r="Y385" s="420"/>
      <c r="Z385" s="420"/>
      <c r="AA385" s="420"/>
      <c r="AB385" s="420"/>
      <c r="AC385" s="420"/>
      <c r="AD385" s="420"/>
      <c r="AE385" s="420"/>
      <c r="AF385" s="420"/>
      <c r="AG385" s="420"/>
      <c r="AH385" s="420"/>
    </row>
    <row r="386" spans="1:35">
      <c r="A386" s="432" t="s">
        <v>593</v>
      </c>
      <c r="B386" s="463"/>
      <c r="C386" s="463"/>
      <c r="D386" s="463"/>
      <c r="E386" s="463"/>
      <c r="F386" s="463"/>
      <c r="G386" s="463"/>
      <c r="H386" s="463"/>
      <c r="I386" s="433"/>
      <c r="J386" s="785">
        <v>35739</v>
      </c>
      <c r="K386" s="785"/>
      <c r="L386" s="785"/>
      <c r="M386" s="785"/>
      <c r="N386" s="785"/>
      <c r="O386" s="785">
        <v>5346</v>
      </c>
      <c r="P386" s="785"/>
      <c r="Q386" s="785"/>
      <c r="R386" s="785"/>
      <c r="S386" s="785"/>
      <c r="T386" s="819">
        <v>35739</v>
      </c>
      <c r="U386" s="819"/>
      <c r="V386" s="819"/>
      <c r="W386" s="819"/>
      <c r="X386" s="819"/>
      <c r="Y386" s="785"/>
      <c r="Z386" s="785"/>
      <c r="AA386" s="785"/>
      <c r="AB386" s="785"/>
      <c r="AC386" s="785"/>
      <c r="AD386" s="785">
        <f>J386+O386-T386-Y386</f>
        <v>5346</v>
      </c>
      <c r="AE386" s="785"/>
      <c r="AF386" s="785"/>
      <c r="AG386" s="785"/>
      <c r="AH386" s="785"/>
    </row>
    <row r="387" spans="1:35">
      <c r="A387" s="434"/>
      <c r="B387" s="784"/>
      <c r="C387" s="784"/>
      <c r="D387" s="784"/>
      <c r="E387" s="784"/>
      <c r="F387" s="784"/>
      <c r="G387" s="784"/>
      <c r="H387" s="784"/>
      <c r="I387" s="435"/>
      <c r="J387" s="785"/>
      <c r="K387" s="785"/>
      <c r="L387" s="785"/>
      <c r="M387" s="785"/>
      <c r="N387" s="785"/>
      <c r="O387" s="785"/>
      <c r="P387" s="785"/>
      <c r="Q387" s="785"/>
      <c r="R387" s="785"/>
      <c r="S387" s="785"/>
      <c r="T387" s="819"/>
      <c r="U387" s="819"/>
      <c r="V387" s="819"/>
      <c r="W387" s="819"/>
      <c r="X387" s="819"/>
      <c r="Y387" s="785"/>
      <c r="Z387" s="785"/>
      <c r="AA387" s="785"/>
      <c r="AB387" s="785"/>
      <c r="AC387" s="785"/>
      <c r="AD387" s="785"/>
      <c r="AE387" s="785"/>
      <c r="AF387" s="785"/>
      <c r="AG387" s="785"/>
      <c r="AH387" s="785"/>
      <c r="AI387" t="str">
        <f>IF(ROUND(AD386-Aktíva!D73,0)=0,"","CHYBA")</f>
        <v/>
      </c>
    </row>
    <row r="388" spans="1:35">
      <c r="A388" s="432" t="s">
        <v>308</v>
      </c>
      <c r="B388" s="463"/>
      <c r="C388" s="463"/>
      <c r="D388" s="463"/>
      <c r="E388" s="463"/>
      <c r="F388" s="463"/>
      <c r="G388" s="463"/>
      <c r="H388" s="463"/>
      <c r="I388" s="433"/>
      <c r="J388" s="785">
        <v>13652</v>
      </c>
      <c r="K388" s="785"/>
      <c r="L388" s="785"/>
      <c r="M388" s="785"/>
      <c r="N388" s="785"/>
      <c r="O388" s="786">
        <v>29248</v>
      </c>
      <c r="P388" s="786"/>
      <c r="Q388" s="786"/>
      <c r="R388" s="786"/>
      <c r="S388" s="786"/>
      <c r="T388" s="819">
        <v>13652</v>
      </c>
      <c r="U388" s="819"/>
      <c r="V388" s="819"/>
      <c r="W388" s="819"/>
      <c r="X388" s="819"/>
      <c r="Y388" s="785"/>
      <c r="Z388" s="785"/>
      <c r="AA388" s="785"/>
      <c r="AB388" s="785"/>
      <c r="AC388" s="785"/>
      <c r="AD388" s="785">
        <f>J388+O388-T388-Y388</f>
        <v>29248</v>
      </c>
      <c r="AE388" s="785"/>
      <c r="AF388" s="785"/>
      <c r="AG388" s="785"/>
      <c r="AH388" s="785"/>
    </row>
    <row r="389" spans="1:35">
      <c r="A389" s="434"/>
      <c r="B389" s="784"/>
      <c r="C389" s="784"/>
      <c r="D389" s="784"/>
      <c r="E389" s="784"/>
      <c r="F389" s="784"/>
      <c r="G389" s="784"/>
      <c r="H389" s="784"/>
      <c r="I389" s="435"/>
      <c r="J389" s="785"/>
      <c r="K389" s="785"/>
      <c r="L389" s="785"/>
      <c r="M389" s="785"/>
      <c r="N389" s="785"/>
      <c r="O389" s="786"/>
      <c r="P389" s="786"/>
      <c r="Q389" s="786"/>
      <c r="R389" s="786"/>
      <c r="S389" s="786"/>
      <c r="T389" s="819"/>
      <c r="U389" s="819"/>
      <c r="V389" s="819"/>
      <c r="W389" s="819"/>
      <c r="X389" s="819"/>
      <c r="Y389" s="785"/>
      <c r="Z389" s="785"/>
      <c r="AA389" s="785"/>
      <c r="AB389" s="785"/>
      <c r="AC389" s="785"/>
      <c r="AD389" s="785"/>
      <c r="AE389" s="785"/>
      <c r="AF389" s="785"/>
      <c r="AG389" s="785"/>
      <c r="AH389" s="785"/>
      <c r="AI389" t="str">
        <f>IF(ROUND(AD388-Aktíva!D75,0)=0,"","CHYBA")</f>
        <v/>
      </c>
    </row>
    <row r="390" spans="1:35">
      <c r="A390" s="432" t="s">
        <v>309</v>
      </c>
      <c r="B390" s="463"/>
      <c r="C390" s="463"/>
      <c r="D390" s="463"/>
      <c r="E390" s="463"/>
      <c r="F390" s="463"/>
      <c r="G390" s="463"/>
      <c r="H390" s="463"/>
      <c r="I390" s="433"/>
      <c r="J390" s="785">
        <v>15969</v>
      </c>
      <c r="K390" s="785"/>
      <c r="L390" s="785"/>
      <c r="M390" s="785"/>
      <c r="N390" s="785"/>
      <c r="O390" s="786">
        <v>30042</v>
      </c>
      <c r="P390" s="786"/>
      <c r="Q390" s="786"/>
      <c r="R390" s="786"/>
      <c r="S390" s="786"/>
      <c r="T390" s="819">
        <v>15969</v>
      </c>
      <c r="U390" s="819"/>
      <c r="V390" s="819"/>
      <c r="W390" s="819"/>
      <c r="X390" s="819"/>
      <c r="Y390" s="785"/>
      <c r="Z390" s="785"/>
      <c r="AA390" s="785"/>
      <c r="AB390" s="785"/>
      <c r="AC390" s="785"/>
      <c r="AD390" s="785">
        <f>J390+O390-T390-Y390</f>
        <v>30042</v>
      </c>
      <c r="AE390" s="785"/>
      <c r="AF390" s="785"/>
      <c r="AG390" s="785"/>
      <c r="AH390" s="785"/>
    </row>
    <row r="391" spans="1:35">
      <c r="A391" s="434"/>
      <c r="B391" s="784"/>
      <c r="C391" s="784"/>
      <c r="D391" s="784"/>
      <c r="E391" s="784"/>
      <c r="F391" s="784"/>
      <c r="G391" s="784"/>
      <c r="H391" s="784"/>
      <c r="I391" s="435"/>
      <c r="J391" s="785"/>
      <c r="K391" s="785"/>
      <c r="L391" s="785"/>
      <c r="M391" s="785"/>
      <c r="N391" s="785"/>
      <c r="O391" s="786"/>
      <c r="P391" s="786"/>
      <c r="Q391" s="786"/>
      <c r="R391" s="786"/>
      <c r="S391" s="786"/>
      <c r="T391" s="819"/>
      <c r="U391" s="819"/>
      <c r="V391" s="819"/>
      <c r="W391" s="819"/>
      <c r="X391" s="819"/>
      <c r="Y391" s="785"/>
      <c r="Z391" s="785"/>
      <c r="AA391" s="785"/>
      <c r="AB391" s="785"/>
      <c r="AC391" s="785"/>
      <c r="AD391" s="785"/>
      <c r="AE391" s="785"/>
      <c r="AF391" s="785"/>
      <c r="AG391" s="785"/>
      <c r="AH391" s="785"/>
      <c r="AI391" t="str">
        <f>IF(ROUND(AD390-Aktíva!D77,0)=0,"","CHYBA")</f>
        <v/>
      </c>
    </row>
    <row r="392" spans="1:35">
      <c r="A392" s="432" t="s">
        <v>310</v>
      </c>
      <c r="B392" s="463"/>
      <c r="C392" s="463"/>
      <c r="D392" s="463"/>
      <c r="E392" s="463"/>
      <c r="F392" s="463"/>
      <c r="G392" s="463"/>
      <c r="H392" s="463"/>
      <c r="I392" s="433"/>
      <c r="J392" s="786"/>
      <c r="K392" s="786"/>
      <c r="L392" s="786"/>
      <c r="M392" s="786"/>
      <c r="N392" s="786"/>
      <c r="O392" s="786"/>
      <c r="P392" s="786"/>
      <c r="Q392" s="786"/>
      <c r="R392" s="786"/>
      <c r="S392" s="786"/>
      <c r="T392" s="505"/>
      <c r="U392" s="505"/>
      <c r="V392" s="505"/>
      <c r="W392" s="505"/>
      <c r="X392" s="505"/>
      <c r="Y392" s="786"/>
      <c r="Z392" s="786"/>
      <c r="AA392" s="786"/>
      <c r="AB392" s="786"/>
      <c r="AC392" s="786"/>
      <c r="AD392" s="786">
        <f>J392+O392-T392-Y392</f>
        <v>0</v>
      </c>
      <c r="AE392" s="786"/>
      <c r="AF392" s="786"/>
      <c r="AG392" s="786"/>
      <c r="AH392" s="786"/>
    </row>
    <row r="393" spans="1:35">
      <c r="A393" s="434"/>
      <c r="B393" s="784"/>
      <c r="C393" s="784"/>
      <c r="D393" s="784"/>
      <c r="E393" s="784"/>
      <c r="F393" s="784"/>
      <c r="G393" s="784"/>
      <c r="H393" s="784"/>
      <c r="I393" s="435"/>
      <c r="J393" s="786"/>
      <c r="K393" s="786"/>
      <c r="L393" s="786"/>
      <c r="M393" s="786"/>
      <c r="N393" s="786"/>
      <c r="O393" s="786"/>
      <c r="P393" s="786"/>
      <c r="Q393" s="786"/>
      <c r="R393" s="786"/>
      <c r="S393" s="786"/>
      <c r="T393" s="505"/>
      <c r="U393" s="505"/>
      <c r="V393" s="505"/>
      <c r="W393" s="505"/>
      <c r="X393" s="505"/>
      <c r="Y393" s="786"/>
      <c r="Z393" s="786"/>
      <c r="AA393" s="786"/>
      <c r="AB393" s="786"/>
      <c r="AC393" s="786"/>
      <c r="AD393" s="786"/>
      <c r="AE393" s="786"/>
      <c r="AF393" s="786"/>
      <c r="AG393" s="786"/>
      <c r="AH393" s="786"/>
      <c r="AI393" t="str">
        <f>IF(ROUND(AD392-Aktíva!D79,0)=0,"","CHYBA")</f>
        <v/>
      </c>
    </row>
    <row r="394" spans="1:35">
      <c r="A394" s="432" t="s">
        <v>592</v>
      </c>
      <c r="B394" s="463"/>
      <c r="C394" s="463"/>
      <c r="D394" s="463"/>
      <c r="E394" s="463"/>
      <c r="F394" s="463"/>
      <c r="G394" s="463"/>
      <c r="H394" s="463"/>
      <c r="I394" s="433"/>
      <c r="J394" s="786"/>
      <c r="K394" s="786"/>
      <c r="L394" s="786"/>
      <c r="M394" s="786"/>
      <c r="N394" s="786"/>
      <c r="O394" s="786"/>
      <c r="P394" s="786"/>
      <c r="Q394" s="786"/>
      <c r="R394" s="786"/>
      <c r="S394" s="786"/>
      <c r="T394" s="505"/>
      <c r="U394" s="505"/>
      <c r="V394" s="505"/>
      <c r="W394" s="505"/>
      <c r="X394" s="505"/>
      <c r="Y394" s="786"/>
      <c r="Z394" s="786"/>
      <c r="AA394" s="786"/>
      <c r="AB394" s="786"/>
      <c r="AC394" s="786"/>
      <c r="AD394" s="786">
        <f>J394+O394-T394-Y394</f>
        <v>0</v>
      </c>
      <c r="AE394" s="786"/>
      <c r="AF394" s="786"/>
      <c r="AG394" s="786"/>
      <c r="AH394" s="786"/>
    </row>
    <row r="395" spans="1:35">
      <c r="A395" s="434"/>
      <c r="B395" s="784"/>
      <c r="C395" s="784"/>
      <c r="D395" s="784"/>
      <c r="E395" s="784"/>
      <c r="F395" s="784"/>
      <c r="G395" s="784"/>
      <c r="H395" s="784"/>
      <c r="I395" s="435"/>
      <c r="J395" s="786"/>
      <c r="K395" s="786"/>
      <c r="L395" s="786"/>
      <c r="M395" s="786"/>
      <c r="N395" s="786"/>
      <c r="O395" s="786"/>
      <c r="P395" s="786"/>
      <c r="Q395" s="786"/>
      <c r="R395" s="786"/>
      <c r="S395" s="786"/>
      <c r="T395" s="505"/>
      <c r="U395" s="505"/>
      <c r="V395" s="505"/>
      <c r="W395" s="505"/>
      <c r="X395" s="505"/>
      <c r="Y395" s="786"/>
      <c r="Z395" s="786"/>
      <c r="AA395" s="786"/>
      <c r="AB395" s="786"/>
      <c r="AC395" s="786"/>
      <c r="AD395" s="786"/>
      <c r="AE395" s="786"/>
      <c r="AF395" s="786"/>
      <c r="AG395" s="786"/>
      <c r="AH395" s="786"/>
      <c r="AI395" t="str">
        <f>IF(ROUND(AD394-Aktíva!D81,0)=0,"","CHYBA")</f>
        <v/>
      </c>
    </row>
    <row r="396" spans="1:35">
      <c r="A396" s="432" t="s">
        <v>588</v>
      </c>
      <c r="B396" s="463"/>
      <c r="C396" s="463"/>
      <c r="D396" s="463"/>
      <c r="E396" s="463"/>
      <c r="F396" s="463"/>
      <c r="G396" s="463"/>
      <c r="H396" s="463"/>
      <c r="I396" s="433"/>
      <c r="J396" s="786"/>
      <c r="K396" s="786"/>
      <c r="L396" s="786"/>
      <c r="M396" s="786"/>
      <c r="N396" s="786"/>
      <c r="O396" s="786"/>
      <c r="P396" s="786"/>
      <c r="Q396" s="786"/>
      <c r="R396" s="786"/>
      <c r="S396" s="786"/>
      <c r="T396" s="505"/>
      <c r="U396" s="505"/>
      <c r="V396" s="505"/>
      <c r="W396" s="505"/>
      <c r="X396" s="505"/>
      <c r="Y396" s="786"/>
      <c r="Z396" s="786"/>
      <c r="AA396" s="786"/>
      <c r="AB396" s="786"/>
      <c r="AC396" s="786"/>
      <c r="AD396" s="786">
        <f>J396+O396-T396-Y396</f>
        <v>0</v>
      </c>
      <c r="AE396" s="786"/>
      <c r="AF396" s="786"/>
      <c r="AG396" s="786"/>
      <c r="AH396" s="786"/>
    </row>
    <row r="397" spans="1:35">
      <c r="A397" s="434"/>
      <c r="B397" s="784"/>
      <c r="C397" s="784"/>
      <c r="D397" s="784"/>
      <c r="E397" s="784"/>
      <c r="F397" s="784"/>
      <c r="G397" s="784"/>
      <c r="H397" s="784"/>
      <c r="I397" s="435"/>
      <c r="J397" s="786"/>
      <c r="K397" s="786"/>
      <c r="L397" s="786"/>
      <c r="M397" s="786"/>
      <c r="N397" s="786"/>
      <c r="O397" s="786"/>
      <c r="P397" s="786"/>
      <c r="Q397" s="786"/>
      <c r="R397" s="786"/>
      <c r="S397" s="786"/>
      <c r="T397" s="505"/>
      <c r="U397" s="505"/>
      <c r="V397" s="505"/>
      <c r="W397" s="505"/>
      <c r="X397" s="505"/>
      <c r="Y397" s="786"/>
      <c r="Z397" s="786"/>
      <c r="AA397" s="786"/>
      <c r="AB397" s="786"/>
      <c r="AC397" s="786"/>
      <c r="AD397" s="786"/>
      <c r="AE397" s="786"/>
      <c r="AF397" s="786"/>
      <c r="AG397" s="786"/>
      <c r="AH397" s="786"/>
    </row>
    <row r="398" spans="1:35">
      <c r="A398" s="432" t="s">
        <v>591</v>
      </c>
      <c r="B398" s="463"/>
      <c r="C398" s="463"/>
      <c r="D398" s="463"/>
      <c r="E398" s="463"/>
      <c r="F398" s="463"/>
      <c r="G398" s="463"/>
      <c r="H398" s="463"/>
      <c r="I398" s="433"/>
      <c r="J398" s="786"/>
      <c r="K398" s="786"/>
      <c r="L398" s="786"/>
      <c r="M398" s="786"/>
      <c r="N398" s="786"/>
      <c r="O398" s="786"/>
      <c r="P398" s="786"/>
      <c r="Q398" s="786"/>
      <c r="R398" s="786"/>
      <c r="S398" s="786"/>
      <c r="T398" s="786"/>
      <c r="U398" s="786"/>
      <c r="V398" s="786"/>
      <c r="W398" s="786"/>
      <c r="X398" s="786"/>
      <c r="Y398" s="786"/>
      <c r="Z398" s="786"/>
      <c r="AA398" s="786"/>
      <c r="AB398" s="786"/>
      <c r="AC398" s="786"/>
      <c r="AD398" s="786">
        <f>J398+O398-T398-Y398</f>
        <v>0</v>
      </c>
      <c r="AE398" s="786"/>
      <c r="AF398" s="786"/>
      <c r="AG398" s="786"/>
      <c r="AH398" s="786"/>
    </row>
    <row r="399" spans="1:35">
      <c r="A399" s="434"/>
      <c r="B399" s="784"/>
      <c r="C399" s="784"/>
      <c r="D399" s="784"/>
      <c r="E399" s="784"/>
      <c r="F399" s="784"/>
      <c r="G399" s="784"/>
      <c r="H399" s="784"/>
      <c r="I399" s="435"/>
      <c r="J399" s="786"/>
      <c r="K399" s="786"/>
      <c r="L399" s="786"/>
      <c r="M399" s="786"/>
      <c r="N399" s="786"/>
      <c r="O399" s="786"/>
      <c r="P399" s="786"/>
      <c r="Q399" s="786"/>
      <c r="R399" s="786"/>
      <c r="S399" s="786"/>
      <c r="T399" s="786"/>
      <c r="U399" s="786"/>
      <c r="V399" s="786"/>
      <c r="W399" s="786"/>
      <c r="X399" s="786"/>
      <c r="Y399" s="786"/>
      <c r="Z399" s="786"/>
      <c r="AA399" s="786"/>
      <c r="AB399" s="786"/>
      <c r="AC399" s="786"/>
      <c r="AD399" s="786"/>
      <c r="AE399" s="786"/>
      <c r="AF399" s="786"/>
      <c r="AG399" s="786"/>
      <c r="AH399" s="786"/>
      <c r="AI399" t="str">
        <f>IF(ROUND(AD398-Aktíva!D83,0)=0,"","CHYBA")</f>
        <v/>
      </c>
    </row>
    <row r="400" spans="1:35">
      <c r="A400" s="436" t="s">
        <v>590</v>
      </c>
      <c r="B400" s="820"/>
      <c r="C400" s="820"/>
      <c r="D400" s="820"/>
      <c r="E400" s="820"/>
      <c r="F400" s="820"/>
      <c r="G400" s="820"/>
      <c r="H400" s="820"/>
      <c r="I400" s="437"/>
      <c r="J400" s="822">
        <f>SUM(J386:N399)</f>
        <v>65360</v>
      </c>
      <c r="K400" s="822"/>
      <c r="L400" s="822"/>
      <c r="M400" s="822"/>
      <c r="N400" s="822"/>
      <c r="O400" s="822">
        <f>SUM(O386:S399)</f>
        <v>64636</v>
      </c>
      <c r="P400" s="822"/>
      <c r="Q400" s="822"/>
      <c r="R400" s="822"/>
      <c r="S400" s="822"/>
      <c r="T400" s="822">
        <f>SUM(T386:X399)</f>
        <v>65360</v>
      </c>
      <c r="U400" s="822"/>
      <c r="V400" s="822"/>
      <c r="W400" s="822"/>
      <c r="X400" s="822"/>
      <c r="Y400" s="822">
        <f>SUM(Y386:AC399)</f>
        <v>0</v>
      </c>
      <c r="Z400" s="822"/>
      <c r="AA400" s="822"/>
      <c r="AB400" s="822"/>
      <c r="AC400" s="822"/>
      <c r="AD400" s="822">
        <f>SUM(AD386:AH399)</f>
        <v>64636</v>
      </c>
      <c r="AE400" s="822"/>
      <c r="AF400" s="822"/>
      <c r="AG400" s="822"/>
      <c r="AH400" s="822"/>
    </row>
    <row r="401" spans="1:35">
      <c r="A401" s="438"/>
      <c r="B401" s="821"/>
      <c r="C401" s="821"/>
      <c r="D401" s="821"/>
      <c r="E401" s="821"/>
      <c r="F401" s="821"/>
      <c r="G401" s="821"/>
      <c r="H401" s="821"/>
      <c r="I401" s="439"/>
      <c r="J401" s="822"/>
      <c r="K401" s="822"/>
      <c r="L401" s="822"/>
      <c r="M401" s="822"/>
      <c r="N401" s="822"/>
      <c r="O401" s="822"/>
      <c r="P401" s="822"/>
      <c r="Q401" s="822"/>
      <c r="R401" s="822"/>
      <c r="S401" s="822"/>
      <c r="T401" s="822"/>
      <c r="U401" s="822"/>
      <c r="V401" s="822"/>
      <c r="W401" s="822"/>
      <c r="X401" s="822"/>
      <c r="Y401" s="822"/>
      <c r="Z401" s="822"/>
      <c r="AA401" s="822"/>
      <c r="AB401" s="822"/>
      <c r="AC401" s="822"/>
      <c r="AD401" s="822"/>
      <c r="AE401" s="822"/>
      <c r="AF401" s="822"/>
      <c r="AG401" s="822"/>
      <c r="AH401" s="822"/>
      <c r="AI401" t="str">
        <f>IF(ROUND(AD400-Aktíva!D71,0)=0,"","CHYBA")</f>
        <v/>
      </c>
    </row>
    <row r="402" spans="1:3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row>
    <row r="403" spans="1:35">
      <c r="A403" s="391" t="s">
        <v>589</v>
      </c>
      <c r="B403" s="396"/>
      <c r="C403" s="396"/>
      <c r="D403" s="396"/>
      <c r="E403" s="396"/>
      <c r="F403" s="396"/>
      <c r="G403" s="396"/>
      <c r="H403" s="396"/>
      <c r="I403" s="396"/>
      <c r="J403" s="396"/>
      <c r="K403" s="396"/>
      <c r="L403" s="396"/>
      <c r="M403" s="396"/>
      <c r="N403" s="396"/>
      <c r="O403" s="396"/>
      <c r="P403" s="396"/>
      <c r="Q403" s="396"/>
      <c r="R403" s="396"/>
      <c r="S403" s="396"/>
      <c r="T403" s="396"/>
      <c r="U403" s="396"/>
      <c r="V403" s="396"/>
      <c r="W403" s="396"/>
      <c r="X403" s="396"/>
      <c r="Y403" s="396"/>
      <c r="Z403" s="396"/>
      <c r="AA403" s="396"/>
      <c r="AB403" s="396"/>
      <c r="AC403" s="396"/>
      <c r="AD403" s="396"/>
      <c r="AE403" s="396"/>
      <c r="AF403" s="396"/>
      <c r="AG403" s="396"/>
      <c r="AH403" s="396"/>
    </row>
    <row r="404" spans="1:35">
      <c r="A404" s="393" t="s">
        <v>1458</v>
      </c>
      <c r="B404" s="394"/>
      <c r="C404" s="394"/>
      <c r="D404" s="394"/>
      <c r="E404" s="394"/>
      <c r="F404" s="394"/>
      <c r="G404" s="394"/>
      <c r="H404" s="394"/>
      <c r="I404" s="394"/>
      <c r="J404" s="394"/>
      <c r="K404" s="394"/>
      <c r="L404" s="394"/>
      <c r="M404" s="394"/>
      <c r="N404" s="394"/>
      <c r="O404" s="394"/>
      <c r="P404" s="394"/>
      <c r="Q404" s="394"/>
      <c r="R404" s="394"/>
      <c r="S404" s="394"/>
      <c r="T404" s="394"/>
      <c r="U404" s="394"/>
      <c r="V404" s="394"/>
      <c r="W404" s="394"/>
      <c r="X404" s="394"/>
      <c r="Y404" s="394"/>
      <c r="Z404" s="394"/>
      <c r="AA404" s="394"/>
      <c r="AB404" s="394"/>
      <c r="AC404" s="394"/>
      <c r="AD404" s="394"/>
      <c r="AE404" s="394"/>
      <c r="AF404" s="394"/>
      <c r="AG404" s="394"/>
      <c r="AH404" s="394"/>
    </row>
    <row r="405" spans="1:3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row>
    <row r="406" spans="1:35" hidden="1">
      <c r="A406" s="420" t="s">
        <v>588</v>
      </c>
      <c r="B406" s="420"/>
      <c r="C406" s="420"/>
      <c r="D406" s="420"/>
      <c r="E406" s="420"/>
      <c r="F406" s="420"/>
      <c r="G406" s="420"/>
      <c r="H406" s="420"/>
      <c r="I406" s="420"/>
      <c r="J406" s="420"/>
      <c r="K406" s="420"/>
      <c r="L406" s="420"/>
      <c r="M406" s="420"/>
      <c r="N406" s="420"/>
      <c r="O406" s="420"/>
      <c r="P406" s="420"/>
      <c r="Q406" s="420"/>
      <c r="R406" s="420" t="s">
        <v>587</v>
      </c>
      <c r="S406" s="420"/>
      <c r="T406" s="420"/>
      <c r="U406" s="420"/>
      <c r="V406" s="420"/>
      <c r="W406" s="420"/>
      <c r="X406" s="420"/>
      <c r="Y406" s="420"/>
      <c r="Z406" s="420"/>
      <c r="AA406" s="420"/>
      <c r="AB406" s="420"/>
      <c r="AC406" s="420"/>
      <c r="AD406" s="420"/>
      <c r="AE406" s="420"/>
      <c r="AF406" s="420"/>
      <c r="AG406" s="420"/>
      <c r="AH406" s="420"/>
    </row>
    <row r="407" spans="1:35" hidden="1">
      <c r="A407" s="420"/>
      <c r="B407" s="420"/>
      <c r="C407" s="420"/>
      <c r="D407" s="420"/>
      <c r="E407" s="420"/>
      <c r="F407" s="420"/>
      <c r="G407" s="420"/>
      <c r="H407" s="420"/>
      <c r="I407" s="420"/>
      <c r="J407" s="420"/>
      <c r="K407" s="420"/>
      <c r="L407" s="420"/>
      <c r="M407" s="420"/>
      <c r="N407" s="420"/>
      <c r="O407" s="420"/>
      <c r="P407" s="420"/>
      <c r="Q407" s="420"/>
      <c r="R407" s="420"/>
      <c r="S407" s="420"/>
      <c r="T407" s="420"/>
      <c r="U407" s="420"/>
      <c r="V407" s="420"/>
      <c r="W407" s="420"/>
      <c r="X407" s="420"/>
      <c r="Y407" s="420"/>
      <c r="Z407" s="420"/>
      <c r="AA407" s="420"/>
      <c r="AB407" s="420"/>
      <c r="AC407" s="420"/>
      <c r="AD407" s="420"/>
      <c r="AE407" s="420"/>
      <c r="AF407" s="420"/>
      <c r="AG407" s="420"/>
      <c r="AH407" s="420"/>
    </row>
    <row r="408" spans="1:35" hidden="1">
      <c r="A408" s="432" t="s">
        <v>586</v>
      </c>
      <c r="B408" s="463"/>
      <c r="C408" s="463"/>
      <c r="D408" s="463"/>
      <c r="E408" s="463"/>
      <c r="F408" s="463"/>
      <c r="G408" s="463"/>
      <c r="H408" s="463"/>
      <c r="I408" s="463"/>
      <c r="J408" s="463"/>
      <c r="K408" s="463"/>
      <c r="L408" s="463"/>
      <c r="M408" s="463"/>
      <c r="N408" s="463"/>
      <c r="O408" s="463"/>
      <c r="P408" s="463"/>
      <c r="Q408" s="433"/>
      <c r="R408" s="425" t="s">
        <v>102</v>
      </c>
      <c r="S408" s="425"/>
      <c r="T408" s="425"/>
      <c r="U408" s="425"/>
      <c r="V408" s="425"/>
      <c r="W408" s="425"/>
      <c r="X408" s="425"/>
      <c r="Y408" s="425"/>
      <c r="Z408" s="425"/>
      <c r="AA408" s="425"/>
      <c r="AB408" s="425"/>
      <c r="AC408" s="425"/>
      <c r="AD408" s="425"/>
      <c r="AE408" s="425"/>
      <c r="AF408" s="425"/>
      <c r="AG408" s="425"/>
      <c r="AH408" s="425"/>
    </row>
    <row r="409" spans="1:35" hidden="1">
      <c r="A409" s="434"/>
      <c r="B409" s="784"/>
      <c r="C409" s="784"/>
      <c r="D409" s="784"/>
      <c r="E409" s="784"/>
      <c r="F409" s="784"/>
      <c r="G409" s="784"/>
      <c r="H409" s="784"/>
      <c r="I409" s="784"/>
      <c r="J409" s="784"/>
      <c r="K409" s="784"/>
      <c r="L409" s="784"/>
      <c r="M409" s="784"/>
      <c r="N409" s="784"/>
      <c r="O409" s="784"/>
      <c r="P409" s="784"/>
      <c r="Q409" s="435"/>
      <c r="R409" s="425"/>
      <c r="S409" s="425"/>
      <c r="T409" s="425"/>
      <c r="U409" s="425"/>
      <c r="V409" s="425"/>
      <c r="W409" s="425"/>
      <c r="X409" s="425"/>
      <c r="Y409" s="425"/>
      <c r="Z409" s="425"/>
      <c r="AA409" s="425"/>
      <c r="AB409" s="425"/>
      <c r="AC409" s="425"/>
      <c r="AD409" s="425"/>
      <c r="AE409" s="425"/>
      <c r="AF409" s="425"/>
      <c r="AG409" s="425"/>
      <c r="AH409" s="425"/>
    </row>
    <row r="410" spans="1:35" hidden="1">
      <c r="A410" s="432" t="s">
        <v>585</v>
      </c>
      <c r="B410" s="463"/>
      <c r="C410" s="463"/>
      <c r="D410" s="463"/>
      <c r="E410" s="463"/>
      <c r="F410" s="463"/>
      <c r="G410" s="463"/>
      <c r="H410" s="463"/>
      <c r="I410" s="463"/>
      <c r="J410" s="463"/>
      <c r="K410" s="463"/>
      <c r="L410" s="463"/>
      <c r="M410" s="463"/>
      <c r="N410" s="463"/>
      <c r="O410" s="463"/>
      <c r="P410" s="463"/>
      <c r="Q410" s="433"/>
      <c r="R410" s="425" t="s">
        <v>102</v>
      </c>
      <c r="S410" s="425"/>
      <c r="T410" s="425"/>
      <c r="U410" s="425"/>
      <c r="V410" s="425"/>
      <c r="W410" s="425"/>
      <c r="X410" s="425"/>
      <c r="Y410" s="425"/>
      <c r="Z410" s="425"/>
      <c r="AA410" s="425"/>
      <c r="AB410" s="425"/>
      <c r="AC410" s="425"/>
      <c r="AD410" s="425"/>
      <c r="AE410" s="425"/>
      <c r="AF410" s="425"/>
      <c r="AG410" s="425"/>
      <c r="AH410" s="425"/>
    </row>
    <row r="411" spans="1:35" hidden="1">
      <c r="A411" s="434"/>
      <c r="B411" s="784"/>
      <c r="C411" s="784"/>
      <c r="D411" s="784"/>
      <c r="E411" s="784"/>
      <c r="F411" s="784"/>
      <c r="G411" s="784"/>
      <c r="H411" s="784"/>
      <c r="I411" s="784"/>
      <c r="J411" s="784"/>
      <c r="K411" s="784"/>
      <c r="L411" s="784"/>
      <c r="M411" s="784"/>
      <c r="N411" s="784"/>
      <c r="O411" s="784"/>
      <c r="P411" s="784"/>
      <c r="Q411" s="435"/>
      <c r="R411" s="425"/>
      <c r="S411" s="425"/>
      <c r="T411" s="425"/>
      <c r="U411" s="425"/>
      <c r="V411" s="425"/>
      <c r="W411" s="425"/>
      <c r="X411" s="425"/>
      <c r="Y411" s="425"/>
      <c r="Z411" s="425"/>
      <c r="AA411" s="425"/>
      <c r="AB411" s="425"/>
      <c r="AC411" s="425"/>
      <c r="AD411" s="425"/>
      <c r="AE411" s="425"/>
      <c r="AF411" s="425"/>
      <c r="AG411" s="425"/>
      <c r="AH411" s="425"/>
    </row>
    <row r="412" spans="1: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row>
    <row r="413" spans="1:35" ht="29.25" customHeight="1">
      <c r="A413" s="391" t="s">
        <v>584</v>
      </c>
      <c r="B413" s="396"/>
      <c r="C413" s="396"/>
      <c r="D413" s="396"/>
      <c r="E413" s="396"/>
      <c r="F413" s="396"/>
      <c r="G413" s="396"/>
      <c r="H413" s="396"/>
      <c r="I413" s="396"/>
      <c r="J413" s="396"/>
      <c r="K413" s="396"/>
      <c r="L413" s="396"/>
      <c r="M413" s="396"/>
      <c r="N413" s="396"/>
      <c r="O413" s="396"/>
      <c r="P413" s="396"/>
      <c r="Q413" s="396"/>
      <c r="R413" s="396"/>
      <c r="S413" s="396"/>
      <c r="T413" s="396"/>
      <c r="U413" s="396"/>
      <c r="V413" s="396"/>
      <c r="W413" s="396"/>
      <c r="X413" s="396"/>
      <c r="Y413" s="396"/>
      <c r="Z413" s="396"/>
      <c r="AA413" s="396"/>
      <c r="AB413" s="396"/>
      <c r="AC413" s="396"/>
      <c r="AD413" s="396"/>
      <c r="AE413" s="396"/>
      <c r="AF413" s="396"/>
      <c r="AG413" s="396"/>
      <c r="AH413" s="396"/>
    </row>
    <row r="414" spans="1: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row>
    <row r="415" spans="1:35">
      <c r="A415" s="420" t="s">
        <v>583</v>
      </c>
      <c r="B415" s="420"/>
      <c r="C415" s="420"/>
      <c r="D415" s="420"/>
      <c r="E415" s="420"/>
      <c r="F415" s="420"/>
      <c r="G415" s="420"/>
      <c r="H415" s="420"/>
      <c r="I415" s="420"/>
      <c r="J415" s="420"/>
      <c r="K415" s="420"/>
      <c r="L415" s="420"/>
      <c r="M415" s="420"/>
      <c r="N415" s="420"/>
      <c r="O415" s="420"/>
      <c r="P415" s="420"/>
      <c r="Q415" s="420"/>
      <c r="R415" s="420" t="s">
        <v>60</v>
      </c>
      <c r="S415" s="420"/>
      <c r="T415" s="420"/>
      <c r="U415" s="420"/>
      <c r="V415" s="420"/>
      <c r="W415" s="420"/>
      <c r="X415" s="420"/>
      <c r="Y415" s="420"/>
      <c r="Z415" s="420"/>
      <c r="AA415" s="420"/>
      <c r="AB415" s="420"/>
      <c r="AC415" s="420"/>
      <c r="AD415" s="420"/>
      <c r="AE415" s="420"/>
      <c r="AF415" s="420"/>
      <c r="AG415" s="420"/>
      <c r="AH415" s="420"/>
    </row>
    <row r="416" spans="1:35">
      <c r="A416" s="420"/>
      <c r="B416" s="420"/>
      <c r="C416" s="420"/>
      <c r="D416" s="420"/>
      <c r="E416" s="420"/>
      <c r="F416" s="420"/>
      <c r="G416" s="420"/>
      <c r="H416" s="420"/>
      <c r="I416" s="420"/>
      <c r="J416" s="420"/>
      <c r="K416" s="420"/>
      <c r="L416" s="420"/>
      <c r="M416" s="420"/>
      <c r="N416" s="420"/>
      <c r="O416" s="420"/>
      <c r="P416" s="420"/>
      <c r="Q416" s="420"/>
      <c r="R416" s="420"/>
      <c r="S416" s="420"/>
      <c r="T416" s="420"/>
      <c r="U416" s="420"/>
      <c r="V416" s="420"/>
      <c r="W416" s="420"/>
      <c r="X416" s="420"/>
      <c r="Y416" s="420"/>
      <c r="Z416" s="420"/>
      <c r="AA416" s="420"/>
      <c r="AB416" s="420"/>
      <c r="AC416" s="420"/>
      <c r="AD416" s="420"/>
      <c r="AE416" s="420"/>
      <c r="AF416" s="420"/>
      <c r="AG416" s="420"/>
      <c r="AH416" s="420"/>
    </row>
    <row r="417" spans="1:37">
      <c r="A417" s="432" t="s">
        <v>582</v>
      </c>
      <c r="B417" s="463"/>
      <c r="C417" s="463"/>
      <c r="D417" s="463"/>
      <c r="E417" s="463"/>
      <c r="F417" s="463"/>
      <c r="G417" s="463"/>
      <c r="H417" s="463"/>
      <c r="I417" s="463"/>
      <c r="J417" s="463"/>
      <c r="K417" s="463"/>
      <c r="L417" s="463"/>
      <c r="M417" s="463"/>
      <c r="N417" s="463"/>
      <c r="O417" s="463"/>
      <c r="P417" s="463"/>
      <c r="Q417" s="433"/>
      <c r="R417" s="823">
        <v>0</v>
      </c>
      <c r="S417" s="823"/>
      <c r="T417" s="823"/>
      <c r="U417" s="823"/>
      <c r="V417" s="823"/>
      <c r="W417" s="823"/>
      <c r="X417" s="823"/>
      <c r="Y417" s="823"/>
      <c r="Z417" s="823"/>
      <c r="AA417" s="823"/>
      <c r="AB417" s="823"/>
      <c r="AC417" s="823"/>
      <c r="AD417" s="823"/>
      <c r="AE417" s="823"/>
      <c r="AF417" s="823"/>
      <c r="AG417" s="823"/>
      <c r="AH417" s="823"/>
    </row>
    <row r="418" spans="1:37">
      <c r="A418" s="434"/>
      <c r="B418" s="784"/>
      <c r="C418" s="784"/>
      <c r="D418" s="784"/>
      <c r="E418" s="784"/>
      <c r="F418" s="784"/>
      <c r="G418" s="784"/>
      <c r="H418" s="784"/>
      <c r="I418" s="784"/>
      <c r="J418" s="784"/>
      <c r="K418" s="784"/>
      <c r="L418" s="784"/>
      <c r="M418" s="784"/>
      <c r="N418" s="784"/>
      <c r="O418" s="784"/>
      <c r="P418" s="784"/>
      <c r="Q418" s="435"/>
      <c r="R418" s="823"/>
      <c r="S418" s="823"/>
      <c r="T418" s="823"/>
      <c r="U418" s="823"/>
      <c r="V418" s="823"/>
      <c r="W418" s="823"/>
      <c r="X418" s="823"/>
      <c r="Y418" s="823"/>
      <c r="Z418" s="823"/>
      <c r="AA418" s="823"/>
      <c r="AB418" s="823"/>
      <c r="AC418" s="823"/>
      <c r="AD418" s="823"/>
      <c r="AE418" s="823"/>
      <c r="AF418" s="823"/>
      <c r="AG418" s="823"/>
      <c r="AH418" s="823"/>
    </row>
    <row r="419" spans="1:37">
      <c r="A419" s="432" t="s">
        <v>581</v>
      </c>
      <c r="B419" s="463"/>
      <c r="C419" s="463"/>
      <c r="D419" s="463"/>
      <c r="E419" s="463"/>
      <c r="F419" s="463"/>
      <c r="G419" s="463"/>
      <c r="H419" s="463"/>
      <c r="I419" s="463"/>
      <c r="J419" s="463"/>
      <c r="K419" s="463"/>
      <c r="L419" s="463"/>
      <c r="M419" s="463"/>
      <c r="N419" s="463"/>
      <c r="O419" s="463"/>
      <c r="P419" s="463"/>
      <c r="Q419" s="433"/>
      <c r="R419" s="823">
        <v>0</v>
      </c>
      <c r="S419" s="823"/>
      <c r="T419" s="823"/>
      <c r="U419" s="823"/>
      <c r="V419" s="823"/>
      <c r="W419" s="823"/>
      <c r="X419" s="823"/>
      <c r="Y419" s="823"/>
      <c r="Z419" s="823"/>
      <c r="AA419" s="823"/>
      <c r="AB419" s="823"/>
      <c r="AC419" s="823"/>
      <c r="AD419" s="823"/>
      <c r="AE419" s="823"/>
      <c r="AF419" s="823"/>
      <c r="AG419" s="823"/>
      <c r="AH419" s="823"/>
    </row>
    <row r="420" spans="1:37">
      <c r="A420" s="434"/>
      <c r="B420" s="784"/>
      <c r="C420" s="784"/>
      <c r="D420" s="784"/>
      <c r="E420" s="784"/>
      <c r="F420" s="784"/>
      <c r="G420" s="784"/>
      <c r="H420" s="784"/>
      <c r="I420" s="784"/>
      <c r="J420" s="784"/>
      <c r="K420" s="784"/>
      <c r="L420" s="784"/>
      <c r="M420" s="784"/>
      <c r="N420" s="784"/>
      <c r="O420" s="784"/>
      <c r="P420" s="784"/>
      <c r="Q420" s="435"/>
      <c r="R420" s="823"/>
      <c r="S420" s="823"/>
      <c r="T420" s="823"/>
      <c r="U420" s="823"/>
      <c r="V420" s="823"/>
      <c r="W420" s="823"/>
      <c r="X420" s="823"/>
      <c r="Y420" s="823"/>
      <c r="Z420" s="823"/>
      <c r="AA420" s="823"/>
      <c r="AB420" s="823"/>
      <c r="AC420" s="823"/>
      <c r="AD420" s="823"/>
      <c r="AE420" s="823"/>
      <c r="AF420" s="823"/>
      <c r="AG420" s="823"/>
      <c r="AH420" s="823"/>
    </row>
    <row r="421" spans="1:37">
      <c r="A421" s="141"/>
      <c r="B421" s="141"/>
      <c r="C421" s="141"/>
      <c r="D421" s="141"/>
      <c r="E421" s="141"/>
      <c r="F421" s="141"/>
      <c r="G421" s="141"/>
      <c r="H421" s="141"/>
      <c r="I421" s="141"/>
      <c r="J421" s="141"/>
      <c r="K421" s="141"/>
      <c r="L421" s="141"/>
      <c r="M421" s="141"/>
      <c r="N421" s="141"/>
      <c r="O421" s="141"/>
      <c r="P421" s="141"/>
      <c r="Q421" s="141"/>
      <c r="R421" s="140"/>
      <c r="S421" s="140"/>
      <c r="T421" s="140"/>
      <c r="U421" s="140"/>
      <c r="V421" s="140"/>
      <c r="W421" s="140"/>
      <c r="X421" s="140"/>
      <c r="Y421" s="140"/>
      <c r="Z421" s="140"/>
      <c r="AA421" s="140"/>
      <c r="AB421" s="140"/>
      <c r="AC421" s="140"/>
      <c r="AD421" s="140"/>
      <c r="AE421" s="140"/>
      <c r="AF421" s="140"/>
      <c r="AG421" s="140"/>
      <c r="AH421" s="140"/>
    </row>
    <row r="422" spans="1:37" ht="18" customHeight="1">
      <c r="A422" s="141"/>
      <c r="B422" s="141"/>
      <c r="C422" s="141"/>
      <c r="D422" s="141"/>
      <c r="E422" s="141"/>
      <c r="F422" s="141"/>
      <c r="G422" s="141"/>
      <c r="H422" s="141"/>
      <c r="I422" s="141"/>
      <c r="J422" s="141"/>
      <c r="K422" s="141"/>
      <c r="L422" s="141"/>
      <c r="M422" s="141"/>
      <c r="N422" s="141"/>
      <c r="O422" s="141"/>
      <c r="P422" s="141"/>
      <c r="Q422" s="141"/>
      <c r="R422" s="140"/>
      <c r="S422" s="140"/>
      <c r="T422" s="140"/>
      <c r="U422" s="140"/>
      <c r="V422" s="140"/>
      <c r="W422" s="140"/>
      <c r="X422" s="140"/>
      <c r="Y422" s="140"/>
      <c r="Z422" s="140"/>
      <c r="AA422" s="140"/>
      <c r="AB422" s="140"/>
      <c r="AC422" s="140"/>
      <c r="AD422" s="140"/>
      <c r="AE422" s="140"/>
      <c r="AF422" s="140"/>
      <c r="AG422" s="140"/>
      <c r="AH422" s="140"/>
    </row>
    <row r="423" spans="1:37" hidden="1">
      <c r="A423" s="141"/>
      <c r="B423" s="141"/>
      <c r="C423" s="141"/>
      <c r="D423" s="141"/>
      <c r="E423" s="141"/>
      <c r="F423" s="141"/>
      <c r="G423" s="141"/>
      <c r="H423" s="141"/>
      <c r="I423" s="141"/>
      <c r="J423" s="141"/>
      <c r="K423" s="141"/>
      <c r="L423" s="141"/>
      <c r="M423" s="141"/>
      <c r="N423" s="141"/>
      <c r="O423" s="141"/>
      <c r="P423" s="141"/>
      <c r="Q423" s="141"/>
      <c r="R423" s="140"/>
      <c r="S423" s="140"/>
      <c r="T423" s="140"/>
      <c r="U423" s="140"/>
      <c r="V423" s="140"/>
      <c r="W423" s="140"/>
      <c r="X423" s="140"/>
      <c r="Y423" s="140"/>
      <c r="Z423" s="140"/>
      <c r="AA423" s="140"/>
      <c r="AB423" s="140"/>
      <c r="AC423" s="140"/>
      <c r="AD423" s="140"/>
      <c r="AE423" s="140"/>
      <c r="AF423" s="140"/>
      <c r="AG423" s="140"/>
      <c r="AH423" s="140"/>
    </row>
    <row r="424" spans="1:37" hidden="1">
      <c r="A424" s="22"/>
      <c r="B424" s="22"/>
      <c r="C424" s="22"/>
      <c r="D424" s="22"/>
      <c r="E424" s="22"/>
      <c r="F424" s="22"/>
      <c r="G424" s="22"/>
      <c r="H424" s="22"/>
      <c r="I424" s="22"/>
      <c r="J424" s="22"/>
      <c r="K424" s="22"/>
      <c r="L424" s="22"/>
      <c r="M424" s="22"/>
      <c r="N424" s="22"/>
      <c r="O424" s="22"/>
      <c r="P424" s="22"/>
      <c r="Q424" s="22"/>
      <c r="R424" s="21"/>
      <c r="S424" s="21"/>
      <c r="T424" s="21"/>
      <c r="U424" s="21"/>
      <c r="V424" s="21"/>
      <c r="W424" s="21"/>
      <c r="X424" s="21"/>
      <c r="Y424" s="21"/>
      <c r="Z424" s="21"/>
      <c r="AA424" s="21"/>
      <c r="AB424" s="21"/>
      <c r="AC424" s="21"/>
      <c r="AD424" s="21"/>
      <c r="AE424" s="21"/>
      <c r="AF424" s="21"/>
      <c r="AG424" s="21"/>
      <c r="AH424" s="21"/>
    </row>
    <row r="425" spans="1:37">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row>
    <row r="426" spans="1:37" s="2" customFormat="1" ht="15" customHeight="1">
      <c r="A426" s="161" t="s">
        <v>835</v>
      </c>
      <c r="D426" s="167" t="s">
        <v>1244</v>
      </c>
      <c r="E426" s="165"/>
      <c r="F426" s="165"/>
      <c r="G426" s="165"/>
      <c r="H426" s="165"/>
      <c r="I426" s="165"/>
      <c r="J426" s="165"/>
      <c r="K426" s="165"/>
      <c r="L426" s="165"/>
      <c r="M426" s="165"/>
      <c r="N426" s="165"/>
      <c r="O426" s="165"/>
      <c r="P426" s="165"/>
      <c r="Q426" s="165"/>
      <c r="R426" s="165"/>
      <c r="S426" s="165"/>
      <c r="T426" s="165"/>
      <c r="U426" s="165"/>
      <c r="V426" s="165"/>
      <c r="W426" s="165"/>
      <c r="X426" s="165"/>
      <c r="Y426" s="165"/>
      <c r="Z426" s="165"/>
      <c r="AA426" s="165"/>
      <c r="AB426" s="165"/>
      <c r="AC426" s="165"/>
      <c r="AD426" s="165"/>
      <c r="AE426" s="165"/>
      <c r="AF426" s="165"/>
      <c r="AG426" s="165"/>
      <c r="AH426" s="165"/>
      <c r="AI426" s="165"/>
      <c r="AJ426" s="165"/>
      <c r="AK426" s="165"/>
    </row>
    <row r="427" spans="1:37" s="2" customFormat="1">
      <c r="A427" s="159"/>
      <c r="B427" s="159"/>
      <c r="C427" s="159"/>
      <c r="D427" s="159"/>
      <c r="E427" s="159"/>
      <c r="F427" s="159"/>
      <c r="G427" s="159"/>
      <c r="H427" s="159"/>
      <c r="I427" s="159"/>
      <c r="J427" s="159"/>
      <c r="K427" s="159"/>
      <c r="L427" s="159"/>
      <c r="M427" s="159"/>
      <c r="N427" s="159"/>
      <c r="O427" s="159"/>
      <c r="P427" s="159"/>
      <c r="Q427" s="159"/>
      <c r="R427" s="159"/>
      <c r="S427" s="159"/>
      <c r="T427" s="159"/>
      <c r="U427" s="159"/>
      <c r="V427" s="159"/>
      <c r="W427" s="159"/>
      <c r="X427" s="159"/>
      <c r="Y427" s="159"/>
      <c r="Z427" s="159"/>
      <c r="AA427" s="159"/>
      <c r="AB427" s="159"/>
      <c r="AC427" s="159"/>
      <c r="AD427" s="159"/>
      <c r="AE427" s="159"/>
      <c r="AF427" s="159"/>
      <c r="AG427" s="159"/>
      <c r="AH427" s="159"/>
    </row>
    <row r="428" spans="1:37">
      <c r="A428" s="391" t="s">
        <v>1285</v>
      </c>
      <c r="B428" s="392"/>
      <c r="C428" s="392"/>
      <c r="D428" s="392"/>
      <c r="E428" s="392"/>
      <c r="F428" s="392"/>
      <c r="G428" s="392"/>
      <c r="H428" s="392"/>
      <c r="I428" s="392"/>
      <c r="J428" s="392"/>
      <c r="K428" s="392"/>
      <c r="L428" s="392"/>
      <c r="M428" s="392"/>
      <c r="N428" s="392"/>
      <c r="O428" s="392"/>
      <c r="P428" s="392"/>
      <c r="Q428" s="392"/>
      <c r="R428" s="392"/>
      <c r="S428" s="392"/>
      <c r="T428" s="392"/>
      <c r="U428" s="392"/>
      <c r="V428" s="392"/>
      <c r="W428" s="392"/>
      <c r="X428" s="392"/>
      <c r="Y428" s="392"/>
      <c r="Z428" s="392"/>
      <c r="AA428" s="392"/>
      <c r="AB428" s="392"/>
      <c r="AC428" s="392"/>
      <c r="AD428" s="392"/>
      <c r="AE428" s="392"/>
      <c r="AF428" s="392"/>
      <c r="AG428" s="392"/>
      <c r="AH428" s="392"/>
    </row>
    <row r="429" spans="1:37">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row>
    <row r="430" spans="1:37" hidden="1">
      <c r="A430" s="420" t="s">
        <v>133</v>
      </c>
      <c r="B430" s="420"/>
      <c r="C430" s="420"/>
      <c r="D430" s="420"/>
      <c r="E430" s="420"/>
      <c r="F430" s="420"/>
      <c r="G430" s="420"/>
      <c r="H430" s="420"/>
      <c r="I430" s="420"/>
      <c r="J430" s="420"/>
      <c r="K430" s="420" t="s">
        <v>568</v>
      </c>
      <c r="L430" s="420"/>
      <c r="M430" s="420"/>
      <c r="N430" s="420"/>
      <c r="O430" s="420"/>
      <c r="P430" s="420"/>
      <c r="Q430" s="420"/>
      <c r="R430" s="420"/>
      <c r="S430" s="420" t="s">
        <v>574</v>
      </c>
      <c r="T430" s="420"/>
      <c r="U430" s="420"/>
      <c r="V430" s="420"/>
      <c r="W430" s="420"/>
      <c r="X430" s="420"/>
      <c r="Y430" s="420"/>
      <c r="Z430" s="420"/>
      <c r="AA430" s="420" t="s">
        <v>577</v>
      </c>
      <c r="AB430" s="420"/>
      <c r="AC430" s="420"/>
      <c r="AD430" s="420"/>
      <c r="AE430" s="420"/>
      <c r="AF430" s="420"/>
      <c r="AG430" s="420"/>
      <c r="AH430" s="420"/>
    </row>
    <row r="431" spans="1:37" hidden="1">
      <c r="A431" s="420"/>
      <c r="B431" s="420"/>
      <c r="C431" s="420"/>
      <c r="D431" s="420"/>
      <c r="E431" s="420"/>
      <c r="F431" s="420"/>
      <c r="G431" s="420"/>
      <c r="H431" s="420"/>
      <c r="I431" s="420"/>
      <c r="J431" s="420"/>
      <c r="K431" s="420"/>
      <c r="L431" s="420"/>
      <c r="M431" s="420"/>
      <c r="N431" s="420"/>
      <c r="O431" s="420"/>
      <c r="P431" s="420"/>
      <c r="Q431" s="420"/>
      <c r="R431" s="420"/>
      <c r="S431" s="420"/>
      <c r="T431" s="420"/>
      <c r="U431" s="420"/>
      <c r="V431" s="420"/>
      <c r="W431" s="420"/>
      <c r="X431" s="420"/>
      <c r="Y431" s="420"/>
      <c r="Z431" s="420"/>
      <c r="AA431" s="420"/>
      <c r="AB431" s="420"/>
      <c r="AC431" s="420"/>
      <c r="AD431" s="420"/>
      <c r="AE431" s="420"/>
      <c r="AF431" s="420"/>
      <c r="AG431" s="420"/>
      <c r="AH431" s="420"/>
    </row>
    <row r="432" spans="1:37" hidden="1">
      <c r="A432" s="420"/>
      <c r="B432" s="420"/>
      <c r="C432" s="420"/>
      <c r="D432" s="420"/>
      <c r="E432" s="420"/>
      <c r="F432" s="420"/>
      <c r="G432" s="420"/>
      <c r="H432" s="420"/>
      <c r="I432" s="420"/>
      <c r="J432" s="420"/>
      <c r="K432" s="420"/>
      <c r="L432" s="420"/>
      <c r="M432" s="420"/>
      <c r="N432" s="420"/>
      <c r="O432" s="420"/>
      <c r="P432" s="420"/>
      <c r="Q432" s="420"/>
      <c r="R432" s="420"/>
      <c r="S432" s="420"/>
      <c r="T432" s="420"/>
      <c r="U432" s="420"/>
      <c r="V432" s="420"/>
      <c r="W432" s="420"/>
      <c r="X432" s="420"/>
      <c r="Y432" s="420"/>
      <c r="Z432" s="420"/>
      <c r="AA432" s="420"/>
      <c r="AB432" s="420"/>
      <c r="AC432" s="420"/>
      <c r="AD432" s="420"/>
      <c r="AE432" s="420"/>
      <c r="AF432" s="420"/>
      <c r="AG432" s="420"/>
      <c r="AH432" s="420"/>
    </row>
    <row r="433" spans="1:34" hidden="1">
      <c r="A433" s="420"/>
      <c r="B433" s="420"/>
      <c r="C433" s="420"/>
      <c r="D433" s="420"/>
      <c r="E433" s="420"/>
      <c r="F433" s="420"/>
      <c r="G433" s="420"/>
      <c r="H433" s="420"/>
      <c r="I433" s="420"/>
      <c r="J433" s="420"/>
      <c r="K433" s="420"/>
      <c r="L433" s="420"/>
      <c r="M433" s="420"/>
      <c r="N433" s="420"/>
      <c r="O433" s="420"/>
      <c r="P433" s="420"/>
      <c r="Q433" s="420"/>
      <c r="R433" s="420"/>
      <c r="S433" s="420"/>
      <c r="T433" s="420"/>
      <c r="U433" s="420"/>
      <c r="V433" s="420"/>
      <c r="W433" s="420"/>
      <c r="X433" s="420"/>
      <c r="Y433" s="420"/>
      <c r="Z433" s="420"/>
      <c r="AA433" s="420"/>
      <c r="AB433" s="420"/>
      <c r="AC433" s="420"/>
      <c r="AD433" s="420"/>
      <c r="AE433" s="420"/>
      <c r="AF433" s="420"/>
      <c r="AG433" s="420"/>
      <c r="AH433" s="420"/>
    </row>
    <row r="434" spans="1:34" hidden="1">
      <c r="A434" s="431" t="s">
        <v>580</v>
      </c>
      <c r="B434" s="431"/>
      <c r="C434" s="431"/>
      <c r="D434" s="431"/>
      <c r="E434" s="431"/>
      <c r="F434" s="431"/>
      <c r="G434" s="431"/>
      <c r="H434" s="431"/>
      <c r="I434" s="431"/>
      <c r="J434" s="431"/>
      <c r="K434" s="425"/>
      <c r="L434" s="425"/>
      <c r="M434" s="425"/>
      <c r="N434" s="425"/>
      <c r="O434" s="425"/>
      <c r="P434" s="425"/>
      <c r="Q434" s="425"/>
      <c r="R434" s="425"/>
      <c r="S434" s="425"/>
      <c r="T434" s="425"/>
      <c r="U434" s="425"/>
      <c r="V434" s="425"/>
      <c r="W434" s="425"/>
      <c r="X434" s="425"/>
      <c r="Y434" s="425"/>
      <c r="Z434" s="425"/>
      <c r="AA434" s="425"/>
      <c r="AB434" s="425"/>
      <c r="AC434" s="425"/>
      <c r="AD434" s="425"/>
      <c r="AE434" s="425"/>
      <c r="AF434" s="425"/>
      <c r="AG434" s="425"/>
      <c r="AH434" s="425"/>
    </row>
    <row r="435" spans="1:34" hidden="1">
      <c r="A435" s="431"/>
      <c r="B435" s="431"/>
      <c r="C435" s="431"/>
      <c r="D435" s="431"/>
      <c r="E435" s="431"/>
      <c r="F435" s="431"/>
      <c r="G435" s="431"/>
      <c r="H435" s="431"/>
      <c r="I435" s="431"/>
      <c r="J435" s="431"/>
      <c r="K435" s="425"/>
      <c r="L435" s="425"/>
      <c r="M435" s="425"/>
      <c r="N435" s="425"/>
      <c r="O435" s="425"/>
      <c r="P435" s="425"/>
      <c r="Q435" s="425"/>
      <c r="R435" s="425"/>
      <c r="S435" s="425"/>
      <c r="T435" s="425"/>
      <c r="U435" s="425"/>
      <c r="V435" s="425"/>
      <c r="W435" s="425"/>
      <c r="X435" s="425"/>
      <c r="Y435" s="425"/>
      <c r="Z435" s="425"/>
      <c r="AA435" s="425"/>
      <c r="AB435" s="425"/>
      <c r="AC435" s="425"/>
      <c r="AD435" s="425"/>
      <c r="AE435" s="425"/>
      <c r="AF435" s="425"/>
      <c r="AG435" s="425"/>
      <c r="AH435" s="425"/>
    </row>
    <row r="436" spans="1:34" hidden="1">
      <c r="A436" s="431" t="s">
        <v>579</v>
      </c>
      <c r="B436" s="431"/>
      <c r="C436" s="431"/>
      <c r="D436" s="431"/>
      <c r="E436" s="431"/>
      <c r="F436" s="431"/>
      <c r="G436" s="431"/>
      <c r="H436" s="431"/>
      <c r="I436" s="431"/>
      <c r="J436" s="431"/>
      <c r="K436" s="425"/>
      <c r="L436" s="425"/>
      <c r="M436" s="425"/>
      <c r="N436" s="425"/>
      <c r="O436" s="425"/>
      <c r="P436" s="425"/>
      <c r="Q436" s="425"/>
      <c r="R436" s="425"/>
      <c r="S436" s="425"/>
      <c r="T436" s="425"/>
      <c r="U436" s="425"/>
      <c r="V436" s="425"/>
      <c r="W436" s="425"/>
      <c r="X436" s="425"/>
      <c r="Y436" s="425"/>
      <c r="Z436" s="425"/>
      <c r="AA436" s="425"/>
      <c r="AB436" s="425"/>
      <c r="AC436" s="425"/>
      <c r="AD436" s="425"/>
      <c r="AE436" s="425"/>
      <c r="AF436" s="425"/>
      <c r="AG436" s="425"/>
      <c r="AH436" s="425"/>
    </row>
    <row r="437" spans="1:34" hidden="1">
      <c r="A437" s="431"/>
      <c r="B437" s="431"/>
      <c r="C437" s="431"/>
      <c r="D437" s="431"/>
      <c r="E437" s="431"/>
      <c r="F437" s="431"/>
      <c r="G437" s="431"/>
      <c r="H437" s="431"/>
      <c r="I437" s="431"/>
      <c r="J437" s="431"/>
      <c r="K437" s="425"/>
      <c r="L437" s="425"/>
      <c r="M437" s="425"/>
      <c r="N437" s="425"/>
      <c r="O437" s="425"/>
      <c r="P437" s="425"/>
      <c r="Q437" s="425"/>
      <c r="R437" s="425"/>
      <c r="S437" s="425"/>
      <c r="T437" s="425"/>
      <c r="U437" s="425"/>
      <c r="V437" s="425"/>
      <c r="W437" s="425"/>
      <c r="X437" s="425"/>
      <c r="Y437" s="425"/>
      <c r="Z437" s="425"/>
      <c r="AA437" s="425"/>
      <c r="AB437" s="425"/>
      <c r="AC437" s="425"/>
      <c r="AD437" s="425"/>
      <c r="AE437" s="425"/>
      <c r="AF437" s="425"/>
      <c r="AG437" s="425"/>
      <c r="AH437" s="425"/>
    </row>
    <row r="438" spans="1:34" hidden="1">
      <c r="A438" s="431" t="s">
        <v>570</v>
      </c>
      <c r="B438" s="431"/>
      <c r="C438" s="431"/>
      <c r="D438" s="431"/>
      <c r="E438" s="431"/>
      <c r="F438" s="431"/>
      <c r="G438" s="431"/>
      <c r="H438" s="431"/>
      <c r="I438" s="431"/>
      <c r="J438" s="431"/>
      <c r="K438" s="425">
        <f>K434-K436</f>
        <v>0</v>
      </c>
      <c r="L438" s="425"/>
      <c r="M438" s="425"/>
      <c r="N438" s="425"/>
      <c r="O438" s="425"/>
      <c r="P438" s="425"/>
      <c r="Q438" s="425"/>
      <c r="R438" s="425"/>
      <c r="S438" s="425">
        <f>S434-S436</f>
        <v>0</v>
      </c>
      <c r="T438" s="425"/>
      <c r="U438" s="425"/>
      <c r="V438" s="425"/>
      <c r="W438" s="425"/>
      <c r="X438" s="425"/>
      <c r="Y438" s="425"/>
      <c r="Z438" s="425"/>
      <c r="AA438" s="425">
        <f>AA434-AA436</f>
        <v>0</v>
      </c>
      <c r="AB438" s="425"/>
      <c r="AC438" s="425"/>
      <c r="AD438" s="425"/>
      <c r="AE438" s="425"/>
      <c r="AF438" s="425"/>
      <c r="AG438" s="425"/>
      <c r="AH438" s="425"/>
    </row>
    <row r="439" spans="1:34" hidden="1">
      <c r="A439" s="431"/>
      <c r="B439" s="431"/>
      <c r="C439" s="431"/>
      <c r="D439" s="431"/>
      <c r="E439" s="431"/>
      <c r="F439" s="431"/>
      <c r="G439" s="431"/>
      <c r="H439" s="431"/>
      <c r="I439" s="431"/>
      <c r="J439" s="431"/>
      <c r="K439" s="425"/>
      <c r="L439" s="425"/>
      <c r="M439" s="425"/>
      <c r="N439" s="425"/>
      <c r="O439" s="425"/>
      <c r="P439" s="425"/>
      <c r="Q439" s="425"/>
      <c r="R439" s="425"/>
      <c r="S439" s="425"/>
      <c r="T439" s="425"/>
      <c r="U439" s="425"/>
      <c r="V439" s="425"/>
      <c r="W439" s="425"/>
      <c r="X439" s="425"/>
      <c r="Y439" s="425"/>
      <c r="Z439" s="425"/>
      <c r="AA439" s="425"/>
      <c r="AB439" s="425"/>
      <c r="AC439" s="425"/>
      <c r="AD439" s="425"/>
      <c r="AE439" s="425"/>
      <c r="AF439" s="425"/>
      <c r="AG439" s="425"/>
      <c r="AH439" s="425"/>
    </row>
    <row r="440" spans="1:34" hidden="1">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row>
    <row r="441" spans="1:34" hidden="1">
      <c r="A441" s="420" t="s">
        <v>578</v>
      </c>
      <c r="B441" s="420"/>
      <c r="C441" s="420"/>
      <c r="D441" s="420"/>
      <c r="E441" s="420"/>
      <c r="F441" s="420"/>
      <c r="G441" s="420"/>
      <c r="H441" s="420"/>
      <c r="I441" s="420"/>
      <c r="J441" s="420"/>
      <c r="K441" s="420"/>
      <c r="L441" s="420"/>
      <c r="M441" s="420" t="s">
        <v>568</v>
      </c>
      <c r="N441" s="420"/>
      <c r="O441" s="420"/>
      <c r="P441" s="420"/>
      <c r="Q441" s="420"/>
      <c r="R441" s="420"/>
      <c r="S441" s="420"/>
      <c r="T441" s="420"/>
      <c r="U441" s="420"/>
      <c r="V441" s="420"/>
      <c r="W441" s="420"/>
      <c r="X441" s="420" t="s">
        <v>577</v>
      </c>
      <c r="Y441" s="420"/>
      <c r="Z441" s="420"/>
      <c r="AA441" s="420"/>
      <c r="AB441" s="420"/>
      <c r="AC441" s="420"/>
      <c r="AD441" s="420"/>
      <c r="AE441" s="420"/>
      <c r="AF441" s="420"/>
      <c r="AG441" s="420"/>
      <c r="AH441" s="420"/>
    </row>
    <row r="442" spans="1:34" hidden="1">
      <c r="A442" s="420"/>
      <c r="B442" s="420"/>
      <c r="C442" s="420"/>
      <c r="D442" s="420"/>
      <c r="E442" s="420"/>
      <c r="F442" s="420"/>
      <c r="G442" s="420"/>
      <c r="H442" s="420"/>
      <c r="I442" s="420"/>
      <c r="J442" s="420"/>
      <c r="K442" s="420"/>
      <c r="L442" s="420"/>
      <c r="M442" s="420"/>
      <c r="N442" s="420"/>
      <c r="O442" s="420"/>
      <c r="P442" s="420"/>
      <c r="Q442" s="420"/>
      <c r="R442" s="420"/>
      <c r="S442" s="420"/>
      <c r="T442" s="420"/>
      <c r="U442" s="420"/>
      <c r="V442" s="420"/>
      <c r="W442" s="420"/>
      <c r="X442" s="420"/>
      <c r="Y442" s="420"/>
      <c r="Z442" s="420"/>
      <c r="AA442" s="420"/>
      <c r="AB442" s="420"/>
      <c r="AC442" s="420"/>
      <c r="AD442" s="420"/>
      <c r="AE442" s="420"/>
      <c r="AF442" s="420"/>
      <c r="AG442" s="420"/>
      <c r="AH442" s="420"/>
    </row>
    <row r="443" spans="1:34" hidden="1">
      <c r="A443" s="420"/>
      <c r="B443" s="420"/>
      <c r="C443" s="420"/>
      <c r="D443" s="420"/>
      <c r="E443" s="420"/>
      <c r="F443" s="420"/>
      <c r="G443" s="420"/>
      <c r="H443" s="420"/>
      <c r="I443" s="420"/>
      <c r="J443" s="420"/>
      <c r="K443" s="420"/>
      <c r="L443" s="420"/>
      <c r="M443" s="420"/>
      <c r="N443" s="420"/>
      <c r="O443" s="420"/>
      <c r="P443" s="420"/>
      <c r="Q443" s="420"/>
      <c r="R443" s="420"/>
      <c r="S443" s="420"/>
      <c r="T443" s="420"/>
      <c r="U443" s="420"/>
      <c r="V443" s="420"/>
      <c r="W443" s="420"/>
      <c r="X443" s="420"/>
      <c r="Y443" s="420"/>
      <c r="Z443" s="420"/>
      <c r="AA443" s="420"/>
      <c r="AB443" s="420"/>
      <c r="AC443" s="420"/>
      <c r="AD443" s="420"/>
      <c r="AE443" s="420"/>
      <c r="AF443" s="420"/>
      <c r="AG443" s="420"/>
      <c r="AH443" s="420"/>
    </row>
    <row r="444" spans="1:34" hidden="1">
      <c r="A444" s="420"/>
      <c r="B444" s="420"/>
      <c r="C444" s="420"/>
      <c r="D444" s="420"/>
      <c r="E444" s="420"/>
      <c r="F444" s="420"/>
      <c r="G444" s="420"/>
      <c r="H444" s="420"/>
      <c r="I444" s="420"/>
      <c r="J444" s="420"/>
      <c r="K444" s="420"/>
      <c r="L444" s="420"/>
      <c r="M444" s="420"/>
      <c r="N444" s="420"/>
      <c r="O444" s="420"/>
      <c r="P444" s="420"/>
      <c r="Q444" s="420"/>
      <c r="R444" s="420"/>
      <c r="S444" s="420"/>
      <c r="T444" s="420"/>
      <c r="U444" s="420"/>
      <c r="V444" s="420"/>
      <c r="W444" s="420"/>
      <c r="X444" s="420"/>
      <c r="Y444" s="420"/>
      <c r="Z444" s="420"/>
      <c r="AA444" s="420"/>
      <c r="AB444" s="420"/>
      <c r="AC444" s="420"/>
      <c r="AD444" s="420"/>
      <c r="AE444" s="420"/>
      <c r="AF444" s="420"/>
      <c r="AG444" s="420"/>
      <c r="AH444" s="420"/>
    </row>
    <row r="445" spans="1:34" hidden="1">
      <c r="A445" s="824" t="s">
        <v>576</v>
      </c>
      <c r="B445" s="824"/>
      <c r="C445" s="824"/>
      <c r="D445" s="824"/>
      <c r="E445" s="824"/>
      <c r="F445" s="824"/>
      <c r="G445" s="824"/>
      <c r="H445" s="824"/>
      <c r="I445" s="824"/>
      <c r="J445" s="824"/>
      <c r="K445" s="824"/>
      <c r="L445" s="824"/>
      <c r="M445" s="825"/>
      <c r="N445" s="826"/>
      <c r="O445" s="826"/>
      <c r="P445" s="826"/>
      <c r="Q445" s="826"/>
      <c r="R445" s="826"/>
      <c r="S445" s="826"/>
      <c r="T445" s="826"/>
      <c r="U445" s="826"/>
      <c r="V445" s="826"/>
      <c r="W445" s="827"/>
      <c r="X445" s="825"/>
      <c r="Y445" s="826"/>
      <c r="Z445" s="826"/>
      <c r="AA445" s="826"/>
      <c r="AB445" s="826"/>
      <c r="AC445" s="826"/>
      <c r="AD445" s="826"/>
      <c r="AE445" s="826"/>
      <c r="AF445" s="826"/>
      <c r="AG445" s="826"/>
      <c r="AH445" s="827"/>
    </row>
    <row r="446" spans="1:34" hidden="1">
      <c r="A446" s="824"/>
      <c r="B446" s="824"/>
      <c r="C446" s="824"/>
      <c r="D446" s="824"/>
      <c r="E446" s="824"/>
      <c r="F446" s="824"/>
      <c r="G446" s="824"/>
      <c r="H446" s="824"/>
      <c r="I446" s="824"/>
      <c r="J446" s="824"/>
      <c r="K446" s="824"/>
      <c r="L446" s="824"/>
      <c r="M446" s="828"/>
      <c r="N446" s="829"/>
      <c r="O446" s="829"/>
      <c r="P446" s="829"/>
      <c r="Q446" s="829"/>
      <c r="R446" s="829"/>
      <c r="S446" s="829"/>
      <c r="T446" s="829"/>
      <c r="U446" s="829"/>
      <c r="V446" s="829"/>
      <c r="W446" s="830"/>
      <c r="X446" s="828"/>
      <c r="Y446" s="829"/>
      <c r="Z446" s="829"/>
      <c r="AA446" s="829"/>
      <c r="AB446" s="829"/>
      <c r="AC446" s="829"/>
      <c r="AD446" s="829"/>
      <c r="AE446" s="829"/>
      <c r="AF446" s="829"/>
      <c r="AG446" s="829"/>
      <c r="AH446" s="830"/>
    </row>
    <row r="447" spans="1:34" hidden="1">
      <c r="A447" s="824" t="s">
        <v>575</v>
      </c>
      <c r="B447" s="824"/>
      <c r="C447" s="824"/>
      <c r="D447" s="824"/>
      <c r="E447" s="824"/>
      <c r="F447" s="824"/>
      <c r="G447" s="824"/>
      <c r="H447" s="824"/>
      <c r="I447" s="824"/>
      <c r="J447" s="824"/>
      <c r="K447" s="824"/>
      <c r="L447" s="824"/>
      <c r="M447" s="825"/>
      <c r="N447" s="826"/>
      <c r="O447" s="826"/>
      <c r="P447" s="826"/>
      <c r="Q447" s="826"/>
      <c r="R447" s="826"/>
      <c r="S447" s="826"/>
      <c r="T447" s="826"/>
      <c r="U447" s="826"/>
      <c r="V447" s="826"/>
      <c r="W447" s="827"/>
      <c r="X447" s="825"/>
      <c r="Y447" s="826"/>
      <c r="Z447" s="826"/>
      <c r="AA447" s="826"/>
      <c r="AB447" s="826"/>
      <c r="AC447" s="826"/>
      <c r="AD447" s="826"/>
      <c r="AE447" s="826"/>
      <c r="AF447" s="826"/>
      <c r="AG447" s="826"/>
      <c r="AH447" s="827"/>
    </row>
    <row r="448" spans="1:34" hidden="1">
      <c r="A448" s="824"/>
      <c r="B448" s="824"/>
      <c r="C448" s="824"/>
      <c r="D448" s="824"/>
      <c r="E448" s="824"/>
      <c r="F448" s="824"/>
      <c r="G448" s="824"/>
      <c r="H448" s="824"/>
      <c r="I448" s="824"/>
      <c r="J448" s="824"/>
      <c r="K448" s="824"/>
      <c r="L448" s="824"/>
      <c r="M448" s="828"/>
      <c r="N448" s="829"/>
      <c r="O448" s="829"/>
      <c r="P448" s="829"/>
      <c r="Q448" s="829"/>
      <c r="R448" s="829"/>
      <c r="S448" s="829"/>
      <c r="T448" s="829"/>
      <c r="U448" s="829"/>
      <c r="V448" s="829"/>
      <c r="W448" s="830"/>
      <c r="X448" s="828"/>
      <c r="Y448" s="829"/>
      <c r="Z448" s="829"/>
      <c r="AA448" s="829"/>
      <c r="AB448" s="829"/>
      <c r="AC448" s="829"/>
      <c r="AD448" s="829"/>
      <c r="AE448" s="829"/>
      <c r="AF448" s="829"/>
      <c r="AG448" s="829"/>
      <c r="AH448" s="830"/>
    </row>
    <row r="449" spans="1:34" hidden="1">
      <c r="A449" s="824" t="s">
        <v>564</v>
      </c>
      <c r="B449" s="824"/>
      <c r="C449" s="824"/>
      <c r="D449" s="824"/>
      <c r="E449" s="824"/>
      <c r="F449" s="824"/>
      <c r="G449" s="824"/>
      <c r="H449" s="824"/>
      <c r="I449" s="824"/>
      <c r="J449" s="824"/>
      <c r="K449" s="824"/>
      <c r="L449" s="824"/>
      <c r="M449" s="825"/>
      <c r="N449" s="826"/>
      <c r="O449" s="826"/>
      <c r="P449" s="826"/>
      <c r="Q449" s="826"/>
      <c r="R449" s="826"/>
      <c r="S449" s="826"/>
      <c r="T449" s="826"/>
      <c r="U449" s="826"/>
      <c r="V449" s="826"/>
      <c r="W449" s="827"/>
      <c r="X449" s="825"/>
      <c r="Y449" s="826"/>
      <c r="Z449" s="826"/>
      <c r="AA449" s="826"/>
      <c r="AB449" s="826"/>
      <c r="AC449" s="826"/>
      <c r="AD449" s="826"/>
      <c r="AE449" s="826"/>
      <c r="AF449" s="826"/>
      <c r="AG449" s="826"/>
      <c r="AH449" s="827"/>
    </row>
    <row r="450" spans="1:34" hidden="1">
      <c r="A450" s="824"/>
      <c r="B450" s="824"/>
      <c r="C450" s="824"/>
      <c r="D450" s="824"/>
      <c r="E450" s="824"/>
      <c r="F450" s="824"/>
      <c r="G450" s="824"/>
      <c r="H450" s="824"/>
      <c r="I450" s="824"/>
      <c r="J450" s="824"/>
      <c r="K450" s="824"/>
      <c r="L450" s="824"/>
      <c r="M450" s="828"/>
      <c r="N450" s="829"/>
      <c r="O450" s="829"/>
      <c r="P450" s="829"/>
      <c r="Q450" s="829"/>
      <c r="R450" s="829"/>
      <c r="S450" s="829"/>
      <c r="T450" s="829"/>
      <c r="U450" s="829"/>
      <c r="V450" s="829"/>
      <c r="W450" s="830"/>
      <c r="X450" s="828"/>
      <c r="Y450" s="829"/>
      <c r="Z450" s="829"/>
      <c r="AA450" s="829"/>
      <c r="AB450" s="829"/>
      <c r="AC450" s="829"/>
      <c r="AD450" s="829"/>
      <c r="AE450" s="829"/>
      <c r="AF450" s="829"/>
      <c r="AG450" s="829"/>
      <c r="AH450" s="830"/>
    </row>
    <row r="451" spans="1:34" hidden="1">
      <c r="A451" s="824" t="s">
        <v>563</v>
      </c>
      <c r="B451" s="824"/>
      <c r="C451" s="824"/>
      <c r="D451" s="824"/>
      <c r="E451" s="824"/>
      <c r="F451" s="824"/>
      <c r="G451" s="824"/>
      <c r="H451" s="824"/>
      <c r="I451" s="824"/>
      <c r="J451" s="824"/>
      <c r="K451" s="824"/>
      <c r="L451" s="824"/>
      <c r="M451" s="825"/>
      <c r="N451" s="826"/>
      <c r="O451" s="826"/>
      <c r="P451" s="826"/>
      <c r="Q451" s="826"/>
      <c r="R451" s="826"/>
      <c r="S451" s="826"/>
      <c r="T451" s="826"/>
      <c r="U451" s="826"/>
      <c r="V451" s="826"/>
      <c r="W451" s="827"/>
      <c r="X451" s="825"/>
      <c r="Y451" s="826"/>
      <c r="Z451" s="826"/>
      <c r="AA451" s="826"/>
      <c r="AB451" s="826"/>
      <c r="AC451" s="826"/>
      <c r="AD451" s="826"/>
      <c r="AE451" s="826"/>
      <c r="AF451" s="826"/>
      <c r="AG451" s="826"/>
      <c r="AH451" s="827"/>
    </row>
    <row r="452" spans="1:34" hidden="1">
      <c r="A452" s="824"/>
      <c r="B452" s="824"/>
      <c r="C452" s="824"/>
      <c r="D452" s="824"/>
      <c r="E452" s="824"/>
      <c r="F452" s="824"/>
      <c r="G452" s="824"/>
      <c r="H452" s="824"/>
      <c r="I452" s="824"/>
      <c r="J452" s="824"/>
      <c r="K452" s="824"/>
      <c r="L452" s="824"/>
      <c r="M452" s="828"/>
      <c r="N452" s="829"/>
      <c r="O452" s="829"/>
      <c r="P452" s="829"/>
      <c r="Q452" s="829"/>
      <c r="R452" s="829"/>
      <c r="S452" s="829"/>
      <c r="T452" s="829"/>
      <c r="U452" s="829"/>
      <c r="V452" s="829"/>
      <c r="W452" s="830"/>
      <c r="X452" s="828"/>
      <c r="Y452" s="829"/>
      <c r="Z452" s="829"/>
      <c r="AA452" s="829"/>
      <c r="AB452" s="829"/>
      <c r="AC452" s="829"/>
      <c r="AD452" s="829"/>
      <c r="AE452" s="829"/>
      <c r="AF452" s="829"/>
      <c r="AG452" s="829"/>
      <c r="AH452" s="830"/>
    </row>
    <row r="453" spans="1:34" hidden="1">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row>
    <row r="454" spans="1:34" hidden="1">
      <c r="A454" s="443" t="s">
        <v>133</v>
      </c>
      <c r="B454" s="831"/>
      <c r="C454" s="831"/>
      <c r="D454" s="831"/>
      <c r="E454" s="831"/>
      <c r="F454" s="831"/>
      <c r="G454" s="831"/>
      <c r="H454" s="831"/>
      <c r="I454" s="831"/>
      <c r="J454" s="444"/>
      <c r="K454" s="443" t="s">
        <v>568</v>
      </c>
      <c r="L454" s="831"/>
      <c r="M454" s="831"/>
      <c r="N454" s="831"/>
      <c r="O454" s="831"/>
      <c r="P454" s="831"/>
      <c r="Q454" s="831"/>
      <c r="R454" s="444"/>
      <c r="S454" s="443" t="s">
        <v>574</v>
      </c>
      <c r="T454" s="831"/>
      <c r="U454" s="831"/>
      <c r="V454" s="831"/>
      <c r="W454" s="831"/>
      <c r="X454" s="831"/>
      <c r="Y454" s="831"/>
      <c r="Z454" s="444"/>
      <c r="AA454" s="443" t="s">
        <v>573</v>
      </c>
      <c r="AB454" s="831"/>
      <c r="AC454" s="831"/>
      <c r="AD454" s="831"/>
      <c r="AE454" s="831"/>
      <c r="AF454" s="831"/>
      <c r="AG454" s="831"/>
      <c r="AH454" s="444"/>
    </row>
    <row r="455" spans="1:34" hidden="1">
      <c r="A455" s="832"/>
      <c r="B455" s="833"/>
      <c r="C455" s="833"/>
      <c r="D455" s="833"/>
      <c r="E455" s="833"/>
      <c r="F455" s="833"/>
      <c r="G455" s="833"/>
      <c r="H455" s="833"/>
      <c r="I455" s="833"/>
      <c r="J455" s="834"/>
      <c r="K455" s="832"/>
      <c r="L455" s="833"/>
      <c r="M455" s="833"/>
      <c r="N455" s="833"/>
      <c r="O455" s="833"/>
      <c r="P455" s="833"/>
      <c r="Q455" s="833"/>
      <c r="R455" s="834"/>
      <c r="S455" s="832"/>
      <c r="T455" s="833"/>
      <c r="U455" s="833"/>
      <c r="V455" s="833"/>
      <c r="W455" s="833"/>
      <c r="X455" s="833"/>
      <c r="Y455" s="833"/>
      <c r="Z455" s="834"/>
      <c r="AA455" s="832"/>
      <c r="AB455" s="833"/>
      <c r="AC455" s="833"/>
      <c r="AD455" s="833"/>
      <c r="AE455" s="833"/>
      <c r="AF455" s="833"/>
      <c r="AG455" s="833"/>
      <c r="AH455" s="834"/>
    </row>
    <row r="456" spans="1:34" hidden="1">
      <c r="A456" s="832"/>
      <c r="B456" s="833"/>
      <c r="C456" s="833"/>
      <c r="D456" s="833"/>
      <c r="E456" s="833"/>
      <c r="F456" s="833"/>
      <c r="G456" s="833"/>
      <c r="H456" s="833"/>
      <c r="I456" s="833"/>
      <c r="J456" s="834"/>
      <c r="K456" s="832"/>
      <c r="L456" s="833"/>
      <c r="M456" s="833"/>
      <c r="N456" s="833"/>
      <c r="O456" s="833"/>
      <c r="P456" s="833"/>
      <c r="Q456" s="833"/>
      <c r="R456" s="834"/>
      <c r="S456" s="832"/>
      <c r="T456" s="833"/>
      <c r="U456" s="833"/>
      <c r="V456" s="833"/>
      <c r="W456" s="833"/>
      <c r="X456" s="833"/>
      <c r="Y456" s="833"/>
      <c r="Z456" s="834"/>
      <c r="AA456" s="832"/>
      <c r="AB456" s="833"/>
      <c r="AC456" s="833"/>
      <c r="AD456" s="833"/>
      <c r="AE456" s="833"/>
      <c r="AF456" s="833"/>
      <c r="AG456" s="833"/>
      <c r="AH456" s="834"/>
    </row>
    <row r="457" spans="1:34" hidden="1">
      <c r="A457" s="832"/>
      <c r="B457" s="833"/>
      <c r="C457" s="833"/>
      <c r="D457" s="833"/>
      <c r="E457" s="833"/>
      <c r="F457" s="833"/>
      <c r="G457" s="833"/>
      <c r="H457" s="833"/>
      <c r="I457" s="833"/>
      <c r="J457" s="834"/>
      <c r="K457" s="832"/>
      <c r="L457" s="833"/>
      <c r="M457" s="833"/>
      <c r="N457" s="833"/>
      <c r="O457" s="833"/>
      <c r="P457" s="833"/>
      <c r="Q457" s="833"/>
      <c r="R457" s="834"/>
      <c r="S457" s="832"/>
      <c r="T457" s="833"/>
      <c r="U457" s="833"/>
      <c r="V457" s="833"/>
      <c r="W457" s="833"/>
      <c r="X457" s="833"/>
      <c r="Y457" s="833"/>
      <c r="Z457" s="834"/>
      <c r="AA457" s="832"/>
      <c r="AB457" s="833"/>
      <c r="AC457" s="833"/>
      <c r="AD457" s="833"/>
      <c r="AE457" s="833"/>
      <c r="AF457" s="833"/>
      <c r="AG457" s="833"/>
      <c r="AH457" s="834"/>
    </row>
    <row r="458" spans="1:34" hidden="1">
      <c r="A458" s="835"/>
      <c r="B458" s="836"/>
      <c r="C458" s="836"/>
      <c r="D458" s="836"/>
      <c r="E458" s="836"/>
      <c r="F458" s="836"/>
      <c r="G458" s="836"/>
      <c r="H458" s="836"/>
      <c r="I458" s="836"/>
      <c r="J458" s="837"/>
      <c r="K458" s="835"/>
      <c r="L458" s="836"/>
      <c r="M458" s="836"/>
      <c r="N458" s="836"/>
      <c r="O458" s="836"/>
      <c r="P458" s="836"/>
      <c r="Q458" s="836"/>
      <c r="R458" s="837"/>
      <c r="S458" s="835"/>
      <c r="T458" s="836"/>
      <c r="U458" s="836"/>
      <c r="V458" s="836"/>
      <c r="W458" s="836"/>
      <c r="X458" s="836"/>
      <c r="Y458" s="836"/>
      <c r="Z458" s="837"/>
      <c r="AA458" s="835"/>
      <c r="AB458" s="836"/>
      <c r="AC458" s="836"/>
      <c r="AD458" s="836"/>
      <c r="AE458" s="836"/>
      <c r="AF458" s="836"/>
      <c r="AG458" s="836"/>
      <c r="AH458" s="837"/>
    </row>
    <row r="459" spans="1:34" hidden="1">
      <c r="A459" s="431" t="s">
        <v>572</v>
      </c>
      <c r="B459" s="431"/>
      <c r="C459" s="431"/>
      <c r="D459" s="431"/>
      <c r="E459" s="431"/>
      <c r="F459" s="431"/>
      <c r="G459" s="431"/>
      <c r="H459" s="431"/>
      <c r="I459" s="431"/>
      <c r="J459" s="431"/>
      <c r="K459" s="425"/>
      <c r="L459" s="425"/>
      <c r="M459" s="425"/>
      <c r="N459" s="425"/>
      <c r="O459" s="425"/>
      <c r="P459" s="425"/>
      <c r="Q459" s="425"/>
      <c r="R459" s="425"/>
      <c r="S459" s="425"/>
      <c r="T459" s="425"/>
      <c r="U459" s="425"/>
      <c r="V459" s="425"/>
      <c r="W459" s="425"/>
      <c r="X459" s="425"/>
      <c r="Y459" s="425"/>
      <c r="Z459" s="425"/>
      <c r="AA459" s="425"/>
      <c r="AB459" s="425"/>
      <c r="AC459" s="425"/>
      <c r="AD459" s="425"/>
      <c r="AE459" s="425"/>
      <c r="AF459" s="425"/>
      <c r="AG459" s="425"/>
      <c r="AH459" s="425"/>
    </row>
    <row r="460" spans="1:34" hidden="1">
      <c r="A460" s="431"/>
      <c r="B460" s="431"/>
      <c r="C460" s="431"/>
      <c r="D460" s="431"/>
      <c r="E460" s="431"/>
      <c r="F460" s="431"/>
      <c r="G460" s="431"/>
      <c r="H460" s="431"/>
      <c r="I460" s="431"/>
      <c r="J460" s="431"/>
      <c r="K460" s="425"/>
      <c r="L460" s="425"/>
      <c r="M460" s="425"/>
      <c r="N460" s="425"/>
      <c r="O460" s="425"/>
      <c r="P460" s="425"/>
      <c r="Q460" s="425"/>
      <c r="R460" s="425"/>
      <c r="S460" s="425"/>
      <c r="T460" s="425"/>
      <c r="U460" s="425"/>
      <c r="V460" s="425"/>
      <c r="W460" s="425"/>
      <c r="X460" s="425"/>
      <c r="Y460" s="425"/>
      <c r="Z460" s="425"/>
      <c r="AA460" s="425"/>
      <c r="AB460" s="425"/>
      <c r="AC460" s="425"/>
      <c r="AD460" s="425"/>
      <c r="AE460" s="425"/>
      <c r="AF460" s="425"/>
      <c r="AG460" s="425"/>
      <c r="AH460" s="425"/>
    </row>
    <row r="461" spans="1:34" hidden="1">
      <c r="A461" s="431" t="s">
        <v>571</v>
      </c>
      <c r="B461" s="431"/>
      <c r="C461" s="431"/>
      <c r="D461" s="431"/>
      <c r="E461" s="431"/>
      <c r="F461" s="431"/>
      <c r="G461" s="431"/>
      <c r="H461" s="431"/>
      <c r="I461" s="431"/>
      <c r="J461" s="431"/>
      <c r="K461" s="425"/>
      <c r="L461" s="425"/>
      <c r="M461" s="425"/>
      <c r="N461" s="425"/>
      <c r="O461" s="425"/>
      <c r="P461" s="425"/>
      <c r="Q461" s="425"/>
      <c r="R461" s="425"/>
      <c r="S461" s="425"/>
      <c r="T461" s="425"/>
      <c r="U461" s="425"/>
      <c r="V461" s="425"/>
      <c r="W461" s="425"/>
      <c r="X461" s="425"/>
      <c r="Y461" s="425"/>
      <c r="Z461" s="425"/>
      <c r="AA461" s="425"/>
      <c r="AB461" s="425"/>
      <c r="AC461" s="425"/>
      <c r="AD461" s="425"/>
      <c r="AE461" s="425"/>
      <c r="AF461" s="425"/>
      <c r="AG461" s="425"/>
      <c r="AH461" s="425"/>
    </row>
    <row r="462" spans="1:34" hidden="1">
      <c r="A462" s="431"/>
      <c r="B462" s="431"/>
      <c r="C462" s="431"/>
      <c r="D462" s="431"/>
      <c r="E462" s="431"/>
      <c r="F462" s="431"/>
      <c r="G462" s="431"/>
      <c r="H462" s="431"/>
      <c r="I462" s="431"/>
      <c r="J462" s="431"/>
      <c r="K462" s="425"/>
      <c r="L462" s="425"/>
      <c r="M462" s="425"/>
      <c r="N462" s="425"/>
      <c r="O462" s="425"/>
      <c r="P462" s="425"/>
      <c r="Q462" s="425"/>
      <c r="R462" s="425"/>
      <c r="S462" s="425"/>
      <c r="T462" s="425"/>
      <c r="U462" s="425"/>
      <c r="V462" s="425"/>
      <c r="W462" s="425"/>
      <c r="X462" s="425"/>
      <c r="Y462" s="425"/>
      <c r="Z462" s="425"/>
      <c r="AA462" s="425"/>
      <c r="AB462" s="425"/>
      <c r="AC462" s="425"/>
      <c r="AD462" s="425"/>
      <c r="AE462" s="425"/>
      <c r="AF462" s="425"/>
      <c r="AG462" s="425"/>
      <c r="AH462" s="425"/>
    </row>
    <row r="463" spans="1:34" hidden="1">
      <c r="A463" s="431" t="s">
        <v>570</v>
      </c>
      <c r="B463" s="431"/>
      <c r="C463" s="431"/>
      <c r="D463" s="431"/>
      <c r="E463" s="431"/>
      <c r="F463" s="431"/>
      <c r="G463" s="431"/>
      <c r="H463" s="431"/>
      <c r="I463" s="431"/>
      <c r="J463" s="431"/>
      <c r="K463" s="425">
        <f>K459-K461</f>
        <v>0</v>
      </c>
      <c r="L463" s="425"/>
      <c r="M463" s="425"/>
      <c r="N463" s="425"/>
      <c r="O463" s="425"/>
      <c r="P463" s="425"/>
      <c r="Q463" s="425"/>
      <c r="R463" s="425"/>
      <c r="S463" s="425">
        <f>S459-S461</f>
        <v>0</v>
      </c>
      <c r="T463" s="425"/>
      <c r="U463" s="425"/>
      <c r="V463" s="425"/>
      <c r="W463" s="425"/>
      <c r="X463" s="425"/>
      <c r="Y463" s="425"/>
      <c r="Z463" s="425"/>
      <c r="AA463" s="425">
        <f>AA459-AA461</f>
        <v>0</v>
      </c>
      <c r="AB463" s="425"/>
      <c r="AC463" s="425"/>
      <c r="AD463" s="425"/>
      <c r="AE463" s="425"/>
      <c r="AF463" s="425"/>
      <c r="AG463" s="425"/>
      <c r="AH463" s="425"/>
    </row>
    <row r="464" spans="1:34" hidden="1">
      <c r="A464" s="431"/>
      <c r="B464" s="431"/>
      <c r="C464" s="431"/>
      <c r="D464" s="431"/>
      <c r="E464" s="431"/>
      <c r="F464" s="431"/>
      <c r="G464" s="431"/>
      <c r="H464" s="431"/>
      <c r="I464" s="431"/>
      <c r="J464" s="431"/>
      <c r="K464" s="425"/>
      <c r="L464" s="425"/>
      <c r="M464" s="425"/>
      <c r="N464" s="425"/>
      <c r="O464" s="425"/>
      <c r="P464" s="425"/>
      <c r="Q464" s="425"/>
      <c r="R464" s="425"/>
      <c r="S464" s="425"/>
      <c r="T464" s="425"/>
      <c r="U464" s="425"/>
      <c r="V464" s="425"/>
      <c r="W464" s="425"/>
      <c r="X464" s="425"/>
      <c r="Y464" s="425"/>
      <c r="Z464" s="425"/>
      <c r="AA464" s="425"/>
      <c r="AB464" s="425"/>
      <c r="AC464" s="425"/>
      <c r="AD464" s="425"/>
      <c r="AE464" s="425"/>
      <c r="AF464" s="425"/>
      <c r="AG464" s="425"/>
      <c r="AH464" s="425"/>
    </row>
    <row r="465" spans="1:34" hidden="1">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row>
    <row r="466" spans="1:34" hidden="1">
      <c r="A466" s="443" t="s">
        <v>569</v>
      </c>
      <c r="B466" s="831"/>
      <c r="C466" s="831"/>
      <c r="D466" s="831"/>
      <c r="E466" s="831"/>
      <c r="F466" s="831"/>
      <c r="G466" s="831"/>
      <c r="H466" s="831"/>
      <c r="I466" s="831"/>
      <c r="J466" s="831"/>
      <c r="K466" s="831"/>
      <c r="L466" s="444"/>
      <c r="M466" s="443" t="s">
        <v>568</v>
      </c>
      <c r="N466" s="831"/>
      <c r="O466" s="831"/>
      <c r="P466" s="831"/>
      <c r="Q466" s="831"/>
      <c r="R466" s="831"/>
      <c r="S466" s="831"/>
      <c r="T466" s="831"/>
      <c r="U466" s="831"/>
      <c r="V466" s="831"/>
      <c r="W466" s="444"/>
      <c r="X466" s="443" t="s">
        <v>567</v>
      </c>
      <c r="Y466" s="831"/>
      <c r="Z466" s="831"/>
      <c r="AA466" s="831"/>
      <c r="AB466" s="831"/>
      <c r="AC466" s="831"/>
      <c r="AD466" s="831"/>
      <c r="AE466" s="831"/>
      <c r="AF466" s="831"/>
      <c r="AG466" s="831"/>
      <c r="AH466" s="444"/>
    </row>
    <row r="467" spans="1:34" hidden="1">
      <c r="A467" s="832"/>
      <c r="B467" s="833"/>
      <c r="C467" s="833"/>
      <c r="D467" s="833"/>
      <c r="E467" s="833"/>
      <c r="F467" s="833"/>
      <c r="G467" s="833"/>
      <c r="H467" s="833"/>
      <c r="I467" s="833"/>
      <c r="J467" s="833"/>
      <c r="K467" s="833"/>
      <c r="L467" s="834"/>
      <c r="M467" s="832"/>
      <c r="N467" s="833"/>
      <c r="O467" s="833"/>
      <c r="P467" s="833"/>
      <c r="Q467" s="833"/>
      <c r="R467" s="833"/>
      <c r="S467" s="833"/>
      <c r="T467" s="833"/>
      <c r="U467" s="833"/>
      <c r="V467" s="833"/>
      <c r="W467" s="834"/>
      <c r="X467" s="832"/>
      <c r="Y467" s="833"/>
      <c r="Z467" s="833"/>
      <c r="AA467" s="833"/>
      <c r="AB467" s="833"/>
      <c r="AC467" s="833"/>
      <c r="AD467" s="833"/>
      <c r="AE467" s="833"/>
      <c r="AF467" s="833"/>
      <c r="AG467" s="833"/>
      <c r="AH467" s="834"/>
    </row>
    <row r="468" spans="1:34" hidden="1">
      <c r="A468" s="832"/>
      <c r="B468" s="833"/>
      <c r="C468" s="833"/>
      <c r="D468" s="833"/>
      <c r="E468" s="833"/>
      <c r="F468" s="833"/>
      <c r="G468" s="833"/>
      <c r="H468" s="833"/>
      <c r="I468" s="833"/>
      <c r="J468" s="833"/>
      <c r="K468" s="833"/>
      <c r="L468" s="834"/>
      <c r="M468" s="832"/>
      <c r="N468" s="833"/>
      <c r="O468" s="833"/>
      <c r="P468" s="833"/>
      <c r="Q468" s="833"/>
      <c r="R468" s="833"/>
      <c r="S468" s="833"/>
      <c r="T468" s="833"/>
      <c r="U468" s="833"/>
      <c r="V468" s="833"/>
      <c r="W468" s="834"/>
      <c r="X468" s="832"/>
      <c r="Y468" s="833"/>
      <c r="Z468" s="833"/>
      <c r="AA468" s="833"/>
      <c r="AB468" s="833"/>
      <c r="AC468" s="833"/>
      <c r="AD468" s="833"/>
      <c r="AE468" s="833"/>
      <c r="AF468" s="833"/>
      <c r="AG468" s="833"/>
      <c r="AH468" s="834"/>
    </row>
    <row r="469" spans="1:34" hidden="1">
      <c r="A469" s="445"/>
      <c r="B469" s="838"/>
      <c r="C469" s="838"/>
      <c r="D469" s="838"/>
      <c r="E469" s="838"/>
      <c r="F469" s="838"/>
      <c r="G469" s="838"/>
      <c r="H469" s="838"/>
      <c r="I469" s="838"/>
      <c r="J469" s="838"/>
      <c r="K469" s="838"/>
      <c r="L469" s="446"/>
      <c r="M469" s="445"/>
      <c r="N469" s="838"/>
      <c r="O469" s="838"/>
      <c r="P469" s="838"/>
      <c r="Q469" s="838"/>
      <c r="R469" s="838"/>
      <c r="S469" s="838"/>
      <c r="T469" s="838"/>
      <c r="U469" s="838"/>
      <c r="V469" s="838"/>
      <c r="W469" s="446"/>
      <c r="X469" s="445"/>
      <c r="Y469" s="838"/>
      <c r="Z469" s="838"/>
      <c r="AA469" s="838"/>
      <c r="AB469" s="838"/>
      <c r="AC469" s="838"/>
      <c r="AD469" s="838"/>
      <c r="AE469" s="838"/>
      <c r="AF469" s="838"/>
      <c r="AG469" s="838"/>
      <c r="AH469" s="446"/>
    </row>
    <row r="470" spans="1:34" hidden="1">
      <c r="A470" s="839" t="s">
        <v>566</v>
      </c>
      <c r="B470" s="840"/>
      <c r="C470" s="840"/>
      <c r="D470" s="840"/>
      <c r="E470" s="840"/>
      <c r="F470" s="840"/>
      <c r="G470" s="840"/>
      <c r="H470" s="840"/>
      <c r="I470" s="840"/>
      <c r="J470" s="840"/>
      <c r="K470" s="840"/>
      <c r="L470" s="841"/>
      <c r="M470" s="825"/>
      <c r="N470" s="826"/>
      <c r="O470" s="826"/>
      <c r="P470" s="826"/>
      <c r="Q470" s="826"/>
      <c r="R470" s="826"/>
      <c r="S470" s="826"/>
      <c r="T470" s="826"/>
      <c r="U470" s="826"/>
      <c r="V470" s="826"/>
      <c r="W470" s="827"/>
      <c r="X470" s="825"/>
      <c r="Y470" s="826"/>
      <c r="Z470" s="826"/>
      <c r="AA470" s="826"/>
      <c r="AB470" s="826"/>
      <c r="AC470" s="826"/>
      <c r="AD470" s="826"/>
      <c r="AE470" s="826"/>
      <c r="AF470" s="826"/>
      <c r="AG470" s="826"/>
      <c r="AH470" s="827"/>
    </row>
    <row r="471" spans="1:34" hidden="1">
      <c r="A471" s="842"/>
      <c r="B471" s="843"/>
      <c r="C471" s="843"/>
      <c r="D471" s="843"/>
      <c r="E471" s="843"/>
      <c r="F471" s="843"/>
      <c r="G471" s="843"/>
      <c r="H471" s="843"/>
      <c r="I471" s="843"/>
      <c r="J471" s="843"/>
      <c r="K471" s="843"/>
      <c r="L471" s="844"/>
      <c r="M471" s="848"/>
      <c r="N471" s="849"/>
      <c r="O471" s="849"/>
      <c r="P471" s="849"/>
      <c r="Q471" s="849"/>
      <c r="R471" s="849"/>
      <c r="S471" s="849"/>
      <c r="T471" s="849"/>
      <c r="U471" s="849"/>
      <c r="V471" s="849"/>
      <c r="W471" s="850"/>
      <c r="X471" s="848"/>
      <c r="Y471" s="849"/>
      <c r="Z471" s="849"/>
      <c r="AA471" s="849"/>
      <c r="AB471" s="849"/>
      <c r="AC471" s="849"/>
      <c r="AD471" s="849"/>
      <c r="AE471" s="849"/>
      <c r="AF471" s="849"/>
      <c r="AG471" s="849"/>
      <c r="AH471" s="850"/>
    </row>
    <row r="472" spans="1:34" hidden="1">
      <c r="A472" s="845"/>
      <c r="B472" s="846"/>
      <c r="C472" s="846"/>
      <c r="D472" s="846"/>
      <c r="E472" s="846"/>
      <c r="F472" s="846"/>
      <c r="G472" s="846"/>
      <c r="H472" s="846"/>
      <c r="I472" s="846"/>
      <c r="J472" s="846"/>
      <c r="K472" s="846"/>
      <c r="L472" s="847"/>
      <c r="M472" s="828"/>
      <c r="N472" s="829"/>
      <c r="O472" s="829"/>
      <c r="P472" s="829"/>
      <c r="Q472" s="829"/>
      <c r="R472" s="829"/>
      <c r="S472" s="829"/>
      <c r="T472" s="829"/>
      <c r="U472" s="829"/>
      <c r="V472" s="829"/>
      <c r="W472" s="830"/>
      <c r="X472" s="828"/>
      <c r="Y472" s="829"/>
      <c r="Z472" s="829"/>
      <c r="AA472" s="829"/>
      <c r="AB472" s="829"/>
      <c r="AC472" s="829"/>
      <c r="AD472" s="829"/>
      <c r="AE472" s="829"/>
      <c r="AF472" s="829"/>
      <c r="AG472" s="829"/>
      <c r="AH472" s="830"/>
    </row>
    <row r="473" spans="1:34" hidden="1">
      <c r="A473" s="839" t="s">
        <v>565</v>
      </c>
      <c r="B473" s="840"/>
      <c r="C473" s="840"/>
      <c r="D473" s="840"/>
      <c r="E473" s="840"/>
      <c r="F473" s="840"/>
      <c r="G473" s="840"/>
      <c r="H473" s="840"/>
      <c r="I473" s="840"/>
      <c r="J473" s="840"/>
      <c r="K473" s="840"/>
      <c r="L473" s="841"/>
      <c r="M473" s="825"/>
      <c r="N473" s="826"/>
      <c r="O473" s="826"/>
      <c r="P473" s="826"/>
      <c r="Q473" s="826"/>
      <c r="R473" s="826"/>
      <c r="S473" s="826"/>
      <c r="T473" s="826"/>
      <c r="U473" s="826"/>
      <c r="V473" s="826"/>
      <c r="W473" s="827"/>
      <c r="X473" s="825"/>
      <c r="Y473" s="826"/>
      <c r="Z473" s="826"/>
      <c r="AA473" s="826"/>
      <c r="AB473" s="826"/>
      <c r="AC473" s="826"/>
      <c r="AD473" s="826"/>
      <c r="AE473" s="826"/>
      <c r="AF473" s="826"/>
      <c r="AG473" s="826"/>
      <c r="AH473" s="827"/>
    </row>
    <row r="474" spans="1:34" hidden="1">
      <c r="A474" s="842"/>
      <c r="B474" s="843"/>
      <c r="C474" s="843"/>
      <c r="D474" s="843"/>
      <c r="E474" s="843"/>
      <c r="F474" s="843"/>
      <c r="G474" s="843"/>
      <c r="H474" s="843"/>
      <c r="I474" s="843"/>
      <c r="J474" s="843"/>
      <c r="K474" s="843"/>
      <c r="L474" s="844"/>
      <c r="M474" s="848"/>
      <c r="N474" s="849"/>
      <c r="O474" s="849"/>
      <c r="P474" s="849"/>
      <c r="Q474" s="849"/>
      <c r="R474" s="849"/>
      <c r="S474" s="849"/>
      <c r="T474" s="849"/>
      <c r="U474" s="849"/>
      <c r="V474" s="849"/>
      <c r="W474" s="850"/>
      <c r="X474" s="848"/>
      <c r="Y474" s="849"/>
      <c r="Z474" s="849"/>
      <c r="AA474" s="849"/>
      <c r="AB474" s="849"/>
      <c r="AC474" s="849"/>
      <c r="AD474" s="849"/>
      <c r="AE474" s="849"/>
      <c r="AF474" s="849"/>
      <c r="AG474" s="849"/>
      <c r="AH474" s="850"/>
    </row>
    <row r="475" spans="1:34" hidden="1">
      <c r="A475" s="845"/>
      <c r="B475" s="846"/>
      <c r="C475" s="846"/>
      <c r="D475" s="846"/>
      <c r="E475" s="846"/>
      <c r="F475" s="846"/>
      <c r="G475" s="846"/>
      <c r="H475" s="846"/>
      <c r="I475" s="846"/>
      <c r="J475" s="846"/>
      <c r="K475" s="846"/>
      <c r="L475" s="847"/>
      <c r="M475" s="828"/>
      <c r="N475" s="829"/>
      <c r="O475" s="829"/>
      <c r="P475" s="829"/>
      <c r="Q475" s="829"/>
      <c r="R475" s="829"/>
      <c r="S475" s="829"/>
      <c r="T475" s="829"/>
      <c r="U475" s="829"/>
      <c r="V475" s="829"/>
      <c r="W475" s="830"/>
      <c r="X475" s="828"/>
      <c r="Y475" s="829"/>
      <c r="Z475" s="829"/>
      <c r="AA475" s="829"/>
      <c r="AB475" s="829"/>
      <c r="AC475" s="829"/>
      <c r="AD475" s="829"/>
      <c r="AE475" s="829"/>
      <c r="AF475" s="829"/>
      <c r="AG475" s="829"/>
      <c r="AH475" s="830"/>
    </row>
    <row r="476" spans="1:34" hidden="1">
      <c r="A476" s="824" t="s">
        <v>564</v>
      </c>
      <c r="B476" s="824"/>
      <c r="C476" s="824"/>
      <c r="D476" s="824"/>
      <c r="E476" s="824"/>
      <c r="F476" s="824"/>
      <c r="G476" s="824"/>
      <c r="H476" s="824"/>
      <c r="I476" s="824"/>
      <c r="J476" s="824"/>
      <c r="K476" s="824"/>
      <c r="L476" s="824"/>
      <c r="M476" s="825"/>
      <c r="N476" s="826"/>
      <c r="O476" s="826"/>
      <c r="P476" s="826"/>
      <c r="Q476" s="826"/>
      <c r="R476" s="826"/>
      <c r="S476" s="826"/>
      <c r="T476" s="826"/>
      <c r="U476" s="826"/>
      <c r="V476" s="826"/>
      <c r="W476" s="827"/>
      <c r="X476" s="825"/>
      <c r="Y476" s="826"/>
      <c r="Z476" s="826"/>
      <c r="AA476" s="826"/>
      <c r="AB476" s="826"/>
      <c r="AC476" s="826"/>
      <c r="AD476" s="826"/>
      <c r="AE476" s="826"/>
      <c r="AF476" s="826"/>
      <c r="AG476" s="826"/>
      <c r="AH476" s="827"/>
    </row>
    <row r="477" spans="1:34" hidden="1">
      <c r="A477" s="824"/>
      <c r="B477" s="824"/>
      <c r="C477" s="824"/>
      <c r="D477" s="824"/>
      <c r="E477" s="824"/>
      <c r="F477" s="824"/>
      <c r="G477" s="824"/>
      <c r="H477" s="824"/>
      <c r="I477" s="824"/>
      <c r="J477" s="824"/>
      <c r="K477" s="824"/>
      <c r="L477" s="824"/>
      <c r="M477" s="848"/>
      <c r="N477" s="849"/>
      <c r="O477" s="849"/>
      <c r="P477" s="849"/>
      <c r="Q477" s="849"/>
      <c r="R477" s="849"/>
      <c r="S477" s="849"/>
      <c r="T477" s="849"/>
      <c r="U477" s="849"/>
      <c r="V477" s="849"/>
      <c r="W477" s="850"/>
      <c r="X477" s="848"/>
      <c r="Y477" s="849"/>
      <c r="Z477" s="849"/>
      <c r="AA477" s="849"/>
      <c r="AB477" s="849"/>
      <c r="AC477" s="849"/>
      <c r="AD477" s="849"/>
      <c r="AE477" s="849"/>
      <c r="AF477" s="849"/>
      <c r="AG477" s="849"/>
      <c r="AH477" s="850"/>
    </row>
    <row r="478" spans="1:34" hidden="1">
      <c r="A478" s="824" t="s">
        <v>563</v>
      </c>
      <c r="B478" s="824"/>
      <c r="C478" s="824"/>
      <c r="D478" s="824"/>
      <c r="E478" s="824"/>
      <c r="F478" s="824"/>
      <c r="G478" s="824"/>
      <c r="H478" s="824"/>
      <c r="I478" s="824"/>
      <c r="J478" s="824"/>
      <c r="K478" s="824"/>
      <c r="L478" s="824"/>
      <c r="M478" s="425"/>
      <c r="N478" s="425"/>
      <c r="O478" s="425"/>
      <c r="P478" s="425"/>
      <c r="Q478" s="425"/>
      <c r="R478" s="425"/>
      <c r="S478" s="425"/>
      <c r="T478" s="425"/>
      <c r="U478" s="425"/>
      <c r="V478" s="425"/>
      <c r="W478" s="425"/>
      <c r="X478" s="425"/>
      <c r="Y478" s="425"/>
      <c r="Z478" s="425"/>
      <c r="AA478" s="425"/>
      <c r="AB478" s="425"/>
      <c r="AC478" s="425"/>
      <c r="AD478" s="425"/>
      <c r="AE478" s="425"/>
      <c r="AF478" s="425"/>
      <c r="AG478" s="425"/>
      <c r="AH478" s="425"/>
    </row>
    <row r="479" spans="1:34" hidden="1">
      <c r="A479" s="824"/>
      <c r="B479" s="824"/>
      <c r="C479" s="824"/>
      <c r="D479" s="824"/>
      <c r="E479" s="824"/>
      <c r="F479" s="824"/>
      <c r="G479" s="824"/>
      <c r="H479" s="824"/>
      <c r="I479" s="824"/>
      <c r="J479" s="824"/>
      <c r="K479" s="824"/>
      <c r="L479" s="824"/>
      <c r="M479" s="425"/>
      <c r="N479" s="425"/>
      <c r="O479" s="425"/>
      <c r="P479" s="425"/>
      <c r="Q479" s="425"/>
      <c r="R479" s="425"/>
      <c r="S479" s="425"/>
      <c r="T479" s="425"/>
      <c r="U479" s="425"/>
      <c r="V479" s="425"/>
      <c r="W479" s="425"/>
      <c r="X479" s="425"/>
      <c r="Y479" s="425"/>
      <c r="Z479" s="425"/>
      <c r="AA479" s="425"/>
      <c r="AB479" s="425"/>
      <c r="AC479" s="425"/>
      <c r="AD479" s="425"/>
      <c r="AE479" s="425"/>
      <c r="AF479" s="425"/>
      <c r="AG479" s="425"/>
      <c r="AH479" s="425"/>
    </row>
    <row r="482" spans="1:37" s="2" customFormat="1" ht="15" customHeight="1">
      <c r="A482" s="161" t="s">
        <v>838</v>
      </c>
      <c r="D482" s="164" t="s">
        <v>1243</v>
      </c>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217"/>
    </row>
    <row r="483" spans="1:37" s="2" customFormat="1">
      <c r="A483" s="159"/>
      <c r="B483" s="159"/>
      <c r="C483" s="159"/>
      <c r="D483" s="159"/>
      <c r="E483" s="159"/>
      <c r="F483" s="159"/>
      <c r="G483" s="159"/>
      <c r="H483" s="159"/>
      <c r="I483" s="159"/>
      <c r="J483" s="159"/>
      <c r="K483" s="159"/>
      <c r="L483" s="159"/>
      <c r="M483" s="159"/>
      <c r="N483" s="159"/>
      <c r="O483" s="159"/>
      <c r="P483" s="159"/>
      <c r="Q483" s="159"/>
      <c r="R483" s="159"/>
      <c r="S483" s="159"/>
      <c r="T483" s="159"/>
      <c r="U483" s="159"/>
      <c r="V483" s="159"/>
      <c r="W483" s="159"/>
      <c r="X483" s="159"/>
      <c r="Y483" s="159"/>
      <c r="Z483" s="159"/>
      <c r="AA483" s="159"/>
      <c r="AB483" s="159"/>
      <c r="AC483" s="159"/>
      <c r="AD483" s="159"/>
      <c r="AE483" s="159"/>
      <c r="AF483" s="159"/>
      <c r="AG483" s="159"/>
      <c r="AH483" s="159"/>
    </row>
    <row r="484" spans="1:37">
      <c r="A484" s="390" t="s">
        <v>629</v>
      </c>
      <c r="B484" s="396"/>
      <c r="C484" s="396"/>
      <c r="D484" s="396"/>
      <c r="E484" s="396"/>
      <c r="F484" s="396"/>
      <c r="G484" s="396"/>
      <c r="H484" s="396"/>
      <c r="I484" s="396"/>
      <c r="J484" s="396"/>
      <c r="K484" s="396"/>
      <c r="L484" s="396"/>
      <c r="M484" s="396"/>
      <c r="N484" s="396"/>
      <c r="O484" s="396"/>
      <c r="P484" s="396"/>
      <c r="Q484" s="396"/>
      <c r="R484" s="396"/>
      <c r="S484" s="396"/>
      <c r="T484" s="396"/>
      <c r="U484" s="396"/>
      <c r="V484" s="396"/>
      <c r="W484" s="396"/>
      <c r="X484" s="396"/>
      <c r="Y484" s="396"/>
      <c r="Z484" s="396"/>
      <c r="AA484" s="396"/>
      <c r="AB484" s="396"/>
      <c r="AC484" s="396"/>
      <c r="AD484" s="396"/>
      <c r="AE484" s="396"/>
      <c r="AF484" s="396"/>
      <c r="AG484" s="396"/>
      <c r="AH484" s="396"/>
    </row>
    <row r="485" spans="1:37">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row>
    <row r="486" spans="1:37">
      <c r="A486" s="420" t="s">
        <v>628</v>
      </c>
      <c r="B486" s="420"/>
      <c r="C486" s="420"/>
      <c r="D486" s="420"/>
      <c r="E486" s="420"/>
      <c r="F486" s="420"/>
      <c r="G486" s="420"/>
      <c r="H486" s="420"/>
      <c r="I486" s="420"/>
      <c r="J486" s="420" t="s">
        <v>58</v>
      </c>
      <c r="K486" s="420"/>
      <c r="L486" s="420"/>
      <c r="M486" s="420"/>
      <c r="N486" s="420"/>
      <c r="O486" s="420"/>
      <c r="P486" s="420"/>
      <c r="Q486" s="420"/>
      <c r="R486" s="420"/>
      <c r="S486" s="420"/>
      <c r="T486" s="420"/>
      <c r="U486" s="420"/>
      <c r="V486" s="420"/>
      <c r="W486" s="420"/>
      <c r="X486" s="420"/>
      <c r="Y486" s="420"/>
      <c r="Z486" s="420"/>
      <c r="AA486" s="420"/>
      <c r="AB486" s="420"/>
      <c r="AC486" s="420"/>
      <c r="AD486" s="420"/>
      <c r="AE486" s="420"/>
      <c r="AF486" s="420"/>
      <c r="AG486" s="420"/>
      <c r="AH486" s="420"/>
    </row>
    <row r="487" spans="1:37">
      <c r="A487" s="420"/>
      <c r="B487" s="420"/>
      <c r="C487" s="420"/>
      <c r="D487" s="420"/>
      <c r="E487" s="420"/>
      <c r="F487" s="420"/>
      <c r="G487" s="420"/>
      <c r="H487" s="420"/>
      <c r="I487" s="420"/>
      <c r="J487" s="420" t="s">
        <v>598</v>
      </c>
      <c r="K487" s="420"/>
      <c r="L487" s="420"/>
      <c r="M487" s="420"/>
      <c r="N487" s="420"/>
      <c r="O487" s="420" t="s">
        <v>597</v>
      </c>
      <c r="P487" s="420"/>
      <c r="Q487" s="420"/>
      <c r="R487" s="420"/>
      <c r="S487" s="420"/>
      <c r="T487" s="420" t="s">
        <v>627</v>
      </c>
      <c r="U487" s="420"/>
      <c r="V487" s="420"/>
      <c r="W487" s="420"/>
      <c r="X487" s="420"/>
      <c r="Y487" s="420" t="s">
        <v>595</v>
      </c>
      <c r="Z487" s="420"/>
      <c r="AA487" s="420"/>
      <c r="AB487" s="420"/>
      <c r="AC487" s="420"/>
      <c r="AD487" s="420" t="s">
        <v>594</v>
      </c>
      <c r="AE487" s="420"/>
      <c r="AF487" s="420"/>
      <c r="AG487" s="420"/>
      <c r="AH487" s="420"/>
    </row>
    <row r="488" spans="1:37">
      <c r="A488" s="420"/>
      <c r="B488" s="420"/>
      <c r="C488" s="420"/>
      <c r="D488" s="420"/>
      <c r="E488" s="420"/>
      <c r="F488" s="420"/>
      <c r="G488" s="420"/>
      <c r="H488" s="420"/>
      <c r="I488" s="420"/>
      <c r="J488" s="420"/>
      <c r="K488" s="420"/>
      <c r="L488" s="420"/>
      <c r="M488" s="420"/>
      <c r="N488" s="420"/>
      <c r="O488" s="420"/>
      <c r="P488" s="420"/>
      <c r="Q488" s="420"/>
      <c r="R488" s="420"/>
      <c r="S488" s="420"/>
      <c r="T488" s="420"/>
      <c r="U488" s="420"/>
      <c r="V488" s="420"/>
      <c r="W488" s="420"/>
      <c r="X488" s="420"/>
      <c r="Y488" s="420"/>
      <c r="Z488" s="420"/>
      <c r="AA488" s="420"/>
      <c r="AB488" s="420"/>
      <c r="AC488" s="420"/>
      <c r="AD488" s="420"/>
      <c r="AE488" s="420"/>
      <c r="AF488" s="420"/>
      <c r="AG488" s="420"/>
      <c r="AH488" s="420"/>
    </row>
    <row r="489" spans="1:37">
      <c r="A489" s="420"/>
      <c r="B489" s="420"/>
      <c r="C489" s="420"/>
      <c r="D489" s="420"/>
      <c r="E489" s="420"/>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20"/>
      <c r="AE489" s="420"/>
      <c r="AF489" s="420"/>
      <c r="AG489" s="420"/>
      <c r="AH489" s="420"/>
    </row>
    <row r="490" spans="1:37">
      <c r="A490" s="851"/>
      <c r="B490" s="851"/>
      <c r="C490" s="851"/>
      <c r="D490" s="851"/>
      <c r="E490" s="851"/>
      <c r="F490" s="851"/>
      <c r="G490" s="851"/>
      <c r="H490" s="851"/>
      <c r="I490" s="851"/>
      <c r="J490" s="851"/>
      <c r="K490" s="851"/>
      <c r="L490" s="851"/>
      <c r="M490" s="851"/>
      <c r="N490" s="851"/>
      <c r="O490" s="851"/>
      <c r="P490" s="851"/>
      <c r="Q490" s="851"/>
      <c r="R490" s="851"/>
      <c r="S490" s="851"/>
      <c r="T490" s="851"/>
      <c r="U490" s="851"/>
      <c r="V490" s="851"/>
      <c r="W490" s="851"/>
      <c r="X490" s="851"/>
      <c r="Y490" s="851"/>
      <c r="Z490" s="851"/>
      <c r="AA490" s="851"/>
      <c r="AB490" s="851"/>
      <c r="AC490" s="851"/>
      <c r="AD490" s="851"/>
      <c r="AE490" s="851"/>
      <c r="AF490" s="851"/>
      <c r="AG490" s="851"/>
      <c r="AH490" s="851"/>
    </row>
    <row r="491" spans="1:37">
      <c r="A491" s="851"/>
      <c r="B491" s="851"/>
      <c r="C491" s="851"/>
      <c r="D491" s="851"/>
      <c r="E491" s="851"/>
      <c r="F491" s="851"/>
      <c r="G491" s="851"/>
      <c r="H491" s="851"/>
      <c r="I491" s="851"/>
      <c r="J491" s="851"/>
      <c r="K491" s="851"/>
      <c r="L491" s="851"/>
      <c r="M491" s="851"/>
      <c r="N491" s="851"/>
      <c r="O491" s="851"/>
      <c r="P491" s="851"/>
      <c r="Q491" s="851"/>
      <c r="R491" s="851"/>
      <c r="S491" s="851"/>
      <c r="T491" s="851"/>
      <c r="U491" s="851"/>
      <c r="V491" s="851"/>
      <c r="W491" s="851"/>
      <c r="X491" s="851"/>
      <c r="Y491" s="851"/>
      <c r="Z491" s="851"/>
      <c r="AA491" s="851"/>
      <c r="AB491" s="851"/>
      <c r="AC491" s="851"/>
      <c r="AD491" s="851"/>
      <c r="AE491" s="851"/>
      <c r="AF491" s="851"/>
      <c r="AG491" s="851"/>
      <c r="AH491" s="851"/>
    </row>
    <row r="492" spans="1:37">
      <c r="A492" s="432" t="s">
        <v>620</v>
      </c>
      <c r="B492" s="463"/>
      <c r="C492" s="463"/>
      <c r="D492" s="463"/>
      <c r="E492" s="463"/>
      <c r="F492" s="463"/>
      <c r="G492" s="463"/>
      <c r="H492" s="463"/>
      <c r="I492" s="433"/>
      <c r="J492" s="852">
        <v>11341</v>
      </c>
      <c r="K492" s="853"/>
      <c r="L492" s="853"/>
      <c r="M492" s="853"/>
      <c r="N492" s="854"/>
      <c r="O492" s="852">
        <v>23085</v>
      </c>
      <c r="P492" s="853"/>
      <c r="Q492" s="853"/>
      <c r="R492" s="853"/>
      <c r="S492" s="854"/>
      <c r="T492" s="852"/>
      <c r="U492" s="853"/>
      <c r="V492" s="853"/>
      <c r="W492" s="853"/>
      <c r="X492" s="854"/>
      <c r="Y492" s="852"/>
      <c r="Z492" s="853"/>
      <c r="AA492" s="853"/>
      <c r="AB492" s="853"/>
      <c r="AC492" s="854"/>
      <c r="AD492" s="852">
        <f>J492+O492-T492-Y492</f>
        <v>34426</v>
      </c>
      <c r="AE492" s="853"/>
      <c r="AF492" s="853"/>
      <c r="AG492" s="853"/>
      <c r="AH492" s="854"/>
    </row>
    <row r="493" spans="1:37">
      <c r="A493" s="434"/>
      <c r="B493" s="784"/>
      <c r="C493" s="784"/>
      <c r="D493" s="784"/>
      <c r="E493" s="784"/>
      <c r="F493" s="784"/>
      <c r="G493" s="784"/>
      <c r="H493" s="784"/>
      <c r="I493" s="435"/>
      <c r="J493" s="855"/>
      <c r="K493" s="856"/>
      <c r="L493" s="856"/>
      <c r="M493" s="856"/>
      <c r="N493" s="857"/>
      <c r="O493" s="855"/>
      <c r="P493" s="856"/>
      <c r="Q493" s="856"/>
      <c r="R493" s="856"/>
      <c r="S493" s="857"/>
      <c r="T493" s="855"/>
      <c r="U493" s="856"/>
      <c r="V493" s="856"/>
      <c r="W493" s="856"/>
      <c r="X493" s="857"/>
      <c r="Y493" s="855"/>
      <c r="Z493" s="856"/>
      <c r="AA493" s="856"/>
      <c r="AB493" s="856"/>
      <c r="AC493" s="857"/>
      <c r="AD493" s="855"/>
      <c r="AE493" s="856"/>
      <c r="AF493" s="856"/>
      <c r="AG493" s="856"/>
      <c r="AH493" s="857"/>
    </row>
    <row r="494" spans="1:37">
      <c r="A494" s="432" t="s">
        <v>619</v>
      </c>
      <c r="B494" s="463"/>
      <c r="C494" s="463"/>
      <c r="D494" s="463"/>
      <c r="E494" s="463"/>
      <c r="F494" s="463"/>
      <c r="G494" s="463"/>
      <c r="H494" s="463"/>
      <c r="I494" s="433"/>
      <c r="J494" s="858"/>
      <c r="K494" s="859"/>
      <c r="L494" s="859"/>
      <c r="M494" s="859"/>
      <c r="N494" s="860"/>
      <c r="O494" s="858"/>
      <c r="P494" s="859"/>
      <c r="Q494" s="859"/>
      <c r="R494" s="859"/>
      <c r="S494" s="860"/>
      <c r="T494" s="858"/>
      <c r="U494" s="859"/>
      <c r="V494" s="859"/>
      <c r="W494" s="859"/>
      <c r="X494" s="860"/>
      <c r="Y494" s="858"/>
      <c r="Z494" s="859"/>
      <c r="AA494" s="859"/>
      <c r="AB494" s="859"/>
      <c r="AC494" s="860"/>
      <c r="AD494" s="858">
        <f>J494+O494-T494-Y494</f>
        <v>0</v>
      </c>
      <c r="AE494" s="859"/>
      <c r="AF494" s="859"/>
      <c r="AG494" s="859"/>
      <c r="AH494" s="860"/>
    </row>
    <row r="495" spans="1:37">
      <c r="A495" s="434"/>
      <c r="B495" s="784"/>
      <c r="C495" s="784"/>
      <c r="D495" s="784"/>
      <c r="E495" s="784"/>
      <c r="F495" s="784"/>
      <c r="G495" s="784"/>
      <c r="H495" s="784"/>
      <c r="I495" s="435"/>
      <c r="J495" s="861"/>
      <c r="K495" s="862"/>
      <c r="L495" s="862"/>
      <c r="M495" s="862"/>
      <c r="N495" s="863"/>
      <c r="O495" s="861"/>
      <c r="P495" s="862"/>
      <c r="Q495" s="862"/>
      <c r="R495" s="862"/>
      <c r="S495" s="863"/>
      <c r="T495" s="861"/>
      <c r="U495" s="862"/>
      <c r="V495" s="862"/>
      <c r="W495" s="862"/>
      <c r="X495" s="863"/>
      <c r="Y495" s="861"/>
      <c r="Z495" s="862"/>
      <c r="AA495" s="862"/>
      <c r="AB495" s="862"/>
      <c r="AC495" s="863"/>
      <c r="AD495" s="861"/>
      <c r="AE495" s="862"/>
      <c r="AF495" s="862"/>
      <c r="AG495" s="862"/>
      <c r="AH495" s="863"/>
      <c r="AI495" t="str">
        <f>IF(ROUND(AD494-Aktíva!D91-Aktíva!D110,0)=0,"","CHYBA")</f>
        <v/>
      </c>
    </row>
    <row r="496" spans="1:37">
      <c r="A496" s="432" t="s">
        <v>618</v>
      </c>
      <c r="B496" s="463"/>
      <c r="C496" s="463"/>
      <c r="D496" s="463"/>
      <c r="E496" s="463"/>
      <c r="F496" s="463"/>
      <c r="G496" s="463"/>
      <c r="H496" s="463"/>
      <c r="I496" s="433"/>
      <c r="J496" s="858"/>
      <c r="K496" s="859"/>
      <c r="L496" s="859"/>
      <c r="M496" s="859"/>
      <c r="N496" s="860"/>
      <c r="O496" s="858"/>
      <c r="P496" s="859"/>
      <c r="Q496" s="859"/>
      <c r="R496" s="859"/>
      <c r="S496" s="860"/>
      <c r="T496" s="858"/>
      <c r="U496" s="859"/>
      <c r="V496" s="859"/>
      <c r="W496" s="859"/>
      <c r="X496" s="860"/>
      <c r="Y496" s="858"/>
      <c r="Z496" s="859"/>
      <c r="AA496" s="859"/>
      <c r="AB496" s="859"/>
      <c r="AC496" s="860"/>
      <c r="AD496" s="858">
        <f>J496+O496-T496-Y496</f>
        <v>0</v>
      </c>
      <c r="AE496" s="859"/>
      <c r="AF496" s="859"/>
      <c r="AG496" s="859"/>
      <c r="AH496" s="860"/>
    </row>
    <row r="497" spans="1:35">
      <c r="A497" s="434"/>
      <c r="B497" s="784"/>
      <c r="C497" s="784"/>
      <c r="D497" s="784"/>
      <c r="E497" s="784"/>
      <c r="F497" s="784"/>
      <c r="G497" s="784"/>
      <c r="H497" s="784"/>
      <c r="I497" s="435"/>
      <c r="J497" s="861"/>
      <c r="K497" s="862"/>
      <c r="L497" s="862"/>
      <c r="M497" s="862"/>
      <c r="N497" s="863"/>
      <c r="O497" s="861"/>
      <c r="P497" s="862"/>
      <c r="Q497" s="862"/>
      <c r="R497" s="862"/>
      <c r="S497" s="863"/>
      <c r="T497" s="861"/>
      <c r="U497" s="862"/>
      <c r="V497" s="862"/>
      <c r="W497" s="862"/>
      <c r="X497" s="863"/>
      <c r="Y497" s="861"/>
      <c r="Z497" s="862"/>
      <c r="AA497" s="862"/>
      <c r="AB497" s="862"/>
      <c r="AC497" s="863"/>
      <c r="AD497" s="861"/>
      <c r="AE497" s="862"/>
      <c r="AF497" s="862"/>
      <c r="AG497" s="862"/>
      <c r="AH497" s="863"/>
      <c r="AI497" t="str">
        <f>IF(ROUND(AD496-Aktíva!D93-Aktíva!D112,0)=0,"","CHYBA")</f>
        <v/>
      </c>
    </row>
    <row r="498" spans="1:35">
      <c r="A498" s="432" t="s">
        <v>617</v>
      </c>
      <c r="B498" s="463"/>
      <c r="C498" s="463"/>
      <c r="D498" s="463"/>
      <c r="E498" s="463"/>
      <c r="F498" s="463"/>
      <c r="G498" s="463"/>
      <c r="H498" s="463"/>
      <c r="I498" s="433"/>
      <c r="J498" s="858"/>
      <c r="K498" s="859"/>
      <c r="L498" s="859"/>
      <c r="M498" s="859"/>
      <c r="N498" s="860"/>
      <c r="O498" s="858"/>
      <c r="P498" s="859"/>
      <c r="Q498" s="859"/>
      <c r="R498" s="859"/>
      <c r="S498" s="860"/>
      <c r="T498" s="858"/>
      <c r="U498" s="859"/>
      <c r="V498" s="859"/>
      <c r="W498" s="859"/>
      <c r="X498" s="860"/>
      <c r="Y498" s="858"/>
      <c r="Z498" s="859"/>
      <c r="AA498" s="859"/>
      <c r="AB498" s="859"/>
      <c r="AC498" s="860"/>
      <c r="AD498" s="858">
        <f>J498+O498-T498-Y498</f>
        <v>0</v>
      </c>
      <c r="AE498" s="859"/>
      <c r="AF498" s="859"/>
      <c r="AG498" s="859"/>
      <c r="AH498" s="860"/>
    </row>
    <row r="499" spans="1:35">
      <c r="A499" s="434"/>
      <c r="B499" s="784"/>
      <c r="C499" s="784"/>
      <c r="D499" s="784"/>
      <c r="E499" s="784"/>
      <c r="F499" s="784"/>
      <c r="G499" s="784"/>
      <c r="H499" s="784"/>
      <c r="I499" s="435"/>
      <c r="J499" s="861"/>
      <c r="K499" s="862"/>
      <c r="L499" s="862"/>
      <c r="M499" s="862"/>
      <c r="N499" s="863"/>
      <c r="O499" s="861"/>
      <c r="P499" s="862"/>
      <c r="Q499" s="862"/>
      <c r="R499" s="862"/>
      <c r="S499" s="863"/>
      <c r="T499" s="861"/>
      <c r="U499" s="862"/>
      <c r="V499" s="862"/>
      <c r="W499" s="862"/>
      <c r="X499" s="863"/>
      <c r="Y499" s="861"/>
      <c r="Z499" s="862"/>
      <c r="AA499" s="862"/>
      <c r="AB499" s="862"/>
      <c r="AC499" s="863"/>
      <c r="AD499" s="861"/>
      <c r="AE499" s="862"/>
      <c r="AF499" s="862"/>
      <c r="AG499" s="862"/>
      <c r="AH499" s="863"/>
      <c r="AI499" t="str">
        <f>IF(ROUND(AD498-Aktíva!D98-Aktíva!D114,0)=0,"","CHYBA")</f>
        <v/>
      </c>
    </row>
    <row r="500" spans="1:35">
      <c r="A500" s="432" t="s">
        <v>614</v>
      </c>
      <c r="B500" s="463"/>
      <c r="C500" s="463"/>
      <c r="D500" s="463"/>
      <c r="E500" s="463"/>
      <c r="F500" s="463"/>
      <c r="G500" s="463"/>
      <c r="H500" s="463"/>
      <c r="I500" s="433"/>
      <c r="J500" s="858">
        <v>20580</v>
      </c>
      <c r="K500" s="859"/>
      <c r="L500" s="859"/>
      <c r="M500" s="859"/>
      <c r="N500" s="860"/>
      <c r="O500" s="858"/>
      <c r="P500" s="859"/>
      <c r="Q500" s="859"/>
      <c r="R500" s="859"/>
      <c r="S500" s="860"/>
      <c r="T500" s="858"/>
      <c r="U500" s="859"/>
      <c r="V500" s="859"/>
      <c r="W500" s="859"/>
      <c r="X500" s="860"/>
      <c r="Y500" s="858"/>
      <c r="Z500" s="859"/>
      <c r="AA500" s="859"/>
      <c r="AB500" s="859"/>
      <c r="AC500" s="860"/>
      <c r="AD500" s="858">
        <f>J500+O500-T500-Y500</f>
        <v>20580</v>
      </c>
      <c r="AE500" s="859"/>
      <c r="AF500" s="859"/>
      <c r="AG500" s="859"/>
      <c r="AH500" s="860"/>
    </row>
    <row r="501" spans="1:35">
      <c r="A501" s="434"/>
      <c r="B501" s="784"/>
      <c r="C501" s="784"/>
      <c r="D501" s="784"/>
      <c r="E501" s="784"/>
      <c r="F501" s="784"/>
      <c r="G501" s="784"/>
      <c r="H501" s="784"/>
      <c r="I501" s="435"/>
      <c r="J501" s="861"/>
      <c r="K501" s="862"/>
      <c r="L501" s="862"/>
      <c r="M501" s="862"/>
      <c r="N501" s="863"/>
      <c r="O501" s="861"/>
      <c r="P501" s="862"/>
      <c r="Q501" s="862"/>
      <c r="R501" s="862"/>
      <c r="S501" s="863"/>
      <c r="T501" s="861"/>
      <c r="U501" s="862"/>
      <c r="V501" s="862"/>
      <c r="W501" s="862"/>
      <c r="X501" s="863"/>
      <c r="Y501" s="861"/>
      <c r="Z501" s="862"/>
      <c r="AA501" s="862"/>
      <c r="AB501" s="862"/>
      <c r="AC501" s="863"/>
      <c r="AD501" s="861"/>
      <c r="AE501" s="862"/>
      <c r="AF501" s="862"/>
      <c r="AG501" s="862"/>
      <c r="AH501" s="863"/>
    </row>
    <row r="502" spans="1:35">
      <c r="A502" s="462" t="s">
        <v>623</v>
      </c>
      <c r="B502" s="462"/>
      <c r="C502" s="462"/>
      <c r="D502" s="462"/>
      <c r="E502" s="462"/>
      <c r="F502" s="462"/>
      <c r="G502" s="462"/>
      <c r="H502" s="462"/>
      <c r="I502" s="462"/>
      <c r="J502" s="822">
        <f>SUM(J492:N501)</f>
        <v>31921</v>
      </c>
      <c r="K502" s="822"/>
      <c r="L502" s="822"/>
      <c r="M502" s="822"/>
      <c r="N502" s="822"/>
      <c r="O502" s="822">
        <f>SUM(O492:S501)</f>
        <v>23085</v>
      </c>
      <c r="P502" s="822"/>
      <c r="Q502" s="822"/>
      <c r="R502" s="822"/>
      <c r="S502" s="822"/>
      <c r="T502" s="822">
        <f>SUM(T492:X501)</f>
        <v>0</v>
      </c>
      <c r="U502" s="822"/>
      <c r="V502" s="822"/>
      <c r="W502" s="822"/>
      <c r="X502" s="822"/>
      <c r="Y502" s="822">
        <f>SUM(Y492:AC501)</f>
        <v>0</v>
      </c>
      <c r="Z502" s="822"/>
      <c r="AA502" s="822"/>
      <c r="AB502" s="822"/>
      <c r="AC502" s="822"/>
      <c r="AD502" s="822">
        <f>SUM(AD492:AH501)</f>
        <v>55006</v>
      </c>
      <c r="AE502" s="822"/>
      <c r="AF502" s="822"/>
      <c r="AG502" s="822"/>
      <c r="AH502" s="822"/>
    </row>
    <row r="503" spans="1:35">
      <c r="A503" s="462"/>
      <c r="B503" s="462"/>
      <c r="C503" s="462"/>
      <c r="D503" s="462"/>
      <c r="E503" s="462"/>
      <c r="F503" s="462"/>
      <c r="G503" s="462"/>
      <c r="H503" s="462"/>
      <c r="I503" s="462"/>
      <c r="J503" s="822"/>
      <c r="K503" s="822"/>
      <c r="L503" s="822"/>
      <c r="M503" s="822"/>
      <c r="N503" s="822"/>
      <c r="O503" s="822"/>
      <c r="P503" s="822"/>
      <c r="Q503" s="822"/>
      <c r="R503" s="822"/>
      <c r="S503" s="822"/>
      <c r="T503" s="822"/>
      <c r="U503" s="822"/>
      <c r="V503" s="822"/>
      <c r="W503" s="822"/>
      <c r="X503" s="822"/>
      <c r="Y503" s="822"/>
      <c r="Z503" s="822"/>
      <c r="AA503" s="822"/>
      <c r="AB503" s="822"/>
      <c r="AC503" s="822"/>
      <c r="AD503" s="822"/>
      <c r="AE503" s="822"/>
      <c r="AF503" s="822"/>
      <c r="AG503" s="822"/>
      <c r="AH503" s="822"/>
      <c r="AI503" t="str">
        <f>IF(ROUND(AD502-Aktíva!D85-Aktíva!D104,0)=0,"","CHYBA")</f>
        <v/>
      </c>
    </row>
    <row r="504" spans="1:35">
      <c r="A504" s="864"/>
      <c r="B504" s="864"/>
      <c r="C504" s="864"/>
      <c r="D504" s="864"/>
      <c r="E504" s="864"/>
      <c r="F504" s="864"/>
      <c r="G504" s="864"/>
      <c r="H504" s="864"/>
      <c r="I504" s="864"/>
      <c r="J504" s="865"/>
      <c r="K504" s="865"/>
      <c r="L504" s="865"/>
      <c r="M504" s="865"/>
      <c r="N504" s="865"/>
      <c r="O504" s="865"/>
      <c r="P504" s="865"/>
      <c r="Q504" s="865"/>
      <c r="R504" s="865"/>
      <c r="S504" s="865"/>
      <c r="T504" s="865"/>
      <c r="U504" s="865"/>
      <c r="V504" s="865"/>
      <c r="W504" s="865"/>
      <c r="X504" s="865"/>
      <c r="Y504" s="865"/>
      <c r="Z504" s="865"/>
      <c r="AA504" s="865"/>
      <c r="AB504" s="865"/>
      <c r="AC504" s="865"/>
      <c r="AD504" s="865"/>
      <c r="AE504" s="865"/>
      <c r="AF504" s="865"/>
      <c r="AG504" s="865"/>
      <c r="AH504" s="865"/>
    </row>
    <row r="505" spans="1:35">
      <c r="A505" s="392" t="s">
        <v>1549</v>
      </c>
      <c r="B505" s="392"/>
      <c r="C505" s="392"/>
      <c r="D505" s="392"/>
      <c r="E505" s="392"/>
      <c r="F505" s="392"/>
      <c r="G505" s="392"/>
      <c r="H505" s="392"/>
      <c r="I505" s="392"/>
      <c r="J505" s="392"/>
      <c r="K505" s="392"/>
      <c r="L505" s="392"/>
      <c r="M505" s="392"/>
      <c r="N505" s="392"/>
      <c r="O505" s="392"/>
      <c r="P505" s="392"/>
      <c r="Q505" s="392"/>
      <c r="R505" s="392"/>
      <c r="S505" s="392"/>
      <c r="T505" s="392"/>
      <c r="U505" s="392"/>
      <c r="V505" s="392"/>
      <c r="W505" s="392"/>
      <c r="X505" s="392"/>
      <c r="Y505" s="392"/>
      <c r="Z505" s="392"/>
      <c r="AA505" s="392"/>
      <c r="AB505" s="392"/>
      <c r="AC505" s="392"/>
      <c r="AD505" s="392"/>
      <c r="AE505" s="392"/>
      <c r="AF505" s="392"/>
      <c r="AG505" s="392"/>
      <c r="AH505" s="392"/>
    </row>
    <row r="506" spans="1:3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row>
    <row r="507" spans="1:35" ht="44.25" hidden="1" customHeight="1">
      <c r="A507" s="392" t="s">
        <v>1375</v>
      </c>
      <c r="B507" s="392"/>
      <c r="C507" s="392"/>
      <c r="D507" s="392"/>
      <c r="E507" s="392"/>
      <c r="F507" s="392"/>
      <c r="G507" s="392"/>
      <c r="H507" s="392"/>
      <c r="I507" s="392"/>
      <c r="J507" s="392"/>
      <c r="K507" s="392"/>
      <c r="L507" s="392"/>
      <c r="M507" s="392"/>
      <c r="N507" s="392"/>
      <c r="O507" s="392"/>
      <c r="P507" s="392"/>
      <c r="Q507" s="392"/>
      <c r="R507" s="392"/>
      <c r="S507" s="392"/>
      <c r="T507" s="392"/>
      <c r="U507" s="392"/>
      <c r="V507" s="392"/>
      <c r="W507" s="392"/>
      <c r="X507" s="392"/>
      <c r="Y507" s="392"/>
      <c r="Z507" s="392"/>
      <c r="AA507" s="392"/>
      <c r="AB507" s="392"/>
      <c r="AC507" s="392"/>
      <c r="AD507" s="392"/>
      <c r="AE507" s="392"/>
      <c r="AF507" s="392"/>
      <c r="AG507" s="392"/>
      <c r="AH507" s="392"/>
    </row>
    <row r="508" spans="1:35" hidden="1">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row>
    <row r="509" spans="1:35">
      <c r="A509" s="866"/>
      <c r="B509" s="866"/>
      <c r="C509" s="866"/>
      <c r="D509" s="866"/>
      <c r="E509" s="866"/>
      <c r="F509" s="866"/>
      <c r="G509" s="866"/>
      <c r="H509" s="866"/>
      <c r="I509" s="866"/>
      <c r="J509" s="866"/>
      <c r="K509" s="866"/>
      <c r="L509" s="866"/>
      <c r="M509" s="866"/>
      <c r="N509" s="866"/>
      <c r="O509" s="866"/>
      <c r="P509" s="866"/>
      <c r="Q509" s="866"/>
      <c r="R509" s="866"/>
      <c r="S509" s="866"/>
      <c r="T509" s="866"/>
      <c r="U509" s="866"/>
      <c r="V509" s="866"/>
      <c r="W509" s="866"/>
      <c r="X509" s="866"/>
      <c r="Y509" s="866"/>
      <c r="Z509" s="866"/>
      <c r="AA509" s="866"/>
      <c r="AB509" s="866"/>
      <c r="AC509" s="866"/>
      <c r="AD509" s="866"/>
      <c r="AE509" s="866"/>
      <c r="AF509" s="866"/>
      <c r="AG509" s="866"/>
      <c r="AH509" s="866"/>
    </row>
    <row r="510" spans="1:35" hidden="1">
      <c r="A510" s="168"/>
      <c r="B510" s="168"/>
      <c r="C510" s="168"/>
      <c r="D510" s="168"/>
      <c r="E510" s="168"/>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c r="AD510" s="168"/>
      <c r="AE510" s="168"/>
      <c r="AF510" s="168"/>
      <c r="AG510" s="168"/>
      <c r="AH510" s="168"/>
    </row>
    <row r="511" spans="1:35" hidden="1">
      <c r="A511" s="168"/>
      <c r="B511" s="168"/>
      <c r="C511" s="168"/>
      <c r="D511" s="168"/>
      <c r="E511" s="168"/>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c r="AD511" s="168"/>
      <c r="AE511" s="168"/>
      <c r="AF511" s="168"/>
      <c r="AG511" s="168"/>
      <c r="AH511" s="168"/>
    </row>
    <row r="512" spans="1:35">
      <c r="A512" s="176"/>
      <c r="B512" s="176"/>
      <c r="C512" s="176"/>
      <c r="D512" s="176"/>
      <c r="E512" s="176"/>
      <c r="F512" s="176"/>
      <c r="G512" s="176"/>
      <c r="H512" s="176"/>
      <c r="I512" s="176"/>
      <c r="J512" s="176"/>
      <c r="K512" s="176"/>
      <c r="L512" s="176"/>
      <c r="M512" s="176"/>
      <c r="N512" s="176"/>
      <c r="O512" s="176"/>
      <c r="P512" s="176"/>
      <c r="Q512" s="176"/>
      <c r="R512" s="176"/>
      <c r="S512" s="176"/>
      <c r="T512" s="176"/>
      <c r="U512" s="176"/>
      <c r="V512" s="176"/>
      <c r="W512" s="176"/>
      <c r="X512" s="176"/>
      <c r="Y512" s="176"/>
      <c r="Z512" s="176"/>
      <c r="AA512" s="176"/>
      <c r="AB512" s="176"/>
      <c r="AC512" s="176"/>
      <c r="AD512" s="176"/>
      <c r="AE512" s="176"/>
      <c r="AF512" s="176"/>
      <c r="AG512" s="176"/>
      <c r="AH512" s="176"/>
    </row>
    <row r="513" spans="1:35">
      <c r="A513" s="392" t="s">
        <v>626</v>
      </c>
      <c r="B513" s="396"/>
      <c r="C513" s="396"/>
      <c r="D513" s="396"/>
      <c r="E513" s="396"/>
      <c r="F513" s="396"/>
      <c r="G513" s="396"/>
      <c r="H513" s="396"/>
      <c r="I513" s="396"/>
      <c r="J513" s="396"/>
      <c r="K513" s="396"/>
      <c r="L513" s="396"/>
      <c r="M513" s="396"/>
      <c r="N513" s="396"/>
      <c r="O513" s="396"/>
      <c r="P513" s="396"/>
      <c r="Q513" s="396"/>
      <c r="R513" s="396"/>
      <c r="S513" s="396"/>
      <c r="T513" s="396"/>
      <c r="U513" s="396"/>
      <c r="V513" s="396"/>
      <c r="W513" s="396"/>
      <c r="X513" s="396"/>
      <c r="Y513" s="396"/>
      <c r="Z513" s="396"/>
      <c r="AA513" s="396"/>
      <c r="AB513" s="396"/>
      <c r="AC513" s="396"/>
      <c r="AD513" s="396"/>
      <c r="AE513" s="396"/>
      <c r="AF513" s="396"/>
      <c r="AG513" s="396"/>
      <c r="AH513" s="396"/>
    </row>
    <row r="514" spans="1:3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row>
    <row r="515" spans="1:35">
      <c r="A515" s="420" t="s">
        <v>133</v>
      </c>
      <c r="B515" s="420"/>
      <c r="C515" s="420"/>
      <c r="D515" s="420"/>
      <c r="E515" s="420"/>
      <c r="F515" s="420"/>
      <c r="G515" s="420"/>
      <c r="H515" s="420"/>
      <c r="I515" s="420"/>
      <c r="J515" s="420"/>
      <c r="K515" s="420" t="s">
        <v>625</v>
      </c>
      <c r="L515" s="420"/>
      <c r="M515" s="420"/>
      <c r="N515" s="420"/>
      <c r="O515" s="420"/>
      <c r="P515" s="420"/>
      <c r="Q515" s="420"/>
      <c r="R515" s="420"/>
      <c r="S515" s="420" t="s">
        <v>624</v>
      </c>
      <c r="T515" s="420"/>
      <c r="U515" s="420"/>
      <c r="V515" s="420"/>
      <c r="W515" s="420"/>
      <c r="X515" s="420"/>
      <c r="Y515" s="420"/>
      <c r="Z515" s="420"/>
      <c r="AA515" s="420" t="s">
        <v>623</v>
      </c>
      <c r="AB515" s="420"/>
      <c r="AC515" s="420"/>
      <c r="AD515" s="420"/>
      <c r="AE515" s="420"/>
      <c r="AF515" s="420"/>
      <c r="AG515" s="420"/>
      <c r="AH515" s="420"/>
    </row>
    <row r="516" spans="1:35">
      <c r="A516" s="462" t="s">
        <v>622</v>
      </c>
      <c r="B516" s="462"/>
      <c r="C516" s="462"/>
      <c r="D516" s="462"/>
      <c r="E516" s="462"/>
      <c r="F516" s="462"/>
      <c r="G516" s="462"/>
      <c r="H516" s="462"/>
      <c r="I516" s="462"/>
      <c r="J516" s="462"/>
      <c r="K516" s="462"/>
      <c r="L516" s="462"/>
      <c r="M516" s="462"/>
      <c r="N516" s="462"/>
      <c r="O516" s="462"/>
      <c r="P516" s="462"/>
      <c r="Q516" s="462"/>
      <c r="R516" s="462"/>
      <c r="S516" s="462"/>
      <c r="T516" s="462"/>
      <c r="U516" s="462"/>
      <c r="V516" s="462"/>
      <c r="W516" s="462"/>
      <c r="X516" s="462"/>
      <c r="Y516" s="462"/>
      <c r="Z516" s="462"/>
      <c r="AA516" s="462"/>
      <c r="AB516" s="462"/>
      <c r="AC516" s="462"/>
      <c r="AD516" s="462"/>
      <c r="AE516" s="462"/>
      <c r="AF516" s="462"/>
      <c r="AG516" s="462"/>
      <c r="AH516" s="462"/>
    </row>
    <row r="517" spans="1:35" ht="13.5" customHeight="1">
      <c r="A517" s="431" t="s">
        <v>620</v>
      </c>
      <c r="B517" s="431"/>
      <c r="C517" s="431"/>
      <c r="D517" s="431"/>
      <c r="E517" s="431"/>
      <c r="F517" s="431"/>
      <c r="G517" s="431"/>
      <c r="H517" s="431"/>
      <c r="I517" s="431"/>
      <c r="J517" s="431"/>
      <c r="K517" s="786"/>
      <c r="L517" s="786"/>
      <c r="M517" s="786"/>
      <c r="N517" s="786"/>
      <c r="O517" s="786"/>
      <c r="P517" s="786"/>
      <c r="Q517" s="786"/>
      <c r="R517" s="786"/>
      <c r="S517" s="786"/>
      <c r="T517" s="786"/>
      <c r="U517" s="786"/>
      <c r="V517" s="786"/>
      <c r="W517" s="786"/>
      <c r="X517" s="786"/>
      <c r="Y517" s="786"/>
      <c r="Z517" s="786"/>
      <c r="AA517" s="786">
        <f>K517+S517</f>
        <v>0</v>
      </c>
      <c r="AB517" s="786"/>
      <c r="AC517" s="786"/>
      <c r="AD517" s="786"/>
      <c r="AE517" s="786"/>
      <c r="AF517" s="786"/>
      <c r="AG517" s="786"/>
      <c r="AH517" s="786"/>
    </row>
    <row r="518" spans="1:35" ht="13.5" customHeight="1">
      <c r="A518" s="431"/>
      <c r="B518" s="431"/>
      <c r="C518" s="431"/>
      <c r="D518" s="431"/>
      <c r="E518" s="431"/>
      <c r="F518" s="431"/>
      <c r="G518" s="431"/>
      <c r="H518" s="431"/>
      <c r="I518" s="431"/>
      <c r="J518" s="431"/>
      <c r="K518" s="786"/>
      <c r="L518" s="786"/>
      <c r="M518" s="786"/>
      <c r="N518" s="786"/>
      <c r="O518" s="786"/>
      <c r="P518" s="786"/>
      <c r="Q518" s="786"/>
      <c r="R518" s="786"/>
      <c r="S518" s="786"/>
      <c r="T518" s="786"/>
      <c r="U518" s="786"/>
      <c r="V518" s="786"/>
      <c r="W518" s="786"/>
      <c r="X518" s="786"/>
      <c r="Y518" s="786"/>
      <c r="Z518" s="786"/>
      <c r="AA518" s="786"/>
      <c r="AB518" s="786"/>
      <c r="AC518" s="786"/>
      <c r="AD518" s="786"/>
      <c r="AE518" s="786"/>
      <c r="AF518" s="786"/>
      <c r="AG518" s="786"/>
      <c r="AH518" s="786"/>
      <c r="AI518" t="str">
        <f>IF(ROUND(AA517-Aktíva!D86,0)=0,"","CHYBA")</f>
        <v/>
      </c>
    </row>
    <row r="519" spans="1:35" ht="13.5" customHeight="1">
      <c r="A519" s="431" t="s">
        <v>619</v>
      </c>
      <c r="B519" s="431"/>
      <c r="C519" s="431"/>
      <c r="D519" s="431"/>
      <c r="E519" s="431"/>
      <c r="F519" s="431"/>
      <c r="G519" s="431"/>
      <c r="H519" s="431"/>
      <c r="I519" s="431"/>
      <c r="J519" s="431"/>
      <c r="K519" s="786"/>
      <c r="L519" s="786"/>
      <c r="M519" s="786"/>
      <c r="N519" s="786"/>
      <c r="O519" s="786"/>
      <c r="P519" s="786"/>
      <c r="Q519" s="786"/>
      <c r="R519" s="786"/>
      <c r="S519" s="786"/>
      <c r="T519" s="786"/>
      <c r="U519" s="786"/>
      <c r="V519" s="786"/>
      <c r="W519" s="786"/>
      <c r="X519" s="786"/>
      <c r="Y519" s="786"/>
      <c r="Z519" s="786"/>
      <c r="AA519" s="786">
        <f>K519+S519</f>
        <v>0</v>
      </c>
      <c r="AB519" s="786"/>
      <c r="AC519" s="786"/>
      <c r="AD519" s="786"/>
      <c r="AE519" s="786"/>
      <c r="AF519" s="786"/>
      <c r="AG519" s="786"/>
      <c r="AH519" s="786"/>
    </row>
    <row r="520" spans="1:35" ht="13.5" customHeight="1">
      <c r="A520" s="431"/>
      <c r="B520" s="431"/>
      <c r="C520" s="431"/>
      <c r="D520" s="431"/>
      <c r="E520" s="431"/>
      <c r="F520" s="431"/>
      <c r="G520" s="431"/>
      <c r="H520" s="431"/>
      <c r="I520" s="431"/>
      <c r="J520" s="431"/>
      <c r="K520" s="786"/>
      <c r="L520" s="786"/>
      <c r="M520" s="786"/>
      <c r="N520" s="786"/>
      <c r="O520" s="786"/>
      <c r="P520" s="786"/>
      <c r="Q520" s="786"/>
      <c r="R520" s="786"/>
      <c r="S520" s="786"/>
      <c r="T520" s="786"/>
      <c r="U520" s="786"/>
      <c r="V520" s="786"/>
      <c r="W520" s="786"/>
      <c r="X520" s="786"/>
      <c r="Y520" s="786"/>
      <c r="Z520" s="786"/>
      <c r="AA520" s="786"/>
      <c r="AB520" s="786"/>
      <c r="AC520" s="786"/>
      <c r="AD520" s="786"/>
      <c r="AE520" s="786"/>
      <c r="AF520" s="786"/>
      <c r="AG520" s="786"/>
      <c r="AH520" s="786"/>
      <c r="AI520" t="str">
        <f>IF(ROUND(AA519-Aktíva!D90,0)=0,"","CHYBA")</f>
        <v/>
      </c>
    </row>
    <row r="521" spans="1:35" ht="13.5" customHeight="1">
      <c r="A521" s="431" t="s">
        <v>618</v>
      </c>
      <c r="B521" s="431"/>
      <c r="C521" s="431"/>
      <c r="D521" s="431"/>
      <c r="E521" s="431"/>
      <c r="F521" s="431"/>
      <c r="G521" s="431"/>
      <c r="H521" s="431"/>
      <c r="I521" s="431"/>
      <c r="J521" s="431"/>
      <c r="K521" s="786"/>
      <c r="L521" s="786"/>
      <c r="M521" s="786"/>
      <c r="N521" s="786"/>
      <c r="O521" s="786"/>
      <c r="P521" s="786"/>
      <c r="Q521" s="786"/>
      <c r="R521" s="786"/>
      <c r="S521" s="786"/>
      <c r="T521" s="786"/>
      <c r="U521" s="786"/>
      <c r="V521" s="786"/>
      <c r="W521" s="786"/>
      <c r="X521" s="786"/>
      <c r="Y521" s="786"/>
      <c r="Z521" s="786"/>
      <c r="AA521" s="786">
        <f>K521+S521</f>
        <v>0</v>
      </c>
      <c r="AB521" s="786"/>
      <c r="AC521" s="786"/>
      <c r="AD521" s="786"/>
      <c r="AE521" s="786"/>
      <c r="AF521" s="786"/>
      <c r="AG521" s="786"/>
      <c r="AH521" s="786"/>
    </row>
    <row r="522" spans="1:35" ht="13.5" customHeight="1">
      <c r="A522" s="431"/>
      <c r="B522" s="431"/>
      <c r="C522" s="431"/>
      <c r="D522" s="431"/>
      <c r="E522" s="431"/>
      <c r="F522" s="431"/>
      <c r="G522" s="431"/>
      <c r="H522" s="431"/>
      <c r="I522" s="431"/>
      <c r="J522" s="431"/>
      <c r="K522" s="786"/>
      <c r="L522" s="786"/>
      <c r="M522" s="786"/>
      <c r="N522" s="786"/>
      <c r="O522" s="786"/>
      <c r="P522" s="786"/>
      <c r="Q522" s="786"/>
      <c r="R522" s="786"/>
      <c r="S522" s="786"/>
      <c r="T522" s="786"/>
      <c r="U522" s="786"/>
      <c r="V522" s="786"/>
      <c r="W522" s="786"/>
      <c r="X522" s="786"/>
      <c r="Y522" s="786"/>
      <c r="Z522" s="786"/>
      <c r="AA522" s="786"/>
      <c r="AB522" s="786"/>
      <c r="AC522" s="786"/>
      <c r="AD522" s="786"/>
      <c r="AE522" s="786"/>
      <c r="AF522" s="786"/>
      <c r="AG522" s="786"/>
      <c r="AH522" s="786"/>
      <c r="AI522" t="str">
        <f>IF(ROUND(AA521-Aktíva!D92,0)=0,"","CHYBA")</f>
        <v/>
      </c>
    </row>
    <row r="523" spans="1:35" ht="13.5" customHeight="1">
      <c r="A523" s="431" t="s">
        <v>617</v>
      </c>
      <c r="B523" s="431"/>
      <c r="C523" s="431"/>
      <c r="D523" s="431"/>
      <c r="E523" s="431"/>
      <c r="F523" s="431"/>
      <c r="G523" s="431"/>
      <c r="H523" s="431"/>
      <c r="I523" s="431"/>
      <c r="J523" s="431"/>
      <c r="K523" s="786"/>
      <c r="L523" s="786"/>
      <c r="M523" s="786"/>
      <c r="N523" s="786"/>
      <c r="O523" s="786"/>
      <c r="P523" s="786"/>
      <c r="Q523" s="786"/>
      <c r="R523" s="786"/>
      <c r="S523" s="786"/>
      <c r="T523" s="786"/>
      <c r="U523" s="786"/>
      <c r="V523" s="786"/>
      <c r="W523" s="786"/>
      <c r="X523" s="786"/>
      <c r="Y523" s="786"/>
      <c r="Z523" s="786"/>
      <c r="AA523" s="786">
        <f>K523+S523</f>
        <v>0</v>
      </c>
      <c r="AB523" s="786"/>
      <c r="AC523" s="786"/>
      <c r="AD523" s="786"/>
      <c r="AE523" s="786"/>
      <c r="AF523" s="786"/>
      <c r="AG523" s="786"/>
      <c r="AH523" s="786"/>
    </row>
    <row r="524" spans="1:35" ht="13.5" customHeight="1">
      <c r="A524" s="431"/>
      <c r="B524" s="431"/>
      <c r="C524" s="431"/>
      <c r="D524" s="431"/>
      <c r="E524" s="431"/>
      <c r="F524" s="431"/>
      <c r="G524" s="431"/>
      <c r="H524" s="431"/>
      <c r="I524" s="431"/>
      <c r="J524" s="431"/>
      <c r="K524" s="786"/>
      <c r="L524" s="786"/>
      <c r="M524" s="786"/>
      <c r="N524" s="786"/>
      <c r="O524" s="786"/>
      <c r="P524" s="786"/>
      <c r="Q524" s="786"/>
      <c r="R524" s="786"/>
      <c r="S524" s="786"/>
      <c r="T524" s="786"/>
      <c r="U524" s="786"/>
      <c r="V524" s="786"/>
      <c r="W524" s="786"/>
      <c r="X524" s="786"/>
      <c r="Y524" s="786"/>
      <c r="Z524" s="786"/>
      <c r="AA524" s="786"/>
      <c r="AB524" s="786"/>
      <c r="AC524" s="786"/>
      <c r="AD524" s="786"/>
      <c r="AE524" s="786"/>
      <c r="AF524" s="786"/>
      <c r="AG524" s="786"/>
      <c r="AH524" s="786"/>
      <c r="AI524" t="str">
        <f>IF(ROUND(AA523-Aktíva!D97,0)=0,"","CHYBA")</f>
        <v/>
      </c>
    </row>
    <row r="525" spans="1:35" ht="13.5" customHeight="1">
      <c r="A525" s="431" t="s">
        <v>614</v>
      </c>
      <c r="B525" s="431"/>
      <c r="C525" s="431"/>
      <c r="D525" s="431"/>
      <c r="E525" s="431"/>
      <c r="F525" s="431"/>
      <c r="G525" s="431"/>
      <c r="H525" s="431"/>
      <c r="I525" s="431"/>
      <c r="J525" s="431"/>
      <c r="K525" s="786"/>
      <c r="L525" s="786"/>
      <c r="M525" s="786"/>
      <c r="N525" s="786"/>
      <c r="O525" s="786"/>
      <c r="P525" s="786"/>
      <c r="Q525" s="786"/>
      <c r="R525" s="786"/>
      <c r="S525" s="786"/>
      <c r="T525" s="786"/>
      <c r="U525" s="786"/>
      <c r="V525" s="786"/>
      <c r="W525" s="786"/>
      <c r="X525" s="786"/>
      <c r="Y525" s="786"/>
      <c r="Z525" s="786"/>
      <c r="AA525" s="786">
        <f>K525+S525</f>
        <v>0</v>
      </c>
      <c r="AB525" s="786"/>
      <c r="AC525" s="786"/>
      <c r="AD525" s="786"/>
      <c r="AE525" s="786"/>
      <c r="AF525" s="786"/>
      <c r="AG525" s="786"/>
      <c r="AH525" s="786"/>
    </row>
    <row r="526" spans="1:35" ht="13.5" customHeight="1">
      <c r="A526" s="431"/>
      <c r="B526" s="431"/>
      <c r="C526" s="431"/>
      <c r="D526" s="431"/>
      <c r="E526" s="431"/>
      <c r="F526" s="431"/>
      <c r="G526" s="431"/>
      <c r="H526" s="431"/>
      <c r="I526" s="431"/>
      <c r="J526" s="431"/>
      <c r="K526" s="786"/>
      <c r="L526" s="786"/>
      <c r="M526" s="786"/>
      <c r="N526" s="786"/>
      <c r="O526" s="786"/>
      <c r="P526" s="786"/>
      <c r="Q526" s="786"/>
      <c r="R526" s="786"/>
      <c r="S526" s="786"/>
      <c r="T526" s="786"/>
      <c r="U526" s="786"/>
      <c r="V526" s="786"/>
      <c r="W526" s="786"/>
      <c r="X526" s="786"/>
      <c r="Y526" s="786"/>
      <c r="Z526" s="786"/>
      <c r="AA526" s="786"/>
      <c r="AB526" s="786"/>
      <c r="AC526" s="786"/>
      <c r="AD526" s="786"/>
      <c r="AE526" s="786"/>
      <c r="AF526" s="786"/>
      <c r="AG526" s="786"/>
      <c r="AH526" s="786"/>
      <c r="AI526" t="str">
        <f>IF(ROUND(AA525-Aktíva!D99,0)=0,"","CHYBA")</f>
        <v/>
      </c>
    </row>
    <row r="527" spans="1:35" ht="13.5" customHeight="1">
      <c r="A527" s="462" t="s">
        <v>607</v>
      </c>
      <c r="B527" s="462"/>
      <c r="C527" s="462"/>
      <c r="D527" s="462"/>
      <c r="E527" s="462"/>
      <c r="F527" s="462"/>
      <c r="G527" s="462"/>
      <c r="H527" s="462"/>
      <c r="I527" s="462"/>
      <c r="J527" s="462"/>
      <c r="K527" s="822">
        <f>SUM(K517:R526)</f>
        <v>0</v>
      </c>
      <c r="L527" s="822"/>
      <c r="M527" s="822"/>
      <c r="N527" s="822"/>
      <c r="O527" s="822"/>
      <c r="P527" s="822"/>
      <c r="Q527" s="822"/>
      <c r="R527" s="822"/>
      <c r="S527" s="822">
        <f>SUM(S517:Z526)</f>
        <v>0</v>
      </c>
      <c r="T527" s="822"/>
      <c r="U527" s="822"/>
      <c r="V527" s="822"/>
      <c r="W527" s="822"/>
      <c r="X527" s="822"/>
      <c r="Y527" s="822"/>
      <c r="Z527" s="822"/>
      <c r="AA527" s="822">
        <f>SUM(AA517:AH526)</f>
        <v>0</v>
      </c>
      <c r="AB527" s="822"/>
      <c r="AC527" s="822"/>
      <c r="AD527" s="822"/>
      <c r="AE527" s="822"/>
      <c r="AF527" s="822"/>
      <c r="AG527" s="822"/>
      <c r="AH527" s="822"/>
    </row>
    <row r="528" spans="1:35" ht="13.5" customHeight="1">
      <c r="A528" s="462"/>
      <c r="B528" s="462"/>
      <c r="C528" s="462"/>
      <c r="D528" s="462"/>
      <c r="E528" s="462"/>
      <c r="F528" s="462"/>
      <c r="G528" s="462"/>
      <c r="H528" s="462"/>
      <c r="I528" s="462"/>
      <c r="J528" s="462"/>
      <c r="K528" s="822"/>
      <c r="L528" s="822"/>
      <c r="M528" s="822"/>
      <c r="N528" s="822"/>
      <c r="O528" s="822"/>
      <c r="P528" s="822"/>
      <c r="Q528" s="822"/>
      <c r="R528" s="822"/>
      <c r="S528" s="822"/>
      <c r="T528" s="822"/>
      <c r="U528" s="822"/>
      <c r="V528" s="822"/>
      <c r="W528" s="822"/>
      <c r="X528" s="822"/>
      <c r="Y528" s="822"/>
      <c r="Z528" s="822"/>
      <c r="AA528" s="822"/>
      <c r="AB528" s="822"/>
      <c r="AC528" s="822"/>
      <c r="AD528" s="822"/>
      <c r="AE528" s="822"/>
      <c r="AF528" s="822"/>
      <c r="AG528" s="822"/>
      <c r="AH528" s="822"/>
      <c r="AI528" t="str">
        <f>IF(ROUND(AA527-Aktíva!D84+Aktíva!D101,0)=0,"","CHYBA")</f>
        <v/>
      </c>
    </row>
    <row r="529" spans="1:35">
      <c r="A529" s="867" t="s">
        <v>621</v>
      </c>
      <c r="B529" s="868"/>
      <c r="C529" s="868"/>
      <c r="D529" s="868"/>
      <c r="E529" s="868"/>
      <c r="F529" s="868"/>
      <c r="G529" s="868"/>
      <c r="H529" s="868"/>
      <c r="I529" s="868"/>
      <c r="J529" s="868"/>
      <c r="K529" s="868"/>
      <c r="L529" s="868"/>
      <c r="M529" s="868"/>
      <c r="N529" s="868"/>
      <c r="O529" s="868"/>
      <c r="P529" s="868"/>
      <c r="Q529" s="868"/>
      <c r="R529" s="868"/>
      <c r="S529" s="868"/>
      <c r="T529" s="868"/>
      <c r="U529" s="868"/>
      <c r="V529" s="868"/>
      <c r="W529" s="868"/>
      <c r="X529" s="868"/>
      <c r="Y529" s="868"/>
      <c r="Z529" s="868"/>
      <c r="AA529" s="868"/>
      <c r="AB529" s="868"/>
      <c r="AC529" s="868"/>
      <c r="AD529" s="868"/>
      <c r="AE529" s="868"/>
      <c r="AF529" s="868"/>
      <c r="AG529" s="868"/>
      <c r="AH529" s="869"/>
    </row>
    <row r="530" spans="1:35" ht="13.5" customHeight="1">
      <c r="A530" s="431" t="s">
        <v>620</v>
      </c>
      <c r="B530" s="431"/>
      <c r="C530" s="431"/>
      <c r="D530" s="431"/>
      <c r="E530" s="431"/>
      <c r="F530" s="431"/>
      <c r="G530" s="431"/>
      <c r="H530" s="431"/>
      <c r="I530" s="431"/>
      <c r="J530" s="431"/>
      <c r="K530" s="819">
        <v>1455497</v>
      </c>
      <c r="L530" s="819"/>
      <c r="M530" s="819"/>
      <c r="N530" s="819"/>
      <c r="O530" s="819"/>
      <c r="P530" s="819"/>
      <c r="Q530" s="819"/>
      <c r="R530" s="819"/>
      <c r="S530" s="819">
        <v>303498</v>
      </c>
      <c r="T530" s="819"/>
      <c r="U530" s="819"/>
      <c r="V530" s="819"/>
      <c r="W530" s="819"/>
      <c r="X530" s="819"/>
      <c r="Y530" s="819"/>
      <c r="Z530" s="819"/>
      <c r="AA530" s="819">
        <v>1758995</v>
      </c>
      <c r="AB530" s="819"/>
      <c r="AC530" s="819"/>
      <c r="AD530" s="819"/>
      <c r="AE530" s="819"/>
      <c r="AF530" s="819"/>
      <c r="AG530" s="819"/>
      <c r="AH530" s="819"/>
    </row>
    <row r="531" spans="1:35" ht="13.5" customHeight="1">
      <c r="A531" s="431"/>
      <c r="B531" s="431"/>
      <c r="C531" s="431"/>
      <c r="D531" s="431"/>
      <c r="E531" s="431"/>
      <c r="F531" s="431"/>
      <c r="G531" s="431"/>
      <c r="H531" s="431"/>
      <c r="I531" s="431"/>
      <c r="J531" s="431"/>
      <c r="K531" s="819"/>
      <c r="L531" s="819"/>
      <c r="M531" s="819"/>
      <c r="N531" s="819"/>
      <c r="O531" s="819"/>
      <c r="P531" s="819"/>
      <c r="Q531" s="819"/>
      <c r="R531" s="819"/>
      <c r="S531" s="819"/>
      <c r="T531" s="819"/>
      <c r="U531" s="819"/>
      <c r="V531" s="819"/>
      <c r="W531" s="819"/>
      <c r="X531" s="819"/>
      <c r="Y531" s="819"/>
      <c r="Z531" s="819"/>
      <c r="AA531" s="819"/>
      <c r="AB531" s="819"/>
      <c r="AC531" s="819"/>
      <c r="AD531" s="819"/>
      <c r="AE531" s="819"/>
      <c r="AF531" s="819"/>
      <c r="AG531" s="819"/>
      <c r="AH531" s="819"/>
      <c r="AI531" t="str">
        <f>IF(ROUND(AA530-Aktíva!D105,0)=0,"","CHYBA")</f>
        <v/>
      </c>
    </row>
    <row r="532" spans="1:35" ht="13.5" customHeight="1">
      <c r="A532" s="431" t="s">
        <v>619</v>
      </c>
      <c r="B532" s="431"/>
      <c r="C532" s="431"/>
      <c r="D532" s="431"/>
      <c r="E532" s="431"/>
      <c r="F532" s="431"/>
      <c r="G532" s="431"/>
      <c r="H532" s="431"/>
      <c r="I532" s="431"/>
      <c r="J532" s="431"/>
      <c r="K532" s="786"/>
      <c r="L532" s="786"/>
      <c r="M532" s="786"/>
      <c r="N532" s="786"/>
      <c r="O532" s="786"/>
      <c r="P532" s="786"/>
      <c r="Q532" s="786"/>
      <c r="R532" s="786"/>
      <c r="S532" s="786"/>
      <c r="T532" s="786"/>
      <c r="U532" s="786"/>
      <c r="V532" s="786"/>
      <c r="W532" s="786"/>
      <c r="X532" s="786"/>
      <c r="Y532" s="786"/>
      <c r="Z532" s="786"/>
      <c r="AA532" s="786">
        <v>0</v>
      </c>
      <c r="AB532" s="786"/>
      <c r="AC532" s="786"/>
      <c r="AD532" s="786"/>
      <c r="AE532" s="786"/>
      <c r="AF532" s="786"/>
      <c r="AG532" s="786"/>
      <c r="AH532" s="786"/>
    </row>
    <row r="533" spans="1:35" ht="13.5" customHeight="1">
      <c r="A533" s="431"/>
      <c r="B533" s="431"/>
      <c r="C533" s="431"/>
      <c r="D533" s="431"/>
      <c r="E533" s="431"/>
      <c r="F533" s="431"/>
      <c r="G533" s="431"/>
      <c r="H533" s="431"/>
      <c r="I533" s="431"/>
      <c r="J533" s="431"/>
      <c r="K533" s="786"/>
      <c r="L533" s="786"/>
      <c r="M533" s="786"/>
      <c r="N533" s="786"/>
      <c r="O533" s="786"/>
      <c r="P533" s="786"/>
      <c r="Q533" s="786"/>
      <c r="R533" s="786"/>
      <c r="S533" s="786"/>
      <c r="T533" s="786"/>
      <c r="U533" s="786"/>
      <c r="V533" s="786"/>
      <c r="W533" s="786"/>
      <c r="X533" s="786"/>
      <c r="Y533" s="786"/>
      <c r="Z533" s="786"/>
      <c r="AA533" s="786"/>
      <c r="AB533" s="786"/>
      <c r="AC533" s="786"/>
      <c r="AD533" s="786"/>
      <c r="AE533" s="786"/>
      <c r="AF533" s="786"/>
      <c r="AG533" s="786"/>
      <c r="AH533" s="786"/>
      <c r="AI533" t="str">
        <f>IF(ROUND(AA532-Aktíva!D109,0)=0,"","CHYBA")</f>
        <v/>
      </c>
    </row>
    <row r="534" spans="1:35" ht="13.5" customHeight="1">
      <c r="A534" s="431" t="s">
        <v>618</v>
      </c>
      <c r="B534" s="431"/>
      <c r="C534" s="431"/>
      <c r="D534" s="431"/>
      <c r="E534" s="431"/>
      <c r="F534" s="431"/>
      <c r="G534" s="431"/>
      <c r="H534" s="431"/>
      <c r="I534" s="431"/>
      <c r="J534" s="431"/>
      <c r="K534" s="786"/>
      <c r="L534" s="786"/>
      <c r="M534" s="786"/>
      <c r="N534" s="786"/>
      <c r="O534" s="786"/>
      <c r="P534" s="786"/>
      <c r="Q534" s="786"/>
      <c r="R534" s="786"/>
      <c r="S534" s="786"/>
      <c r="T534" s="786"/>
      <c r="U534" s="786"/>
      <c r="V534" s="786"/>
      <c r="W534" s="786"/>
      <c r="X534" s="786"/>
      <c r="Y534" s="786"/>
      <c r="Z534" s="786"/>
      <c r="AA534" s="786">
        <v>0</v>
      </c>
      <c r="AB534" s="786"/>
      <c r="AC534" s="786"/>
      <c r="AD534" s="786"/>
      <c r="AE534" s="786"/>
      <c r="AF534" s="786"/>
      <c r="AG534" s="786"/>
      <c r="AH534" s="786"/>
    </row>
    <row r="535" spans="1:35" ht="13.5" customHeight="1">
      <c r="A535" s="431"/>
      <c r="B535" s="431"/>
      <c r="C535" s="431"/>
      <c r="D535" s="431"/>
      <c r="E535" s="431"/>
      <c r="F535" s="431"/>
      <c r="G535" s="431"/>
      <c r="H535" s="431"/>
      <c r="I535" s="431"/>
      <c r="J535" s="431"/>
      <c r="K535" s="786"/>
      <c r="L535" s="786"/>
      <c r="M535" s="786"/>
      <c r="N535" s="786"/>
      <c r="O535" s="786"/>
      <c r="P535" s="786"/>
      <c r="Q535" s="786"/>
      <c r="R535" s="786"/>
      <c r="S535" s="786"/>
      <c r="T535" s="786"/>
      <c r="U535" s="786"/>
      <c r="V535" s="786"/>
      <c r="W535" s="786"/>
      <c r="X535" s="786"/>
      <c r="Y535" s="786"/>
      <c r="Z535" s="786"/>
      <c r="AA535" s="786"/>
      <c r="AB535" s="786"/>
      <c r="AC535" s="786"/>
      <c r="AD535" s="786"/>
      <c r="AE535" s="786"/>
      <c r="AF535" s="786"/>
      <c r="AG535" s="786"/>
      <c r="AH535" s="786"/>
      <c r="AI535" t="str">
        <f>IF(ROUND(AA534-Aktíva!D111,0)=0,"","CHYBA")</f>
        <v/>
      </c>
    </row>
    <row r="536" spans="1:35" ht="13.5" customHeight="1">
      <c r="A536" s="431" t="s">
        <v>617</v>
      </c>
      <c r="B536" s="431"/>
      <c r="C536" s="431"/>
      <c r="D536" s="431"/>
      <c r="E536" s="431"/>
      <c r="F536" s="431"/>
      <c r="G536" s="431"/>
      <c r="H536" s="431"/>
      <c r="I536" s="431"/>
      <c r="J536" s="431"/>
      <c r="K536" s="786"/>
      <c r="L536" s="786"/>
      <c r="M536" s="786"/>
      <c r="N536" s="786"/>
      <c r="O536" s="786"/>
      <c r="P536" s="786"/>
      <c r="Q536" s="786"/>
      <c r="R536" s="786"/>
      <c r="S536" s="786"/>
      <c r="T536" s="786"/>
      <c r="U536" s="786"/>
      <c r="V536" s="786"/>
      <c r="W536" s="786"/>
      <c r="X536" s="786"/>
      <c r="Y536" s="786"/>
      <c r="Z536" s="786"/>
      <c r="AA536" s="786">
        <v>0</v>
      </c>
      <c r="AB536" s="786"/>
      <c r="AC536" s="786"/>
      <c r="AD536" s="786"/>
      <c r="AE536" s="786"/>
      <c r="AF536" s="786"/>
      <c r="AG536" s="786"/>
      <c r="AH536" s="786"/>
    </row>
    <row r="537" spans="1:35" ht="13.5" customHeight="1">
      <c r="A537" s="431"/>
      <c r="B537" s="431"/>
      <c r="C537" s="431"/>
      <c r="D537" s="431"/>
      <c r="E537" s="431"/>
      <c r="F537" s="431"/>
      <c r="G537" s="431"/>
      <c r="H537" s="431"/>
      <c r="I537" s="431"/>
      <c r="J537" s="431"/>
      <c r="K537" s="786"/>
      <c r="L537" s="786"/>
      <c r="M537" s="786"/>
      <c r="N537" s="786"/>
      <c r="O537" s="786"/>
      <c r="P537" s="786"/>
      <c r="Q537" s="786"/>
      <c r="R537" s="786"/>
      <c r="S537" s="786"/>
      <c r="T537" s="786"/>
      <c r="U537" s="786"/>
      <c r="V537" s="786"/>
      <c r="W537" s="786"/>
      <c r="X537" s="786"/>
      <c r="Y537" s="786"/>
      <c r="Z537" s="786"/>
      <c r="AA537" s="786"/>
      <c r="AB537" s="786"/>
      <c r="AC537" s="786"/>
      <c r="AD537" s="786"/>
      <c r="AE537" s="786"/>
      <c r="AF537" s="786"/>
      <c r="AG537" s="786"/>
      <c r="AH537" s="786"/>
      <c r="AI537" t="str">
        <f>IF(ROUND(AA536-Aktíva!D113,0)=0,"","CHYBA")</f>
        <v/>
      </c>
    </row>
    <row r="538" spans="1:35" ht="13.5" customHeight="1">
      <c r="A538" s="431" t="s">
        <v>616</v>
      </c>
      <c r="B538" s="431"/>
      <c r="C538" s="431"/>
      <c r="D538" s="431"/>
      <c r="E538" s="431"/>
      <c r="F538" s="431"/>
      <c r="G538" s="431"/>
      <c r="H538" s="431"/>
      <c r="I538" s="431"/>
      <c r="J538" s="431"/>
      <c r="K538" s="786"/>
      <c r="L538" s="786"/>
      <c r="M538" s="786"/>
      <c r="N538" s="786"/>
      <c r="O538" s="786"/>
      <c r="P538" s="786"/>
      <c r="Q538" s="786"/>
      <c r="R538" s="786"/>
      <c r="S538" s="786"/>
      <c r="T538" s="786"/>
      <c r="U538" s="786"/>
      <c r="V538" s="786"/>
      <c r="W538" s="786"/>
      <c r="X538" s="786"/>
      <c r="Y538" s="786"/>
      <c r="Z538" s="786"/>
      <c r="AA538" s="786">
        <v>0</v>
      </c>
      <c r="AB538" s="786"/>
      <c r="AC538" s="786"/>
      <c r="AD538" s="786"/>
      <c r="AE538" s="786"/>
      <c r="AF538" s="786"/>
      <c r="AG538" s="786"/>
      <c r="AH538" s="786"/>
    </row>
    <row r="539" spans="1:35" ht="13.5" customHeight="1">
      <c r="A539" s="431"/>
      <c r="B539" s="431"/>
      <c r="C539" s="431"/>
      <c r="D539" s="431"/>
      <c r="E539" s="431"/>
      <c r="F539" s="431"/>
      <c r="G539" s="431"/>
      <c r="H539" s="431"/>
      <c r="I539" s="431"/>
      <c r="J539" s="431"/>
      <c r="K539" s="786"/>
      <c r="L539" s="786"/>
      <c r="M539" s="786"/>
      <c r="N539" s="786"/>
      <c r="O539" s="786"/>
      <c r="P539" s="786"/>
      <c r="Q539" s="786"/>
      <c r="R539" s="786"/>
      <c r="S539" s="786"/>
      <c r="T539" s="786"/>
      <c r="U539" s="786"/>
      <c r="V539" s="786"/>
      <c r="W539" s="786"/>
      <c r="X539" s="786"/>
      <c r="Y539" s="786"/>
      <c r="Z539" s="786"/>
      <c r="AA539" s="786"/>
      <c r="AB539" s="786"/>
      <c r="AC539" s="786"/>
      <c r="AD539" s="786"/>
      <c r="AE539" s="786"/>
      <c r="AF539" s="786"/>
      <c r="AG539" s="786"/>
      <c r="AH539" s="786"/>
      <c r="AI539" t="str">
        <f>IF(ROUND(AA538-Aktíva!D115,0)=0,"","CHYBA")</f>
        <v/>
      </c>
    </row>
    <row r="540" spans="1:35" ht="13.5" customHeight="1">
      <c r="A540" s="431" t="s">
        <v>615</v>
      </c>
      <c r="B540" s="431"/>
      <c r="C540" s="431"/>
      <c r="D540" s="431"/>
      <c r="E540" s="431"/>
      <c r="F540" s="431"/>
      <c r="G540" s="431"/>
      <c r="H540" s="431"/>
      <c r="I540" s="431"/>
      <c r="J540" s="431"/>
      <c r="K540" s="785">
        <v>448772</v>
      </c>
      <c r="L540" s="785"/>
      <c r="M540" s="785"/>
      <c r="N540" s="785"/>
      <c r="O540" s="785"/>
      <c r="P540" s="785"/>
      <c r="Q540" s="785"/>
      <c r="R540" s="785"/>
      <c r="S540" s="785"/>
      <c r="T540" s="785"/>
      <c r="U540" s="785"/>
      <c r="V540" s="785"/>
      <c r="W540" s="785"/>
      <c r="X540" s="785"/>
      <c r="Y540" s="785"/>
      <c r="Z540" s="785"/>
      <c r="AA540" s="785">
        <v>448772</v>
      </c>
      <c r="AB540" s="785"/>
      <c r="AC540" s="785"/>
      <c r="AD540" s="785"/>
      <c r="AE540" s="785"/>
      <c r="AF540" s="785"/>
      <c r="AG540" s="785"/>
      <c r="AH540" s="785"/>
    </row>
    <row r="541" spans="1:35" ht="13.5" customHeight="1">
      <c r="A541" s="431"/>
      <c r="B541" s="431"/>
      <c r="C541" s="431"/>
      <c r="D541" s="431"/>
      <c r="E541" s="431"/>
      <c r="F541" s="431"/>
      <c r="G541" s="431"/>
      <c r="H541" s="431"/>
      <c r="I541" s="431"/>
      <c r="J541" s="431"/>
      <c r="K541" s="785"/>
      <c r="L541" s="785"/>
      <c r="M541" s="785"/>
      <c r="N541" s="785"/>
      <c r="O541" s="785"/>
      <c r="P541" s="785"/>
      <c r="Q541" s="785"/>
      <c r="R541" s="785"/>
      <c r="S541" s="785"/>
      <c r="T541" s="785"/>
      <c r="U541" s="785"/>
      <c r="V541" s="785"/>
      <c r="W541" s="785"/>
      <c r="X541" s="785"/>
      <c r="Y541" s="785"/>
      <c r="Z541" s="785"/>
      <c r="AA541" s="785"/>
      <c r="AB541" s="785"/>
      <c r="AC541" s="785"/>
      <c r="AD541" s="785"/>
      <c r="AE541" s="785"/>
      <c r="AF541" s="785"/>
      <c r="AG541" s="785"/>
      <c r="AH541" s="785"/>
      <c r="AI541" t="str">
        <f>IF(ROUND(AA540-Aktíva!D117,0)=0,"","CHYBA")</f>
        <v/>
      </c>
    </row>
    <row r="542" spans="1:35" ht="13.5" customHeight="1">
      <c r="A542" s="431" t="s">
        <v>614</v>
      </c>
      <c r="B542" s="431"/>
      <c r="C542" s="431"/>
      <c r="D542" s="431"/>
      <c r="E542" s="431"/>
      <c r="F542" s="431"/>
      <c r="G542" s="431"/>
      <c r="H542" s="431"/>
      <c r="I542" s="431"/>
      <c r="J542" s="431"/>
      <c r="K542" s="785">
        <v>4306542</v>
      </c>
      <c r="L542" s="785"/>
      <c r="M542" s="785"/>
      <c r="N542" s="785"/>
      <c r="O542" s="785"/>
      <c r="P542" s="785"/>
      <c r="Q542" s="785"/>
      <c r="R542" s="785"/>
      <c r="S542" s="785"/>
      <c r="T542" s="785"/>
      <c r="U542" s="785"/>
      <c r="V542" s="785"/>
      <c r="W542" s="785"/>
      <c r="X542" s="785"/>
      <c r="Y542" s="785"/>
      <c r="Z542" s="785"/>
      <c r="AA542" s="785">
        <v>4306542</v>
      </c>
      <c r="AB542" s="785"/>
      <c r="AC542" s="785"/>
      <c r="AD542" s="785"/>
      <c r="AE542" s="785"/>
      <c r="AF542" s="785"/>
      <c r="AG542" s="785"/>
      <c r="AH542" s="785"/>
    </row>
    <row r="543" spans="1:35" ht="13.5" customHeight="1">
      <c r="A543" s="431"/>
      <c r="B543" s="431"/>
      <c r="C543" s="431"/>
      <c r="D543" s="431"/>
      <c r="E543" s="431"/>
      <c r="F543" s="431"/>
      <c r="G543" s="431"/>
      <c r="H543" s="431"/>
      <c r="I543" s="431"/>
      <c r="J543" s="431"/>
      <c r="K543" s="785"/>
      <c r="L543" s="785"/>
      <c r="M543" s="785"/>
      <c r="N543" s="785"/>
      <c r="O543" s="785"/>
      <c r="P543" s="785"/>
      <c r="Q543" s="785"/>
      <c r="R543" s="785"/>
      <c r="S543" s="785"/>
      <c r="T543" s="785"/>
      <c r="U543" s="785"/>
      <c r="V543" s="785"/>
      <c r="W543" s="785"/>
      <c r="X543" s="785"/>
      <c r="Y543" s="785"/>
      <c r="Z543" s="785"/>
      <c r="AA543" s="785"/>
      <c r="AB543" s="785"/>
      <c r="AC543" s="785"/>
      <c r="AD543" s="785"/>
      <c r="AE543" s="785"/>
      <c r="AF543" s="785"/>
      <c r="AG543" s="785"/>
      <c r="AH543" s="785"/>
      <c r="AI543" t="str">
        <f>IF(ROUND(AA542-Aktíva!D119,0)=0,"","CHYBA")</f>
        <v/>
      </c>
    </row>
    <row r="544" spans="1:35" ht="13.5" customHeight="1">
      <c r="A544" s="462" t="s">
        <v>610</v>
      </c>
      <c r="B544" s="462"/>
      <c r="C544" s="462"/>
      <c r="D544" s="462"/>
      <c r="E544" s="462"/>
      <c r="F544" s="462"/>
      <c r="G544" s="462"/>
      <c r="H544" s="462"/>
      <c r="I544" s="462"/>
      <c r="J544" s="462"/>
      <c r="K544" s="870">
        <v>6210811</v>
      </c>
      <c r="L544" s="870"/>
      <c r="M544" s="870"/>
      <c r="N544" s="870"/>
      <c r="O544" s="870"/>
      <c r="P544" s="870"/>
      <c r="Q544" s="870"/>
      <c r="R544" s="870"/>
      <c r="S544" s="870">
        <v>303498</v>
      </c>
      <c r="T544" s="870"/>
      <c r="U544" s="870"/>
      <c r="V544" s="870"/>
      <c r="W544" s="870"/>
      <c r="X544" s="870"/>
      <c r="Y544" s="870"/>
      <c r="Z544" s="870"/>
      <c r="AA544" s="870">
        <v>6514309</v>
      </c>
      <c r="AB544" s="870"/>
      <c r="AC544" s="870"/>
      <c r="AD544" s="870"/>
      <c r="AE544" s="870"/>
      <c r="AF544" s="870"/>
      <c r="AG544" s="870"/>
      <c r="AH544" s="870"/>
    </row>
    <row r="545" spans="1:35" ht="13.5" customHeight="1">
      <c r="A545" s="462"/>
      <c r="B545" s="462"/>
      <c r="C545" s="462"/>
      <c r="D545" s="462"/>
      <c r="E545" s="462"/>
      <c r="F545" s="462"/>
      <c r="G545" s="462"/>
      <c r="H545" s="462"/>
      <c r="I545" s="462"/>
      <c r="J545" s="462"/>
      <c r="K545" s="870"/>
      <c r="L545" s="870"/>
      <c r="M545" s="870"/>
      <c r="N545" s="870"/>
      <c r="O545" s="870"/>
      <c r="P545" s="870"/>
      <c r="Q545" s="870"/>
      <c r="R545" s="870"/>
      <c r="S545" s="870"/>
      <c r="T545" s="870"/>
      <c r="U545" s="870"/>
      <c r="V545" s="870"/>
      <c r="W545" s="870"/>
      <c r="X545" s="870"/>
      <c r="Y545" s="870"/>
      <c r="Z545" s="870"/>
      <c r="AA545" s="870"/>
      <c r="AB545" s="870"/>
      <c r="AC545" s="870"/>
      <c r="AD545" s="870"/>
      <c r="AE545" s="870"/>
      <c r="AF545" s="870"/>
      <c r="AG545" s="870"/>
      <c r="AH545" s="870"/>
      <c r="AI545" t="str">
        <f>IF(ROUND(AA544-Aktíva!D103,0)=0,"","CHYBA")</f>
        <v/>
      </c>
    </row>
    <row r="546" spans="1:35">
      <c r="A546" s="23"/>
      <c r="B546" s="23"/>
      <c r="C546" s="23"/>
      <c r="D546" s="23"/>
      <c r="E546" s="23"/>
      <c r="F546" s="23"/>
      <c r="G546" s="23"/>
      <c r="H546" s="23"/>
      <c r="I546" s="23"/>
      <c r="J546" s="23"/>
      <c r="K546" s="137"/>
      <c r="L546" s="137"/>
      <c r="M546" s="137"/>
      <c r="N546" s="137"/>
      <c r="O546" s="137"/>
      <c r="P546" s="137"/>
      <c r="Q546" s="137"/>
      <c r="R546" s="137"/>
      <c r="S546" s="137"/>
      <c r="T546" s="137"/>
      <c r="U546" s="137"/>
      <c r="V546" s="137"/>
      <c r="W546" s="137"/>
      <c r="X546" s="137"/>
      <c r="Y546" s="137"/>
      <c r="Z546" s="137"/>
      <c r="AA546" s="137"/>
      <c r="AB546" s="137"/>
      <c r="AC546" s="137"/>
      <c r="AD546" s="137"/>
      <c r="AE546" s="137"/>
      <c r="AF546" s="137"/>
      <c r="AG546" s="137"/>
      <c r="AH546" s="137"/>
    </row>
    <row r="547" spans="1:35" hidden="1">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row>
    <row r="548" spans="1:35">
      <c r="A548" s="420" t="s">
        <v>613</v>
      </c>
      <c r="B548" s="420"/>
      <c r="C548" s="420"/>
      <c r="D548" s="420"/>
      <c r="E548" s="420"/>
      <c r="F548" s="420"/>
      <c r="G548" s="420"/>
      <c r="H548" s="420"/>
      <c r="I548" s="420"/>
      <c r="J548" s="420"/>
      <c r="K548" s="420"/>
      <c r="L548" s="420"/>
      <c r="M548" s="420"/>
      <c r="N548" s="420"/>
      <c r="O548" s="420" t="s">
        <v>58</v>
      </c>
      <c r="P548" s="420"/>
      <c r="Q548" s="420"/>
      <c r="R548" s="420"/>
      <c r="S548" s="420"/>
      <c r="T548" s="420"/>
      <c r="U548" s="420"/>
      <c r="V548" s="420"/>
      <c r="W548" s="420"/>
      <c r="X548" s="420"/>
      <c r="Y548" s="420" t="s">
        <v>59</v>
      </c>
      <c r="Z548" s="420"/>
      <c r="AA548" s="420"/>
      <c r="AB548" s="420"/>
      <c r="AC548" s="420"/>
      <c r="AD548" s="420"/>
      <c r="AE548" s="420"/>
      <c r="AF548" s="420"/>
      <c r="AG548" s="420"/>
      <c r="AH548" s="420"/>
    </row>
    <row r="549" spans="1:35">
      <c r="A549" s="420"/>
      <c r="B549" s="420"/>
      <c r="C549" s="420"/>
      <c r="D549" s="420"/>
      <c r="E549" s="420"/>
      <c r="F549" s="420"/>
      <c r="G549" s="420"/>
      <c r="H549" s="420"/>
      <c r="I549" s="420"/>
      <c r="J549" s="420"/>
      <c r="K549" s="420"/>
      <c r="L549" s="420"/>
      <c r="M549" s="420"/>
      <c r="N549" s="420"/>
      <c r="O549" s="420"/>
      <c r="P549" s="420"/>
      <c r="Q549" s="420"/>
      <c r="R549" s="420"/>
      <c r="S549" s="420"/>
      <c r="T549" s="420"/>
      <c r="U549" s="420"/>
      <c r="V549" s="420"/>
      <c r="W549" s="420"/>
      <c r="X549" s="420"/>
      <c r="Y549" s="420"/>
      <c r="Z549" s="420"/>
      <c r="AA549" s="420"/>
      <c r="AB549" s="420"/>
      <c r="AC549" s="420"/>
      <c r="AD549" s="420"/>
      <c r="AE549" s="420"/>
      <c r="AF549" s="420"/>
      <c r="AG549" s="420"/>
      <c r="AH549" s="420"/>
    </row>
    <row r="550" spans="1:35">
      <c r="A550" s="432" t="s">
        <v>612</v>
      </c>
      <c r="B550" s="463"/>
      <c r="C550" s="463"/>
      <c r="D550" s="463"/>
      <c r="E550" s="463"/>
      <c r="F550" s="463"/>
      <c r="G550" s="463"/>
      <c r="H550" s="463"/>
      <c r="I550" s="463"/>
      <c r="J550" s="463"/>
      <c r="K550" s="463"/>
      <c r="L550" s="463"/>
      <c r="M550" s="463"/>
      <c r="N550" s="433"/>
      <c r="O550" s="819">
        <v>303498</v>
      </c>
      <c r="P550" s="819"/>
      <c r="Q550" s="819"/>
      <c r="R550" s="819"/>
      <c r="S550" s="819"/>
      <c r="T550" s="819"/>
      <c r="U550" s="819"/>
      <c r="V550" s="819"/>
      <c r="W550" s="819"/>
      <c r="X550" s="819"/>
      <c r="Y550" s="786">
        <v>470805</v>
      </c>
      <c r="Z550" s="786"/>
      <c r="AA550" s="786"/>
      <c r="AB550" s="786"/>
      <c r="AC550" s="786"/>
      <c r="AD550" s="786"/>
      <c r="AE550" s="786"/>
      <c r="AF550" s="786"/>
      <c r="AG550" s="786"/>
      <c r="AH550" s="786"/>
    </row>
    <row r="551" spans="1:35">
      <c r="A551" s="434"/>
      <c r="B551" s="784"/>
      <c r="C551" s="784"/>
      <c r="D551" s="784"/>
      <c r="E551" s="784"/>
      <c r="F551" s="784"/>
      <c r="G551" s="784"/>
      <c r="H551" s="784"/>
      <c r="I551" s="784"/>
      <c r="J551" s="784"/>
      <c r="K551" s="784"/>
      <c r="L551" s="784"/>
      <c r="M551" s="784"/>
      <c r="N551" s="435"/>
      <c r="O551" s="819"/>
      <c r="P551" s="819"/>
      <c r="Q551" s="819"/>
      <c r="R551" s="819"/>
      <c r="S551" s="819"/>
      <c r="T551" s="819"/>
      <c r="U551" s="819"/>
      <c r="V551" s="819"/>
      <c r="W551" s="819"/>
      <c r="X551" s="819"/>
      <c r="Y551" s="786"/>
      <c r="Z551" s="786"/>
      <c r="AA551" s="786"/>
      <c r="AB551" s="786"/>
      <c r="AC551" s="786"/>
      <c r="AD551" s="786"/>
      <c r="AE551" s="786"/>
      <c r="AF551" s="786"/>
      <c r="AG551" s="786"/>
      <c r="AH551" s="786"/>
    </row>
    <row r="552" spans="1:35">
      <c r="A552" s="432" t="s">
        <v>611</v>
      </c>
      <c r="B552" s="463"/>
      <c r="C552" s="463"/>
      <c r="D552" s="463"/>
      <c r="E552" s="463"/>
      <c r="F552" s="463"/>
      <c r="G552" s="463"/>
      <c r="H552" s="463"/>
      <c r="I552" s="463"/>
      <c r="J552" s="463"/>
      <c r="K552" s="463"/>
      <c r="L552" s="463"/>
      <c r="M552" s="463"/>
      <c r="N552" s="433"/>
      <c r="O552" s="819">
        <v>6210811</v>
      </c>
      <c r="P552" s="819"/>
      <c r="Q552" s="819"/>
      <c r="R552" s="819"/>
      <c r="S552" s="819"/>
      <c r="T552" s="819"/>
      <c r="U552" s="819"/>
      <c r="V552" s="819"/>
      <c r="W552" s="819"/>
      <c r="X552" s="819"/>
      <c r="Y552" s="786">
        <v>5206493</v>
      </c>
      <c r="Z552" s="786"/>
      <c r="AA552" s="786"/>
      <c r="AB552" s="786"/>
      <c r="AC552" s="786"/>
      <c r="AD552" s="786"/>
      <c r="AE552" s="786"/>
      <c r="AF552" s="786"/>
      <c r="AG552" s="786"/>
      <c r="AH552" s="786"/>
    </row>
    <row r="553" spans="1:35">
      <c r="A553" s="434"/>
      <c r="B553" s="784"/>
      <c r="C553" s="784"/>
      <c r="D553" s="784"/>
      <c r="E553" s="784"/>
      <c r="F553" s="784"/>
      <c r="G553" s="784"/>
      <c r="H553" s="784"/>
      <c r="I553" s="784"/>
      <c r="J553" s="784"/>
      <c r="K553" s="784"/>
      <c r="L553" s="784"/>
      <c r="M553" s="784"/>
      <c r="N553" s="435"/>
      <c r="O553" s="819"/>
      <c r="P553" s="819"/>
      <c r="Q553" s="819"/>
      <c r="R553" s="819"/>
      <c r="S553" s="819"/>
      <c r="T553" s="819"/>
      <c r="U553" s="819"/>
      <c r="V553" s="819"/>
      <c r="W553" s="819"/>
      <c r="X553" s="819"/>
      <c r="Y553" s="786"/>
      <c r="Z553" s="786"/>
      <c r="AA553" s="786"/>
      <c r="AB553" s="786"/>
      <c r="AC553" s="786"/>
      <c r="AD553" s="786"/>
      <c r="AE553" s="786"/>
      <c r="AF553" s="786"/>
      <c r="AG553" s="786"/>
      <c r="AH553" s="786"/>
    </row>
    <row r="554" spans="1:35">
      <c r="A554" s="436" t="s">
        <v>610</v>
      </c>
      <c r="B554" s="820"/>
      <c r="C554" s="820"/>
      <c r="D554" s="820"/>
      <c r="E554" s="820"/>
      <c r="F554" s="820"/>
      <c r="G554" s="820"/>
      <c r="H554" s="820"/>
      <c r="I554" s="820"/>
      <c r="J554" s="820"/>
      <c r="K554" s="820"/>
      <c r="L554" s="820"/>
      <c r="M554" s="820"/>
      <c r="N554" s="437"/>
      <c r="O554" s="870">
        <v>6514309</v>
      </c>
      <c r="P554" s="870"/>
      <c r="Q554" s="870"/>
      <c r="R554" s="870"/>
      <c r="S554" s="870"/>
      <c r="T554" s="870"/>
      <c r="U554" s="870"/>
      <c r="V554" s="870"/>
      <c r="W554" s="870"/>
      <c r="X554" s="870"/>
      <c r="Y554" s="822">
        <v>5677298</v>
      </c>
      <c r="Z554" s="822"/>
      <c r="AA554" s="822"/>
      <c r="AB554" s="822"/>
      <c r="AC554" s="822"/>
      <c r="AD554" s="822"/>
      <c r="AE554" s="822"/>
      <c r="AF554" s="822"/>
      <c r="AG554" s="822"/>
      <c r="AH554" s="822"/>
    </row>
    <row r="555" spans="1:35">
      <c r="A555" s="438"/>
      <c r="B555" s="821"/>
      <c r="C555" s="821"/>
      <c r="D555" s="821"/>
      <c r="E555" s="821"/>
      <c r="F555" s="821"/>
      <c r="G555" s="821"/>
      <c r="H555" s="821"/>
      <c r="I555" s="821"/>
      <c r="J555" s="821"/>
      <c r="K555" s="821"/>
      <c r="L555" s="821"/>
      <c r="M555" s="821"/>
      <c r="N555" s="439"/>
      <c r="O555" s="870"/>
      <c r="P555" s="870"/>
      <c r="Q555" s="870"/>
      <c r="R555" s="870"/>
      <c r="S555" s="870"/>
      <c r="T555" s="870"/>
      <c r="U555" s="870"/>
      <c r="V555" s="870"/>
      <c r="W555" s="870"/>
      <c r="X555" s="870"/>
      <c r="Y555" s="822"/>
      <c r="Z555" s="822"/>
      <c r="AA555" s="822"/>
      <c r="AB555" s="822"/>
      <c r="AC555" s="822"/>
      <c r="AD555" s="822"/>
      <c r="AE555" s="822"/>
      <c r="AF555" s="822"/>
      <c r="AG555" s="822"/>
      <c r="AH555" s="822"/>
      <c r="AI555" t="str">
        <f>IF(ROUND(O554-Aktíva!D103,0)=0,"","CHYBA")</f>
        <v/>
      </c>
    </row>
    <row r="556" spans="1:35">
      <c r="A556" s="432" t="s">
        <v>609</v>
      </c>
      <c r="B556" s="463"/>
      <c r="C556" s="463"/>
      <c r="D556" s="463"/>
      <c r="E556" s="463"/>
      <c r="F556" s="463"/>
      <c r="G556" s="463"/>
      <c r="H556" s="463"/>
      <c r="I556" s="463"/>
      <c r="J556" s="463"/>
      <c r="K556" s="463"/>
      <c r="L556" s="463"/>
      <c r="M556" s="463"/>
      <c r="N556" s="433"/>
      <c r="O556" s="786"/>
      <c r="P556" s="786"/>
      <c r="Q556" s="786"/>
      <c r="R556" s="786"/>
      <c r="S556" s="786"/>
      <c r="T556" s="786"/>
      <c r="U556" s="786"/>
      <c r="V556" s="786"/>
      <c r="W556" s="786"/>
      <c r="X556" s="786"/>
      <c r="Y556" s="786">
        <v>0</v>
      </c>
      <c r="Z556" s="786"/>
      <c r="AA556" s="786"/>
      <c r="AB556" s="786"/>
      <c r="AC556" s="786"/>
      <c r="AD556" s="786"/>
      <c r="AE556" s="786"/>
      <c r="AF556" s="786"/>
      <c r="AG556" s="786"/>
      <c r="AH556" s="786"/>
    </row>
    <row r="557" spans="1:35">
      <c r="A557" s="434"/>
      <c r="B557" s="784"/>
      <c r="C557" s="784"/>
      <c r="D557" s="784"/>
      <c r="E557" s="784"/>
      <c r="F557" s="784"/>
      <c r="G557" s="784"/>
      <c r="H557" s="784"/>
      <c r="I557" s="784"/>
      <c r="J557" s="784"/>
      <c r="K557" s="784"/>
      <c r="L557" s="784"/>
      <c r="M557" s="784"/>
      <c r="N557" s="435"/>
      <c r="O557" s="786"/>
      <c r="P557" s="786"/>
      <c r="Q557" s="786"/>
      <c r="R557" s="786"/>
      <c r="S557" s="786"/>
      <c r="T557" s="786"/>
      <c r="U557" s="786"/>
      <c r="V557" s="786"/>
      <c r="W557" s="786"/>
      <c r="X557" s="786"/>
      <c r="Y557" s="786"/>
      <c r="Z557" s="786"/>
      <c r="AA557" s="786"/>
      <c r="AB557" s="786"/>
      <c r="AC557" s="786"/>
      <c r="AD557" s="786"/>
      <c r="AE557" s="786"/>
      <c r="AF557" s="786"/>
      <c r="AG557" s="786"/>
      <c r="AH557" s="786"/>
    </row>
    <row r="558" spans="1:35">
      <c r="A558" s="432" t="s">
        <v>608</v>
      </c>
      <c r="B558" s="463"/>
      <c r="C558" s="463"/>
      <c r="D558" s="463"/>
      <c r="E558" s="463"/>
      <c r="F558" s="463"/>
      <c r="G558" s="463"/>
      <c r="H558" s="463"/>
      <c r="I558" s="463"/>
      <c r="J558" s="463"/>
      <c r="K558" s="463"/>
      <c r="L558" s="463"/>
      <c r="M558" s="463"/>
      <c r="N558" s="433"/>
      <c r="O558" s="786"/>
      <c r="P558" s="786"/>
      <c r="Q558" s="786"/>
      <c r="R558" s="786"/>
      <c r="S558" s="786"/>
      <c r="T558" s="786"/>
      <c r="U558" s="786"/>
      <c r="V558" s="786"/>
      <c r="W558" s="786"/>
      <c r="X558" s="786"/>
      <c r="Y558" s="786">
        <v>0</v>
      </c>
      <c r="Z558" s="786"/>
      <c r="AA558" s="786"/>
      <c r="AB558" s="786"/>
      <c r="AC558" s="786"/>
      <c r="AD558" s="786"/>
      <c r="AE558" s="786"/>
      <c r="AF558" s="786"/>
      <c r="AG558" s="786"/>
      <c r="AH558" s="786"/>
    </row>
    <row r="559" spans="1:35">
      <c r="A559" s="434"/>
      <c r="B559" s="784"/>
      <c r="C559" s="784"/>
      <c r="D559" s="784"/>
      <c r="E559" s="784"/>
      <c r="F559" s="784"/>
      <c r="G559" s="784"/>
      <c r="H559" s="784"/>
      <c r="I559" s="784"/>
      <c r="J559" s="784"/>
      <c r="K559" s="784"/>
      <c r="L559" s="784"/>
      <c r="M559" s="784"/>
      <c r="N559" s="435"/>
      <c r="O559" s="786"/>
      <c r="P559" s="786"/>
      <c r="Q559" s="786"/>
      <c r="R559" s="786"/>
      <c r="S559" s="786"/>
      <c r="T559" s="786"/>
      <c r="U559" s="786"/>
      <c r="V559" s="786"/>
      <c r="W559" s="786"/>
      <c r="X559" s="786"/>
      <c r="Y559" s="786"/>
      <c r="Z559" s="786"/>
      <c r="AA559" s="786"/>
      <c r="AB559" s="786"/>
      <c r="AC559" s="786"/>
      <c r="AD559" s="786"/>
      <c r="AE559" s="786"/>
      <c r="AF559" s="786"/>
      <c r="AG559" s="786"/>
      <c r="AH559" s="786"/>
    </row>
    <row r="560" spans="1:35">
      <c r="A560" s="436" t="s">
        <v>607</v>
      </c>
      <c r="B560" s="820"/>
      <c r="C560" s="820"/>
      <c r="D560" s="820"/>
      <c r="E560" s="820"/>
      <c r="F560" s="820"/>
      <c r="G560" s="820"/>
      <c r="H560" s="820"/>
      <c r="I560" s="820"/>
      <c r="J560" s="820"/>
      <c r="K560" s="820"/>
      <c r="L560" s="820"/>
      <c r="M560" s="820"/>
      <c r="N560" s="437"/>
      <c r="O560" s="822">
        <v>0</v>
      </c>
      <c r="P560" s="822"/>
      <c r="Q560" s="822"/>
      <c r="R560" s="822"/>
      <c r="S560" s="822"/>
      <c r="T560" s="822"/>
      <c r="U560" s="822"/>
      <c r="V560" s="822"/>
      <c r="W560" s="822"/>
      <c r="X560" s="822"/>
      <c r="Y560" s="822">
        <v>0</v>
      </c>
      <c r="Z560" s="822"/>
      <c r="AA560" s="822"/>
      <c r="AB560" s="822"/>
      <c r="AC560" s="822"/>
      <c r="AD560" s="822"/>
      <c r="AE560" s="822"/>
      <c r="AF560" s="822"/>
      <c r="AG560" s="822"/>
      <c r="AH560" s="822"/>
    </row>
    <row r="561" spans="1:35">
      <c r="A561" s="438"/>
      <c r="B561" s="821"/>
      <c r="C561" s="821"/>
      <c r="D561" s="821"/>
      <c r="E561" s="821"/>
      <c r="F561" s="821"/>
      <c r="G561" s="821"/>
      <c r="H561" s="821"/>
      <c r="I561" s="821"/>
      <c r="J561" s="821"/>
      <c r="K561" s="821"/>
      <c r="L561" s="821"/>
      <c r="M561" s="821"/>
      <c r="N561" s="439"/>
      <c r="O561" s="822"/>
      <c r="P561" s="822"/>
      <c r="Q561" s="822"/>
      <c r="R561" s="822"/>
      <c r="S561" s="822"/>
      <c r="T561" s="822"/>
      <c r="U561" s="822"/>
      <c r="V561" s="822"/>
      <c r="W561" s="822"/>
      <c r="X561" s="822"/>
      <c r="Y561" s="822"/>
      <c r="Z561" s="822"/>
      <c r="AA561" s="822"/>
      <c r="AB561" s="822"/>
      <c r="AC561" s="822"/>
      <c r="AD561" s="822"/>
      <c r="AE561" s="822"/>
      <c r="AF561" s="822"/>
      <c r="AG561" s="822"/>
      <c r="AH561" s="822"/>
      <c r="AI561" t="str">
        <f>IF(ROUND(O560-Aktíva!D84-Aktíva!D101,0)=0,"","CHYBA")</f>
        <v/>
      </c>
    </row>
    <row r="562" spans="1:3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row>
    <row r="563" spans="1:35" s="2" customFormat="1" ht="47.25" customHeight="1">
      <c r="A563" s="398" t="s">
        <v>1762</v>
      </c>
      <c r="B563" s="399"/>
      <c r="C563" s="399"/>
      <c r="D563" s="399"/>
      <c r="E563" s="399"/>
      <c r="F563" s="399"/>
      <c r="G563" s="399"/>
      <c r="H563" s="399"/>
      <c r="I563" s="399"/>
      <c r="J563" s="399"/>
      <c r="K563" s="399"/>
      <c r="L563" s="399"/>
      <c r="M563" s="399"/>
      <c r="N563" s="399"/>
      <c r="O563" s="399"/>
      <c r="P563" s="399"/>
      <c r="Q563" s="399"/>
      <c r="R563" s="399"/>
      <c r="S563" s="399"/>
      <c r="T563" s="399"/>
      <c r="U563" s="399"/>
      <c r="V563" s="399"/>
      <c r="W563" s="399"/>
      <c r="X563" s="399"/>
      <c r="Y563" s="399"/>
      <c r="Z563" s="399"/>
      <c r="AA563" s="399"/>
      <c r="AB563" s="399"/>
      <c r="AC563" s="399"/>
      <c r="AD563" s="399"/>
      <c r="AE563" s="399"/>
      <c r="AF563" s="399"/>
      <c r="AG563" s="399"/>
      <c r="AH563" s="399"/>
    </row>
    <row r="564" spans="1:35" s="2" customFormat="1">
      <c r="A564" s="304"/>
      <c r="B564" s="305"/>
      <c r="C564" s="305"/>
      <c r="D564" s="305"/>
      <c r="E564" s="305"/>
      <c r="F564" s="305"/>
      <c r="G564" s="305"/>
      <c r="H564" s="305"/>
      <c r="I564" s="305"/>
      <c r="J564" s="305"/>
      <c r="K564" s="305"/>
      <c r="L564" s="305"/>
      <c r="M564" s="305"/>
      <c r="N564" s="305"/>
      <c r="O564" s="305"/>
      <c r="P564" s="305"/>
      <c r="Q564" s="305"/>
      <c r="R564" s="305"/>
      <c r="S564" s="305"/>
      <c r="T564" s="305"/>
      <c r="U564" s="305"/>
      <c r="V564" s="305"/>
      <c r="W564" s="305"/>
      <c r="X564" s="305"/>
      <c r="Y564" s="305"/>
      <c r="Z564" s="305"/>
      <c r="AA564" s="305"/>
      <c r="AB564" s="305"/>
      <c r="AC564" s="305"/>
      <c r="AD564" s="305"/>
      <c r="AE564" s="305"/>
      <c r="AF564" s="305"/>
      <c r="AG564" s="305"/>
      <c r="AH564" s="305"/>
    </row>
    <row r="565" spans="1:35" s="2" customFormat="1" ht="15" customHeight="1">
      <c r="A565" s="562" t="s">
        <v>387</v>
      </c>
      <c r="B565" s="563"/>
      <c r="C565" s="563"/>
      <c r="D565" s="563"/>
      <c r="E565" s="563"/>
      <c r="F565" s="563"/>
      <c r="G565" s="563"/>
      <c r="H565" s="563"/>
      <c r="I565" s="563"/>
      <c r="J565" s="563"/>
      <c r="K565" s="563"/>
      <c r="L565" s="563"/>
      <c r="M565" s="563"/>
      <c r="N565" s="564"/>
      <c r="O565" s="562" t="s">
        <v>388</v>
      </c>
      <c r="P565" s="563"/>
      <c r="Q565" s="563"/>
      <c r="R565" s="564"/>
      <c r="S565" s="559" t="s">
        <v>389</v>
      </c>
      <c r="T565" s="560"/>
      <c r="U565" s="560"/>
      <c r="V565" s="560"/>
      <c r="W565" s="560"/>
      <c r="X565" s="560"/>
      <c r="Y565" s="560"/>
      <c r="Z565" s="560"/>
      <c r="AA565" s="560"/>
      <c r="AB565" s="560"/>
      <c r="AC565" s="560"/>
      <c r="AD565" s="560"/>
      <c r="AE565" s="560"/>
      <c r="AF565" s="560"/>
      <c r="AG565" s="560"/>
      <c r="AH565" s="561"/>
    </row>
    <row r="566" spans="1:35" s="2" customFormat="1" ht="27" customHeight="1">
      <c r="A566" s="565"/>
      <c r="B566" s="566"/>
      <c r="C566" s="566"/>
      <c r="D566" s="566"/>
      <c r="E566" s="566"/>
      <c r="F566" s="566"/>
      <c r="G566" s="566"/>
      <c r="H566" s="566"/>
      <c r="I566" s="566"/>
      <c r="J566" s="566"/>
      <c r="K566" s="566"/>
      <c r="L566" s="566"/>
      <c r="M566" s="566"/>
      <c r="N566" s="567"/>
      <c r="O566" s="565"/>
      <c r="P566" s="566"/>
      <c r="Q566" s="566"/>
      <c r="R566" s="567"/>
      <c r="S566" s="559" t="s">
        <v>58</v>
      </c>
      <c r="T566" s="560"/>
      <c r="U566" s="560"/>
      <c r="V566" s="560"/>
      <c r="W566" s="560"/>
      <c r="X566" s="560"/>
      <c r="Y566" s="560"/>
      <c r="Z566" s="561"/>
      <c r="AA566" s="559" t="s">
        <v>59</v>
      </c>
      <c r="AB566" s="560"/>
      <c r="AC566" s="560"/>
      <c r="AD566" s="560"/>
      <c r="AE566" s="560"/>
      <c r="AF566" s="560"/>
      <c r="AG566" s="560"/>
      <c r="AH566" s="561"/>
    </row>
    <row r="567" spans="1:35" s="2" customFormat="1">
      <c r="A567" s="529" t="s">
        <v>40</v>
      </c>
      <c r="B567" s="530"/>
      <c r="C567" s="530"/>
      <c r="D567" s="530"/>
      <c r="E567" s="530"/>
      <c r="F567" s="530"/>
      <c r="G567" s="530"/>
      <c r="H567" s="530"/>
      <c r="I567" s="530"/>
      <c r="J567" s="530"/>
      <c r="K567" s="530"/>
      <c r="L567" s="530"/>
      <c r="M567" s="530"/>
      <c r="N567" s="531"/>
      <c r="O567" s="529" t="s">
        <v>41</v>
      </c>
      <c r="P567" s="530"/>
      <c r="Q567" s="530"/>
      <c r="R567" s="531"/>
      <c r="S567" s="529" t="s">
        <v>42</v>
      </c>
      <c r="T567" s="530"/>
      <c r="U567" s="530"/>
      <c r="V567" s="530"/>
      <c r="W567" s="530"/>
      <c r="X567" s="530"/>
      <c r="Y567" s="530"/>
      <c r="Z567" s="531"/>
      <c r="AA567" s="529" t="s">
        <v>43</v>
      </c>
      <c r="AB567" s="530"/>
      <c r="AC567" s="530"/>
      <c r="AD567" s="530"/>
      <c r="AE567" s="530"/>
      <c r="AF567" s="530"/>
      <c r="AG567" s="530"/>
      <c r="AH567" s="531"/>
    </row>
    <row r="568" spans="1:35" s="2" customFormat="1" ht="15" customHeight="1">
      <c r="A568" s="467" t="s">
        <v>1560</v>
      </c>
      <c r="B568" s="468"/>
      <c r="C568" s="468"/>
      <c r="D568" s="468"/>
      <c r="E568" s="468"/>
      <c r="F568" s="468"/>
      <c r="G568" s="468"/>
      <c r="H568" s="468"/>
      <c r="I568" s="468"/>
      <c r="J568" s="468"/>
      <c r="K568" s="468"/>
      <c r="L568" s="468"/>
      <c r="M568" s="468"/>
      <c r="N568" s="469"/>
      <c r="O568" s="470">
        <v>8</v>
      </c>
      <c r="P568" s="471"/>
      <c r="Q568" s="471"/>
      <c r="R568" s="472"/>
      <c r="S568" s="476">
        <v>2427167</v>
      </c>
      <c r="T568" s="477"/>
      <c r="U568" s="477"/>
      <c r="V568" s="477"/>
      <c r="W568" s="477"/>
      <c r="X568" s="477"/>
      <c r="Y568" s="477"/>
      <c r="Z568" s="478"/>
      <c r="AA568" s="476">
        <v>885089</v>
      </c>
      <c r="AB568" s="477"/>
      <c r="AC568" s="477"/>
      <c r="AD568" s="477"/>
      <c r="AE568" s="477"/>
      <c r="AF568" s="477"/>
      <c r="AG568" s="477"/>
      <c r="AH568" s="478"/>
    </row>
    <row r="569" spans="1:35" s="2" customFormat="1" ht="15" customHeight="1">
      <c r="A569" s="467" t="s">
        <v>1516</v>
      </c>
      <c r="B569" s="468"/>
      <c r="C569" s="468"/>
      <c r="D569" s="468"/>
      <c r="E569" s="468"/>
      <c r="F569" s="468"/>
      <c r="G569" s="468"/>
      <c r="H569" s="468"/>
      <c r="I569" s="468"/>
      <c r="J569" s="468"/>
      <c r="K569" s="468"/>
      <c r="L569" s="468"/>
      <c r="M569" s="468"/>
      <c r="N569" s="469"/>
      <c r="O569" s="470">
        <v>8</v>
      </c>
      <c r="P569" s="471"/>
      <c r="Q569" s="471"/>
      <c r="R569" s="472"/>
      <c r="S569" s="479">
        <v>516640</v>
      </c>
      <c r="T569" s="480"/>
      <c r="U569" s="480"/>
      <c r="V569" s="480"/>
      <c r="W569" s="480"/>
      <c r="X569" s="480"/>
      <c r="Y569" s="480"/>
      <c r="Z569" s="481"/>
      <c r="AA569" s="479">
        <v>450000</v>
      </c>
      <c r="AB569" s="480"/>
      <c r="AC569" s="480"/>
      <c r="AD569" s="480"/>
      <c r="AE569" s="480"/>
      <c r="AF569" s="480"/>
      <c r="AG569" s="480"/>
      <c r="AH569" s="481"/>
    </row>
    <row r="570" spans="1:35" s="2" customFormat="1" ht="15" customHeight="1">
      <c r="A570" s="467" t="s">
        <v>1561</v>
      </c>
      <c r="B570" s="468"/>
      <c r="C570" s="468"/>
      <c r="D570" s="468"/>
      <c r="E570" s="468"/>
      <c r="F570" s="468"/>
      <c r="G570" s="468"/>
      <c r="H570" s="468"/>
      <c r="I570" s="468"/>
      <c r="J570" s="468"/>
      <c r="K570" s="468"/>
      <c r="L570" s="468"/>
      <c r="M570" s="468"/>
      <c r="N570" s="469"/>
      <c r="O570" s="470">
        <v>8</v>
      </c>
      <c r="P570" s="471"/>
      <c r="Q570" s="471"/>
      <c r="R570" s="472"/>
      <c r="S570" s="479">
        <v>1124362</v>
      </c>
      <c r="T570" s="480"/>
      <c r="U570" s="480"/>
      <c r="V570" s="480"/>
      <c r="W570" s="480"/>
      <c r="X570" s="480"/>
      <c r="Y570" s="480"/>
      <c r="Z570" s="481"/>
      <c r="AA570" s="479">
        <v>1093171</v>
      </c>
      <c r="AB570" s="480"/>
      <c r="AC570" s="480"/>
      <c r="AD570" s="480"/>
      <c r="AE570" s="480"/>
      <c r="AF570" s="480"/>
      <c r="AG570" s="480"/>
      <c r="AH570" s="481"/>
    </row>
    <row r="571" spans="1:35" s="2" customFormat="1" ht="15" customHeight="1">
      <c r="A571" s="467" t="s">
        <v>1424</v>
      </c>
      <c r="B571" s="468"/>
      <c r="C571" s="468"/>
      <c r="D571" s="468"/>
      <c r="E571" s="468"/>
      <c r="F571" s="468"/>
      <c r="G571" s="468"/>
      <c r="H571" s="468"/>
      <c r="I571" s="468"/>
      <c r="J571" s="468"/>
      <c r="K571" s="468"/>
      <c r="L571" s="468"/>
      <c r="M571" s="468"/>
      <c r="N571" s="469"/>
      <c r="O571" s="470">
        <v>2</v>
      </c>
      <c r="P571" s="471"/>
      <c r="Q571" s="471"/>
      <c r="R571" s="472"/>
      <c r="S571" s="479">
        <v>15868</v>
      </c>
      <c r="T571" s="480"/>
      <c r="U571" s="480"/>
      <c r="V571" s="480"/>
      <c r="W571" s="480"/>
      <c r="X571" s="480"/>
      <c r="Y571" s="480"/>
      <c r="Z571" s="481"/>
      <c r="AA571" s="479">
        <v>52029</v>
      </c>
      <c r="AB571" s="480"/>
      <c r="AC571" s="480"/>
      <c r="AD571" s="480"/>
      <c r="AE571" s="480"/>
      <c r="AF571" s="480"/>
      <c r="AG571" s="480"/>
      <c r="AH571" s="481"/>
    </row>
    <row r="572" spans="1:35" s="2" customFormat="1" ht="15" customHeight="1">
      <c r="A572" s="467" t="s">
        <v>1423</v>
      </c>
      <c r="B572" s="468"/>
      <c r="C572" s="468"/>
      <c r="D572" s="468"/>
      <c r="E572" s="468"/>
      <c r="F572" s="468"/>
      <c r="G572" s="468"/>
      <c r="H572" s="468"/>
      <c r="I572" s="468"/>
      <c r="J572" s="468"/>
      <c r="K572" s="468"/>
      <c r="L572" s="468"/>
      <c r="M572" s="468"/>
      <c r="N572" s="469"/>
      <c r="O572" s="470">
        <v>2</v>
      </c>
      <c r="P572" s="471"/>
      <c r="Q572" s="471"/>
      <c r="R572" s="472"/>
      <c r="S572" s="479"/>
      <c r="T572" s="480"/>
      <c r="U572" s="480"/>
      <c r="V572" s="480"/>
      <c r="W572" s="480"/>
      <c r="X572" s="480"/>
      <c r="Y572" s="480"/>
      <c r="Z572" s="481"/>
      <c r="AA572" s="479">
        <v>81535</v>
      </c>
      <c r="AB572" s="480"/>
      <c r="AC572" s="480"/>
      <c r="AD572" s="480"/>
      <c r="AE572" s="480"/>
      <c r="AF572" s="480"/>
      <c r="AG572" s="480"/>
      <c r="AH572" s="481"/>
    </row>
    <row r="573" spans="1:35" s="2" customFormat="1" ht="15" customHeight="1">
      <c r="A573" s="467" t="s">
        <v>1761</v>
      </c>
      <c r="B573" s="468"/>
      <c r="C573" s="468"/>
      <c r="D573" s="468"/>
      <c r="E573" s="468"/>
      <c r="F573" s="468"/>
      <c r="G573" s="468"/>
      <c r="H573" s="468"/>
      <c r="I573" s="468"/>
      <c r="J573" s="468"/>
      <c r="K573" s="468"/>
      <c r="L573" s="468"/>
      <c r="M573" s="468"/>
      <c r="N573" s="469"/>
      <c r="O573" s="470"/>
      <c r="P573" s="471"/>
      <c r="Q573" s="471"/>
      <c r="R573" s="472"/>
      <c r="S573" s="473">
        <v>4084037</v>
      </c>
      <c r="T573" s="474"/>
      <c r="U573" s="474"/>
      <c r="V573" s="474"/>
      <c r="W573" s="474"/>
      <c r="X573" s="474"/>
      <c r="Y573" s="474"/>
      <c r="Z573" s="475"/>
      <c r="AA573" s="473">
        <v>2561824</v>
      </c>
      <c r="AB573" s="474"/>
      <c r="AC573" s="474"/>
      <c r="AD573" s="474"/>
      <c r="AE573" s="474"/>
      <c r="AF573" s="474"/>
      <c r="AG573" s="474"/>
      <c r="AH573" s="475"/>
    </row>
    <row r="574" spans="1:35" s="2" customFormat="1">
      <c r="A574" s="304"/>
      <c r="B574" s="305"/>
      <c r="C574" s="305"/>
      <c r="D574" s="305"/>
      <c r="E574" s="305"/>
      <c r="F574" s="305"/>
      <c r="G574" s="305"/>
      <c r="H574" s="305"/>
      <c r="I574" s="305"/>
      <c r="J574" s="305"/>
      <c r="K574" s="305"/>
      <c r="L574" s="305"/>
      <c r="M574" s="305"/>
      <c r="N574" s="305"/>
      <c r="O574" s="305"/>
      <c r="P574" s="305"/>
      <c r="Q574" s="305"/>
      <c r="R574" s="305"/>
      <c r="S574" s="305"/>
      <c r="T574" s="305"/>
      <c r="U574" s="305"/>
      <c r="V574" s="305"/>
      <c r="W574" s="305"/>
      <c r="X574" s="305"/>
      <c r="Y574" s="305"/>
      <c r="Z574" s="305"/>
      <c r="AA574" s="305"/>
      <c r="AB574" s="305"/>
      <c r="AC574" s="305"/>
      <c r="AD574" s="305"/>
      <c r="AE574" s="305"/>
      <c r="AF574" s="305"/>
      <c r="AG574" s="305"/>
      <c r="AH574" s="305"/>
    </row>
    <row r="575" spans="1:35">
      <c r="A575" s="391" t="s">
        <v>606</v>
      </c>
      <c r="B575" s="396"/>
      <c r="C575" s="396"/>
      <c r="D575" s="396"/>
      <c r="E575" s="396"/>
      <c r="F575" s="396"/>
      <c r="G575" s="396"/>
      <c r="H575" s="396"/>
      <c r="I575" s="396"/>
      <c r="J575" s="396"/>
      <c r="K575" s="396"/>
      <c r="L575" s="396"/>
      <c r="M575" s="396"/>
      <c r="N575" s="396"/>
      <c r="O575" s="396"/>
      <c r="P575" s="396"/>
      <c r="Q575" s="396"/>
      <c r="R575" s="396"/>
      <c r="S575" s="396"/>
      <c r="T575" s="396"/>
      <c r="U575" s="396"/>
      <c r="V575" s="396"/>
      <c r="W575" s="396"/>
      <c r="X575" s="396"/>
      <c r="Y575" s="396"/>
      <c r="Z575" s="396"/>
      <c r="AA575" s="396"/>
      <c r="AB575" s="396"/>
      <c r="AC575" s="396"/>
      <c r="AD575" s="396"/>
      <c r="AE575" s="396"/>
      <c r="AF575" s="396"/>
      <c r="AG575" s="396"/>
      <c r="AH575" s="396"/>
    </row>
    <row r="576" spans="1:3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row>
    <row r="577" spans="1:34">
      <c r="A577" s="420" t="s">
        <v>605</v>
      </c>
      <c r="B577" s="420"/>
      <c r="C577" s="420"/>
      <c r="D577" s="420"/>
      <c r="E577" s="420"/>
      <c r="F577" s="420"/>
      <c r="G577" s="420"/>
      <c r="H577" s="420"/>
      <c r="I577" s="420"/>
      <c r="J577" s="420"/>
      <c r="K577" s="420"/>
      <c r="L577" s="420"/>
      <c r="M577" s="420"/>
      <c r="N577" s="420"/>
      <c r="O577" s="420" t="s">
        <v>58</v>
      </c>
      <c r="P577" s="420"/>
      <c r="Q577" s="420"/>
      <c r="R577" s="420"/>
      <c r="S577" s="420"/>
      <c r="T577" s="420"/>
      <c r="U577" s="420"/>
      <c r="V577" s="420"/>
      <c r="W577" s="420"/>
      <c r="X577" s="420"/>
      <c r="Y577" s="420"/>
      <c r="Z577" s="420"/>
      <c r="AA577" s="420"/>
      <c r="AB577" s="420"/>
      <c r="AC577" s="420"/>
      <c r="AD577" s="420"/>
      <c r="AE577" s="420"/>
      <c r="AF577" s="420"/>
      <c r="AG577" s="420"/>
      <c r="AH577" s="420"/>
    </row>
    <row r="578" spans="1:34">
      <c r="A578" s="420"/>
      <c r="B578" s="420"/>
      <c r="C578" s="420"/>
      <c r="D578" s="420"/>
      <c r="E578" s="420"/>
      <c r="F578" s="420"/>
      <c r="G578" s="420"/>
      <c r="H578" s="420"/>
      <c r="I578" s="420"/>
      <c r="J578" s="420"/>
      <c r="K578" s="420"/>
      <c r="L578" s="420"/>
      <c r="M578" s="420"/>
      <c r="N578" s="420"/>
      <c r="O578" s="420" t="s">
        <v>604</v>
      </c>
      <c r="P578" s="420"/>
      <c r="Q578" s="420"/>
      <c r="R578" s="420"/>
      <c r="S578" s="420"/>
      <c r="T578" s="420"/>
      <c r="U578" s="420"/>
      <c r="V578" s="420"/>
      <c r="W578" s="420"/>
      <c r="X578" s="420"/>
      <c r="Y578" s="420" t="s">
        <v>603</v>
      </c>
      <c r="Z578" s="420"/>
      <c r="AA578" s="420"/>
      <c r="AB578" s="420"/>
      <c r="AC578" s="420"/>
      <c r="AD578" s="420"/>
      <c r="AE578" s="420"/>
      <c r="AF578" s="420"/>
      <c r="AG578" s="420"/>
      <c r="AH578" s="420"/>
    </row>
    <row r="579" spans="1:34">
      <c r="A579" s="431" t="s">
        <v>602</v>
      </c>
      <c r="B579" s="431"/>
      <c r="C579" s="431"/>
      <c r="D579" s="431"/>
      <c r="E579" s="431"/>
      <c r="F579" s="431"/>
      <c r="G579" s="431"/>
      <c r="H579" s="431"/>
      <c r="I579" s="431"/>
      <c r="J579" s="431"/>
      <c r="K579" s="431"/>
      <c r="L579" s="431"/>
      <c r="M579" s="431"/>
      <c r="N579" s="431"/>
      <c r="O579" s="455" t="s">
        <v>102</v>
      </c>
      <c r="P579" s="871"/>
      <c r="Q579" s="871"/>
      <c r="R579" s="871"/>
      <c r="S579" s="871"/>
      <c r="T579" s="871"/>
      <c r="U579" s="871"/>
      <c r="V579" s="871"/>
      <c r="W579" s="871"/>
      <c r="X579" s="872"/>
      <c r="Y579" s="876" t="s">
        <v>102</v>
      </c>
      <c r="Z579" s="877"/>
      <c r="AA579" s="877"/>
      <c r="AB579" s="877"/>
      <c r="AC579" s="877"/>
      <c r="AD579" s="877"/>
      <c r="AE579" s="877"/>
      <c r="AF579" s="877"/>
      <c r="AG579" s="877"/>
      <c r="AH579" s="878"/>
    </row>
    <row r="580" spans="1:34">
      <c r="A580" s="431"/>
      <c r="B580" s="431"/>
      <c r="C580" s="431"/>
      <c r="D580" s="431"/>
      <c r="E580" s="431"/>
      <c r="F580" s="431"/>
      <c r="G580" s="431"/>
      <c r="H580" s="431"/>
      <c r="I580" s="431"/>
      <c r="J580" s="431"/>
      <c r="K580" s="431"/>
      <c r="L580" s="431"/>
      <c r="M580" s="431"/>
      <c r="N580" s="431"/>
      <c r="O580" s="873"/>
      <c r="P580" s="874"/>
      <c r="Q580" s="874"/>
      <c r="R580" s="874"/>
      <c r="S580" s="874"/>
      <c r="T580" s="874"/>
      <c r="U580" s="874"/>
      <c r="V580" s="874"/>
      <c r="W580" s="874"/>
      <c r="X580" s="875"/>
      <c r="Y580" s="879"/>
      <c r="Z580" s="880"/>
      <c r="AA580" s="880"/>
      <c r="AB580" s="880"/>
      <c r="AC580" s="880"/>
      <c r="AD580" s="880"/>
      <c r="AE580" s="880"/>
      <c r="AF580" s="880"/>
      <c r="AG580" s="880"/>
      <c r="AH580" s="881"/>
    </row>
    <row r="581" spans="1:34">
      <c r="A581" s="431" t="s">
        <v>601</v>
      </c>
      <c r="B581" s="431"/>
      <c r="C581" s="431"/>
      <c r="D581" s="431"/>
      <c r="E581" s="431"/>
      <c r="F581" s="431"/>
      <c r="G581" s="431"/>
      <c r="H581" s="431"/>
      <c r="I581" s="431"/>
      <c r="J581" s="431"/>
      <c r="K581" s="431"/>
      <c r="L581" s="431"/>
      <c r="M581" s="431"/>
      <c r="N581" s="431"/>
      <c r="O581" s="819">
        <v>790503</v>
      </c>
      <c r="P581" s="882"/>
      <c r="Q581" s="882"/>
      <c r="R581" s="882"/>
      <c r="S581" s="882"/>
      <c r="T581" s="882"/>
      <c r="U581" s="882"/>
      <c r="V581" s="882"/>
      <c r="W581" s="882"/>
      <c r="X581" s="882"/>
      <c r="Y581" s="883">
        <v>790503</v>
      </c>
      <c r="Z581" s="884"/>
      <c r="AA581" s="884"/>
      <c r="AB581" s="884"/>
      <c r="AC581" s="884"/>
      <c r="AD581" s="884"/>
      <c r="AE581" s="884"/>
      <c r="AF581" s="884"/>
      <c r="AG581" s="884"/>
      <c r="AH581" s="885"/>
    </row>
    <row r="582" spans="1:34">
      <c r="A582" s="431"/>
      <c r="B582" s="431"/>
      <c r="C582" s="431"/>
      <c r="D582" s="431"/>
      <c r="E582" s="431"/>
      <c r="F582" s="431"/>
      <c r="G582" s="431"/>
      <c r="H582" s="431"/>
      <c r="I582" s="431"/>
      <c r="J582" s="431"/>
      <c r="K582" s="431"/>
      <c r="L582" s="431"/>
      <c r="M582" s="431"/>
      <c r="N582" s="431"/>
      <c r="O582" s="882"/>
      <c r="P582" s="882"/>
      <c r="Q582" s="882"/>
      <c r="R582" s="882"/>
      <c r="S582" s="882"/>
      <c r="T582" s="882"/>
      <c r="U582" s="882"/>
      <c r="V582" s="882"/>
      <c r="W582" s="882"/>
      <c r="X582" s="882"/>
      <c r="Y582" s="886"/>
      <c r="Z582" s="887"/>
      <c r="AA582" s="887"/>
      <c r="AB582" s="887"/>
      <c r="AC582" s="887"/>
      <c r="AD582" s="887"/>
      <c r="AE582" s="887"/>
      <c r="AF582" s="887"/>
      <c r="AG582" s="887"/>
      <c r="AH582" s="888"/>
    </row>
    <row r="583" spans="1:34">
      <c r="A583" s="431" t="s">
        <v>600</v>
      </c>
      <c r="B583" s="431"/>
      <c r="C583" s="431"/>
      <c r="D583" s="431"/>
      <c r="E583" s="431"/>
      <c r="F583" s="431"/>
      <c r="G583" s="431"/>
      <c r="H583" s="431"/>
      <c r="I583" s="431"/>
      <c r="J583" s="431"/>
      <c r="K583" s="431"/>
      <c r="L583" s="431"/>
      <c r="M583" s="431"/>
      <c r="N583" s="431"/>
      <c r="O583" s="889" t="s">
        <v>102</v>
      </c>
      <c r="P583" s="889"/>
      <c r="Q583" s="889"/>
      <c r="R583" s="889"/>
      <c r="S583" s="889"/>
      <c r="T583" s="889"/>
      <c r="U583" s="889"/>
      <c r="V583" s="889"/>
      <c r="W583" s="889"/>
      <c r="X583" s="889"/>
      <c r="Y583" s="876" t="s">
        <v>102</v>
      </c>
      <c r="Z583" s="877"/>
      <c r="AA583" s="877"/>
      <c r="AB583" s="877"/>
      <c r="AC583" s="877"/>
      <c r="AD583" s="877"/>
      <c r="AE583" s="877"/>
      <c r="AF583" s="877"/>
      <c r="AG583" s="877"/>
      <c r="AH583" s="878"/>
    </row>
    <row r="584" spans="1:34">
      <c r="A584" s="431"/>
      <c r="B584" s="431"/>
      <c r="C584" s="431"/>
      <c r="D584" s="431"/>
      <c r="E584" s="431"/>
      <c r="F584" s="431"/>
      <c r="G584" s="431"/>
      <c r="H584" s="431"/>
      <c r="I584" s="431"/>
      <c r="J584" s="431"/>
      <c r="K584" s="431"/>
      <c r="L584" s="431"/>
      <c r="M584" s="431"/>
      <c r="N584" s="431"/>
      <c r="O584" s="889"/>
      <c r="P584" s="889"/>
      <c r="Q584" s="889"/>
      <c r="R584" s="889"/>
      <c r="S584" s="889"/>
      <c r="T584" s="889"/>
      <c r="U584" s="889"/>
      <c r="V584" s="889"/>
      <c r="W584" s="889"/>
      <c r="X584" s="889"/>
      <c r="Y584" s="879"/>
      <c r="Z584" s="880"/>
      <c r="AA584" s="880"/>
      <c r="AB584" s="880"/>
      <c r="AC584" s="880"/>
      <c r="AD584" s="880"/>
      <c r="AE584" s="880"/>
      <c r="AF584" s="880"/>
      <c r="AG584" s="880"/>
      <c r="AH584" s="881"/>
    </row>
    <row r="585" spans="1:34">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row>
    <row r="586" spans="1:34" ht="36" customHeight="1">
      <c r="A586" s="504" t="s">
        <v>1538</v>
      </c>
      <c r="B586" s="504"/>
      <c r="C586" s="504"/>
      <c r="D586" s="504"/>
      <c r="E586" s="504"/>
      <c r="F586" s="504"/>
      <c r="G586" s="504"/>
      <c r="H586" s="504"/>
      <c r="I586" s="504"/>
      <c r="J586" s="504"/>
      <c r="K586" s="504"/>
      <c r="L586" s="504"/>
      <c r="M586" s="504"/>
      <c r="N586" s="504"/>
      <c r="O586" s="504"/>
      <c r="P586" s="504"/>
      <c r="Q586" s="504"/>
      <c r="R586" s="504"/>
      <c r="S586" s="504"/>
      <c r="T586" s="504"/>
      <c r="U586" s="504"/>
      <c r="V586" s="504"/>
      <c r="W586" s="504"/>
      <c r="X586" s="504"/>
      <c r="Y586" s="504"/>
      <c r="Z586" s="504"/>
      <c r="AA586" s="504"/>
      <c r="AB586" s="504"/>
      <c r="AC586" s="504"/>
      <c r="AD586" s="504"/>
      <c r="AE586" s="504"/>
      <c r="AF586" s="504"/>
      <c r="AG586" s="504"/>
      <c r="AH586" s="504"/>
    </row>
    <row r="587" spans="1:34" s="2" customFormat="1" ht="45.75" customHeight="1">
      <c r="A587" s="397" t="s">
        <v>1550</v>
      </c>
      <c r="B587" s="397"/>
      <c r="C587" s="397"/>
      <c r="D587" s="397"/>
      <c r="E587" s="397"/>
      <c r="F587" s="397"/>
      <c r="G587" s="397"/>
      <c r="H587" s="397"/>
      <c r="I587" s="397"/>
      <c r="J587" s="397"/>
      <c r="K587" s="397"/>
      <c r="L587" s="397"/>
      <c r="M587" s="397"/>
      <c r="N587" s="397"/>
      <c r="O587" s="397"/>
      <c r="P587" s="397"/>
      <c r="Q587" s="397"/>
      <c r="R587" s="397"/>
      <c r="S587" s="397"/>
      <c r="T587" s="397"/>
      <c r="U587" s="397"/>
      <c r="V587" s="397"/>
      <c r="W587" s="397"/>
      <c r="X587" s="397"/>
      <c r="Y587" s="397"/>
      <c r="Z587" s="397"/>
      <c r="AA587" s="397"/>
      <c r="AB587" s="397"/>
      <c r="AC587" s="397"/>
      <c r="AD587" s="397"/>
      <c r="AE587" s="397"/>
      <c r="AF587" s="397"/>
      <c r="AG587" s="397"/>
      <c r="AH587" s="397"/>
    </row>
    <row r="588" spans="1:34" hidden="1">
      <c r="A588" s="169"/>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row>
    <row r="589" spans="1:34" hidden="1">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row>
    <row r="590" spans="1:34" hidden="1">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row>
    <row r="593" spans="1:37" ht="15" customHeight="1">
      <c r="A593" s="161" t="s">
        <v>1242</v>
      </c>
      <c r="B593" s="2"/>
      <c r="D593" s="163" t="s">
        <v>1241</v>
      </c>
      <c r="E593" s="145"/>
      <c r="F593" s="145"/>
      <c r="G593" s="145"/>
      <c r="H593" s="145"/>
      <c r="I593" s="145"/>
      <c r="J593" s="145"/>
      <c r="K593" s="145"/>
      <c r="L593" s="145"/>
      <c r="M593" s="145"/>
      <c r="N593" s="145"/>
      <c r="O593" s="145"/>
      <c r="P593" s="145"/>
      <c r="Q593" s="145"/>
      <c r="R593" s="145"/>
      <c r="S593" s="145"/>
      <c r="T593" s="145"/>
      <c r="U593" s="145"/>
      <c r="V593" s="145"/>
      <c r="W593" s="145"/>
      <c r="X593" s="145"/>
      <c r="Y593" s="145"/>
      <c r="Z593" s="145"/>
      <c r="AA593" s="145"/>
      <c r="AB593" s="145"/>
      <c r="AC593" s="145"/>
      <c r="AD593" s="145"/>
      <c r="AE593" s="145"/>
      <c r="AF593" s="145"/>
      <c r="AG593" s="145"/>
      <c r="AH593" s="145"/>
      <c r="AI593" s="145"/>
      <c r="AJ593" s="145"/>
      <c r="AK593" s="217"/>
    </row>
    <row r="594" spans="1:37">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row>
    <row r="595" spans="1:37">
      <c r="A595" s="391" t="s">
        <v>1257</v>
      </c>
      <c r="B595" s="396"/>
      <c r="C595" s="396"/>
      <c r="D595" s="396"/>
      <c r="E595" s="396"/>
      <c r="F595" s="396"/>
      <c r="G595" s="396"/>
      <c r="H595" s="396"/>
      <c r="I595" s="396"/>
      <c r="J595" s="396"/>
      <c r="K595" s="396"/>
      <c r="L595" s="396"/>
      <c r="M595" s="396"/>
      <c r="N595" s="396"/>
      <c r="O595" s="396"/>
      <c r="P595" s="396"/>
      <c r="Q595" s="396"/>
      <c r="R595" s="396"/>
      <c r="S595" s="396"/>
      <c r="T595" s="396"/>
      <c r="U595" s="396"/>
      <c r="V595" s="396"/>
      <c r="W595" s="396"/>
      <c r="X595" s="396"/>
      <c r="Y595" s="396"/>
      <c r="Z595" s="396"/>
      <c r="AA595" s="396"/>
      <c r="AB595" s="396"/>
      <c r="AC595" s="396"/>
      <c r="AD595" s="396"/>
      <c r="AE595" s="396"/>
      <c r="AF595" s="396"/>
      <c r="AG595" s="396"/>
      <c r="AH595" s="396"/>
    </row>
    <row r="596" spans="1:37">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row>
    <row r="597" spans="1:37">
      <c r="A597" s="420" t="s">
        <v>133</v>
      </c>
      <c r="B597" s="420"/>
      <c r="C597" s="420"/>
      <c r="D597" s="420"/>
      <c r="E597" s="420"/>
      <c r="F597" s="420"/>
      <c r="G597" s="420"/>
      <c r="H597" s="420"/>
      <c r="I597" s="420"/>
      <c r="J597" s="420"/>
      <c r="K597" s="420"/>
      <c r="L597" s="420"/>
      <c r="M597" s="420"/>
      <c r="N597" s="420"/>
      <c r="O597" s="420" t="s">
        <v>58</v>
      </c>
      <c r="P597" s="420"/>
      <c r="Q597" s="420"/>
      <c r="R597" s="420"/>
      <c r="S597" s="420"/>
      <c r="T597" s="420"/>
      <c r="U597" s="420"/>
      <c r="V597" s="420"/>
      <c r="W597" s="420"/>
      <c r="X597" s="420"/>
      <c r="Y597" s="420" t="s">
        <v>59</v>
      </c>
      <c r="Z597" s="420"/>
      <c r="AA597" s="420"/>
      <c r="AB597" s="420"/>
      <c r="AC597" s="420"/>
      <c r="AD597" s="420"/>
      <c r="AE597" s="420"/>
      <c r="AF597" s="420"/>
      <c r="AG597" s="420"/>
      <c r="AH597" s="420"/>
    </row>
    <row r="598" spans="1:37">
      <c r="A598" s="420"/>
      <c r="B598" s="420"/>
      <c r="C598" s="420"/>
      <c r="D598" s="420"/>
      <c r="E598" s="420"/>
      <c r="F598" s="420"/>
      <c r="G598" s="420"/>
      <c r="H598" s="420"/>
      <c r="I598" s="420"/>
      <c r="J598" s="420"/>
      <c r="K598" s="420"/>
      <c r="L598" s="420"/>
      <c r="M598" s="420"/>
      <c r="N598" s="420"/>
      <c r="O598" s="420"/>
      <c r="P598" s="420"/>
      <c r="Q598" s="420"/>
      <c r="R598" s="420"/>
      <c r="S598" s="420"/>
      <c r="T598" s="420"/>
      <c r="U598" s="420"/>
      <c r="V598" s="420"/>
      <c r="W598" s="420"/>
      <c r="X598" s="420"/>
      <c r="Y598" s="420"/>
      <c r="Z598" s="420"/>
      <c r="AA598" s="420"/>
      <c r="AB598" s="420"/>
      <c r="AC598" s="420"/>
      <c r="AD598" s="420"/>
      <c r="AE598" s="420"/>
      <c r="AF598" s="420"/>
      <c r="AG598" s="420"/>
      <c r="AH598" s="420"/>
    </row>
    <row r="599" spans="1:37">
      <c r="A599" s="431" t="s">
        <v>659</v>
      </c>
      <c r="B599" s="431"/>
      <c r="C599" s="431"/>
      <c r="D599" s="431"/>
      <c r="E599" s="431"/>
      <c r="F599" s="431"/>
      <c r="G599" s="431"/>
      <c r="H599" s="431"/>
      <c r="I599" s="431"/>
      <c r="J599" s="431"/>
      <c r="K599" s="431"/>
      <c r="L599" s="431"/>
      <c r="M599" s="431"/>
      <c r="N599" s="431"/>
      <c r="O599" s="786">
        <v>33831</v>
      </c>
      <c r="P599" s="786"/>
      <c r="Q599" s="786"/>
      <c r="R599" s="786"/>
      <c r="S599" s="786"/>
      <c r="T599" s="786"/>
      <c r="U599" s="786"/>
      <c r="V599" s="786"/>
      <c r="W599" s="786"/>
      <c r="X599" s="786"/>
      <c r="Y599" s="786">
        <v>28755</v>
      </c>
      <c r="Z599" s="786"/>
      <c r="AA599" s="786"/>
      <c r="AB599" s="786"/>
      <c r="AC599" s="786"/>
      <c r="AD599" s="786"/>
      <c r="AE599" s="786"/>
      <c r="AF599" s="786"/>
      <c r="AG599" s="786"/>
      <c r="AH599" s="786"/>
      <c r="AI599" t="str">
        <f>IF(ROUND(Y599-Aktíva!G124,0)=0,"","CHYBA")</f>
        <v/>
      </c>
    </row>
    <row r="600" spans="1:37">
      <c r="A600" s="431"/>
      <c r="B600" s="431"/>
      <c r="C600" s="431"/>
      <c r="D600" s="431"/>
      <c r="E600" s="431"/>
      <c r="F600" s="431"/>
      <c r="G600" s="431"/>
      <c r="H600" s="431"/>
      <c r="I600" s="431"/>
      <c r="J600" s="431"/>
      <c r="K600" s="431"/>
      <c r="L600" s="431"/>
      <c r="M600" s="431"/>
      <c r="N600" s="431"/>
      <c r="O600" s="786"/>
      <c r="P600" s="786"/>
      <c r="Q600" s="786"/>
      <c r="R600" s="786"/>
      <c r="S600" s="786"/>
      <c r="T600" s="786"/>
      <c r="U600" s="786"/>
      <c r="V600" s="786"/>
      <c r="W600" s="786"/>
      <c r="X600" s="786"/>
      <c r="Y600" s="786"/>
      <c r="Z600" s="786"/>
      <c r="AA600" s="786"/>
      <c r="AB600" s="786"/>
      <c r="AC600" s="786"/>
      <c r="AD600" s="786"/>
      <c r="AE600" s="786"/>
      <c r="AF600" s="786"/>
      <c r="AG600" s="786"/>
      <c r="AH600" s="786"/>
      <c r="AI600" t="str">
        <f>IF(ROUND(O599-Aktíva!F123,0)=0,"","CHYBA")</f>
        <v/>
      </c>
    </row>
    <row r="601" spans="1:37">
      <c r="A601" s="431" t="s">
        <v>658</v>
      </c>
      <c r="B601" s="431"/>
      <c r="C601" s="431"/>
      <c r="D601" s="431"/>
      <c r="E601" s="431"/>
      <c r="F601" s="431"/>
      <c r="G601" s="431"/>
      <c r="H601" s="431"/>
      <c r="I601" s="431"/>
      <c r="J601" s="431"/>
      <c r="K601" s="431"/>
      <c r="L601" s="431"/>
      <c r="M601" s="431"/>
      <c r="N601" s="431"/>
      <c r="O601" s="786">
        <v>1741596</v>
      </c>
      <c r="P601" s="786"/>
      <c r="Q601" s="786"/>
      <c r="R601" s="786"/>
      <c r="S601" s="786"/>
      <c r="T601" s="786"/>
      <c r="U601" s="786"/>
      <c r="V601" s="786"/>
      <c r="W601" s="786"/>
      <c r="X601" s="786"/>
      <c r="Y601" s="786">
        <v>1094291</v>
      </c>
      <c r="Z601" s="786"/>
      <c r="AA601" s="786"/>
      <c r="AB601" s="786"/>
      <c r="AC601" s="786"/>
      <c r="AD601" s="786"/>
      <c r="AE601" s="786"/>
      <c r="AF601" s="786"/>
      <c r="AG601" s="786"/>
      <c r="AH601" s="786"/>
      <c r="AI601" t="str">
        <f>IF(ROUND(Y601-Aktíva!G129,0)=0,"","CHYBA")</f>
        <v/>
      </c>
    </row>
    <row r="602" spans="1:37">
      <c r="A602" s="431"/>
      <c r="B602" s="431"/>
      <c r="C602" s="431"/>
      <c r="D602" s="431"/>
      <c r="E602" s="431"/>
      <c r="F602" s="431"/>
      <c r="G602" s="431"/>
      <c r="H602" s="431"/>
      <c r="I602" s="431"/>
      <c r="J602" s="431"/>
      <c r="K602" s="431"/>
      <c r="L602" s="431"/>
      <c r="M602" s="431"/>
      <c r="N602" s="431"/>
      <c r="O602" s="786"/>
      <c r="P602" s="786"/>
      <c r="Q602" s="786"/>
      <c r="R602" s="786"/>
      <c r="S602" s="786"/>
      <c r="T602" s="786"/>
      <c r="U602" s="786"/>
      <c r="V602" s="786"/>
      <c r="W602" s="786"/>
      <c r="X602" s="786"/>
      <c r="Y602" s="786"/>
      <c r="Z602" s="786"/>
      <c r="AA602" s="786"/>
      <c r="AB602" s="786"/>
      <c r="AC602" s="786"/>
      <c r="AD602" s="786"/>
      <c r="AE602" s="786"/>
      <c r="AF602" s="786"/>
      <c r="AG602" s="786"/>
      <c r="AH602" s="786"/>
      <c r="AI602" t="str">
        <f>IF(ROUND(O601-Aktíva!F128,0)=0,"","CHYBA")</f>
        <v/>
      </c>
    </row>
    <row r="603" spans="1:37">
      <c r="A603" s="431" t="s">
        <v>657</v>
      </c>
      <c r="B603" s="431"/>
      <c r="C603" s="431"/>
      <c r="D603" s="431"/>
      <c r="E603" s="431"/>
      <c r="F603" s="431"/>
      <c r="G603" s="431"/>
      <c r="H603" s="431"/>
      <c r="I603" s="431"/>
      <c r="J603" s="431"/>
      <c r="K603" s="431"/>
      <c r="L603" s="431"/>
      <c r="M603" s="431"/>
      <c r="N603" s="431"/>
      <c r="O603" s="786"/>
      <c r="P603" s="786"/>
      <c r="Q603" s="786"/>
      <c r="R603" s="786"/>
      <c r="S603" s="786"/>
      <c r="T603" s="786"/>
      <c r="U603" s="786"/>
      <c r="V603" s="786"/>
      <c r="W603" s="786"/>
      <c r="X603" s="786"/>
      <c r="Y603" s="786"/>
      <c r="Z603" s="786"/>
      <c r="AA603" s="786"/>
      <c r="AB603" s="786"/>
      <c r="AC603" s="786"/>
      <c r="AD603" s="786"/>
      <c r="AE603" s="786"/>
      <c r="AF603" s="786"/>
      <c r="AG603" s="786"/>
      <c r="AH603" s="786"/>
      <c r="AI603" t="str">
        <f>IF(ROUND(Y603-Aktíva!G131,0)=0,"","CHYBA")</f>
        <v/>
      </c>
    </row>
    <row r="604" spans="1:37">
      <c r="A604" s="431"/>
      <c r="B604" s="431"/>
      <c r="C604" s="431"/>
      <c r="D604" s="431"/>
      <c r="E604" s="431"/>
      <c r="F604" s="431"/>
      <c r="G604" s="431"/>
      <c r="H604" s="431"/>
      <c r="I604" s="431"/>
      <c r="J604" s="431"/>
      <c r="K604" s="431"/>
      <c r="L604" s="431"/>
      <c r="M604" s="431"/>
      <c r="N604" s="431"/>
      <c r="O604" s="786"/>
      <c r="P604" s="786"/>
      <c r="Q604" s="786"/>
      <c r="R604" s="786"/>
      <c r="S604" s="786"/>
      <c r="T604" s="786"/>
      <c r="U604" s="786"/>
      <c r="V604" s="786"/>
      <c r="W604" s="786"/>
      <c r="X604" s="786"/>
      <c r="Y604" s="786"/>
      <c r="Z604" s="786"/>
      <c r="AA604" s="786"/>
      <c r="AB604" s="786"/>
      <c r="AC604" s="786"/>
      <c r="AD604" s="786"/>
      <c r="AE604" s="786"/>
      <c r="AF604" s="786"/>
      <c r="AG604" s="786"/>
      <c r="AH604" s="786"/>
      <c r="AI604" t="str">
        <f>IF(ROUND(O603-Aktíva!F130,0)=0,"","CHYBA")</f>
        <v/>
      </c>
    </row>
    <row r="605" spans="1:37">
      <c r="A605" s="431" t="s">
        <v>656</v>
      </c>
      <c r="B605" s="431"/>
      <c r="C605" s="431"/>
      <c r="D605" s="431"/>
      <c r="E605" s="431"/>
      <c r="F605" s="431"/>
      <c r="G605" s="431"/>
      <c r="H605" s="431"/>
      <c r="I605" s="431"/>
      <c r="J605" s="431"/>
      <c r="K605" s="431"/>
      <c r="L605" s="431"/>
      <c r="M605" s="431"/>
      <c r="N605" s="431"/>
      <c r="O605" s="786"/>
      <c r="P605" s="786"/>
      <c r="Q605" s="786"/>
      <c r="R605" s="786"/>
      <c r="S605" s="786"/>
      <c r="T605" s="786"/>
      <c r="U605" s="786"/>
      <c r="V605" s="786"/>
      <c r="W605" s="786"/>
      <c r="X605" s="786"/>
      <c r="Y605" s="786"/>
      <c r="Z605" s="786"/>
      <c r="AA605" s="786"/>
      <c r="AB605" s="786"/>
      <c r="AC605" s="786"/>
      <c r="AD605" s="786"/>
      <c r="AE605" s="786"/>
      <c r="AF605" s="786"/>
      <c r="AG605" s="786"/>
      <c r="AH605" s="786"/>
    </row>
    <row r="606" spans="1:37">
      <c r="A606" s="431"/>
      <c r="B606" s="431"/>
      <c r="C606" s="431"/>
      <c r="D606" s="431"/>
      <c r="E606" s="431"/>
      <c r="F606" s="431"/>
      <c r="G606" s="431"/>
      <c r="H606" s="431"/>
      <c r="I606" s="431"/>
      <c r="J606" s="431"/>
      <c r="K606" s="431"/>
      <c r="L606" s="431"/>
      <c r="M606" s="431"/>
      <c r="N606" s="431"/>
      <c r="O606" s="786"/>
      <c r="P606" s="786"/>
      <c r="Q606" s="786"/>
      <c r="R606" s="786"/>
      <c r="S606" s="786"/>
      <c r="T606" s="786"/>
      <c r="U606" s="786"/>
      <c r="V606" s="786"/>
      <c r="W606" s="786"/>
      <c r="X606" s="786"/>
      <c r="Y606" s="786"/>
      <c r="Z606" s="786"/>
      <c r="AA606" s="786"/>
      <c r="AB606" s="786"/>
      <c r="AC606" s="786"/>
      <c r="AD606" s="786"/>
      <c r="AE606" s="786"/>
      <c r="AF606" s="786"/>
      <c r="AG606" s="786"/>
      <c r="AH606" s="786"/>
    </row>
    <row r="607" spans="1:37">
      <c r="A607" s="462" t="s">
        <v>39</v>
      </c>
      <c r="B607" s="462"/>
      <c r="C607" s="462"/>
      <c r="D607" s="462"/>
      <c r="E607" s="462"/>
      <c r="F607" s="462"/>
      <c r="G607" s="462"/>
      <c r="H607" s="462"/>
      <c r="I607" s="462"/>
      <c r="J607" s="462"/>
      <c r="K607" s="462"/>
      <c r="L607" s="462"/>
      <c r="M607" s="462"/>
      <c r="N607" s="462"/>
      <c r="O607" s="822">
        <f>SUM(O599:X606)</f>
        <v>1775427</v>
      </c>
      <c r="P607" s="822"/>
      <c r="Q607" s="822"/>
      <c r="R607" s="822"/>
      <c r="S607" s="822"/>
      <c r="T607" s="822"/>
      <c r="U607" s="822"/>
      <c r="V607" s="822"/>
      <c r="W607" s="822"/>
      <c r="X607" s="822"/>
      <c r="Y607" s="822">
        <f>SUM(Y599:AH606)</f>
        <v>1123046</v>
      </c>
      <c r="Z607" s="822"/>
      <c r="AA607" s="822"/>
      <c r="AB607" s="822"/>
      <c r="AC607" s="822"/>
      <c r="AD607" s="822"/>
      <c r="AE607" s="822"/>
      <c r="AF607" s="822"/>
      <c r="AG607" s="822"/>
      <c r="AH607" s="822"/>
      <c r="AI607" t="str">
        <f>IF(ROUND(Y607-Aktíva!G122,0)=0,"","CHYBA")</f>
        <v/>
      </c>
    </row>
    <row r="608" spans="1:37">
      <c r="A608" s="462"/>
      <c r="B608" s="462"/>
      <c r="C608" s="462"/>
      <c r="D608" s="462"/>
      <c r="E608" s="462"/>
      <c r="F608" s="462"/>
      <c r="G608" s="462"/>
      <c r="H608" s="462"/>
      <c r="I608" s="462"/>
      <c r="J608" s="462"/>
      <c r="K608" s="462"/>
      <c r="L608" s="462"/>
      <c r="M608" s="462"/>
      <c r="N608" s="462"/>
      <c r="O608" s="822"/>
      <c r="P608" s="822"/>
      <c r="Q608" s="822"/>
      <c r="R608" s="822"/>
      <c r="S608" s="822"/>
      <c r="T608" s="822"/>
      <c r="U608" s="822"/>
      <c r="V608" s="822"/>
      <c r="W608" s="822"/>
      <c r="X608" s="822"/>
      <c r="Y608" s="822"/>
      <c r="Z608" s="822"/>
      <c r="AA608" s="822"/>
      <c r="AB608" s="822"/>
      <c r="AC608" s="822"/>
      <c r="AD608" s="822"/>
      <c r="AE608" s="822"/>
      <c r="AF608" s="822"/>
      <c r="AG608" s="822"/>
      <c r="AH608" s="822"/>
      <c r="AI608" t="str">
        <f>IF(ROUND(O607-Aktíva!F121,0)=0,"","CHYBA")</f>
        <v/>
      </c>
    </row>
    <row r="609" spans="1:37">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K609" s="177"/>
    </row>
    <row r="610" spans="1:37" ht="44.25" customHeight="1">
      <c r="A610" s="890" t="s">
        <v>1551</v>
      </c>
      <c r="B610" s="891"/>
      <c r="C610" s="891"/>
      <c r="D610" s="891"/>
      <c r="E610" s="891"/>
      <c r="F610" s="891"/>
      <c r="G610" s="891"/>
      <c r="H610" s="891"/>
      <c r="I610" s="891"/>
      <c r="J610" s="891"/>
      <c r="K610" s="891"/>
      <c r="L610" s="891"/>
      <c r="M610" s="891"/>
      <c r="N610" s="891"/>
      <c r="O610" s="891"/>
      <c r="P610" s="891"/>
      <c r="Q610" s="891"/>
      <c r="R610" s="891"/>
      <c r="S610" s="891"/>
      <c r="T610" s="891"/>
      <c r="U610" s="891"/>
      <c r="V610" s="891"/>
      <c r="W610" s="891"/>
      <c r="X610" s="891"/>
      <c r="Y610" s="891"/>
      <c r="Z610" s="891"/>
      <c r="AA610" s="891"/>
      <c r="AB610" s="891"/>
      <c r="AC610" s="891"/>
      <c r="AD610" s="891"/>
      <c r="AE610" s="891"/>
      <c r="AF610" s="891"/>
      <c r="AG610" s="891"/>
      <c r="AH610" s="891"/>
      <c r="AK610" s="177"/>
    </row>
    <row r="611" spans="1:37">
      <c r="A611" s="178"/>
      <c r="B611" s="179"/>
      <c r="C611" s="179"/>
      <c r="D611" s="179"/>
      <c r="E611" s="179"/>
      <c r="F611" s="179"/>
      <c r="G611" s="179"/>
      <c r="H611" s="179"/>
      <c r="I611" s="179"/>
      <c r="J611" s="179"/>
      <c r="K611" s="179"/>
      <c r="L611" s="179"/>
      <c r="M611" s="179"/>
      <c r="N611" s="179"/>
      <c r="O611" s="179"/>
      <c r="P611" s="179"/>
      <c r="Q611" s="179"/>
      <c r="R611" s="179"/>
      <c r="S611" s="179"/>
      <c r="T611" s="179"/>
      <c r="U611" s="179"/>
      <c r="V611" s="179"/>
      <c r="W611" s="179"/>
      <c r="X611" s="179"/>
      <c r="Y611" s="179"/>
      <c r="Z611" s="179"/>
      <c r="AA611" s="179"/>
      <c r="AB611" s="179"/>
      <c r="AC611" s="179"/>
      <c r="AD611" s="179"/>
      <c r="AE611" s="179"/>
      <c r="AF611" s="179"/>
      <c r="AG611" s="179"/>
      <c r="AH611" s="179"/>
    </row>
    <row r="612" spans="1:37" hidden="1">
      <c r="A612" s="391" t="s">
        <v>1258</v>
      </c>
      <c r="B612" s="396"/>
      <c r="C612" s="396"/>
      <c r="D612" s="396"/>
      <c r="E612" s="396"/>
      <c r="F612" s="396"/>
      <c r="G612" s="396"/>
      <c r="H612" s="396"/>
      <c r="I612" s="396"/>
      <c r="J612" s="396"/>
      <c r="K612" s="396"/>
      <c r="L612" s="396"/>
      <c r="M612" s="396"/>
      <c r="N612" s="396"/>
      <c r="O612" s="396"/>
      <c r="P612" s="396"/>
      <c r="Q612" s="396"/>
      <c r="R612" s="396"/>
      <c r="S612" s="396"/>
      <c r="T612" s="396"/>
      <c r="U612" s="396"/>
      <c r="V612" s="396"/>
      <c r="W612" s="396"/>
      <c r="X612" s="396"/>
      <c r="Y612" s="396"/>
      <c r="Z612" s="396"/>
      <c r="AA612" s="396"/>
      <c r="AB612" s="396"/>
      <c r="AC612" s="396"/>
      <c r="AD612" s="396"/>
      <c r="AE612" s="396"/>
      <c r="AF612" s="396"/>
      <c r="AG612" s="396"/>
      <c r="AH612" s="396"/>
    </row>
    <row r="613" spans="1:37" hidden="1">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row>
    <row r="614" spans="1:37" hidden="1">
      <c r="A614" s="443" t="s">
        <v>648</v>
      </c>
      <c r="B614" s="831"/>
      <c r="C614" s="831"/>
      <c r="D614" s="831"/>
      <c r="E614" s="831"/>
      <c r="F614" s="831"/>
      <c r="G614" s="831"/>
      <c r="H614" s="831"/>
      <c r="I614" s="831"/>
      <c r="J614" s="444"/>
      <c r="K614" s="420" t="s">
        <v>58</v>
      </c>
      <c r="L614" s="420"/>
      <c r="M614" s="420"/>
      <c r="N614" s="420"/>
      <c r="O614" s="420"/>
      <c r="P614" s="420"/>
      <c r="Q614" s="420"/>
      <c r="R614" s="420"/>
      <c r="S614" s="420"/>
      <c r="T614" s="420"/>
      <c r="U614" s="420"/>
      <c r="V614" s="420"/>
      <c r="W614" s="420"/>
      <c r="X614" s="420"/>
      <c r="Y614" s="420"/>
      <c r="Z614" s="420"/>
      <c r="AA614" s="420"/>
      <c r="AB614" s="420"/>
      <c r="AC614" s="420"/>
      <c r="AD614" s="420"/>
      <c r="AE614" s="420"/>
      <c r="AF614" s="420"/>
      <c r="AG614" s="420"/>
      <c r="AH614" s="420"/>
    </row>
    <row r="615" spans="1:37" hidden="1">
      <c r="A615" s="832"/>
      <c r="B615" s="833"/>
      <c r="C615" s="833"/>
      <c r="D615" s="833"/>
      <c r="E615" s="833"/>
      <c r="F615" s="833"/>
      <c r="G615" s="833"/>
      <c r="H615" s="833"/>
      <c r="I615" s="833"/>
      <c r="J615" s="834"/>
      <c r="K615" s="443" t="s">
        <v>50</v>
      </c>
      <c r="L615" s="831"/>
      <c r="M615" s="831"/>
      <c r="N615" s="831"/>
      <c r="O615" s="831"/>
      <c r="P615" s="444"/>
      <c r="Q615" s="443" t="s">
        <v>51</v>
      </c>
      <c r="R615" s="831"/>
      <c r="S615" s="831"/>
      <c r="T615" s="831"/>
      <c r="U615" s="831"/>
      <c r="V615" s="444"/>
      <c r="W615" s="443" t="s">
        <v>52</v>
      </c>
      <c r="X615" s="831"/>
      <c r="Y615" s="831"/>
      <c r="Z615" s="831"/>
      <c r="AA615" s="831"/>
      <c r="AB615" s="444"/>
      <c r="AC615" s="443" t="s">
        <v>54</v>
      </c>
      <c r="AD615" s="831"/>
      <c r="AE615" s="831"/>
      <c r="AF615" s="831"/>
      <c r="AG615" s="831"/>
      <c r="AH615" s="444"/>
    </row>
    <row r="616" spans="1:37" hidden="1">
      <c r="A616" s="832"/>
      <c r="B616" s="833"/>
      <c r="C616" s="833"/>
      <c r="D616" s="833"/>
      <c r="E616" s="833"/>
      <c r="F616" s="833"/>
      <c r="G616" s="833"/>
      <c r="H616" s="833"/>
      <c r="I616" s="833"/>
      <c r="J616" s="834"/>
      <c r="K616" s="832"/>
      <c r="L616" s="833"/>
      <c r="M616" s="833"/>
      <c r="N616" s="833"/>
      <c r="O616" s="833"/>
      <c r="P616" s="834"/>
      <c r="Q616" s="832"/>
      <c r="R616" s="833"/>
      <c r="S616" s="833"/>
      <c r="T616" s="833"/>
      <c r="U616" s="833"/>
      <c r="V616" s="834"/>
      <c r="W616" s="832"/>
      <c r="X616" s="833"/>
      <c r="Y616" s="833"/>
      <c r="Z616" s="833"/>
      <c r="AA616" s="833"/>
      <c r="AB616" s="834"/>
      <c r="AC616" s="832"/>
      <c r="AD616" s="833"/>
      <c r="AE616" s="833"/>
      <c r="AF616" s="833"/>
      <c r="AG616" s="833"/>
      <c r="AH616" s="834"/>
    </row>
    <row r="617" spans="1:37" hidden="1">
      <c r="A617" s="445"/>
      <c r="B617" s="838"/>
      <c r="C617" s="838"/>
      <c r="D617" s="838"/>
      <c r="E617" s="838"/>
      <c r="F617" s="838"/>
      <c r="G617" s="838"/>
      <c r="H617" s="838"/>
      <c r="I617" s="838"/>
      <c r="J617" s="446"/>
      <c r="K617" s="445"/>
      <c r="L617" s="838"/>
      <c r="M617" s="838"/>
      <c r="N617" s="838"/>
      <c r="O617" s="838"/>
      <c r="P617" s="446"/>
      <c r="Q617" s="445"/>
      <c r="R617" s="838"/>
      <c r="S617" s="838"/>
      <c r="T617" s="838"/>
      <c r="U617" s="838"/>
      <c r="V617" s="446"/>
      <c r="W617" s="445"/>
      <c r="X617" s="838"/>
      <c r="Y617" s="838"/>
      <c r="Z617" s="838"/>
      <c r="AA617" s="838"/>
      <c r="AB617" s="446"/>
      <c r="AC617" s="445"/>
      <c r="AD617" s="838"/>
      <c r="AE617" s="838"/>
      <c r="AF617" s="838"/>
      <c r="AG617" s="838"/>
      <c r="AH617" s="446"/>
    </row>
    <row r="618" spans="1:37" hidden="1">
      <c r="A618" s="432" t="s">
        <v>644</v>
      </c>
      <c r="B618" s="463"/>
      <c r="C618" s="463"/>
      <c r="D618" s="463"/>
      <c r="E618" s="463"/>
      <c r="F618" s="463"/>
      <c r="G618" s="463"/>
      <c r="H618" s="463"/>
      <c r="I618" s="463"/>
      <c r="J618" s="433"/>
      <c r="K618" s="786"/>
      <c r="L618" s="786"/>
      <c r="M618" s="786"/>
      <c r="N618" s="786"/>
      <c r="O618" s="786"/>
      <c r="P618" s="786"/>
      <c r="Q618" s="786"/>
      <c r="R618" s="786"/>
      <c r="S618" s="786"/>
      <c r="T618" s="786"/>
      <c r="U618" s="786"/>
      <c r="V618" s="786"/>
      <c r="W618" s="786"/>
      <c r="X618" s="786"/>
      <c r="Y618" s="786"/>
      <c r="Z618" s="786"/>
      <c r="AA618" s="786"/>
      <c r="AB618" s="786"/>
      <c r="AC618" s="786">
        <f>K618+Q618-W618</f>
        <v>0</v>
      </c>
      <c r="AD618" s="786"/>
      <c r="AE618" s="786"/>
      <c r="AF618" s="786"/>
      <c r="AG618" s="786"/>
      <c r="AH618" s="786"/>
    </row>
    <row r="619" spans="1:37" hidden="1">
      <c r="A619" s="434"/>
      <c r="B619" s="784"/>
      <c r="C619" s="784"/>
      <c r="D619" s="784"/>
      <c r="E619" s="784"/>
      <c r="F619" s="784"/>
      <c r="G619" s="784"/>
      <c r="H619" s="784"/>
      <c r="I619" s="784"/>
      <c r="J619" s="435"/>
      <c r="K619" s="786"/>
      <c r="L619" s="786"/>
      <c r="M619" s="786"/>
      <c r="N619" s="786"/>
      <c r="O619" s="786"/>
      <c r="P619" s="786"/>
      <c r="Q619" s="786"/>
      <c r="R619" s="786"/>
      <c r="S619" s="786"/>
      <c r="T619" s="786"/>
      <c r="U619" s="786"/>
      <c r="V619" s="786"/>
      <c r="W619" s="786"/>
      <c r="X619" s="786"/>
      <c r="Y619" s="786"/>
      <c r="Z619" s="786"/>
      <c r="AA619" s="786"/>
      <c r="AB619" s="786"/>
      <c r="AC619" s="786"/>
      <c r="AD619" s="786"/>
      <c r="AE619" s="786"/>
      <c r="AF619" s="786"/>
      <c r="AG619" s="786"/>
      <c r="AH619" s="786"/>
    </row>
    <row r="620" spans="1:37" hidden="1">
      <c r="A620" s="432" t="s">
        <v>643</v>
      </c>
      <c r="B620" s="463"/>
      <c r="C620" s="463"/>
      <c r="D620" s="463"/>
      <c r="E620" s="463"/>
      <c r="F620" s="463"/>
      <c r="G620" s="463"/>
      <c r="H620" s="463"/>
      <c r="I620" s="463"/>
      <c r="J620" s="433"/>
      <c r="K620" s="786"/>
      <c r="L620" s="786"/>
      <c r="M620" s="786"/>
      <c r="N620" s="786"/>
      <c r="O620" s="786"/>
      <c r="P620" s="786"/>
      <c r="Q620" s="786"/>
      <c r="R620" s="786"/>
      <c r="S620" s="786"/>
      <c r="T620" s="786"/>
      <c r="U620" s="786"/>
      <c r="V620" s="786"/>
      <c r="W620" s="786"/>
      <c r="X620" s="786"/>
      <c r="Y620" s="786"/>
      <c r="Z620" s="786"/>
      <c r="AA620" s="786"/>
      <c r="AB620" s="786"/>
      <c r="AC620" s="786">
        <f>K620+Q620-W620</f>
        <v>0</v>
      </c>
      <c r="AD620" s="786"/>
      <c r="AE620" s="786"/>
      <c r="AF620" s="786"/>
      <c r="AG620" s="786"/>
      <c r="AH620" s="786"/>
    </row>
    <row r="621" spans="1:37" hidden="1">
      <c r="A621" s="434"/>
      <c r="B621" s="784"/>
      <c r="C621" s="784"/>
      <c r="D621" s="784"/>
      <c r="E621" s="784"/>
      <c r="F621" s="784"/>
      <c r="G621" s="784"/>
      <c r="H621" s="784"/>
      <c r="I621" s="784"/>
      <c r="J621" s="435"/>
      <c r="K621" s="786"/>
      <c r="L621" s="786"/>
      <c r="M621" s="786"/>
      <c r="N621" s="786"/>
      <c r="O621" s="786"/>
      <c r="P621" s="786"/>
      <c r="Q621" s="786"/>
      <c r="R621" s="786"/>
      <c r="S621" s="786"/>
      <c r="T621" s="786"/>
      <c r="U621" s="786"/>
      <c r="V621" s="786"/>
      <c r="W621" s="786"/>
      <c r="X621" s="786"/>
      <c r="Y621" s="786"/>
      <c r="Z621" s="786"/>
      <c r="AA621" s="786"/>
      <c r="AB621" s="786"/>
      <c r="AC621" s="786"/>
      <c r="AD621" s="786"/>
      <c r="AE621" s="786"/>
      <c r="AF621" s="786"/>
      <c r="AG621" s="786"/>
      <c r="AH621" s="786"/>
    </row>
    <row r="622" spans="1:37" hidden="1">
      <c r="A622" s="432" t="s">
        <v>655</v>
      </c>
      <c r="B622" s="463"/>
      <c r="C622" s="463"/>
      <c r="D622" s="463"/>
      <c r="E622" s="463"/>
      <c r="F622" s="463"/>
      <c r="G622" s="463"/>
      <c r="H622" s="463"/>
      <c r="I622" s="463"/>
      <c r="J622" s="433"/>
      <c r="K622" s="786"/>
      <c r="L622" s="786"/>
      <c r="M622" s="786"/>
      <c r="N622" s="786"/>
      <c r="O622" s="786"/>
      <c r="P622" s="786"/>
      <c r="Q622" s="786"/>
      <c r="R622" s="786"/>
      <c r="S622" s="786"/>
      <c r="T622" s="786"/>
      <c r="U622" s="786"/>
      <c r="V622" s="786"/>
      <c r="W622" s="786"/>
      <c r="X622" s="786"/>
      <c r="Y622" s="786"/>
      <c r="Z622" s="786"/>
      <c r="AA622" s="786"/>
      <c r="AB622" s="786"/>
      <c r="AC622" s="786">
        <f>K622+Q622-W622</f>
        <v>0</v>
      </c>
      <c r="AD622" s="786"/>
      <c r="AE622" s="786"/>
      <c r="AF622" s="786"/>
      <c r="AG622" s="786"/>
      <c r="AH622" s="786"/>
    </row>
    <row r="623" spans="1:37" hidden="1">
      <c r="A623" s="434"/>
      <c r="B623" s="784"/>
      <c r="C623" s="784"/>
      <c r="D623" s="784"/>
      <c r="E623" s="784"/>
      <c r="F623" s="784"/>
      <c r="G623" s="784"/>
      <c r="H623" s="784"/>
      <c r="I623" s="784"/>
      <c r="J623" s="435"/>
      <c r="K623" s="786"/>
      <c r="L623" s="786"/>
      <c r="M623" s="786"/>
      <c r="N623" s="786"/>
      <c r="O623" s="786"/>
      <c r="P623" s="786"/>
      <c r="Q623" s="786"/>
      <c r="R623" s="786"/>
      <c r="S623" s="786"/>
      <c r="T623" s="786"/>
      <c r="U623" s="786"/>
      <c r="V623" s="786"/>
      <c r="W623" s="786"/>
      <c r="X623" s="786"/>
      <c r="Y623" s="786"/>
      <c r="Z623" s="786"/>
      <c r="AA623" s="786"/>
      <c r="AB623" s="786"/>
      <c r="AC623" s="786"/>
      <c r="AD623" s="786"/>
      <c r="AE623" s="786"/>
      <c r="AF623" s="786"/>
      <c r="AG623" s="786"/>
      <c r="AH623" s="786"/>
    </row>
    <row r="624" spans="1:37" hidden="1">
      <c r="A624" s="432" t="s">
        <v>654</v>
      </c>
      <c r="B624" s="463"/>
      <c r="C624" s="463"/>
      <c r="D624" s="463"/>
      <c r="E624" s="463"/>
      <c r="F624" s="463"/>
      <c r="G624" s="463"/>
      <c r="H624" s="463"/>
      <c r="I624" s="463"/>
      <c r="J624" s="433"/>
      <c r="K624" s="786"/>
      <c r="L624" s="786"/>
      <c r="M624" s="786"/>
      <c r="N624" s="786"/>
      <c r="O624" s="786"/>
      <c r="P624" s="786"/>
      <c r="Q624" s="786"/>
      <c r="R624" s="786"/>
      <c r="S624" s="786"/>
      <c r="T624" s="786"/>
      <c r="U624" s="786"/>
      <c r="V624" s="786"/>
      <c r="W624" s="786"/>
      <c r="X624" s="786"/>
      <c r="Y624" s="786"/>
      <c r="Z624" s="786"/>
      <c r="AA624" s="786"/>
      <c r="AB624" s="786"/>
      <c r="AC624" s="786">
        <f>K624+Q624-W624</f>
        <v>0</v>
      </c>
      <c r="AD624" s="786"/>
      <c r="AE624" s="786"/>
      <c r="AF624" s="786"/>
      <c r="AG624" s="786"/>
      <c r="AH624" s="786"/>
    </row>
    <row r="625" spans="1:36" hidden="1">
      <c r="A625" s="434"/>
      <c r="B625" s="784"/>
      <c r="C625" s="784"/>
      <c r="D625" s="784"/>
      <c r="E625" s="784"/>
      <c r="F625" s="784"/>
      <c r="G625" s="784"/>
      <c r="H625" s="784"/>
      <c r="I625" s="784"/>
      <c r="J625" s="435"/>
      <c r="K625" s="786"/>
      <c r="L625" s="786"/>
      <c r="M625" s="786"/>
      <c r="N625" s="786"/>
      <c r="O625" s="786"/>
      <c r="P625" s="786"/>
      <c r="Q625" s="786"/>
      <c r="R625" s="786"/>
      <c r="S625" s="786"/>
      <c r="T625" s="786"/>
      <c r="U625" s="786"/>
      <c r="V625" s="786"/>
      <c r="W625" s="786"/>
      <c r="X625" s="786"/>
      <c r="Y625" s="786"/>
      <c r="Z625" s="786"/>
      <c r="AA625" s="786"/>
      <c r="AB625" s="786"/>
      <c r="AC625" s="786"/>
      <c r="AD625" s="786"/>
      <c r="AE625" s="786"/>
      <c r="AF625" s="786"/>
      <c r="AG625" s="786"/>
      <c r="AH625" s="786"/>
    </row>
    <row r="626" spans="1:36" hidden="1">
      <c r="A626" s="432" t="s">
        <v>641</v>
      </c>
      <c r="B626" s="463"/>
      <c r="C626" s="463"/>
      <c r="D626" s="463"/>
      <c r="E626" s="463"/>
      <c r="F626" s="463"/>
      <c r="G626" s="463"/>
      <c r="H626" s="463"/>
      <c r="I626" s="463"/>
      <c r="J626" s="433"/>
      <c r="K626" s="786"/>
      <c r="L626" s="786"/>
      <c r="M626" s="786"/>
      <c r="N626" s="786"/>
      <c r="O626" s="786"/>
      <c r="P626" s="786"/>
      <c r="Q626" s="786"/>
      <c r="R626" s="786"/>
      <c r="S626" s="786"/>
      <c r="T626" s="786"/>
      <c r="U626" s="786"/>
      <c r="V626" s="786"/>
      <c r="W626" s="786"/>
      <c r="X626" s="786"/>
      <c r="Y626" s="786"/>
      <c r="Z626" s="786"/>
      <c r="AA626" s="786"/>
      <c r="AB626" s="786"/>
      <c r="AC626" s="786">
        <f>K626+Q626-W626</f>
        <v>0</v>
      </c>
      <c r="AD626" s="786"/>
      <c r="AE626" s="786"/>
      <c r="AF626" s="786"/>
      <c r="AG626" s="786"/>
      <c r="AH626" s="786"/>
    </row>
    <row r="627" spans="1:36" hidden="1">
      <c r="A627" s="434"/>
      <c r="B627" s="784"/>
      <c r="C627" s="784"/>
      <c r="D627" s="784"/>
      <c r="E627" s="784"/>
      <c r="F627" s="784"/>
      <c r="G627" s="784"/>
      <c r="H627" s="784"/>
      <c r="I627" s="784"/>
      <c r="J627" s="435"/>
      <c r="K627" s="786"/>
      <c r="L627" s="786"/>
      <c r="M627" s="786"/>
      <c r="N627" s="786"/>
      <c r="O627" s="786"/>
      <c r="P627" s="786"/>
      <c r="Q627" s="786"/>
      <c r="R627" s="786"/>
      <c r="S627" s="786"/>
      <c r="T627" s="786"/>
      <c r="U627" s="786"/>
      <c r="V627" s="786"/>
      <c r="W627" s="786"/>
      <c r="X627" s="786"/>
      <c r="Y627" s="786"/>
      <c r="Z627" s="786"/>
      <c r="AA627" s="786"/>
      <c r="AB627" s="786"/>
      <c r="AC627" s="786"/>
      <c r="AD627" s="786"/>
      <c r="AE627" s="786"/>
      <c r="AF627" s="786"/>
      <c r="AG627" s="786"/>
      <c r="AH627" s="786"/>
    </row>
    <row r="628" spans="1:36" hidden="1">
      <c r="A628" s="432" t="s">
        <v>653</v>
      </c>
      <c r="B628" s="463"/>
      <c r="C628" s="463"/>
      <c r="D628" s="463"/>
      <c r="E628" s="463"/>
      <c r="F628" s="463"/>
      <c r="G628" s="463"/>
      <c r="H628" s="463"/>
      <c r="I628" s="463"/>
      <c r="J628" s="433"/>
      <c r="K628" s="786"/>
      <c r="L628" s="786"/>
      <c r="M628" s="786"/>
      <c r="N628" s="786"/>
      <c r="O628" s="786"/>
      <c r="P628" s="786"/>
      <c r="Q628" s="786"/>
      <c r="R628" s="786"/>
      <c r="S628" s="786"/>
      <c r="T628" s="786"/>
      <c r="U628" s="786"/>
      <c r="V628" s="786"/>
      <c r="W628" s="786"/>
      <c r="X628" s="786"/>
      <c r="Y628" s="786"/>
      <c r="Z628" s="786"/>
      <c r="AA628" s="786"/>
      <c r="AB628" s="786"/>
      <c r="AC628" s="786">
        <f>K628+Q628-W628</f>
        <v>0</v>
      </c>
      <c r="AD628" s="786"/>
      <c r="AE628" s="786"/>
      <c r="AF628" s="786"/>
      <c r="AG628" s="786"/>
      <c r="AH628" s="786"/>
    </row>
    <row r="629" spans="1:36" hidden="1">
      <c r="A629" s="434"/>
      <c r="B629" s="784"/>
      <c r="C629" s="784"/>
      <c r="D629" s="784"/>
      <c r="E629" s="784"/>
      <c r="F629" s="784"/>
      <c r="G629" s="784"/>
      <c r="H629" s="784"/>
      <c r="I629" s="784"/>
      <c r="J629" s="435"/>
      <c r="K629" s="786"/>
      <c r="L629" s="786"/>
      <c r="M629" s="786"/>
      <c r="N629" s="786"/>
      <c r="O629" s="786"/>
      <c r="P629" s="786"/>
      <c r="Q629" s="786"/>
      <c r="R629" s="786"/>
      <c r="S629" s="786"/>
      <c r="T629" s="786"/>
      <c r="U629" s="786"/>
      <c r="V629" s="786"/>
      <c r="W629" s="786"/>
      <c r="X629" s="786"/>
      <c r="Y629" s="786"/>
      <c r="Z629" s="786"/>
      <c r="AA629" s="786"/>
      <c r="AB629" s="786"/>
      <c r="AC629" s="786"/>
      <c r="AD629" s="786"/>
      <c r="AE629" s="786"/>
      <c r="AF629" s="786"/>
      <c r="AG629" s="786"/>
      <c r="AH629" s="786"/>
    </row>
    <row r="630" spans="1:36" hidden="1">
      <c r="A630" s="436" t="s">
        <v>640</v>
      </c>
      <c r="B630" s="820"/>
      <c r="C630" s="820"/>
      <c r="D630" s="820"/>
      <c r="E630" s="820"/>
      <c r="F630" s="820"/>
      <c r="G630" s="820"/>
      <c r="H630" s="820"/>
      <c r="I630" s="820"/>
      <c r="J630" s="437"/>
      <c r="K630" s="822">
        <f>SUM(K618:P629)</f>
        <v>0</v>
      </c>
      <c r="L630" s="822"/>
      <c r="M630" s="822"/>
      <c r="N630" s="822"/>
      <c r="O630" s="822"/>
      <c r="P630" s="822"/>
      <c r="Q630" s="822">
        <f>SUM(Q618:V629)</f>
        <v>0</v>
      </c>
      <c r="R630" s="822"/>
      <c r="S630" s="822"/>
      <c r="T630" s="822"/>
      <c r="U630" s="822"/>
      <c r="V630" s="822"/>
      <c r="W630" s="822">
        <f>SUM(W618:AB629)</f>
        <v>0</v>
      </c>
      <c r="X630" s="822"/>
      <c r="Y630" s="822"/>
      <c r="Z630" s="822"/>
      <c r="AA630" s="822"/>
      <c r="AB630" s="822"/>
      <c r="AC630" s="822">
        <f>SUM(AC618:AH629)</f>
        <v>0</v>
      </c>
      <c r="AD630" s="822"/>
      <c r="AE630" s="822"/>
      <c r="AF630" s="822"/>
      <c r="AG630" s="822"/>
      <c r="AH630" s="822"/>
    </row>
    <row r="631" spans="1:36" hidden="1">
      <c r="A631" s="438"/>
      <c r="B631" s="821"/>
      <c r="C631" s="821"/>
      <c r="D631" s="821"/>
      <c r="E631" s="821"/>
      <c r="F631" s="821"/>
      <c r="G631" s="821"/>
      <c r="H631" s="821"/>
      <c r="I631" s="821"/>
      <c r="J631" s="439"/>
      <c r="K631" s="822"/>
      <c r="L631" s="822"/>
      <c r="M631" s="822"/>
      <c r="N631" s="822"/>
      <c r="O631" s="822"/>
      <c r="P631" s="822"/>
      <c r="Q631" s="822"/>
      <c r="R631" s="822"/>
      <c r="S631" s="822"/>
      <c r="T631" s="822"/>
      <c r="U631" s="822"/>
      <c r="V631" s="822"/>
      <c r="W631" s="822"/>
      <c r="X631" s="822"/>
      <c r="Y631" s="822"/>
      <c r="Z631" s="822"/>
      <c r="AA631" s="822"/>
      <c r="AB631" s="822"/>
      <c r="AC631" s="822"/>
      <c r="AD631" s="822"/>
      <c r="AE631" s="822"/>
      <c r="AF631" s="822"/>
      <c r="AG631" s="822"/>
      <c r="AH631" s="822"/>
      <c r="AI631" t="str">
        <f>IF(ROUND(AC630-Aktíva!D132-Aktíva!D134,0)=0,"","CHYBA")</f>
        <v/>
      </c>
      <c r="AJ631" t="s">
        <v>1223</v>
      </c>
    </row>
    <row r="632" spans="1:36" hidden="1">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row>
    <row r="633" spans="1:36" hidden="1">
      <c r="A633" s="391" t="s">
        <v>1345</v>
      </c>
      <c r="B633" s="396"/>
      <c r="C633" s="396"/>
      <c r="D633" s="396"/>
      <c r="E633" s="396"/>
      <c r="F633" s="396"/>
      <c r="G633" s="396"/>
      <c r="H633" s="396"/>
      <c r="I633" s="396"/>
      <c r="J633" s="396"/>
      <c r="K633" s="396"/>
      <c r="L633" s="396"/>
      <c r="M633" s="396"/>
      <c r="N633" s="396"/>
      <c r="O633" s="396"/>
      <c r="P633" s="396"/>
      <c r="Q633" s="396"/>
      <c r="R633" s="396"/>
      <c r="S633" s="396"/>
      <c r="T633" s="396"/>
      <c r="U633" s="396"/>
      <c r="V633" s="396"/>
      <c r="W633" s="396"/>
      <c r="X633" s="396"/>
      <c r="Y633" s="396"/>
      <c r="Z633" s="396"/>
      <c r="AA633" s="396"/>
      <c r="AB633" s="396"/>
      <c r="AC633" s="396"/>
      <c r="AD633" s="396"/>
      <c r="AE633" s="396"/>
      <c r="AF633" s="396"/>
      <c r="AG633" s="396"/>
      <c r="AH633" s="396"/>
    </row>
    <row r="634" spans="1:36" hidden="1">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row>
    <row r="635" spans="1:36" hidden="1">
      <c r="A635" s="420" t="s">
        <v>648</v>
      </c>
      <c r="B635" s="420"/>
      <c r="C635" s="420"/>
      <c r="D635" s="420"/>
      <c r="E635" s="420"/>
      <c r="F635" s="420"/>
      <c r="G635" s="420"/>
      <c r="H635" s="420"/>
      <c r="I635" s="420"/>
      <c r="J635" s="420" t="s">
        <v>598</v>
      </c>
      <c r="K635" s="420"/>
      <c r="L635" s="420"/>
      <c r="M635" s="420"/>
      <c r="N635" s="420"/>
      <c r="O635" s="420" t="s">
        <v>597</v>
      </c>
      <c r="P635" s="420"/>
      <c r="Q635" s="420"/>
      <c r="R635" s="420"/>
      <c r="S635" s="420"/>
      <c r="T635" s="420" t="s">
        <v>627</v>
      </c>
      <c r="U635" s="420"/>
      <c r="V635" s="420"/>
      <c r="W635" s="420"/>
      <c r="X635" s="420"/>
      <c r="Y635" s="420" t="s">
        <v>595</v>
      </c>
      <c r="Z635" s="420"/>
      <c r="AA635" s="420"/>
      <c r="AB635" s="420"/>
      <c r="AC635" s="420"/>
      <c r="AD635" s="420" t="s">
        <v>594</v>
      </c>
      <c r="AE635" s="420"/>
      <c r="AF635" s="420"/>
      <c r="AG635" s="420"/>
      <c r="AH635" s="420"/>
    </row>
    <row r="636" spans="1:36" hidden="1">
      <c r="A636" s="420"/>
      <c r="B636" s="420"/>
      <c r="C636" s="420"/>
      <c r="D636" s="420"/>
      <c r="E636" s="420"/>
      <c r="F636" s="420"/>
      <c r="G636" s="420"/>
      <c r="H636" s="420"/>
      <c r="I636" s="420"/>
      <c r="J636" s="420"/>
      <c r="K636" s="420"/>
      <c r="L636" s="420"/>
      <c r="M636" s="420"/>
      <c r="N636" s="420"/>
      <c r="O636" s="420"/>
      <c r="P636" s="420"/>
      <c r="Q636" s="420"/>
      <c r="R636" s="420"/>
      <c r="S636" s="420"/>
      <c r="T636" s="420"/>
      <c r="U636" s="420"/>
      <c r="V636" s="420"/>
      <c r="W636" s="420"/>
      <c r="X636" s="420"/>
      <c r="Y636" s="420"/>
      <c r="Z636" s="420"/>
      <c r="AA636" s="420"/>
      <c r="AB636" s="420"/>
      <c r="AC636" s="420"/>
      <c r="AD636" s="420"/>
      <c r="AE636" s="420"/>
      <c r="AF636" s="420"/>
      <c r="AG636" s="420"/>
      <c r="AH636" s="420"/>
    </row>
    <row r="637" spans="1:36" hidden="1">
      <c r="A637" s="420"/>
      <c r="B637" s="420"/>
      <c r="C637" s="420"/>
      <c r="D637" s="420"/>
      <c r="E637" s="420"/>
      <c r="F637" s="420"/>
      <c r="G637" s="420"/>
      <c r="H637" s="420"/>
      <c r="I637" s="420"/>
      <c r="J637" s="420"/>
      <c r="K637" s="420"/>
      <c r="L637" s="420"/>
      <c r="M637" s="420"/>
      <c r="N637" s="420"/>
      <c r="O637" s="420"/>
      <c r="P637" s="420"/>
      <c r="Q637" s="420"/>
      <c r="R637" s="420"/>
      <c r="S637" s="420"/>
      <c r="T637" s="420"/>
      <c r="U637" s="420"/>
      <c r="V637" s="420"/>
      <c r="W637" s="420"/>
      <c r="X637" s="420"/>
      <c r="Y637" s="420"/>
      <c r="Z637" s="420"/>
      <c r="AA637" s="420"/>
      <c r="AB637" s="420"/>
      <c r="AC637" s="420"/>
      <c r="AD637" s="420"/>
      <c r="AE637" s="420"/>
      <c r="AF637" s="420"/>
      <c r="AG637" s="420"/>
      <c r="AH637" s="420"/>
    </row>
    <row r="638" spans="1:36" hidden="1">
      <c r="A638" s="420"/>
      <c r="B638" s="420"/>
      <c r="C638" s="420"/>
      <c r="D638" s="420"/>
      <c r="E638" s="420"/>
      <c r="F638" s="420"/>
      <c r="G638" s="420"/>
      <c r="H638" s="420"/>
      <c r="I638" s="420"/>
      <c r="J638" s="420"/>
      <c r="K638" s="420"/>
      <c r="L638" s="420"/>
      <c r="M638" s="420"/>
      <c r="N638" s="420"/>
      <c r="O638" s="420"/>
      <c r="P638" s="420"/>
      <c r="Q638" s="420"/>
      <c r="R638" s="420"/>
      <c r="S638" s="420"/>
      <c r="T638" s="420"/>
      <c r="U638" s="420"/>
      <c r="V638" s="420"/>
      <c r="W638" s="420"/>
      <c r="X638" s="420"/>
      <c r="Y638" s="420"/>
      <c r="Z638" s="420"/>
      <c r="AA638" s="420"/>
      <c r="AB638" s="420"/>
      <c r="AC638" s="420"/>
      <c r="AD638" s="420"/>
      <c r="AE638" s="420"/>
      <c r="AF638" s="420"/>
      <c r="AG638" s="420"/>
      <c r="AH638" s="420"/>
    </row>
    <row r="639" spans="1:36" hidden="1">
      <c r="A639" s="851"/>
      <c r="B639" s="851"/>
      <c r="C639" s="851"/>
      <c r="D639" s="851"/>
      <c r="E639" s="851"/>
      <c r="F639" s="851"/>
      <c r="G639" s="851"/>
      <c r="H639" s="851"/>
      <c r="I639" s="851"/>
      <c r="J639" s="851"/>
      <c r="K639" s="851"/>
      <c r="L639" s="851"/>
      <c r="M639" s="851"/>
      <c r="N639" s="851"/>
      <c r="O639" s="851"/>
      <c r="P639" s="851"/>
      <c r="Q639" s="851"/>
      <c r="R639" s="851"/>
      <c r="S639" s="851"/>
      <c r="T639" s="851"/>
      <c r="U639" s="851"/>
      <c r="V639" s="851"/>
      <c r="W639" s="851"/>
      <c r="X639" s="851"/>
      <c r="Y639" s="851"/>
      <c r="Z639" s="851"/>
      <c r="AA639" s="851"/>
      <c r="AB639" s="851"/>
      <c r="AC639" s="851"/>
      <c r="AD639" s="851"/>
      <c r="AE639" s="851"/>
      <c r="AF639" s="851"/>
      <c r="AG639" s="851"/>
      <c r="AH639" s="851"/>
    </row>
    <row r="640" spans="1:36" hidden="1">
      <c r="A640" s="431" t="s">
        <v>641</v>
      </c>
      <c r="B640" s="431"/>
      <c r="C640" s="431"/>
      <c r="D640" s="431"/>
      <c r="E640" s="431"/>
      <c r="F640" s="431"/>
      <c r="G640" s="431"/>
      <c r="H640" s="431"/>
      <c r="I640" s="431"/>
      <c r="J640" s="786"/>
      <c r="K640" s="786"/>
      <c r="L640" s="786"/>
      <c r="M640" s="786"/>
      <c r="N640" s="786"/>
      <c r="O640" s="786"/>
      <c r="P640" s="786"/>
      <c r="Q640" s="786"/>
      <c r="R640" s="786"/>
      <c r="S640" s="786"/>
      <c r="T640" s="786"/>
      <c r="U640" s="786"/>
      <c r="V640" s="786"/>
      <c r="W640" s="786"/>
      <c r="X640" s="786"/>
      <c r="Y640" s="786"/>
      <c r="Z640" s="786"/>
      <c r="AA640" s="786"/>
      <c r="AB640" s="786"/>
      <c r="AC640" s="786"/>
      <c r="AD640" s="786">
        <f>J640+O640-T640-Y640</f>
        <v>0</v>
      </c>
      <c r="AE640" s="786"/>
      <c r="AF640" s="786"/>
      <c r="AG640" s="786"/>
      <c r="AH640" s="786"/>
    </row>
    <row r="641" spans="1:36" hidden="1">
      <c r="A641" s="431"/>
      <c r="B641" s="431"/>
      <c r="C641" s="431"/>
      <c r="D641" s="431"/>
      <c r="E641" s="431"/>
      <c r="F641" s="431"/>
      <c r="G641" s="431"/>
      <c r="H641" s="431"/>
      <c r="I641" s="431"/>
      <c r="J641" s="786"/>
      <c r="K641" s="786"/>
      <c r="L641" s="786"/>
      <c r="M641" s="786"/>
      <c r="N641" s="786"/>
      <c r="O641" s="786"/>
      <c r="P641" s="786"/>
      <c r="Q641" s="786"/>
      <c r="R641" s="786"/>
      <c r="S641" s="786"/>
      <c r="T641" s="786"/>
      <c r="U641" s="786"/>
      <c r="V641" s="786"/>
      <c r="W641" s="786"/>
      <c r="X641" s="786"/>
      <c r="Y641" s="786"/>
      <c r="Z641" s="786"/>
      <c r="AA641" s="786"/>
      <c r="AB641" s="786"/>
      <c r="AC641" s="786"/>
      <c r="AD641" s="786"/>
      <c r="AE641" s="786"/>
      <c r="AF641" s="786"/>
      <c r="AG641" s="786"/>
      <c r="AH641" s="786"/>
    </row>
    <row r="642" spans="1:36" hidden="1">
      <c r="A642" s="431" t="s">
        <v>653</v>
      </c>
      <c r="B642" s="431"/>
      <c r="C642" s="431"/>
      <c r="D642" s="431"/>
      <c r="E642" s="431"/>
      <c r="F642" s="431"/>
      <c r="G642" s="431"/>
      <c r="H642" s="431"/>
      <c r="I642" s="431"/>
      <c r="J642" s="786"/>
      <c r="K642" s="786"/>
      <c r="L642" s="786"/>
      <c r="M642" s="786"/>
      <c r="N642" s="786"/>
      <c r="O642" s="786"/>
      <c r="P642" s="786"/>
      <c r="Q642" s="786"/>
      <c r="R642" s="786"/>
      <c r="S642" s="786"/>
      <c r="T642" s="786"/>
      <c r="U642" s="786"/>
      <c r="V642" s="786"/>
      <c r="W642" s="786"/>
      <c r="X642" s="786"/>
      <c r="Y642" s="786"/>
      <c r="Z642" s="786"/>
      <c r="AA642" s="786"/>
      <c r="AB642" s="786"/>
      <c r="AC642" s="786"/>
      <c r="AD642" s="786">
        <f>J642+O642-T642-Y642</f>
        <v>0</v>
      </c>
      <c r="AE642" s="786"/>
      <c r="AF642" s="786"/>
      <c r="AG642" s="786"/>
      <c r="AH642" s="786"/>
    </row>
    <row r="643" spans="1:36" hidden="1">
      <c r="A643" s="431"/>
      <c r="B643" s="431"/>
      <c r="C643" s="431"/>
      <c r="D643" s="431"/>
      <c r="E643" s="431"/>
      <c r="F643" s="431"/>
      <c r="G643" s="431"/>
      <c r="H643" s="431"/>
      <c r="I643" s="431"/>
      <c r="J643" s="786"/>
      <c r="K643" s="786"/>
      <c r="L643" s="786"/>
      <c r="M643" s="786"/>
      <c r="N643" s="786"/>
      <c r="O643" s="786"/>
      <c r="P643" s="786"/>
      <c r="Q643" s="786"/>
      <c r="R643" s="786"/>
      <c r="S643" s="786"/>
      <c r="T643" s="786"/>
      <c r="U643" s="786"/>
      <c r="V643" s="786"/>
      <c r="W643" s="786"/>
      <c r="X643" s="786"/>
      <c r="Y643" s="786"/>
      <c r="Z643" s="786"/>
      <c r="AA643" s="786"/>
      <c r="AB643" s="786"/>
      <c r="AC643" s="786"/>
      <c r="AD643" s="786"/>
      <c r="AE643" s="786"/>
      <c r="AF643" s="786"/>
      <c r="AG643" s="786"/>
      <c r="AH643" s="786"/>
    </row>
    <row r="644" spans="1:36" hidden="1">
      <c r="A644" s="462" t="s">
        <v>640</v>
      </c>
      <c r="B644" s="462"/>
      <c r="C644" s="462"/>
      <c r="D644" s="462"/>
      <c r="E644" s="462"/>
      <c r="F644" s="462"/>
      <c r="G644" s="462"/>
      <c r="H644" s="462"/>
      <c r="I644" s="462"/>
      <c r="J644" s="822">
        <f>SUM(J640:N643)</f>
        <v>0</v>
      </c>
      <c r="K644" s="822"/>
      <c r="L644" s="822"/>
      <c r="M644" s="822"/>
      <c r="N644" s="822"/>
      <c r="O644" s="822">
        <f>SUM(O640:S643)</f>
        <v>0</v>
      </c>
      <c r="P644" s="822"/>
      <c r="Q644" s="822"/>
      <c r="R644" s="822"/>
      <c r="S644" s="822"/>
      <c r="T644" s="822">
        <f>SUM(T640:X643)</f>
        <v>0</v>
      </c>
      <c r="U644" s="822"/>
      <c r="V644" s="822"/>
      <c r="W644" s="822"/>
      <c r="X644" s="822"/>
      <c r="Y644" s="822">
        <f>SUM(Y640:AC643)</f>
        <v>0</v>
      </c>
      <c r="Z644" s="822"/>
      <c r="AA644" s="822"/>
      <c r="AB644" s="822"/>
      <c r="AC644" s="822"/>
      <c r="AD644" s="822">
        <f>SUM(AD640:AH643)</f>
        <v>0</v>
      </c>
      <c r="AE644" s="822"/>
      <c r="AF644" s="822"/>
      <c r="AG644" s="822"/>
      <c r="AH644" s="822"/>
    </row>
    <row r="645" spans="1:36" hidden="1">
      <c r="A645" s="462"/>
      <c r="B645" s="462"/>
      <c r="C645" s="462"/>
      <c r="D645" s="462"/>
      <c r="E645" s="462"/>
      <c r="F645" s="462"/>
      <c r="G645" s="462"/>
      <c r="H645" s="462"/>
      <c r="I645" s="462"/>
      <c r="J645" s="822"/>
      <c r="K645" s="822"/>
      <c r="L645" s="822"/>
      <c r="M645" s="822"/>
      <c r="N645" s="822"/>
      <c r="O645" s="822"/>
      <c r="P645" s="822"/>
      <c r="Q645" s="822"/>
      <c r="R645" s="822"/>
      <c r="S645" s="822"/>
      <c r="T645" s="822"/>
      <c r="U645" s="822"/>
      <c r="V645" s="822"/>
      <c r="W645" s="822"/>
      <c r="X645" s="822"/>
      <c r="Y645" s="822"/>
      <c r="Z645" s="822"/>
      <c r="AA645" s="822"/>
      <c r="AB645" s="822"/>
      <c r="AC645" s="822"/>
      <c r="AD645" s="822"/>
      <c r="AE645" s="822"/>
      <c r="AF645" s="822"/>
      <c r="AG645" s="822"/>
      <c r="AH645" s="822"/>
      <c r="AI645" t="str">
        <f>IF(ROUND(AD644-Aktíva!D133-Aktíva!D135,0)=0,"","CHYBA")</f>
        <v/>
      </c>
      <c r="AJ645" t="s">
        <v>1223</v>
      </c>
    </row>
    <row r="646" spans="1:36" hidden="1">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row>
    <row r="647" spans="1:36" ht="36" hidden="1" customHeight="1">
      <c r="A647" s="392" t="s">
        <v>652</v>
      </c>
      <c r="B647" s="396"/>
      <c r="C647" s="396"/>
      <c r="D647" s="396"/>
      <c r="E647" s="396"/>
      <c r="F647" s="396"/>
      <c r="G647" s="396"/>
      <c r="H647" s="396"/>
      <c r="I647" s="396"/>
      <c r="J647" s="396"/>
      <c r="K647" s="396"/>
      <c r="L647" s="396"/>
      <c r="M647" s="396"/>
      <c r="N647" s="396"/>
      <c r="O647" s="396"/>
      <c r="P647" s="396"/>
      <c r="Q647" s="396"/>
      <c r="R647" s="396"/>
      <c r="S647" s="396"/>
      <c r="T647" s="396"/>
      <c r="U647" s="396"/>
      <c r="V647" s="396"/>
      <c r="W647" s="396"/>
      <c r="X647" s="396"/>
      <c r="Y647" s="396"/>
      <c r="Z647" s="396"/>
      <c r="AA647" s="396"/>
      <c r="AB647" s="396"/>
      <c r="AC647" s="396"/>
      <c r="AD647" s="396"/>
      <c r="AE647" s="396"/>
      <c r="AF647" s="396"/>
      <c r="AG647" s="396"/>
      <c r="AH647" s="396"/>
    </row>
    <row r="648" spans="1:36" hidden="1">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row>
    <row r="649" spans="1:36" hidden="1">
      <c r="A649" s="443" t="s">
        <v>133</v>
      </c>
      <c r="B649" s="831"/>
      <c r="C649" s="831"/>
      <c r="D649" s="831"/>
      <c r="E649" s="831"/>
      <c r="F649" s="831"/>
      <c r="G649" s="831"/>
      <c r="H649" s="831"/>
      <c r="I649" s="831"/>
      <c r="J649" s="831"/>
      <c r="K649" s="831"/>
      <c r="L649" s="831"/>
      <c r="M649" s="831"/>
      <c r="N649" s="831"/>
      <c r="O649" s="831"/>
      <c r="P649" s="831"/>
      <c r="Q649" s="444"/>
      <c r="R649" s="443" t="s">
        <v>60</v>
      </c>
      <c r="S649" s="831"/>
      <c r="T649" s="831"/>
      <c r="U649" s="831"/>
      <c r="V649" s="831"/>
      <c r="W649" s="831"/>
      <c r="X649" s="831"/>
      <c r="Y649" s="831"/>
      <c r="Z649" s="831"/>
      <c r="AA649" s="831"/>
      <c r="AB649" s="831"/>
      <c r="AC649" s="831"/>
      <c r="AD649" s="831"/>
      <c r="AE649" s="831"/>
      <c r="AF649" s="831"/>
      <c r="AG649" s="831"/>
      <c r="AH649" s="444"/>
    </row>
    <row r="650" spans="1:36" hidden="1">
      <c r="A650" s="445"/>
      <c r="B650" s="838"/>
      <c r="C650" s="838"/>
      <c r="D650" s="838"/>
      <c r="E650" s="838"/>
      <c r="F650" s="838"/>
      <c r="G650" s="838"/>
      <c r="H650" s="838"/>
      <c r="I650" s="838"/>
      <c r="J650" s="838"/>
      <c r="K650" s="838"/>
      <c r="L650" s="838"/>
      <c r="M650" s="838"/>
      <c r="N650" s="838"/>
      <c r="O650" s="838"/>
      <c r="P650" s="838"/>
      <c r="Q650" s="446"/>
      <c r="R650" s="445"/>
      <c r="S650" s="838"/>
      <c r="T650" s="838"/>
      <c r="U650" s="838"/>
      <c r="V650" s="838"/>
      <c r="W650" s="838"/>
      <c r="X650" s="838"/>
      <c r="Y650" s="838"/>
      <c r="Z650" s="838"/>
      <c r="AA650" s="838"/>
      <c r="AB650" s="838"/>
      <c r="AC650" s="838"/>
      <c r="AD650" s="838"/>
      <c r="AE650" s="838"/>
      <c r="AF650" s="838"/>
      <c r="AG650" s="838"/>
      <c r="AH650" s="446"/>
    </row>
    <row r="651" spans="1:36" hidden="1">
      <c r="A651" s="432" t="s">
        <v>651</v>
      </c>
      <c r="B651" s="463"/>
      <c r="C651" s="463"/>
      <c r="D651" s="463"/>
      <c r="E651" s="463"/>
      <c r="F651" s="463"/>
      <c r="G651" s="463"/>
      <c r="H651" s="463"/>
      <c r="I651" s="463"/>
      <c r="J651" s="463"/>
      <c r="K651" s="463"/>
      <c r="L651" s="463"/>
      <c r="M651" s="463"/>
      <c r="N651" s="463"/>
      <c r="O651" s="463"/>
      <c r="P651" s="463"/>
      <c r="Q651" s="433"/>
      <c r="R651" s="425"/>
      <c r="S651" s="425"/>
      <c r="T651" s="425"/>
      <c r="U651" s="425"/>
      <c r="V651" s="425"/>
      <c r="W651" s="425"/>
      <c r="X651" s="425"/>
      <c r="Y651" s="425"/>
      <c r="Z651" s="425"/>
      <c r="AA651" s="425"/>
      <c r="AB651" s="425"/>
      <c r="AC651" s="425"/>
      <c r="AD651" s="425"/>
      <c r="AE651" s="425"/>
      <c r="AF651" s="425"/>
      <c r="AG651" s="425"/>
      <c r="AH651" s="425"/>
    </row>
    <row r="652" spans="1:36" hidden="1">
      <c r="A652" s="434"/>
      <c r="B652" s="784"/>
      <c r="C652" s="784"/>
      <c r="D652" s="784"/>
      <c r="E652" s="784"/>
      <c r="F652" s="784"/>
      <c r="G652" s="784"/>
      <c r="H652" s="784"/>
      <c r="I652" s="784"/>
      <c r="J652" s="784"/>
      <c r="K652" s="784"/>
      <c r="L652" s="784"/>
      <c r="M652" s="784"/>
      <c r="N652" s="784"/>
      <c r="O652" s="784"/>
      <c r="P652" s="784"/>
      <c r="Q652" s="435"/>
      <c r="R652" s="425"/>
      <c r="S652" s="425"/>
      <c r="T652" s="425"/>
      <c r="U652" s="425"/>
      <c r="V652" s="425"/>
      <c r="W652" s="425"/>
      <c r="X652" s="425"/>
      <c r="Y652" s="425"/>
      <c r="Z652" s="425"/>
      <c r="AA652" s="425"/>
      <c r="AB652" s="425"/>
      <c r="AC652" s="425"/>
      <c r="AD652" s="425"/>
      <c r="AE652" s="425"/>
      <c r="AF652" s="425"/>
      <c r="AG652" s="425"/>
      <c r="AH652" s="425"/>
    </row>
    <row r="653" spans="1:36" hidden="1">
      <c r="A653" s="432" t="s">
        <v>650</v>
      </c>
      <c r="B653" s="463"/>
      <c r="C653" s="463"/>
      <c r="D653" s="463"/>
      <c r="E653" s="463"/>
      <c r="F653" s="463"/>
      <c r="G653" s="463"/>
      <c r="H653" s="463"/>
      <c r="I653" s="463"/>
      <c r="J653" s="463"/>
      <c r="K653" s="463"/>
      <c r="L653" s="463"/>
      <c r="M653" s="463"/>
      <c r="N653" s="463"/>
      <c r="O653" s="463"/>
      <c r="P653" s="463"/>
      <c r="Q653" s="433"/>
      <c r="R653" s="425"/>
      <c r="S653" s="425"/>
      <c r="T653" s="425"/>
      <c r="U653" s="425"/>
      <c r="V653" s="425"/>
      <c r="W653" s="425"/>
      <c r="X653" s="425"/>
      <c r="Y653" s="425"/>
      <c r="Z653" s="425"/>
      <c r="AA653" s="425"/>
      <c r="AB653" s="425"/>
      <c r="AC653" s="425"/>
      <c r="AD653" s="425"/>
      <c r="AE653" s="425"/>
      <c r="AF653" s="425"/>
      <c r="AG653" s="425"/>
      <c r="AH653" s="425"/>
    </row>
    <row r="654" spans="1:36" hidden="1">
      <c r="A654" s="434"/>
      <c r="B654" s="784"/>
      <c r="C654" s="784"/>
      <c r="D654" s="784"/>
      <c r="E654" s="784"/>
      <c r="F654" s="784"/>
      <c r="G654" s="784"/>
      <c r="H654" s="784"/>
      <c r="I654" s="784"/>
      <c r="J654" s="784"/>
      <c r="K654" s="784"/>
      <c r="L654" s="784"/>
      <c r="M654" s="784"/>
      <c r="N654" s="784"/>
      <c r="O654" s="784"/>
      <c r="P654" s="784"/>
      <c r="Q654" s="435"/>
      <c r="R654" s="425"/>
      <c r="S654" s="425"/>
      <c r="T654" s="425"/>
      <c r="U654" s="425"/>
      <c r="V654" s="425"/>
      <c r="W654" s="425"/>
      <c r="X654" s="425"/>
      <c r="Y654" s="425"/>
      <c r="Z654" s="425"/>
      <c r="AA654" s="425"/>
      <c r="AB654" s="425"/>
      <c r="AC654" s="425"/>
      <c r="AD654" s="425"/>
      <c r="AE654" s="425"/>
      <c r="AF654" s="425"/>
      <c r="AG654" s="425"/>
      <c r="AH654" s="425"/>
    </row>
    <row r="655" spans="1:36" hidden="1">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row>
    <row r="656" spans="1:36" ht="35.25" hidden="1" customHeight="1">
      <c r="A656" s="391" t="s">
        <v>649</v>
      </c>
      <c r="B656" s="396"/>
      <c r="C656" s="396"/>
      <c r="D656" s="396"/>
      <c r="E656" s="396"/>
      <c r="F656" s="396"/>
      <c r="G656" s="396"/>
      <c r="H656" s="396"/>
      <c r="I656" s="396"/>
      <c r="J656" s="396"/>
      <c r="K656" s="396"/>
      <c r="L656" s="396"/>
      <c r="M656" s="396"/>
      <c r="N656" s="396"/>
      <c r="O656" s="396"/>
      <c r="P656" s="396"/>
      <c r="Q656" s="396"/>
      <c r="R656" s="396"/>
      <c r="S656" s="396"/>
      <c r="T656" s="396"/>
      <c r="U656" s="396"/>
      <c r="V656" s="396"/>
      <c r="W656" s="396"/>
      <c r="X656" s="396"/>
      <c r="Y656" s="396"/>
      <c r="Z656" s="396"/>
      <c r="AA656" s="396"/>
      <c r="AB656" s="396"/>
      <c r="AC656" s="396"/>
      <c r="AD656" s="396"/>
      <c r="AE656" s="396"/>
      <c r="AF656" s="396"/>
      <c r="AG656" s="396"/>
      <c r="AH656" s="396"/>
    </row>
    <row r="657" spans="1:34" hidden="1">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row>
    <row r="658" spans="1:34" hidden="1">
      <c r="A658" s="420" t="s">
        <v>648</v>
      </c>
      <c r="B658" s="420"/>
      <c r="C658" s="420"/>
      <c r="D658" s="420"/>
      <c r="E658" s="420"/>
      <c r="F658" s="420"/>
      <c r="G658" s="420"/>
      <c r="H658" s="420"/>
      <c r="I658" s="420"/>
      <c r="J658" s="420"/>
      <c r="K658" s="420" t="s">
        <v>647</v>
      </c>
      <c r="L658" s="420"/>
      <c r="M658" s="420"/>
      <c r="N658" s="420"/>
      <c r="O658" s="420"/>
      <c r="P658" s="420"/>
      <c r="Q658" s="420"/>
      <c r="R658" s="420"/>
      <c r="S658" s="420" t="s">
        <v>646</v>
      </c>
      <c r="T658" s="420"/>
      <c r="U658" s="420"/>
      <c r="V658" s="420"/>
      <c r="W658" s="420"/>
      <c r="X658" s="420"/>
      <c r="Y658" s="420"/>
      <c r="Z658" s="420"/>
      <c r="AA658" s="420" t="s">
        <v>645</v>
      </c>
      <c r="AB658" s="420"/>
      <c r="AC658" s="420"/>
      <c r="AD658" s="420"/>
      <c r="AE658" s="420"/>
      <c r="AF658" s="420"/>
      <c r="AG658" s="420"/>
      <c r="AH658" s="420"/>
    </row>
    <row r="659" spans="1:34" hidden="1">
      <c r="A659" s="420"/>
      <c r="B659" s="420"/>
      <c r="C659" s="420"/>
      <c r="D659" s="420"/>
      <c r="E659" s="420"/>
      <c r="F659" s="420"/>
      <c r="G659" s="420"/>
      <c r="H659" s="420"/>
      <c r="I659" s="420"/>
      <c r="J659" s="420"/>
      <c r="K659" s="420"/>
      <c r="L659" s="420"/>
      <c r="M659" s="420"/>
      <c r="N659" s="420"/>
      <c r="O659" s="420"/>
      <c r="P659" s="420"/>
      <c r="Q659" s="420"/>
      <c r="R659" s="420"/>
      <c r="S659" s="420"/>
      <c r="T659" s="420"/>
      <c r="U659" s="420"/>
      <c r="V659" s="420"/>
      <c r="W659" s="420"/>
      <c r="X659" s="420"/>
      <c r="Y659" s="420"/>
      <c r="Z659" s="420"/>
      <c r="AA659" s="420"/>
      <c r="AB659" s="420"/>
      <c r="AC659" s="420"/>
      <c r="AD659" s="420"/>
      <c r="AE659" s="420"/>
      <c r="AF659" s="420"/>
      <c r="AG659" s="420"/>
      <c r="AH659" s="420"/>
    </row>
    <row r="660" spans="1:34" hidden="1">
      <c r="A660" s="420"/>
      <c r="B660" s="420"/>
      <c r="C660" s="420"/>
      <c r="D660" s="420"/>
      <c r="E660" s="420"/>
      <c r="F660" s="420"/>
      <c r="G660" s="420"/>
      <c r="H660" s="420"/>
      <c r="I660" s="420"/>
      <c r="J660" s="420"/>
      <c r="K660" s="420"/>
      <c r="L660" s="420"/>
      <c r="M660" s="420"/>
      <c r="N660" s="420"/>
      <c r="O660" s="420"/>
      <c r="P660" s="420"/>
      <c r="Q660" s="420"/>
      <c r="R660" s="420"/>
      <c r="S660" s="420"/>
      <c r="T660" s="420"/>
      <c r="U660" s="420"/>
      <c r="V660" s="420"/>
      <c r="W660" s="420"/>
      <c r="X660" s="420"/>
      <c r="Y660" s="420"/>
      <c r="Z660" s="420"/>
      <c r="AA660" s="420"/>
      <c r="AB660" s="420"/>
      <c r="AC660" s="420"/>
      <c r="AD660" s="420"/>
      <c r="AE660" s="420"/>
      <c r="AF660" s="420"/>
      <c r="AG660" s="420"/>
      <c r="AH660" s="420"/>
    </row>
    <row r="661" spans="1:34" hidden="1">
      <c r="A661" s="419"/>
      <c r="B661" s="419"/>
      <c r="C661" s="419"/>
      <c r="D661" s="419"/>
      <c r="E661" s="419"/>
      <c r="F661" s="419"/>
      <c r="G661" s="419"/>
      <c r="H661" s="419"/>
      <c r="I661" s="419"/>
      <c r="J661" s="419"/>
      <c r="K661" s="419"/>
      <c r="L661" s="419"/>
      <c r="M661" s="419"/>
      <c r="N661" s="419"/>
      <c r="O661" s="419"/>
      <c r="P661" s="419"/>
      <c r="Q661" s="419"/>
      <c r="R661" s="419"/>
      <c r="S661" s="419"/>
      <c r="T661" s="419"/>
      <c r="U661" s="419"/>
      <c r="V661" s="419"/>
      <c r="W661" s="419"/>
      <c r="X661" s="419"/>
      <c r="Y661" s="419"/>
      <c r="Z661" s="419"/>
      <c r="AA661" s="419"/>
      <c r="AB661" s="419"/>
      <c r="AC661" s="419"/>
      <c r="AD661" s="419"/>
      <c r="AE661" s="419"/>
      <c r="AF661" s="419"/>
      <c r="AG661" s="419"/>
      <c r="AH661" s="419"/>
    </row>
    <row r="662" spans="1:34" hidden="1">
      <c r="A662" s="432" t="s">
        <v>644</v>
      </c>
      <c r="B662" s="463"/>
      <c r="C662" s="463"/>
      <c r="D662" s="463"/>
      <c r="E662" s="463"/>
      <c r="F662" s="463"/>
      <c r="G662" s="463"/>
      <c r="H662" s="463"/>
      <c r="I662" s="463"/>
      <c r="J662" s="433"/>
      <c r="K662" s="786"/>
      <c r="L662" s="786"/>
      <c r="M662" s="786"/>
      <c r="N662" s="786"/>
      <c r="O662" s="786"/>
      <c r="P662" s="786"/>
      <c r="Q662" s="786"/>
      <c r="R662" s="786"/>
      <c r="S662" s="786"/>
      <c r="T662" s="786"/>
      <c r="U662" s="786"/>
      <c r="V662" s="786"/>
      <c r="W662" s="786"/>
      <c r="X662" s="786"/>
      <c r="Y662" s="786"/>
      <c r="Z662" s="786"/>
      <c r="AA662" s="786"/>
      <c r="AB662" s="786"/>
      <c r="AC662" s="786"/>
      <c r="AD662" s="786"/>
      <c r="AE662" s="786"/>
      <c r="AF662" s="786"/>
      <c r="AG662" s="786"/>
      <c r="AH662" s="786"/>
    </row>
    <row r="663" spans="1:34" hidden="1">
      <c r="A663" s="434"/>
      <c r="B663" s="784"/>
      <c r="C663" s="784"/>
      <c r="D663" s="784"/>
      <c r="E663" s="784"/>
      <c r="F663" s="784"/>
      <c r="G663" s="784"/>
      <c r="H663" s="784"/>
      <c r="I663" s="784"/>
      <c r="J663" s="435"/>
      <c r="K663" s="786"/>
      <c r="L663" s="786"/>
      <c r="M663" s="786"/>
      <c r="N663" s="786"/>
      <c r="O663" s="786"/>
      <c r="P663" s="786"/>
      <c r="Q663" s="786"/>
      <c r="R663" s="786"/>
      <c r="S663" s="786"/>
      <c r="T663" s="786"/>
      <c r="U663" s="786"/>
      <c r="V663" s="786"/>
      <c r="W663" s="786"/>
      <c r="X663" s="786"/>
      <c r="Y663" s="786"/>
      <c r="Z663" s="786"/>
      <c r="AA663" s="786"/>
      <c r="AB663" s="786"/>
      <c r="AC663" s="786"/>
      <c r="AD663" s="786"/>
      <c r="AE663" s="786"/>
      <c r="AF663" s="786"/>
      <c r="AG663" s="786"/>
      <c r="AH663" s="786"/>
    </row>
    <row r="664" spans="1:34" hidden="1">
      <c r="A664" s="432" t="s">
        <v>643</v>
      </c>
      <c r="B664" s="463"/>
      <c r="C664" s="463"/>
      <c r="D664" s="463"/>
      <c r="E664" s="463"/>
      <c r="F664" s="463"/>
      <c r="G664" s="463"/>
      <c r="H664" s="463"/>
      <c r="I664" s="463"/>
      <c r="J664" s="433"/>
      <c r="K664" s="786"/>
      <c r="L664" s="786"/>
      <c r="M664" s="786"/>
      <c r="N664" s="786"/>
      <c r="O664" s="786"/>
      <c r="P664" s="786"/>
      <c r="Q664" s="786"/>
      <c r="R664" s="786"/>
      <c r="S664" s="786"/>
      <c r="T664" s="786"/>
      <c r="U664" s="786"/>
      <c r="V664" s="786"/>
      <c r="W664" s="786"/>
      <c r="X664" s="786"/>
      <c r="Y664" s="786"/>
      <c r="Z664" s="786"/>
      <c r="AA664" s="786"/>
      <c r="AB664" s="786"/>
      <c r="AC664" s="786"/>
      <c r="AD664" s="786"/>
      <c r="AE664" s="786"/>
      <c r="AF664" s="786"/>
      <c r="AG664" s="786"/>
      <c r="AH664" s="786"/>
    </row>
    <row r="665" spans="1:34" hidden="1">
      <c r="A665" s="434"/>
      <c r="B665" s="784"/>
      <c r="C665" s="784"/>
      <c r="D665" s="784"/>
      <c r="E665" s="784"/>
      <c r="F665" s="784"/>
      <c r="G665" s="784"/>
      <c r="H665" s="784"/>
      <c r="I665" s="784"/>
      <c r="J665" s="435"/>
      <c r="K665" s="786"/>
      <c r="L665" s="786"/>
      <c r="M665" s="786"/>
      <c r="N665" s="786"/>
      <c r="O665" s="786"/>
      <c r="P665" s="786"/>
      <c r="Q665" s="786"/>
      <c r="R665" s="786"/>
      <c r="S665" s="786"/>
      <c r="T665" s="786"/>
      <c r="U665" s="786"/>
      <c r="V665" s="786"/>
      <c r="W665" s="786"/>
      <c r="X665" s="786"/>
      <c r="Y665" s="786"/>
      <c r="Z665" s="786"/>
      <c r="AA665" s="786"/>
      <c r="AB665" s="786"/>
      <c r="AC665" s="786"/>
      <c r="AD665" s="786"/>
      <c r="AE665" s="786"/>
      <c r="AF665" s="786"/>
      <c r="AG665" s="786"/>
      <c r="AH665" s="786"/>
    </row>
    <row r="666" spans="1:34" hidden="1">
      <c r="A666" s="432" t="s">
        <v>642</v>
      </c>
      <c r="B666" s="463"/>
      <c r="C666" s="463"/>
      <c r="D666" s="463"/>
      <c r="E666" s="463"/>
      <c r="F666" s="463"/>
      <c r="G666" s="463"/>
      <c r="H666" s="463"/>
      <c r="I666" s="463"/>
      <c r="J666" s="433"/>
      <c r="K666" s="786"/>
      <c r="L666" s="786"/>
      <c r="M666" s="786"/>
      <c r="N666" s="786"/>
      <c r="O666" s="786"/>
      <c r="P666" s="786"/>
      <c r="Q666" s="786"/>
      <c r="R666" s="786"/>
      <c r="S666" s="786"/>
      <c r="T666" s="786"/>
      <c r="U666" s="786"/>
      <c r="V666" s="786"/>
      <c r="W666" s="786"/>
      <c r="X666" s="786"/>
      <c r="Y666" s="786"/>
      <c r="Z666" s="786"/>
      <c r="AA666" s="786"/>
      <c r="AB666" s="786"/>
      <c r="AC666" s="786"/>
      <c r="AD666" s="786"/>
      <c r="AE666" s="786"/>
      <c r="AF666" s="786"/>
      <c r="AG666" s="786"/>
      <c r="AH666" s="786"/>
    </row>
    <row r="667" spans="1:34" hidden="1">
      <c r="A667" s="434"/>
      <c r="B667" s="784"/>
      <c r="C667" s="784"/>
      <c r="D667" s="784"/>
      <c r="E667" s="784"/>
      <c r="F667" s="784"/>
      <c r="G667" s="784"/>
      <c r="H667" s="784"/>
      <c r="I667" s="784"/>
      <c r="J667" s="435"/>
      <c r="K667" s="786"/>
      <c r="L667" s="786"/>
      <c r="M667" s="786"/>
      <c r="N667" s="786"/>
      <c r="O667" s="786"/>
      <c r="P667" s="786"/>
      <c r="Q667" s="786"/>
      <c r="R667" s="786"/>
      <c r="S667" s="786"/>
      <c r="T667" s="786"/>
      <c r="U667" s="786"/>
      <c r="V667" s="786"/>
      <c r="W667" s="786"/>
      <c r="X667" s="786"/>
      <c r="Y667" s="786"/>
      <c r="Z667" s="786"/>
      <c r="AA667" s="786"/>
      <c r="AB667" s="786"/>
      <c r="AC667" s="786"/>
      <c r="AD667" s="786"/>
      <c r="AE667" s="786"/>
      <c r="AF667" s="786"/>
      <c r="AG667" s="786"/>
      <c r="AH667" s="786"/>
    </row>
    <row r="668" spans="1:34" hidden="1">
      <c r="A668" s="432" t="s">
        <v>641</v>
      </c>
      <c r="B668" s="463"/>
      <c r="C668" s="463"/>
      <c r="D668" s="463"/>
      <c r="E668" s="463"/>
      <c r="F668" s="463"/>
      <c r="G668" s="463"/>
      <c r="H668" s="463"/>
      <c r="I668" s="463"/>
      <c r="J668" s="433"/>
      <c r="K668" s="786"/>
      <c r="L668" s="786"/>
      <c r="M668" s="786"/>
      <c r="N668" s="786"/>
      <c r="O668" s="786"/>
      <c r="P668" s="786"/>
      <c r="Q668" s="786"/>
      <c r="R668" s="786"/>
      <c r="S668" s="786"/>
      <c r="T668" s="786"/>
      <c r="U668" s="786"/>
      <c r="V668" s="786"/>
      <c r="W668" s="786"/>
      <c r="X668" s="786"/>
      <c r="Y668" s="786"/>
      <c r="Z668" s="786"/>
      <c r="AA668" s="786"/>
      <c r="AB668" s="786"/>
      <c r="AC668" s="786"/>
      <c r="AD668" s="786"/>
      <c r="AE668" s="786"/>
      <c r="AF668" s="786"/>
      <c r="AG668" s="786"/>
      <c r="AH668" s="786"/>
    </row>
    <row r="669" spans="1:34" hidden="1">
      <c r="A669" s="434"/>
      <c r="B669" s="784"/>
      <c r="C669" s="784"/>
      <c r="D669" s="784"/>
      <c r="E669" s="784"/>
      <c r="F669" s="784"/>
      <c r="G669" s="784"/>
      <c r="H669" s="784"/>
      <c r="I669" s="784"/>
      <c r="J669" s="435"/>
      <c r="K669" s="786"/>
      <c r="L669" s="786"/>
      <c r="M669" s="786"/>
      <c r="N669" s="786"/>
      <c r="O669" s="786"/>
      <c r="P669" s="786"/>
      <c r="Q669" s="786"/>
      <c r="R669" s="786"/>
      <c r="S669" s="786"/>
      <c r="T669" s="786"/>
      <c r="U669" s="786"/>
      <c r="V669" s="786"/>
      <c r="W669" s="786"/>
      <c r="X669" s="786"/>
      <c r="Y669" s="786"/>
      <c r="Z669" s="786"/>
      <c r="AA669" s="786"/>
      <c r="AB669" s="786"/>
      <c r="AC669" s="786"/>
      <c r="AD669" s="786"/>
      <c r="AE669" s="786"/>
      <c r="AF669" s="786"/>
      <c r="AG669" s="786"/>
      <c r="AH669" s="786"/>
    </row>
    <row r="670" spans="1:34" hidden="1">
      <c r="A670" s="436" t="s">
        <v>640</v>
      </c>
      <c r="B670" s="820"/>
      <c r="C670" s="820"/>
      <c r="D670" s="820"/>
      <c r="E670" s="820"/>
      <c r="F670" s="820"/>
      <c r="G670" s="820"/>
      <c r="H670" s="820"/>
      <c r="I670" s="820"/>
      <c r="J670" s="437"/>
      <c r="K670" s="822">
        <f>SUM(K662:R669)</f>
        <v>0</v>
      </c>
      <c r="L670" s="822"/>
      <c r="M670" s="822"/>
      <c r="N670" s="822"/>
      <c r="O670" s="822"/>
      <c r="P670" s="822"/>
      <c r="Q670" s="822"/>
      <c r="R670" s="822"/>
      <c r="S670" s="822">
        <f>SUM(S662:Z669)</f>
        <v>0</v>
      </c>
      <c r="T670" s="822"/>
      <c r="U670" s="822"/>
      <c r="V670" s="822"/>
      <c r="W670" s="822"/>
      <c r="X670" s="822"/>
      <c r="Y670" s="822"/>
      <c r="Z670" s="822"/>
      <c r="AA670" s="822">
        <f>SUM(AA662:AH669)</f>
        <v>0</v>
      </c>
      <c r="AB670" s="822"/>
      <c r="AC670" s="822"/>
      <c r="AD670" s="822"/>
      <c r="AE670" s="822"/>
      <c r="AF670" s="822"/>
      <c r="AG670" s="822"/>
      <c r="AH670" s="822"/>
    </row>
    <row r="671" spans="1:34" hidden="1">
      <c r="A671" s="438"/>
      <c r="B671" s="821"/>
      <c r="C671" s="821"/>
      <c r="D671" s="821"/>
      <c r="E671" s="821"/>
      <c r="F671" s="821"/>
      <c r="G671" s="821"/>
      <c r="H671" s="821"/>
      <c r="I671" s="821"/>
      <c r="J671" s="439"/>
      <c r="K671" s="822"/>
      <c r="L671" s="822"/>
      <c r="M671" s="822"/>
      <c r="N671" s="822"/>
      <c r="O671" s="822"/>
      <c r="P671" s="822"/>
      <c r="Q671" s="822"/>
      <c r="R671" s="822"/>
      <c r="S671" s="822"/>
      <c r="T671" s="822"/>
      <c r="U671" s="822"/>
      <c r="V671" s="822"/>
      <c r="W671" s="822"/>
      <c r="X671" s="822"/>
      <c r="Y671" s="822"/>
      <c r="Z671" s="822"/>
      <c r="AA671" s="822"/>
      <c r="AB671" s="822"/>
      <c r="AC671" s="822"/>
      <c r="AD671" s="822"/>
      <c r="AE671" s="822"/>
      <c r="AF671" s="822"/>
      <c r="AG671" s="822"/>
      <c r="AH671" s="822"/>
    </row>
    <row r="672" spans="1:34" hidden="1">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row>
    <row r="673" spans="1:35" hidden="1">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row>
    <row r="674" spans="1:35" s="2" customFormat="1" ht="15" customHeight="1">
      <c r="A674" s="162" t="s">
        <v>1240</v>
      </c>
      <c r="B674" s="160"/>
      <c r="C674" s="160"/>
      <c r="D674" s="892" t="s">
        <v>226</v>
      </c>
      <c r="E674" s="893"/>
      <c r="F674" s="893"/>
      <c r="G674" s="893"/>
      <c r="H674" s="893"/>
      <c r="I674" s="893"/>
      <c r="J674" s="893"/>
      <c r="K674" s="893"/>
      <c r="L674" s="893"/>
      <c r="M674" s="893"/>
      <c r="N674" s="893"/>
      <c r="O674" s="893"/>
      <c r="P674" s="893"/>
      <c r="Q674" s="893"/>
      <c r="R674" s="893"/>
      <c r="S674" s="893"/>
      <c r="T674" s="893"/>
      <c r="U674" s="893"/>
      <c r="V674" s="160"/>
      <c r="W674" s="160"/>
      <c r="X674" s="160"/>
      <c r="Y674" s="160"/>
      <c r="Z674" s="160"/>
      <c r="AA674" s="160"/>
      <c r="AB674" s="160"/>
      <c r="AC674" s="160"/>
      <c r="AD674" s="160"/>
      <c r="AE674" s="160"/>
      <c r="AF674" s="160"/>
      <c r="AG674" s="160"/>
      <c r="AH674" s="160"/>
    </row>
    <row r="675" spans="1:3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row>
    <row r="676" spans="1:35">
      <c r="A676" s="391" t="s">
        <v>639</v>
      </c>
      <c r="B676" s="396"/>
      <c r="C676" s="396"/>
      <c r="D676" s="396"/>
      <c r="E676" s="396"/>
      <c r="F676" s="396"/>
      <c r="G676" s="396"/>
      <c r="H676" s="396"/>
      <c r="I676" s="396"/>
      <c r="J676" s="396"/>
      <c r="K676" s="396"/>
      <c r="L676" s="396"/>
      <c r="M676" s="396"/>
      <c r="N676" s="396"/>
      <c r="O676" s="396"/>
      <c r="P676" s="396"/>
      <c r="Q676" s="396"/>
      <c r="R676" s="396"/>
      <c r="S676" s="396"/>
      <c r="T676" s="396"/>
      <c r="U676" s="396"/>
      <c r="V676" s="396"/>
      <c r="W676" s="396"/>
      <c r="X676" s="396"/>
      <c r="Y676" s="396"/>
      <c r="Z676" s="396"/>
      <c r="AA676" s="396"/>
      <c r="AB676" s="396"/>
      <c r="AC676" s="396"/>
      <c r="AD676" s="396"/>
      <c r="AE676" s="396"/>
      <c r="AF676" s="396"/>
      <c r="AG676" s="396"/>
      <c r="AH676" s="396"/>
    </row>
    <row r="677" spans="1:35">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row>
    <row r="678" spans="1:35">
      <c r="A678" s="420" t="s">
        <v>638</v>
      </c>
      <c r="B678" s="420"/>
      <c r="C678" s="420"/>
      <c r="D678" s="420"/>
      <c r="E678" s="420"/>
      <c r="F678" s="420"/>
      <c r="G678" s="420"/>
      <c r="H678" s="420"/>
      <c r="I678" s="420"/>
      <c r="J678" s="420"/>
      <c r="K678" s="420"/>
      <c r="L678" s="420"/>
      <c r="M678" s="420"/>
      <c r="N678" s="420"/>
      <c r="O678" s="420" t="s">
        <v>58</v>
      </c>
      <c r="P678" s="420"/>
      <c r="Q678" s="420"/>
      <c r="R678" s="420"/>
      <c r="S678" s="420"/>
      <c r="T678" s="420"/>
      <c r="U678" s="420"/>
      <c r="V678" s="420"/>
      <c r="W678" s="420"/>
      <c r="X678" s="420"/>
      <c r="Y678" s="420" t="s">
        <v>59</v>
      </c>
      <c r="Z678" s="420"/>
      <c r="AA678" s="420"/>
      <c r="AB678" s="420"/>
      <c r="AC678" s="420"/>
      <c r="AD678" s="420"/>
      <c r="AE678" s="420"/>
      <c r="AF678" s="420"/>
      <c r="AG678" s="420"/>
      <c r="AH678" s="420"/>
    </row>
    <row r="679" spans="1:35">
      <c r="A679" s="420"/>
      <c r="B679" s="420"/>
      <c r="C679" s="420"/>
      <c r="D679" s="420"/>
      <c r="E679" s="420"/>
      <c r="F679" s="420"/>
      <c r="G679" s="420"/>
      <c r="H679" s="420"/>
      <c r="I679" s="420"/>
      <c r="J679" s="420"/>
      <c r="K679" s="420"/>
      <c r="L679" s="420"/>
      <c r="M679" s="420"/>
      <c r="N679" s="420"/>
      <c r="O679" s="420"/>
      <c r="P679" s="420"/>
      <c r="Q679" s="420"/>
      <c r="R679" s="420"/>
      <c r="S679" s="420"/>
      <c r="T679" s="420"/>
      <c r="U679" s="420"/>
      <c r="V679" s="420"/>
      <c r="W679" s="420"/>
      <c r="X679" s="420"/>
      <c r="Y679" s="420"/>
      <c r="Z679" s="420"/>
      <c r="AA679" s="420"/>
      <c r="AB679" s="420"/>
      <c r="AC679" s="420"/>
      <c r="AD679" s="420"/>
      <c r="AE679" s="420"/>
      <c r="AF679" s="420"/>
      <c r="AG679" s="420"/>
      <c r="AH679" s="420"/>
    </row>
    <row r="680" spans="1:35">
      <c r="A680" s="462" t="s">
        <v>637</v>
      </c>
      <c r="B680" s="462"/>
      <c r="C680" s="462"/>
      <c r="D680" s="462"/>
      <c r="E680" s="462"/>
      <c r="F680" s="462"/>
      <c r="G680" s="462"/>
      <c r="H680" s="462"/>
      <c r="I680" s="462"/>
      <c r="J680" s="462"/>
      <c r="K680" s="462"/>
      <c r="L680" s="462"/>
      <c r="M680" s="462"/>
      <c r="N680" s="462"/>
      <c r="O680" s="822">
        <f>SUM(O682:X685)</f>
        <v>0</v>
      </c>
      <c r="P680" s="822"/>
      <c r="Q680" s="822"/>
      <c r="R680" s="822"/>
      <c r="S680" s="822"/>
      <c r="T680" s="822"/>
      <c r="U680" s="822"/>
      <c r="V680" s="822"/>
      <c r="W680" s="822"/>
      <c r="X680" s="822"/>
      <c r="Y680" s="822">
        <f>SUM(Y682:AH685)</f>
        <v>0</v>
      </c>
      <c r="Z680" s="822"/>
      <c r="AA680" s="822"/>
      <c r="AB680" s="822"/>
      <c r="AC680" s="822"/>
      <c r="AD680" s="822"/>
      <c r="AE680" s="822"/>
      <c r="AF680" s="822"/>
      <c r="AG680" s="822"/>
      <c r="AH680" s="822"/>
      <c r="AI680" t="str">
        <f>IF(ROUND(Y680-Aktíva!G139,0)=0,"","CHYBA")</f>
        <v/>
      </c>
    </row>
    <row r="681" spans="1:35">
      <c r="A681" s="462"/>
      <c r="B681" s="462"/>
      <c r="C681" s="462"/>
      <c r="D681" s="462"/>
      <c r="E681" s="462"/>
      <c r="F681" s="462"/>
      <c r="G681" s="462"/>
      <c r="H681" s="462"/>
      <c r="I681" s="462"/>
      <c r="J681" s="462"/>
      <c r="K681" s="462"/>
      <c r="L681" s="462"/>
      <c r="M681" s="462"/>
      <c r="N681" s="462"/>
      <c r="O681" s="822"/>
      <c r="P681" s="822"/>
      <c r="Q681" s="822"/>
      <c r="R681" s="822"/>
      <c r="S681" s="822"/>
      <c r="T681" s="822"/>
      <c r="U681" s="822"/>
      <c r="V681" s="822"/>
      <c r="W681" s="822"/>
      <c r="X681" s="822"/>
      <c r="Y681" s="822"/>
      <c r="Z681" s="822"/>
      <c r="AA681" s="822"/>
      <c r="AB681" s="822"/>
      <c r="AC681" s="822"/>
      <c r="AD681" s="822"/>
      <c r="AE681" s="822"/>
      <c r="AF681" s="822"/>
      <c r="AG681" s="822"/>
      <c r="AH681" s="822"/>
      <c r="AI681" t="str">
        <f>IF(ROUND(O680-Aktíva!F138,0)=0,"","CHYBA")</f>
        <v/>
      </c>
    </row>
    <row r="682" spans="1:35">
      <c r="A682" s="894"/>
      <c r="B682" s="894"/>
      <c r="C682" s="894"/>
      <c r="D682" s="894"/>
      <c r="E682" s="894"/>
      <c r="F682" s="894"/>
      <c r="G682" s="894"/>
      <c r="H682" s="894"/>
      <c r="I682" s="894"/>
      <c r="J682" s="894"/>
      <c r="K682" s="894"/>
      <c r="L682" s="894"/>
      <c r="M682" s="894"/>
      <c r="N682" s="894"/>
      <c r="O682" s="786"/>
      <c r="P682" s="786"/>
      <c r="Q682" s="786"/>
      <c r="R682" s="786"/>
      <c r="S682" s="786"/>
      <c r="T682" s="786"/>
      <c r="U682" s="786"/>
      <c r="V682" s="786"/>
      <c r="W682" s="786"/>
      <c r="X682" s="786"/>
      <c r="Y682" s="786"/>
      <c r="Z682" s="786"/>
      <c r="AA682" s="786"/>
      <c r="AB682" s="786"/>
      <c r="AC682" s="786"/>
      <c r="AD682" s="786"/>
      <c r="AE682" s="786"/>
      <c r="AF682" s="786"/>
      <c r="AG682" s="786"/>
      <c r="AH682" s="786"/>
    </row>
    <row r="683" spans="1:35">
      <c r="A683" s="894"/>
      <c r="B683" s="894"/>
      <c r="C683" s="894"/>
      <c r="D683" s="894"/>
      <c r="E683" s="894"/>
      <c r="F683" s="894"/>
      <c r="G683" s="894"/>
      <c r="H683" s="894"/>
      <c r="I683" s="894"/>
      <c r="J683" s="894"/>
      <c r="K683" s="894"/>
      <c r="L683" s="894"/>
      <c r="M683" s="894"/>
      <c r="N683" s="894"/>
      <c r="O683" s="786"/>
      <c r="P683" s="786"/>
      <c r="Q683" s="786"/>
      <c r="R683" s="786"/>
      <c r="S683" s="786"/>
      <c r="T683" s="786"/>
      <c r="U683" s="786"/>
      <c r="V683" s="786"/>
      <c r="W683" s="786"/>
      <c r="X683" s="786"/>
      <c r="Y683" s="786"/>
      <c r="Z683" s="786"/>
      <c r="AA683" s="786"/>
      <c r="AB683" s="786"/>
      <c r="AC683" s="786"/>
      <c r="AD683" s="786"/>
      <c r="AE683" s="786"/>
      <c r="AF683" s="786"/>
      <c r="AG683" s="786"/>
      <c r="AH683" s="786"/>
    </row>
    <row r="684" spans="1:35">
      <c r="A684" s="894"/>
      <c r="B684" s="894"/>
      <c r="C684" s="894"/>
      <c r="D684" s="894"/>
      <c r="E684" s="894"/>
      <c r="F684" s="894"/>
      <c r="G684" s="894"/>
      <c r="H684" s="894"/>
      <c r="I684" s="894"/>
      <c r="J684" s="894"/>
      <c r="K684" s="894"/>
      <c r="L684" s="894"/>
      <c r="M684" s="894"/>
      <c r="N684" s="894"/>
      <c r="O684" s="786"/>
      <c r="P684" s="786"/>
      <c r="Q684" s="786"/>
      <c r="R684" s="786"/>
      <c r="S684" s="786"/>
      <c r="T684" s="786"/>
      <c r="U684" s="786"/>
      <c r="V684" s="786"/>
      <c r="W684" s="786"/>
      <c r="X684" s="786"/>
      <c r="Y684" s="786"/>
      <c r="Z684" s="786"/>
      <c r="AA684" s="786"/>
      <c r="AB684" s="786"/>
      <c r="AC684" s="786"/>
      <c r="AD684" s="786"/>
      <c r="AE684" s="786"/>
      <c r="AF684" s="786"/>
      <c r="AG684" s="786"/>
      <c r="AH684" s="786"/>
    </row>
    <row r="685" spans="1:35">
      <c r="A685" s="894"/>
      <c r="B685" s="894"/>
      <c r="C685" s="894"/>
      <c r="D685" s="894"/>
      <c r="E685" s="894"/>
      <c r="F685" s="894"/>
      <c r="G685" s="894"/>
      <c r="H685" s="894"/>
      <c r="I685" s="894"/>
      <c r="J685" s="894"/>
      <c r="K685" s="894"/>
      <c r="L685" s="894"/>
      <c r="M685" s="894"/>
      <c r="N685" s="894"/>
      <c r="O685" s="786"/>
      <c r="P685" s="786"/>
      <c r="Q685" s="786"/>
      <c r="R685" s="786"/>
      <c r="S685" s="786"/>
      <c r="T685" s="786"/>
      <c r="U685" s="786"/>
      <c r="V685" s="786"/>
      <c r="W685" s="786"/>
      <c r="X685" s="786"/>
      <c r="Y685" s="786"/>
      <c r="Z685" s="786"/>
      <c r="AA685" s="786"/>
      <c r="AB685" s="786"/>
      <c r="AC685" s="786"/>
      <c r="AD685" s="786"/>
      <c r="AE685" s="786"/>
      <c r="AF685" s="786"/>
      <c r="AG685" s="786"/>
      <c r="AH685" s="786"/>
    </row>
    <row r="686" spans="1:35">
      <c r="A686" s="462" t="s">
        <v>636</v>
      </c>
      <c r="B686" s="462"/>
      <c r="C686" s="462"/>
      <c r="D686" s="462"/>
      <c r="E686" s="462"/>
      <c r="F686" s="462"/>
      <c r="G686" s="462"/>
      <c r="H686" s="462"/>
      <c r="I686" s="462"/>
      <c r="J686" s="462"/>
      <c r="K686" s="462"/>
      <c r="L686" s="462"/>
      <c r="M686" s="462"/>
      <c r="N686" s="462"/>
      <c r="O686" s="822">
        <f>SUM(O688:X693)</f>
        <v>24400</v>
      </c>
      <c r="P686" s="822"/>
      <c r="Q686" s="822"/>
      <c r="R686" s="822"/>
      <c r="S686" s="822"/>
      <c r="T686" s="822"/>
      <c r="U686" s="822"/>
      <c r="V686" s="822"/>
      <c r="W686" s="822"/>
      <c r="X686" s="822"/>
      <c r="Y686" s="822">
        <f>SUM(Y688:AH693)</f>
        <v>23854</v>
      </c>
      <c r="Z686" s="822"/>
      <c r="AA686" s="822"/>
      <c r="AB686" s="822"/>
      <c r="AC686" s="822"/>
      <c r="AD686" s="822"/>
      <c r="AE686" s="822"/>
      <c r="AF686" s="822"/>
      <c r="AG686" s="822"/>
      <c r="AH686" s="822"/>
      <c r="AI686" t="str">
        <f>IF(ROUND(Y686-Aktíva!G141,0)=0,"","CHYBA")</f>
        <v/>
      </c>
    </row>
    <row r="687" spans="1:35">
      <c r="A687" s="462"/>
      <c r="B687" s="462"/>
      <c r="C687" s="462"/>
      <c r="D687" s="462"/>
      <c r="E687" s="462"/>
      <c r="F687" s="462"/>
      <c r="G687" s="462"/>
      <c r="H687" s="462"/>
      <c r="I687" s="462"/>
      <c r="J687" s="462"/>
      <c r="K687" s="462"/>
      <c r="L687" s="462"/>
      <c r="M687" s="462"/>
      <c r="N687" s="462"/>
      <c r="O687" s="822"/>
      <c r="P687" s="822"/>
      <c r="Q687" s="822"/>
      <c r="R687" s="822"/>
      <c r="S687" s="822"/>
      <c r="T687" s="822"/>
      <c r="U687" s="822"/>
      <c r="V687" s="822"/>
      <c r="W687" s="822"/>
      <c r="X687" s="822"/>
      <c r="Y687" s="822"/>
      <c r="Z687" s="822"/>
      <c r="AA687" s="822"/>
      <c r="AB687" s="822"/>
      <c r="AC687" s="822"/>
      <c r="AD687" s="822"/>
      <c r="AE687" s="822"/>
      <c r="AF687" s="822"/>
      <c r="AG687" s="822"/>
      <c r="AH687" s="822"/>
      <c r="AI687" t="str">
        <f>IF(ROUND(O686-Aktíva!F140,0)=0,"","CHYBA")</f>
        <v/>
      </c>
    </row>
    <row r="688" spans="1:35">
      <c r="A688" s="408" t="s">
        <v>1286</v>
      </c>
      <c r="B688" s="408"/>
      <c r="C688" s="408"/>
      <c r="D688" s="408"/>
      <c r="E688" s="408"/>
      <c r="F688" s="408"/>
      <c r="G688" s="408"/>
      <c r="H688" s="408"/>
      <c r="I688" s="408"/>
      <c r="J688" s="408"/>
      <c r="K688" s="408"/>
      <c r="L688" s="408"/>
      <c r="M688" s="408"/>
      <c r="N688" s="408"/>
      <c r="O688" s="505">
        <v>1742</v>
      </c>
      <c r="P688" s="505"/>
      <c r="Q688" s="505"/>
      <c r="R688" s="505"/>
      <c r="S688" s="505"/>
      <c r="T688" s="505"/>
      <c r="U688" s="505"/>
      <c r="V688" s="505"/>
      <c r="W688" s="505"/>
      <c r="X688" s="505"/>
      <c r="Y688" s="505">
        <v>840</v>
      </c>
      <c r="Z688" s="505"/>
      <c r="AA688" s="505"/>
      <c r="AB688" s="505"/>
      <c r="AC688" s="505"/>
      <c r="AD688" s="505"/>
      <c r="AE688" s="505"/>
      <c r="AF688" s="505"/>
      <c r="AG688" s="505"/>
      <c r="AH688" s="505"/>
    </row>
    <row r="689" spans="1:35">
      <c r="A689" s="408"/>
      <c r="B689" s="408"/>
      <c r="C689" s="408"/>
      <c r="D689" s="408"/>
      <c r="E689" s="408"/>
      <c r="F689" s="408"/>
      <c r="G689" s="408"/>
      <c r="H689" s="408"/>
      <c r="I689" s="408"/>
      <c r="J689" s="408"/>
      <c r="K689" s="408"/>
      <c r="L689" s="408"/>
      <c r="M689" s="408"/>
      <c r="N689" s="408"/>
      <c r="O689" s="505"/>
      <c r="P689" s="505"/>
      <c r="Q689" s="505"/>
      <c r="R689" s="505"/>
      <c r="S689" s="505"/>
      <c r="T689" s="505"/>
      <c r="U689" s="505"/>
      <c r="V689" s="505"/>
      <c r="W689" s="505"/>
      <c r="X689" s="505"/>
      <c r="Y689" s="505"/>
      <c r="Z689" s="505"/>
      <c r="AA689" s="505"/>
      <c r="AB689" s="505"/>
      <c r="AC689" s="505"/>
      <c r="AD689" s="505"/>
      <c r="AE689" s="505"/>
      <c r="AF689" s="505"/>
      <c r="AG689" s="505"/>
      <c r="AH689" s="505"/>
    </row>
    <row r="690" spans="1:35">
      <c r="A690" s="408" t="s">
        <v>1459</v>
      </c>
      <c r="B690" s="408"/>
      <c r="C690" s="408"/>
      <c r="D690" s="408"/>
      <c r="E690" s="408"/>
      <c r="F690" s="408"/>
      <c r="G690" s="408"/>
      <c r="H690" s="408"/>
      <c r="I690" s="408"/>
      <c r="J690" s="408"/>
      <c r="K690" s="408"/>
      <c r="L690" s="408"/>
      <c r="M690" s="408"/>
      <c r="N690" s="408"/>
      <c r="O690" s="505">
        <v>14243</v>
      </c>
      <c r="P690" s="505"/>
      <c r="Q690" s="505"/>
      <c r="R690" s="505"/>
      <c r="S690" s="505"/>
      <c r="T690" s="505"/>
      <c r="U690" s="505"/>
      <c r="V690" s="505"/>
      <c r="W690" s="505"/>
      <c r="X690" s="505"/>
      <c r="Y690" s="505">
        <v>7318</v>
      </c>
      <c r="Z690" s="505"/>
      <c r="AA690" s="505"/>
      <c r="AB690" s="505"/>
      <c r="AC690" s="505"/>
      <c r="AD690" s="505"/>
      <c r="AE690" s="505"/>
      <c r="AF690" s="505"/>
      <c r="AG690" s="505"/>
      <c r="AH690" s="505"/>
    </row>
    <row r="691" spans="1:35">
      <c r="A691" s="408"/>
      <c r="B691" s="408"/>
      <c r="C691" s="408"/>
      <c r="D691" s="408"/>
      <c r="E691" s="408"/>
      <c r="F691" s="408"/>
      <c r="G691" s="408"/>
      <c r="H691" s="408"/>
      <c r="I691" s="408"/>
      <c r="J691" s="408"/>
      <c r="K691" s="408"/>
      <c r="L691" s="408"/>
      <c r="M691" s="408"/>
      <c r="N691" s="408"/>
      <c r="O691" s="505"/>
      <c r="P691" s="505"/>
      <c r="Q691" s="505"/>
      <c r="R691" s="505"/>
      <c r="S691" s="505"/>
      <c r="T691" s="505"/>
      <c r="U691" s="505"/>
      <c r="V691" s="505"/>
      <c r="W691" s="505"/>
      <c r="X691" s="505"/>
      <c r="Y691" s="505"/>
      <c r="Z691" s="505"/>
      <c r="AA691" s="505"/>
      <c r="AB691" s="505"/>
      <c r="AC691" s="505"/>
      <c r="AD691" s="505"/>
      <c r="AE691" s="505"/>
      <c r="AF691" s="505"/>
      <c r="AG691" s="505"/>
      <c r="AH691" s="505"/>
    </row>
    <row r="692" spans="1:35">
      <c r="A692" s="408" t="s">
        <v>1287</v>
      </c>
      <c r="B692" s="408"/>
      <c r="C692" s="408"/>
      <c r="D692" s="408"/>
      <c r="E692" s="408"/>
      <c r="F692" s="408"/>
      <c r="G692" s="408"/>
      <c r="H692" s="408"/>
      <c r="I692" s="408"/>
      <c r="J692" s="408"/>
      <c r="K692" s="408"/>
      <c r="L692" s="408"/>
      <c r="M692" s="408"/>
      <c r="N692" s="408"/>
      <c r="O692" s="505">
        <v>8415</v>
      </c>
      <c r="P692" s="505"/>
      <c r="Q692" s="505"/>
      <c r="R692" s="505"/>
      <c r="S692" s="505"/>
      <c r="T692" s="505"/>
      <c r="U692" s="505"/>
      <c r="V692" s="505"/>
      <c r="W692" s="505"/>
      <c r="X692" s="505"/>
      <c r="Y692" s="505">
        <v>15696</v>
      </c>
      <c r="Z692" s="505"/>
      <c r="AA692" s="505"/>
      <c r="AB692" s="505"/>
      <c r="AC692" s="505"/>
      <c r="AD692" s="505"/>
      <c r="AE692" s="505"/>
      <c r="AF692" s="505"/>
      <c r="AG692" s="505"/>
      <c r="AH692" s="505"/>
    </row>
    <row r="693" spans="1:35">
      <c r="A693" s="408"/>
      <c r="B693" s="408"/>
      <c r="C693" s="408"/>
      <c r="D693" s="408"/>
      <c r="E693" s="408"/>
      <c r="F693" s="408"/>
      <c r="G693" s="408"/>
      <c r="H693" s="408"/>
      <c r="I693" s="408"/>
      <c r="J693" s="408"/>
      <c r="K693" s="408"/>
      <c r="L693" s="408"/>
      <c r="M693" s="408"/>
      <c r="N693" s="408"/>
      <c r="O693" s="505"/>
      <c r="P693" s="505"/>
      <c r="Q693" s="505"/>
      <c r="R693" s="505"/>
      <c r="S693" s="505"/>
      <c r="T693" s="505"/>
      <c r="U693" s="505"/>
      <c r="V693" s="505"/>
      <c r="W693" s="505"/>
      <c r="X693" s="505"/>
      <c r="Y693" s="505"/>
      <c r="Z693" s="505"/>
      <c r="AA693" s="505"/>
      <c r="AB693" s="505"/>
      <c r="AC693" s="505"/>
      <c r="AD693" s="505"/>
      <c r="AE693" s="505"/>
      <c r="AF693" s="505"/>
      <c r="AG693" s="505"/>
      <c r="AH693" s="505"/>
    </row>
    <row r="694" spans="1:35">
      <c r="A694" s="462" t="s">
        <v>635</v>
      </c>
      <c r="B694" s="462"/>
      <c r="C694" s="462"/>
      <c r="D694" s="462"/>
      <c r="E694" s="462"/>
      <c r="F694" s="462"/>
      <c r="G694" s="462"/>
      <c r="H694" s="462"/>
      <c r="I694" s="462"/>
      <c r="J694" s="462"/>
      <c r="K694" s="462"/>
      <c r="L694" s="462"/>
      <c r="M694" s="462"/>
      <c r="N694" s="462"/>
      <c r="O694" s="895">
        <f>SUM(O696:X699)</f>
        <v>0</v>
      </c>
      <c r="P694" s="895"/>
      <c r="Q694" s="895"/>
      <c r="R694" s="895"/>
      <c r="S694" s="895"/>
      <c r="T694" s="895"/>
      <c r="U694" s="895"/>
      <c r="V694" s="895"/>
      <c r="W694" s="895"/>
      <c r="X694" s="895"/>
      <c r="Y694" s="895">
        <f>SUM(Y696:AH699)</f>
        <v>0</v>
      </c>
      <c r="Z694" s="895"/>
      <c r="AA694" s="895"/>
      <c r="AB694" s="895"/>
      <c r="AC694" s="895"/>
      <c r="AD694" s="895"/>
      <c r="AE694" s="895"/>
      <c r="AF694" s="895"/>
      <c r="AG694" s="895"/>
      <c r="AH694" s="895"/>
      <c r="AI694" t="str">
        <f>IF(ROUND(Y694-Aktíva!G143,0)=0,"","CHYBA")</f>
        <v/>
      </c>
    </row>
    <row r="695" spans="1:35">
      <c r="A695" s="462"/>
      <c r="B695" s="462"/>
      <c r="C695" s="462"/>
      <c r="D695" s="462"/>
      <c r="E695" s="462"/>
      <c r="F695" s="462"/>
      <c r="G695" s="462"/>
      <c r="H695" s="462"/>
      <c r="I695" s="462"/>
      <c r="J695" s="462"/>
      <c r="K695" s="462"/>
      <c r="L695" s="462"/>
      <c r="M695" s="462"/>
      <c r="N695" s="462"/>
      <c r="O695" s="895"/>
      <c r="P695" s="895"/>
      <c r="Q695" s="895"/>
      <c r="R695" s="895"/>
      <c r="S695" s="895"/>
      <c r="T695" s="895"/>
      <c r="U695" s="895"/>
      <c r="V695" s="895"/>
      <c r="W695" s="895"/>
      <c r="X695" s="895"/>
      <c r="Y695" s="895"/>
      <c r="Z695" s="895"/>
      <c r="AA695" s="895"/>
      <c r="AB695" s="895"/>
      <c r="AC695" s="895"/>
      <c r="AD695" s="895"/>
      <c r="AE695" s="895"/>
      <c r="AF695" s="895"/>
      <c r="AG695" s="895"/>
      <c r="AH695" s="895"/>
      <c r="AI695" t="str">
        <f>IF(ROUND(O694-Aktíva!F142,0)=0,"","CHYBA")</f>
        <v/>
      </c>
    </row>
    <row r="696" spans="1:35" hidden="1">
      <c r="A696" s="894"/>
      <c r="B696" s="894"/>
      <c r="C696" s="894"/>
      <c r="D696" s="894"/>
      <c r="E696" s="894"/>
      <c r="F696" s="894"/>
      <c r="G696" s="894"/>
      <c r="H696" s="894"/>
      <c r="I696" s="894"/>
      <c r="J696" s="894"/>
      <c r="K696" s="894"/>
      <c r="L696" s="894"/>
      <c r="M696" s="894"/>
      <c r="N696" s="894"/>
      <c r="O696" s="786"/>
      <c r="P696" s="786"/>
      <c r="Q696" s="786"/>
      <c r="R696" s="786"/>
      <c r="S696" s="786"/>
      <c r="T696" s="786"/>
      <c r="U696" s="786"/>
      <c r="V696" s="786"/>
      <c r="W696" s="786"/>
      <c r="X696" s="786"/>
      <c r="Y696" s="786"/>
      <c r="Z696" s="786"/>
      <c r="AA696" s="786"/>
      <c r="AB696" s="786"/>
      <c r="AC696" s="786"/>
      <c r="AD696" s="786"/>
      <c r="AE696" s="786"/>
      <c r="AF696" s="786"/>
      <c r="AG696" s="786"/>
      <c r="AH696" s="786"/>
    </row>
    <row r="697" spans="1:35" hidden="1">
      <c r="A697" s="894"/>
      <c r="B697" s="894"/>
      <c r="C697" s="894"/>
      <c r="D697" s="894"/>
      <c r="E697" s="894"/>
      <c r="F697" s="894"/>
      <c r="G697" s="894"/>
      <c r="H697" s="894"/>
      <c r="I697" s="894"/>
      <c r="J697" s="894"/>
      <c r="K697" s="894"/>
      <c r="L697" s="894"/>
      <c r="M697" s="894"/>
      <c r="N697" s="894"/>
      <c r="O697" s="786"/>
      <c r="P697" s="786"/>
      <c r="Q697" s="786"/>
      <c r="R697" s="786"/>
      <c r="S697" s="786"/>
      <c r="T697" s="786"/>
      <c r="U697" s="786"/>
      <c r="V697" s="786"/>
      <c r="W697" s="786"/>
      <c r="X697" s="786"/>
      <c r="Y697" s="786"/>
      <c r="Z697" s="786"/>
      <c r="AA697" s="786"/>
      <c r="AB697" s="786"/>
      <c r="AC697" s="786"/>
      <c r="AD697" s="786"/>
      <c r="AE697" s="786"/>
      <c r="AF697" s="786"/>
      <c r="AG697" s="786"/>
      <c r="AH697" s="786"/>
    </row>
    <row r="698" spans="1:35">
      <c r="A698" s="894"/>
      <c r="B698" s="894"/>
      <c r="C698" s="894"/>
      <c r="D698" s="894"/>
      <c r="E698" s="894"/>
      <c r="F698" s="894"/>
      <c r="G698" s="894"/>
      <c r="H698" s="894"/>
      <c r="I698" s="894"/>
      <c r="J698" s="894"/>
      <c r="K698" s="894"/>
      <c r="L698" s="894"/>
      <c r="M698" s="894"/>
      <c r="N698" s="894"/>
      <c r="O698" s="786"/>
      <c r="P698" s="786"/>
      <c r="Q698" s="786"/>
      <c r="R698" s="786"/>
      <c r="S698" s="786"/>
      <c r="T698" s="786"/>
      <c r="U698" s="786"/>
      <c r="V698" s="786"/>
      <c r="W698" s="786"/>
      <c r="X698" s="786"/>
      <c r="Y698" s="786"/>
      <c r="Z698" s="786"/>
      <c r="AA698" s="786"/>
      <c r="AB698" s="786"/>
      <c r="AC698" s="786"/>
      <c r="AD698" s="786"/>
      <c r="AE698" s="786"/>
      <c r="AF698" s="786"/>
      <c r="AG698" s="786"/>
      <c r="AH698" s="786"/>
    </row>
    <row r="699" spans="1:35">
      <c r="A699" s="894"/>
      <c r="B699" s="894"/>
      <c r="C699" s="894"/>
      <c r="D699" s="894"/>
      <c r="E699" s="894"/>
      <c r="F699" s="894"/>
      <c r="G699" s="894"/>
      <c r="H699" s="894"/>
      <c r="I699" s="894"/>
      <c r="J699" s="894"/>
      <c r="K699" s="894"/>
      <c r="L699" s="894"/>
      <c r="M699" s="894"/>
      <c r="N699" s="894"/>
      <c r="O699" s="786"/>
      <c r="P699" s="786"/>
      <c r="Q699" s="786"/>
      <c r="R699" s="786"/>
      <c r="S699" s="786"/>
      <c r="T699" s="786"/>
      <c r="U699" s="786"/>
      <c r="V699" s="786"/>
      <c r="W699" s="786"/>
      <c r="X699" s="786"/>
      <c r="Y699" s="786"/>
      <c r="Z699" s="786"/>
      <c r="AA699" s="786"/>
      <c r="AB699" s="786"/>
      <c r="AC699" s="786"/>
      <c r="AD699" s="786"/>
      <c r="AE699" s="786"/>
      <c r="AF699" s="786"/>
      <c r="AG699" s="786"/>
      <c r="AH699" s="786"/>
    </row>
    <row r="700" spans="1:35">
      <c r="A700" s="462" t="s">
        <v>634</v>
      </c>
      <c r="B700" s="462"/>
      <c r="C700" s="462"/>
      <c r="D700" s="462"/>
      <c r="E700" s="462"/>
      <c r="F700" s="462"/>
      <c r="G700" s="462"/>
      <c r="H700" s="462"/>
      <c r="I700" s="462"/>
      <c r="J700" s="462"/>
      <c r="K700" s="462"/>
      <c r="L700" s="462"/>
      <c r="M700" s="462"/>
      <c r="N700" s="462"/>
      <c r="O700" s="822">
        <f>SUM(O702:X705)</f>
        <v>0</v>
      </c>
      <c r="P700" s="822"/>
      <c r="Q700" s="822"/>
      <c r="R700" s="822"/>
      <c r="S700" s="822"/>
      <c r="T700" s="822"/>
      <c r="U700" s="822"/>
      <c r="V700" s="822"/>
      <c r="W700" s="822"/>
      <c r="X700" s="822"/>
      <c r="Y700" s="822">
        <f>SUM(Y702:AH705)</f>
        <v>678</v>
      </c>
      <c r="Z700" s="822"/>
      <c r="AA700" s="822"/>
      <c r="AB700" s="822"/>
      <c r="AC700" s="822"/>
      <c r="AD700" s="822"/>
      <c r="AE700" s="822"/>
      <c r="AF700" s="822"/>
      <c r="AG700" s="822"/>
      <c r="AH700" s="822"/>
      <c r="AI700" t="str">
        <f>IF(ROUND(Y700-Aktíva!G145,0)=0,"","CHYBA")</f>
        <v/>
      </c>
    </row>
    <row r="701" spans="1:35">
      <c r="A701" s="462"/>
      <c r="B701" s="462"/>
      <c r="C701" s="462"/>
      <c r="D701" s="462"/>
      <c r="E701" s="462"/>
      <c r="F701" s="462"/>
      <c r="G701" s="462"/>
      <c r="H701" s="462"/>
      <c r="I701" s="462"/>
      <c r="J701" s="462"/>
      <c r="K701" s="462"/>
      <c r="L701" s="462"/>
      <c r="M701" s="462"/>
      <c r="N701" s="462"/>
      <c r="O701" s="822"/>
      <c r="P701" s="822"/>
      <c r="Q701" s="822"/>
      <c r="R701" s="822"/>
      <c r="S701" s="822"/>
      <c r="T701" s="822"/>
      <c r="U701" s="822"/>
      <c r="V701" s="822"/>
      <c r="W701" s="822"/>
      <c r="X701" s="822"/>
      <c r="Y701" s="822"/>
      <c r="Z701" s="822"/>
      <c r="AA701" s="822"/>
      <c r="AB701" s="822"/>
      <c r="AC701" s="822"/>
      <c r="AD701" s="822"/>
      <c r="AE701" s="822"/>
      <c r="AF701" s="822"/>
      <c r="AG701" s="822"/>
      <c r="AH701" s="822"/>
      <c r="AI701" t="str">
        <f>IF(ROUND(O700-Aktíva!F144,0)=0,"","CHYBA")</f>
        <v/>
      </c>
    </row>
    <row r="702" spans="1:35">
      <c r="A702" s="408" t="s">
        <v>1288</v>
      </c>
      <c r="B702" s="408"/>
      <c r="C702" s="408"/>
      <c r="D702" s="408"/>
      <c r="E702" s="408"/>
      <c r="F702" s="408"/>
      <c r="G702" s="408"/>
      <c r="H702" s="408"/>
      <c r="I702" s="408"/>
      <c r="J702" s="408"/>
      <c r="K702" s="408"/>
      <c r="L702" s="408"/>
      <c r="M702" s="408"/>
      <c r="N702" s="408"/>
      <c r="O702" s="786">
        <v>0</v>
      </c>
      <c r="P702" s="786"/>
      <c r="Q702" s="786"/>
      <c r="R702" s="786"/>
      <c r="S702" s="786"/>
      <c r="T702" s="786"/>
      <c r="U702" s="786"/>
      <c r="V702" s="786"/>
      <c r="W702" s="786"/>
      <c r="X702" s="786"/>
      <c r="Y702" s="786">
        <v>0</v>
      </c>
      <c r="Z702" s="786"/>
      <c r="AA702" s="786"/>
      <c r="AB702" s="786"/>
      <c r="AC702" s="786"/>
      <c r="AD702" s="786"/>
      <c r="AE702" s="786"/>
      <c r="AF702" s="786"/>
      <c r="AG702" s="786"/>
      <c r="AH702" s="786"/>
    </row>
    <row r="703" spans="1:35">
      <c r="A703" s="408"/>
      <c r="B703" s="408"/>
      <c r="C703" s="408"/>
      <c r="D703" s="408"/>
      <c r="E703" s="408"/>
      <c r="F703" s="408"/>
      <c r="G703" s="408"/>
      <c r="H703" s="408"/>
      <c r="I703" s="408"/>
      <c r="J703" s="408"/>
      <c r="K703" s="408"/>
      <c r="L703" s="408"/>
      <c r="M703" s="408"/>
      <c r="N703" s="408"/>
      <c r="O703" s="786"/>
      <c r="P703" s="786"/>
      <c r="Q703" s="786"/>
      <c r="R703" s="786"/>
      <c r="S703" s="786"/>
      <c r="T703" s="786"/>
      <c r="U703" s="786"/>
      <c r="V703" s="786"/>
      <c r="W703" s="786"/>
      <c r="X703" s="786"/>
      <c r="Y703" s="786"/>
      <c r="Z703" s="786"/>
      <c r="AA703" s="786"/>
      <c r="AB703" s="786"/>
      <c r="AC703" s="786"/>
      <c r="AD703" s="786"/>
      <c r="AE703" s="786"/>
      <c r="AF703" s="786"/>
      <c r="AG703" s="786"/>
      <c r="AH703" s="786"/>
    </row>
    <row r="704" spans="1:35">
      <c r="A704" s="408" t="s">
        <v>1289</v>
      </c>
      <c r="B704" s="408"/>
      <c r="C704" s="408"/>
      <c r="D704" s="408"/>
      <c r="E704" s="408"/>
      <c r="F704" s="408"/>
      <c r="G704" s="408"/>
      <c r="H704" s="408"/>
      <c r="I704" s="408"/>
      <c r="J704" s="408"/>
      <c r="K704" s="408"/>
      <c r="L704" s="408"/>
      <c r="M704" s="408"/>
      <c r="N704" s="408"/>
      <c r="O704" s="786">
        <v>0</v>
      </c>
      <c r="P704" s="786"/>
      <c r="Q704" s="786"/>
      <c r="R704" s="786"/>
      <c r="S704" s="786"/>
      <c r="T704" s="786"/>
      <c r="U704" s="786"/>
      <c r="V704" s="786"/>
      <c r="W704" s="786"/>
      <c r="X704" s="786"/>
      <c r="Y704" s="786">
        <v>678</v>
      </c>
      <c r="Z704" s="786"/>
      <c r="AA704" s="786"/>
      <c r="AB704" s="786"/>
      <c r="AC704" s="786"/>
      <c r="AD704" s="786"/>
      <c r="AE704" s="786"/>
      <c r="AF704" s="786"/>
      <c r="AG704" s="786"/>
      <c r="AH704" s="786"/>
    </row>
    <row r="705" spans="1:34">
      <c r="A705" s="408"/>
      <c r="B705" s="408"/>
      <c r="C705" s="408"/>
      <c r="D705" s="408"/>
      <c r="E705" s="408"/>
      <c r="F705" s="408"/>
      <c r="G705" s="408"/>
      <c r="H705" s="408"/>
      <c r="I705" s="408"/>
      <c r="J705" s="408"/>
      <c r="K705" s="408"/>
      <c r="L705" s="408"/>
      <c r="M705" s="408"/>
      <c r="N705" s="408"/>
      <c r="O705" s="786"/>
      <c r="P705" s="786"/>
      <c r="Q705" s="786"/>
      <c r="R705" s="786"/>
      <c r="S705" s="786"/>
      <c r="T705" s="786"/>
      <c r="U705" s="786"/>
      <c r="V705" s="786"/>
      <c r="W705" s="786"/>
      <c r="X705" s="786"/>
      <c r="Y705" s="786"/>
      <c r="Z705" s="786"/>
      <c r="AA705" s="786"/>
      <c r="AB705" s="786"/>
      <c r="AC705" s="786"/>
      <c r="AD705" s="786"/>
      <c r="AE705" s="786"/>
      <c r="AF705" s="786"/>
      <c r="AG705" s="786"/>
      <c r="AH705" s="786"/>
    </row>
    <row r="707" spans="1:34" hidden="1"/>
    <row r="708" spans="1:34" hidden="1"/>
    <row r="709" spans="1:34" hidden="1"/>
    <row r="710" spans="1:34" ht="26.25" hidden="1">
      <c r="A710" s="207" t="s">
        <v>676</v>
      </c>
      <c r="B710" s="207"/>
      <c r="C710" s="206"/>
      <c r="D710" s="896" t="s">
        <v>677</v>
      </c>
      <c r="E710" s="896"/>
      <c r="F710" s="896"/>
      <c r="G710" s="896"/>
      <c r="H710" s="896"/>
      <c r="I710" s="896"/>
      <c r="J710" s="896"/>
      <c r="K710" s="896"/>
      <c r="L710" s="896"/>
      <c r="M710" s="896"/>
      <c r="N710" s="896"/>
      <c r="O710" s="896"/>
      <c r="P710" s="896"/>
      <c r="Q710" s="896"/>
      <c r="R710" s="896"/>
      <c r="S710" s="896"/>
      <c r="T710" s="896"/>
      <c r="U710" s="896"/>
      <c r="V710" s="896"/>
      <c r="W710" s="896"/>
      <c r="X710" s="896"/>
      <c r="Y710" s="896"/>
      <c r="Z710" s="896"/>
      <c r="AA710" s="896"/>
      <c r="AB710" s="896"/>
      <c r="AC710" s="896"/>
      <c r="AD710" s="896"/>
      <c r="AE710" s="896"/>
      <c r="AF710" s="896"/>
      <c r="AG710" s="896"/>
      <c r="AH710" s="896"/>
    </row>
    <row r="711" spans="1:34" hidden="1">
      <c r="A711" s="198"/>
      <c r="B711" s="198"/>
      <c r="C711" s="198"/>
      <c r="D711" s="896"/>
      <c r="E711" s="896"/>
      <c r="F711" s="896"/>
      <c r="G711" s="896"/>
      <c r="H711" s="896"/>
      <c r="I711" s="896"/>
      <c r="J711" s="896"/>
      <c r="K711" s="896"/>
      <c r="L711" s="896"/>
      <c r="M711" s="896"/>
      <c r="N711" s="896"/>
      <c r="O711" s="896"/>
      <c r="P711" s="896"/>
      <c r="Q711" s="896"/>
      <c r="R711" s="896"/>
      <c r="S711" s="896"/>
      <c r="T711" s="896"/>
      <c r="U711" s="896"/>
      <c r="V711" s="896"/>
      <c r="W711" s="896"/>
      <c r="X711" s="896"/>
      <c r="Y711" s="896"/>
      <c r="Z711" s="896"/>
      <c r="AA711" s="896"/>
      <c r="AB711" s="896"/>
      <c r="AC711" s="896"/>
      <c r="AD711" s="896"/>
      <c r="AE711" s="896"/>
      <c r="AF711" s="896"/>
      <c r="AG711" s="896"/>
      <c r="AH711" s="896"/>
    </row>
    <row r="712" spans="1:34" hidden="1">
      <c r="A712" s="198"/>
      <c r="B712" s="198"/>
      <c r="C712" s="198"/>
      <c r="D712" s="198"/>
      <c r="E712" s="198"/>
      <c r="F712" s="198"/>
      <c r="G712" s="198"/>
      <c r="H712" s="198"/>
      <c r="I712" s="198"/>
      <c r="J712" s="198"/>
      <c r="K712" s="198"/>
      <c r="L712" s="198"/>
      <c r="M712" s="198"/>
      <c r="N712" s="198"/>
      <c r="O712" s="198"/>
      <c r="P712" s="198"/>
      <c r="Q712" s="198"/>
      <c r="R712" s="198"/>
      <c r="S712" s="198"/>
      <c r="T712" s="198"/>
      <c r="U712" s="198"/>
      <c r="V712" s="198"/>
      <c r="W712" s="198"/>
      <c r="X712" s="198"/>
      <c r="Y712" s="198"/>
      <c r="Z712" s="198"/>
      <c r="AA712" s="198"/>
      <c r="AB712" s="198"/>
      <c r="AC712" s="198"/>
      <c r="AD712" s="198"/>
      <c r="AE712" s="198"/>
      <c r="AF712" s="198"/>
      <c r="AG712" s="198"/>
      <c r="AH712" s="198"/>
    </row>
    <row r="713" spans="1:34" hidden="1">
      <c r="A713" s="897" t="s">
        <v>633</v>
      </c>
      <c r="B713" s="405"/>
      <c r="C713" s="405"/>
      <c r="D713" s="405"/>
      <c r="E713" s="405"/>
      <c r="F713" s="405"/>
      <c r="G713" s="405"/>
      <c r="H713" s="405"/>
      <c r="I713" s="405"/>
      <c r="J713" s="405"/>
      <c r="K713" s="405"/>
      <c r="L713" s="405"/>
      <c r="M713" s="405"/>
      <c r="N713" s="405"/>
      <c r="O713" s="405"/>
      <c r="P713" s="405"/>
      <c r="Q713" s="405"/>
      <c r="R713" s="405"/>
      <c r="S713" s="405"/>
      <c r="T713" s="405"/>
      <c r="U713" s="405"/>
      <c r="V713" s="405"/>
      <c r="W713" s="405"/>
      <c r="X713" s="405"/>
      <c r="Y713" s="405"/>
      <c r="Z713" s="405"/>
      <c r="AA713" s="405"/>
      <c r="AB713" s="405"/>
      <c r="AC713" s="405"/>
      <c r="AD713" s="405"/>
      <c r="AE713" s="405"/>
      <c r="AF713" s="405"/>
      <c r="AG713" s="405"/>
      <c r="AH713" s="405"/>
    </row>
    <row r="714" spans="1:34" hidden="1">
      <c r="A714" s="198"/>
      <c r="B714" s="198"/>
      <c r="C714" s="198"/>
      <c r="D714" s="198"/>
      <c r="E714" s="198"/>
      <c r="F714" s="198"/>
      <c r="G714" s="198"/>
      <c r="H714" s="198"/>
      <c r="I714" s="198"/>
      <c r="J714" s="198"/>
      <c r="K714" s="198"/>
      <c r="L714" s="198"/>
      <c r="M714" s="198"/>
      <c r="N714" s="198"/>
      <c r="O714" s="198"/>
      <c r="P714" s="198"/>
      <c r="Q714" s="198"/>
      <c r="R714" s="198"/>
      <c r="S714" s="198"/>
      <c r="T714" s="198"/>
      <c r="U714" s="198"/>
      <c r="V714" s="198"/>
      <c r="W714" s="198"/>
      <c r="X714" s="198"/>
      <c r="Y714" s="198"/>
      <c r="Z714" s="198"/>
      <c r="AA714" s="198"/>
      <c r="AB714" s="198"/>
      <c r="AC714" s="198"/>
      <c r="AD714" s="198"/>
      <c r="AE714" s="198"/>
      <c r="AF714" s="198"/>
      <c r="AG714" s="198"/>
      <c r="AH714" s="198"/>
    </row>
    <row r="715" spans="1:34" ht="15" hidden="1" customHeight="1">
      <c r="A715" s="775" t="s">
        <v>133</v>
      </c>
      <c r="B715" s="776"/>
      <c r="C715" s="776"/>
      <c r="D715" s="776"/>
      <c r="E715" s="776"/>
      <c r="F715" s="776"/>
      <c r="G715" s="776"/>
      <c r="H715" s="776"/>
      <c r="I715" s="776"/>
      <c r="J715" s="777"/>
      <c r="K715" s="898" t="s">
        <v>58</v>
      </c>
      <c r="L715" s="898"/>
      <c r="M715" s="898"/>
      <c r="N715" s="898"/>
      <c r="O715" s="898"/>
      <c r="P715" s="898"/>
      <c r="Q715" s="898"/>
      <c r="R715" s="898"/>
      <c r="S715" s="898"/>
      <c r="T715" s="898"/>
      <c r="U715" s="898"/>
      <c r="V715" s="898"/>
      <c r="W715" s="898" t="s">
        <v>59</v>
      </c>
      <c r="X715" s="898"/>
      <c r="Y715" s="898"/>
      <c r="Z715" s="898"/>
      <c r="AA715" s="898"/>
      <c r="AB715" s="898"/>
      <c r="AC715" s="898"/>
      <c r="AD715" s="898"/>
      <c r="AE715" s="898"/>
      <c r="AF715" s="898"/>
      <c r="AG715" s="898"/>
      <c r="AH715" s="898"/>
    </row>
    <row r="716" spans="1:34" hidden="1">
      <c r="A716" s="778"/>
      <c r="B716" s="779"/>
      <c r="C716" s="779"/>
      <c r="D716" s="779"/>
      <c r="E716" s="779"/>
      <c r="F716" s="779"/>
      <c r="G716" s="779"/>
      <c r="H716" s="779"/>
      <c r="I716" s="779"/>
      <c r="J716" s="780"/>
      <c r="K716" s="898"/>
      <c r="L716" s="898"/>
      <c r="M716" s="898"/>
      <c r="N716" s="898"/>
      <c r="O716" s="898"/>
      <c r="P716" s="898"/>
      <c r="Q716" s="898"/>
      <c r="R716" s="898"/>
      <c r="S716" s="898"/>
      <c r="T716" s="898"/>
      <c r="U716" s="898"/>
      <c r="V716" s="898"/>
      <c r="W716" s="898"/>
      <c r="X716" s="898"/>
      <c r="Y716" s="898"/>
      <c r="Z716" s="898"/>
      <c r="AA716" s="898"/>
      <c r="AB716" s="898"/>
      <c r="AC716" s="898"/>
      <c r="AD716" s="898"/>
      <c r="AE716" s="898"/>
      <c r="AF716" s="898"/>
      <c r="AG716" s="898"/>
      <c r="AH716" s="898"/>
    </row>
    <row r="717" spans="1:34" hidden="1">
      <c r="A717" s="778"/>
      <c r="B717" s="779"/>
      <c r="C717" s="779"/>
      <c r="D717" s="779"/>
      <c r="E717" s="779"/>
      <c r="F717" s="779"/>
      <c r="G717" s="779"/>
      <c r="H717" s="779"/>
      <c r="I717" s="779"/>
      <c r="J717" s="780"/>
      <c r="K717" s="775" t="s">
        <v>191</v>
      </c>
      <c r="L717" s="776"/>
      <c r="M717" s="776"/>
      <c r="N717" s="776"/>
      <c r="O717" s="776"/>
      <c r="P717" s="776"/>
      <c r="Q717" s="776"/>
      <c r="R717" s="776"/>
      <c r="S717" s="776"/>
      <c r="T717" s="776"/>
      <c r="U717" s="776"/>
      <c r="V717" s="777"/>
      <c r="W717" s="775" t="s">
        <v>191</v>
      </c>
      <c r="X717" s="776"/>
      <c r="Y717" s="776"/>
      <c r="Z717" s="776"/>
      <c r="AA717" s="776"/>
      <c r="AB717" s="776"/>
      <c r="AC717" s="776"/>
      <c r="AD717" s="776"/>
      <c r="AE717" s="776"/>
      <c r="AF717" s="776"/>
      <c r="AG717" s="776"/>
      <c r="AH717" s="777"/>
    </row>
    <row r="718" spans="1:34" hidden="1">
      <c r="A718" s="778"/>
      <c r="B718" s="779"/>
      <c r="C718" s="779"/>
      <c r="D718" s="779"/>
      <c r="E718" s="779"/>
      <c r="F718" s="779"/>
      <c r="G718" s="779"/>
      <c r="H718" s="779"/>
      <c r="I718" s="779"/>
      <c r="J718" s="780"/>
      <c r="K718" s="781"/>
      <c r="L718" s="782"/>
      <c r="M718" s="782"/>
      <c r="N718" s="782"/>
      <c r="O718" s="782"/>
      <c r="P718" s="782"/>
      <c r="Q718" s="782"/>
      <c r="R718" s="782"/>
      <c r="S718" s="782"/>
      <c r="T718" s="782"/>
      <c r="U718" s="782"/>
      <c r="V718" s="783"/>
      <c r="W718" s="781"/>
      <c r="X718" s="782"/>
      <c r="Y718" s="782"/>
      <c r="Z718" s="782"/>
      <c r="AA718" s="782"/>
      <c r="AB718" s="782"/>
      <c r="AC718" s="782"/>
      <c r="AD718" s="782"/>
      <c r="AE718" s="782"/>
      <c r="AF718" s="782"/>
      <c r="AG718" s="782"/>
      <c r="AH718" s="783"/>
    </row>
    <row r="719" spans="1:34" ht="15" hidden="1" customHeight="1">
      <c r="A719" s="778"/>
      <c r="B719" s="779"/>
      <c r="C719" s="779"/>
      <c r="D719" s="779"/>
      <c r="E719" s="779"/>
      <c r="F719" s="779"/>
      <c r="G719" s="779"/>
      <c r="H719" s="779"/>
      <c r="I719" s="779"/>
      <c r="J719" s="780"/>
      <c r="K719" s="775" t="s">
        <v>632</v>
      </c>
      <c r="L719" s="776"/>
      <c r="M719" s="776"/>
      <c r="N719" s="777"/>
      <c r="O719" s="775" t="s">
        <v>631</v>
      </c>
      <c r="P719" s="776"/>
      <c r="Q719" s="776"/>
      <c r="R719" s="777"/>
      <c r="S719" s="775" t="s">
        <v>630</v>
      </c>
      <c r="T719" s="776"/>
      <c r="U719" s="776"/>
      <c r="V719" s="777"/>
      <c r="W719" s="775" t="s">
        <v>632</v>
      </c>
      <c r="X719" s="776"/>
      <c r="Y719" s="776"/>
      <c r="Z719" s="777"/>
      <c r="AA719" s="775" t="s">
        <v>631</v>
      </c>
      <c r="AB719" s="776"/>
      <c r="AC719" s="776"/>
      <c r="AD719" s="777"/>
      <c r="AE719" s="775" t="s">
        <v>630</v>
      </c>
      <c r="AF719" s="776"/>
      <c r="AG719" s="776"/>
      <c r="AH719" s="777"/>
    </row>
    <row r="720" spans="1:34" hidden="1">
      <c r="A720" s="778"/>
      <c r="B720" s="779"/>
      <c r="C720" s="779"/>
      <c r="D720" s="779"/>
      <c r="E720" s="779"/>
      <c r="F720" s="779"/>
      <c r="G720" s="779"/>
      <c r="H720" s="779"/>
      <c r="I720" s="779"/>
      <c r="J720" s="780"/>
      <c r="K720" s="778"/>
      <c r="L720" s="779"/>
      <c r="M720" s="779"/>
      <c r="N720" s="780"/>
      <c r="O720" s="778"/>
      <c r="P720" s="779"/>
      <c r="Q720" s="779"/>
      <c r="R720" s="780"/>
      <c r="S720" s="778"/>
      <c r="T720" s="779"/>
      <c r="U720" s="779"/>
      <c r="V720" s="780"/>
      <c r="W720" s="778"/>
      <c r="X720" s="779"/>
      <c r="Y720" s="779"/>
      <c r="Z720" s="780"/>
      <c r="AA720" s="778"/>
      <c r="AB720" s="779"/>
      <c r="AC720" s="779"/>
      <c r="AD720" s="780"/>
      <c r="AE720" s="778"/>
      <c r="AF720" s="779"/>
      <c r="AG720" s="779"/>
      <c r="AH720" s="780"/>
    </row>
    <row r="721" spans="1:34" hidden="1">
      <c r="A721" s="778"/>
      <c r="B721" s="779"/>
      <c r="C721" s="779"/>
      <c r="D721" s="779"/>
      <c r="E721" s="779"/>
      <c r="F721" s="779"/>
      <c r="G721" s="779"/>
      <c r="H721" s="779"/>
      <c r="I721" s="779"/>
      <c r="J721" s="780"/>
      <c r="K721" s="778"/>
      <c r="L721" s="779"/>
      <c r="M721" s="779"/>
      <c r="N721" s="780"/>
      <c r="O721" s="778"/>
      <c r="P721" s="779"/>
      <c r="Q721" s="779"/>
      <c r="R721" s="780"/>
      <c r="S721" s="778"/>
      <c r="T721" s="779"/>
      <c r="U721" s="779"/>
      <c r="V721" s="780"/>
      <c r="W721" s="778"/>
      <c r="X721" s="779"/>
      <c r="Y721" s="779"/>
      <c r="Z721" s="780"/>
      <c r="AA721" s="778"/>
      <c r="AB721" s="779"/>
      <c r="AC721" s="779"/>
      <c r="AD721" s="780"/>
      <c r="AE721" s="778"/>
      <c r="AF721" s="779"/>
      <c r="AG721" s="779"/>
      <c r="AH721" s="780"/>
    </row>
    <row r="722" spans="1:34" hidden="1">
      <c r="A722" s="781"/>
      <c r="B722" s="782"/>
      <c r="C722" s="782"/>
      <c r="D722" s="782"/>
      <c r="E722" s="782"/>
      <c r="F722" s="782"/>
      <c r="G722" s="782"/>
      <c r="H722" s="782"/>
      <c r="I722" s="782"/>
      <c r="J722" s="783"/>
      <c r="K722" s="781"/>
      <c r="L722" s="782"/>
      <c r="M722" s="782"/>
      <c r="N722" s="783"/>
      <c r="O722" s="781"/>
      <c r="P722" s="782"/>
      <c r="Q722" s="782"/>
      <c r="R722" s="783"/>
      <c r="S722" s="781"/>
      <c r="T722" s="782"/>
      <c r="U722" s="782"/>
      <c r="V722" s="783"/>
      <c r="W722" s="781"/>
      <c r="X722" s="782"/>
      <c r="Y722" s="782"/>
      <c r="Z722" s="783"/>
      <c r="AA722" s="781"/>
      <c r="AB722" s="782"/>
      <c r="AC722" s="782"/>
      <c r="AD722" s="783"/>
      <c r="AE722" s="781"/>
      <c r="AF722" s="782"/>
      <c r="AG722" s="782"/>
      <c r="AH722" s="783"/>
    </row>
    <row r="723" spans="1:34" hidden="1">
      <c r="A723" s="899" t="s">
        <v>262</v>
      </c>
      <c r="B723" s="899"/>
      <c r="C723" s="899"/>
      <c r="D723" s="899"/>
      <c r="E723" s="899"/>
      <c r="F723" s="899"/>
      <c r="G723" s="899"/>
      <c r="H723" s="899"/>
      <c r="I723" s="899"/>
      <c r="J723" s="899"/>
      <c r="K723" s="900">
        <v>177140</v>
      </c>
      <c r="L723" s="900"/>
      <c r="M723" s="900"/>
      <c r="N723" s="900"/>
      <c r="O723" s="900">
        <v>304462</v>
      </c>
      <c r="P723" s="900"/>
      <c r="Q723" s="900"/>
      <c r="R723" s="900"/>
      <c r="S723" s="900"/>
      <c r="T723" s="900"/>
      <c r="U723" s="900"/>
      <c r="V723" s="900"/>
      <c r="W723" s="900">
        <v>263177</v>
      </c>
      <c r="X723" s="900"/>
      <c r="Y723" s="900"/>
      <c r="Z723" s="900"/>
      <c r="AA723" s="900">
        <v>425915</v>
      </c>
      <c r="AB723" s="900"/>
      <c r="AC723" s="900"/>
      <c r="AD723" s="900"/>
      <c r="AE723" s="900"/>
      <c r="AF723" s="900"/>
      <c r="AG723" s="900"/>
      <c r="AH723" s="900"/>
    </row>
    <row r="724" spans="1:34" hidden="1">
      <c r="A724" s="899"/>
      <c r="B724" s="899"/>
      <c r="C724" s="899"/>
      <c r="D724" s="899"/>
      <c r="E724" s="899"/>
      <c r="F724" s="899"/>
      <c r="G724" s="899"/>
      <c r="H724" s="899"/>
      <c r="I724" s="899"/>
      <c r="J724" s="899"/>
      <c r="K724" s="900"/>
      <c r="L724" s="900"/>
      <c r="M724" s="900"/>
      <c r="N724" s="900"/>
      <c r="O724" s="900"/>
      <c r="P724" s="900"/>
      <c r="Q724" s="900"/>
      <c r="R724" s="900"/>
      <c r="S724" s="900"/>
      <c r="T724" s="900"/>
      <c r="U724" s="900"/>
      <c r="V724" s="900"/>
      <c r="W724" s="900"/>
      <c r="X724" s="900"/>
      <c r="Y724" s="900"/>
      <c r="Z724" s="900"/>
      <c r="AA724" s="900"/>
      <c r="AB724" s="900"/>
      <c r="AC724" s="900"/>
      <c r="AD724" s="900"/>
      <c r="AE724" s="900"/>
      <c r="AF724" s="900"/>
      <c r="AG724" s="900"/>
      <c r="AH724" s="900"/>
    </row>
    <row r="725" spans="1:34" hidden="1">
      <c r="A725" s="899" t="s">
        <v>263</v>
      </c>
      <c r="B725" s="899"/>
      <c r="C725" s="899"/>
      <c r="D725" s="899"/>
      <c r="E725" s="899"/>
      <c r="F725" s="899"/>
      <c r="G725" s="899"/>
      <c r="H725" s="899"/>
      <c r="I725" s="899"/>
      <c r="J725" s="899"/>
      <c r="K725" s="900"/>
      <c r="L725" s="900"/>
      <c r="M725" s="900"/>
      <c r="N725" s="900"/>
      <c r="O725" s="900"/>
      <c r="P725" s="900"/>
      <c r="Q725" s="900"/>
      <c r="R725" s="900"/>
      <c r="S725" s="900"/>
      <c r="T725" s="900"/>
      <c r="U725" s="900"/>
      <c r="V725" s="900"/>
      <c r="W725" s="900">
        <v>37812</v>
      </c>
      <c r="X725" s="900"/>
      <c r="Y725" s="900"/>
      <c r="Z725" s="900"/>
      <c r="AA725" s="900">
        <v>38730</v>
      </c>
      <c r="AB725" s="900"/>
      <c r="AC725" s="900"/>
      <c r="AD725" s="900"/>
      <c r="AE725" s="900"/>
      <c r="AF725" s="900"/>
      <c r="AG725" s="900"/>
      <c r="AH725" s="900"/>
    </row>
    <row r="726" spans="1:34" hidden="1">
      <c r="A726" s="899"/>
      <c r="B726" s="899"/>
      <c r="C726" s="899"/>
      <c r="D726" s="899"/>
      <c r="E726" s="899"/>
      <c r="F726" s="899"/>
      <c r="G726" s="899"/>
      <c r="H726" s="899"/>
      <c r="I726" s="899"/>
      <c r="J726" s="899"/>
      <c r="K726" s="900"/>
      <c r="L726" s="900"/>
      <c r="M726" s="900"/>
      <c r="N726" s="900"/>
      <c r="O726" s="900"/>
      <c r="P726" s="900"/>
      <c r="Q726" s="900"/>
      <c r="R726" s="900"/>
      <c r="S726" s="900"/>
      <c r="T726" s="900"/>
      <c r="U726" s="900"/>
      <c r="V726" s="900"/>
      <c r="W726" s="900"/>
      <c r="X726" s="900"/>
      <c r="Y726" s="900"/>
      <c r="Z726" s="900"/>
      <c r="AA726" s="900"/>
      <c r="AB726" s="900"/>
      <c r="AC726" s="900"/>
      <c r="AD726" s="900"/>
      <c r="AE726" s="900"/>
      <c r="AF726" s="900"/>
      <c r="AG726" s="900"/>
      <c r="AH726" s="900"/>
    </row>
    <row r="727" spans="1:34" hidden="1">
      <c r="A727" s="901" t="s">
        <v>39</v>
      </c>
      <c r="B727" s="901"/>
      <c r="C727" s="901"/>
      <c r="D727" s="901"/>
      <c r="E727" s="901"/>
      <c r="F727" s="901"/>
      <c r="G727" s="901"/>
      <c r="H727" s="901"/>
      <c r="I727" s="901"/>
      <c r="J727" s="901"/>
      <c r="K727" s="902">
        <f>SUM(K723:N726)</f>
        <v>177140</v>
      </c>
      <c r="L727" s="902"/>
      <c r="M727" s="902"/>
      <c r="N727" s="902"/>
      <c r="O727" s="902">
        <f>SUM(O723:R726)</f>
        <v>304462</v>
      </c>
      <c r="P727" s="902"/>
      <c r="Q727" s="902"/>
      <c r="R727" s="902"/>
      <c r="S727" s="902">
        <f>SUM(S723:V726)</f>
        <v>0</v>
      </c>
      <c r="T727" s="902"/>
      <c r="U727" s="902"/>
      <c r="V727" s="902"/>
      <c r="W727" s="902">
        <f>SUM(W723:Z726)</f>
        <v>300989</v>
      </c>
      <c r="X727" s="902"/>
      <c r="Y727" s="902"/>
      <c r="Z727" s="902"/>
      <c r="AA727" s="902">
        <f>SUM(AA723:AD726)</f>
        <v>464645</v>
      </c>
      <c r="AB727" s="902"/>
      <c r="AC727" s="902"/>
      <c r="AD727" s="902"/>
      <c r="AE727" s="902">
        <f>SUM(AE723:AH726)</f>
        <v>0</v>
      </c>
      <c r="AF727" s="902"/>
      <c r="AG727" s="902"/>
      <c r="AH727" s="902"/>
    </row>
    <row r="728" spans="1:34" hidden="1">
      <c r="A728" s="901"/>
      <c r="B728" s="901"/>
      <c r="C728" s="901"/>
      <c r="D728" s="901"/>
      <c r="E728" s="901"/>
      <c r="F728" s="901"/>
      <c r="G728" s="901"/>
      <c r="H728" s="901"/>
      <c r="I728" s="901"/>
      <c r="J728" s="901"/>
      <c r="K728" s="902"/>
      <c r="L728" s="902"/>
      <c r="M728" s="902"/>
      <c r="N728" s="902"/>
      <c r="O728" s="902"/>
      <c r="P728" s="902"/>
      <c r="Q728" s="902"/>
      <c r="R728" s="902"/>
      <c r="S728" s="902"/>
      <c r="T728" s="902"/>
      <c r="U728" s="902"/>
      <c r="V728" s="902"/>
      <c r="W728" s="902"/>
      <c r="X728" s="902"/>
      <c r="Y728" s="902"/>
      <c r="Z728" s="902"/>
      <c r="AA728" s="902"/>
      <c r="AB728" s="902"/>
      <c r="AC728" s="902"/>
      <c r="AD728" s="902"/>
      <c r="AE728" s="902"/>
      <c r="AF728" s="902"/>
      <c r="AG728" s="902"/>
      <c r="AH728" s="902"/>
    </row>
    <row r="729" spans="1:34" hidden="1">
      <c r="A729" s="198"/>
      <c r="B729" s="198"/>
      <c r="C729" s="198"/>
      <c r="D729" s="198"/>
      <c r="E729" s="198"/>
      <c r="F729" s="198"/>
      <c r="G729" s="198"/>
      <c r="H729" s="198"/>
      <c r="I729" s="198"/>
      <c r="J729" s="198"/>
      <c r="K729" s="198"/>
      <c r="L729" s="198"/>
      <c r="M729" s="198"/>
      <c r="N729" s="198"/>
      <c r="O729" s="198"/>
      <c r="P729" s="198"/>
      <c r="Q729" s="198"/>
      <c r="R729" s="198"/>
      <c r="S729" s="198"/>
      <c r="T729" s="198"/>
      <c r="U729" s="198"/>
      <c r="V729" s="198"/>
      <c r="W729" s="198"/>
      <c r="X729" s="198"/>
      <c r="Y729" s="198"/>
      <c r="Z729" s="198"/>
      <c r="AA729" s="198"/>
      <c r="AB729" s="198"/>
      <c r="AC729" s="198"/>
      <c r="AD729" s="198"/>
      <c r="AE729" s="198"/>
      <c r="AF729" s="198"/>
      <c r="AG729" s="198"/>
      <c r="AH729" s="198"/>
    </row>
    <row r="730" spans="1:34">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c r="A731" s="501" t="s">
        <v>1376</v>
      </c>
      <c r="B731" s="501"/>
      <c r="C731" s="501"/>
      <c r="D731" s="501"/>
      <c r="E731" s="501"/>
      <c r="F731" s="501"/>
      <c r="G731" s="501"/>
      <c r="H731" s="501"/>
      <c r="I731" s="501"/>
      <c r="J731" s="501"/>
      <c r="K731" s="501"/>
      <c r="L731" s="501"/>
      <c r="M731" s="501"/>
      <c r="N731" s="501"/>
      <c r="O731" s="501"/>
      <c r="P731" s="501"/>
      <c r="Q731" s="501"/>
      <c r="R731" s="501"/>
      <c r="S731" s="501"/>
      <c r="T731" s="501"/>
      <c r="U731" s="501"/>
      <c r="V731" s="501"/>
      <c r="W731" s="501"/>
      <c r="X731" s="501"/>
      <c r="Y731" s="501"/>
      <c r="Z731" s="501"/>
      <c r="AA731" s="501"/>
      <c r="AB731" s="501"/>
      <c r="AC731" s="501"/>
      <c r="AD731" s="501"/>
      <c r="AE731" s="501"/>
      <c r="AF731" s="501"/>
      <c r="AG731" s="501"/>
      <c r="AH731" s="501"/>
    </row>
    <row r="732" spans="1:34">
      <c r="A732" s="501"/>
      <c r="B732" s="501"/>
      <c r="C732" s="501"/>
      <c r="D732" s="501"/>
      <c r="E732" s="501"/>
      <c r="F732" s="501"/>
      <c r="G732" s="501"/>
      <c r="H732" s="501"/>
      <c r="I732" s="501"/>
      <c r="J732" s="501"/>
      <c r="K732" s="501"/>
      <c r="L732" s="501"/>
      <c r="M732" s="501"/>
      <c r="N732" s="501"/>
      <c r="O732" s="501"/>
      <c r="P732" s="501"/>
      <c r="Q732" s="501"/>
      <c r="R732" s="501"/>
      <c r="S732" s="501"/>
      <c r="T732" s="501"/>
      <c r="U732" s="501"/>
      <c r="V732" s="501"/>
      <c r="W732" s="501"/>
      <c r="X732" s="501"/>
      <c r="Y732" s="501"/>
      <c r="Z732" s="501"/>
      <c r="AA732" s="501"/>
      <c r="AB732" s="501"/>
      <c r="AC732" s="501"/>
      <c r="AD732" s="501"/>
      <c r="AE732" s="501"/>
      <c r="AF732" s="501"/>
      <c r="AG732" s="501"/>
      <c r="AH732" s="501"/>
    </row>
    <row r="733" spans="1:34" hidden="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row>
    <row r="734" spans="1:34" hidden="1">
      <c r="A734" s="501" t="s">
        <v>1228</v>
      </c>
      <c r="B734" s="501"/>
      <c r="C734" s="501"/>
      <c r="D734" s="501"/>
      <c r="E734" s="501"/>
      <c r="F734" s="501"/>
      <c r="G734" s="501"/>
      <c r="H734" s="501"/>
      <c r="I734" s="501"/>
      <c r="J734" s="501"/>
      <c r="K734" s="501"/>
      <c r="L734" s="501"/>
      <c r="M734" s="501"/>
      <c r="N734" s="501"/>
      <c r="O734" s="501"/>
      <c r="P734" s="501"/>
      <c r="Q734" s="501"/>
      <c r="R734" s="501"/>
      <c r="S734" s="501"/>
      <c r="T734" s="501"/>
      <c r="U734" s="501"/>
      <c r="V734" s="501"/>
      <c r="W734" s="501"/>
      <c r="X734" s="501"/>
      <c r="Y734" s="501"/>
      <c r="Z734" s="501"/>
      <c r="AA734" s="501"/>
      <c r="AB734" s="501"/>
      <c r="AC734" s="501"/>
      <c r="AD734" s="501"/>
      <c r="AE734" s="501"/>
      <c r="AF734" s="501"/>
      <c r="AG734" s="501"/>
      <c r="AH734" s="501"/>
    </row>
    <row r="735" spans="1:34" hidden="1">
      <c r="A735" s="501"/>
      <c r="B735" s="501"/>
      <c r="C735" s="501"/>
      <c r="D735" s="501"/>
      <c r="E735" s="501"/>
      <c r="F735" s="501"/>
      <c r="G735" s="501"/>
      <c r="H735" s="501"/>
      <c r="I735" s="501"/>
      <c r="J735" s="501"/>
      <c r="K735" s="501"/>
      <c r="L735" s="501"/>
      <c r="M735" s="501"/>
      <c r="N735" s="501"/>
      <c r="O735" s="501"/>
      <c r="P735" s="501"/>
      <c r="Q735" s="501"/>
      <c r="R735" s="501"/>
      <c r="S735" s="501"/>
      <c r="T735" s="501"/>
      <c r="U735" s="501"/>
      <c r="V735" s="501"/>
      <c r="W735" s="501"/>
      <c r="X735" s="501"/>
      <c r="Y735" s="501"/>
      <c r="Z735" s="501"/>
      <c r="AA735" s="501"/>
      <c r="AB735" s="501"/>
      <c r="AC735" s="501"/>
      <c r="AD735" s="501"/>
      <c r="AE735" s="501"/>
      <c r="AF735" s="501"/>
      <c r="AG735" s="501"/>
      <c r="AH735" s="501"/>
    </row>
    <row r="736" spans="1:34" hidden="1">
      <c r="A736" s="501"/>
      <c r="B736" s="501"/>
      <c r="C736" s="501"/>
      <c r="D736" s="501"/>
      <c r="E736" s="501"/>
      <c r="F736" s="501"/>
      <c r="G736" s="501"/>
      <c r="H736" s="501"/>
      <c r="I736" s="501"/>
      <c r="J736" s="501"/>
      <c r="K736" s="501"/>
      <c r="L736" s="501"/>
      <c r="M736" s="501"/>
      <c r="N736" s="501"/>
      <c r="O736" s="501"/>
      <c r="P736" s="501"/>
      <c r="Q736" s="501"/>
      <c r="R736" s="501"/>
      <c r="S736" s="501"/>
      <c r="T736" s="501"/>
      <c r="U736" s="501"/>
      <c r="V736" s="501"/>
      <c r="W736" s="501"/>
      <c r="X736" s="501"/>
      <c r="Y736" s="501"/>
      <c r="Z736" s="501"/>
      <c r="AA736" s="501"/>
      <c r="AB736" s="501"/>
      <c r="AC736" s="501"/>
      <c r="AD736" s="501"/>
      <c r="AE736" s="501"/>
      <c r="AF736" s="501"/>
      <c r="AG736" s="501"/>
      <c r="AH736" s="501"/>
    </row>
    <row r="737" spans="1:34">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row>
    <row r="738" spans="1:34">
      <c r="A738" s="5" t="s">
        <v>1460</v>
      </c>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row>
    <row r="739" spans="1:34">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row>
    <row r="740" spans="1:34">
      <c r="A740" s="529" t="s">
        <v>133</v>
      </c>
      <c r="B740" s="530"/>
      <c r="C740" s="530"/>
      <c r="D740" s="530"/>
      <c r="E740" s="530"/>
      <c r="F740" s="530"/>
      <c r="G740" s="530"/>
      <c r="H740" s="530"/>
      <c r="I740" s="530"/>
      <c r="J740" s="530"/>
      <c r="K740" s="530"/>
      <c r="L740" s="530"/>
      <c r="M740" s="530"/>
      <c r="N740" s="530"/>
      <c r="O740" s="530"/>
      <c r="P740" s="530"/>
      <c r="Q740" s="531"/>
      <c r="R740" s="529" t="s">
        <v>59</v>
      </c>
      <c r="S740" s="530"/>
      <c r="T740" s="530"/>
      <c r="U740" s="530"/>
      <c r="V740" s="530"/>
      <c r="W740" s="530"/>
      <c r="X740" s="530"/>
      <c r="Y740" s="530"/>
      <c r="Z740" s="530"/>
      <c r="AA740" s="530"/>
      <c r="AB740" s="530"/>
      <c r="AC740" s="530"/>
      <c r="AD740" s="530"/>
      <c r="AE740" s="530"/>
      <c r="AF740" s="530"/>
      <c r="AG740" s="530"/>
      <c r="AH740" s="531"/>
    </row>
    <row r="741" spans="1:34">
      <c r="A741" s="903" t="s">
        <v>134</v>
      </c>
      <c r="B741" s="904"/>
      <c r="C741" s="904"/>
      <c r="D741" s="904"/>
      <c r="E741" s="904"/>
      <c r="F741" s="904"/>
      <c r="G741" s="904"/>
      <c r="H741" s="904"/>
      <c r="I741" s="904"/>
      <c r="J741" s="904"/>
      <c r="K741" s="904"/>
      <c r="L741" s="904"/>
      <c r="M741" s="904"/>
      <c r="N741" s="904"/>
      <c r="O741" s="904"/>
      <c r="P741" s="904"/>
      <c r="Q741" s="905"/>
      <c r="R741" s="813">
        <v>1195335</v>
      </c>
      <c r="S741" s="814"/>
      <c r="T741" s="814"/>
      <c r="U741" s="814"/>
      <c r="V741" s="814"/>
      <c r="W741" s="814"/>
      <c r="X741" s="814"/>
      <c r="Y741" s="814"/>
      <c r="Z741" s="814"/>
      <c r="AA741" s="814"/>
      <c r="AB741" s="814"/>
      <c r="AC741" s="814"/>
      <c r="AD741" s="814"/>
      <c r="AE741" s="814"/>
      <c r="AF741" s="814"/>
      <c r="AG741" s="814"/>
      <c r="AH741" s="815"/>
    </row>
    <row r="742" spans="1:34">
      <c r="A742" s="673" t="s">
        <v>135</v>
      </c>
      <c r="B742" s="674"/>
      <c r="C742" s="674"/>
      <c r="D742" s="674"/>
      <c r="E742" s="674"/>
      <c r="F742" s="674"/>
      <c r="G742" s="674"/>
      <c r="H742" s="674"/>
      <c r="I742" s="674"/>
      <c r="J742" s="674"/>
      <c r="K742" s="674"/>
      <c r="L742" s="674"/>
      <c r="M742" s="674"/>
      <c r="N742" s="674"/>
      <c r="O742" s="674"/>
      <c r="P742" s="674"/>
      <c r="Q742" s="675"/>
      <c r="R742" s="906" t="s">
        <v>136</v>
      </c>
      <c r="S742" s="907"/>
      <c r="T742" s="907"/>
      <c r="U742" s="907"/>
      <c r="V742" s="907"/>
      <c r="W742" s="907"/>
      <c r="X742" s="907"/>
      <c r="Y742" s="907"/>
      <c r="Z742" s="907"/>
      <c r="AA742" s="907"/>
      <c r="AB742" s="907"/>
      <c r="AC742" s="907"/>
      <c r="AD742" s="907"/>
      <c r="AE742" s="907"/>
      <c r="AF742" s="907"/>
      <c r="AG742" s="907"/>
      <c r="AH742" s="908"/>
    </row>
    <row r="743" spans="1:34">
      <c r="A743" s="619" t="s">
        <v>137</v>
      </c>
      <c r="B743" s="620"/>
      <c r="C743" s="620"/>
      <c r="D743" s="620"/>
      <c r="E743" s="620"/>
      <c r="F743" s="620"/>
      <c r="G743" s="620"/>
      <c r="H743" s="620"/>
      <c r="I743" s="620"/>
      <c r="J743" s="620"/>
      <c r="K743" s="620"/>
      <c r="L743" s="620"/>
      <c r="M743" s="620"/>
      <c r="N743" s="620"/>
      <c r="O743" s="620"/>
      <c r="P743" s="620"/>
      <c r="Q743" s="621"/>
      <c r="R743" s="643">
        <v>59767</v>
      </c>
      <c r="S743" s="644"/>
      <c r="T743" s="644"/>
      <c r="U743" s="644"/>
      <c r="V743" s="644"/>
      <c r="W743" s="644"/>
      <c r="X743" s="644"/>
      <c r="Y743" s="644"/>
      <c r="Z743" s="644"/>
      <c r="AA743" s="644"/>
      <c r="AB743" s="644"/>
      <c r="AC743" s="644"/>
      <c r="AD743" s="644"/>
      <c r="AE743" s="644"/>
      <c r="AF743" s="644"/>
      <c r="AG743" s="644"/>
      <c r="AH743" s="645"/>
    </row>
    <row r="744" spans="1:34">
      <c r="A744" s="619" t="s">
        <v>138</v>
      </c>
      <c r="B744" s="620"/>
      <c r="C744" s="620"/>
      <c r="D744" s="620"/>
      <c r="E744" s="620"/>
      <c r="F744" s="620"/>
      <c r="G744" s="620"/>
      <c r="H744" s="620"/>
      <c r="I744" s="620"/>
      <c r="J744" s="620"/>
      <c r="K744" s="620"/>
      <c r="L744" s="620"/>
      <c r="M744" s="620"/>
      <c r="N744" s="620"/>
      <c r="O744" s="620"/>
      <c r="P744" s="620"/>
      <c r="Q744" s="621"/>
      <c r="R744" s="510"/>
      <c r="S744" s="511"/>
      <c r="T744" s="511"/>
      <c r="U744" s="511"/>
      <c r="V744" s="511"/>
      <c r="W744" s="511"/>
      <c r="X744" s="511"/>
      <c r="Y744" s="511"/>
      <c r="Z744" s="511"/>
      <c r="AA744" s="511"/>
      <c r="AB744" s="511"/>
      <c r="AC744" s="511"/>
      <c r="AD744" s="511"/>
      <c r="AE744" s="511"/>
      <c r="AF744" s="511"/>
      <c r="AG744" s="511"/>
      <c r="AH744" s="512"/>
    </row>
    <row r="745" spans="1:34">
      <c r="A745" s="619" t="s">
        <v>139</v>
      </c>
      <c r="B745" s="620"/>
      <c r="C745" s="620"/>
      <c r="D745" s="620"/>
      <c r="E745" s="620"/>
      <c r="F745" s="620"/>
      <c r="G745" s="620"/>
      <c r="H745" s="620"/>
      <c r="I745" s="620"/>
      <c r="J745" s="620"/>
      <c r="K745" s="620"/>
      <c r="L745" s="620"/>
      <c r="M745" s="620"/>
      <c r="N745" s="620"/>
      <c r="O745" s="620"/>
      <c r="P745" s="620"/>
      <c r="Q745" s="621"/>
      <c r="R745" s="510">
        <v>0</v>
      </c>
      <c r="S745" s="511"/>
      <c r="T745" s="511"/>
      <c r="U745" s="511"/>
      <c r="V745" s="511"/>
      <c r="W745" s="511"/>
      <c r="X745" s="511"/>
      <c r="Y745" s="511"/>
      <c r="Z745" s="511"/>
      <c r="AA745" s="511"/>
      <c r="AB745" s="511"/>
      <c r="AC745" s="511"/>
      <c r="AD745" s="511"/>
      <c r="AE745" s="511"/>
      <c r="AF745" s="511"/>
      <c r="AG745" s="511"/>
      <c r="AH745" s="512"/>
    </row>
    <row r="746" spans="1:34">
      <c r="A746" s="619" t="s">
        <v>140</v>
      </c>
      <c r="B746" s="620"/>
      <c r="C746" s="620"/>
      <c r="D746" s="620"/>
      <c r="E746" s="620"/>
      <c r="F746" s="620"/>
      <c r="G746" s="620"/>
      <c r="H746" s="620"/>
      <c r="I746" s="620"/>
      <c r="J746" s="620"/>
      <c r="K746" s="620"/>
      <c r="L746" s="620"/>
      <c r="M746" s="620"/>
      <c r="N746" s="620"/>
      <c r="O746" s="620"/>
      <c r="P746" s="620"/>
      <c r="Q746" s="621"/>
      <c r="R746" s="510"/>
      <c r="S746" s="511"/>
      <c r="T746" s="511"/>
      <c r="U746" s="511"/>
      <c r="V746" s="511"/>
      <c r="W746" s="511"/>
      <c r="X746" s="511"/>
      <c r="Y746" s="511"/>
      <c r="Z746" s="511"/>
      <c r="AA746" s="511"/>
      <c r="AB746" s="511"/>
      <c r="AC746" s="511"/>
      <c r="AD746" s="511"/>
      <c r="AE746" s="511"/>
      <c r="AF746" s="511"/>
      <c r="AG746" s="511"/>
      <c r="AH746" s="512"/>
    </row>
    <row r="747" spans="1:34">
      <c r="A747" s="619" t="s">
        <v>141</v>
      </c>
      <c r="B747" s="620"/>
      <c r="C747" s="620"/>
      <c r="D747" s="620"/>
      <c r="E747" s="620"/>
      <c r="F747" s="620"/>
      <c r="G747" s="620"/>
      <c r="H747" s="620"/>
      <c r="I747" s="620"/>
      <c r="J747" s="620"/>
      <c r="K747" s="620"/>
      <c r="L747" s="620"/>
      <c r="M747" s="620"/>
      <c r="N747" s="620"/>
      <c r="O747" s="620"/>
      <c r="P747" s="620"/>
      <c r="Q747" s="621"/>
      <c r="R747" s="510">
        <v>0</v>
      </c>
      <c r="S747" s="511"/>
      <c r="T747" s="511"/>
      <c r="U747" s="511"/>
      <c r="V747" s="511"/>
      <c r="W747" s="511"/>
      <c r="X747" s="511"/>
      <c r="Y747" s="511"/>
      <c r="Z747" s="511"/>
      <c r="AA747" s="511"/>
      <c r="AB747" s="511"/>
      <c r="AC747" s="511"/>
      <c r="AD747" s="511"/>
      <c r="AE747" s="511"/>
      <c r="AF747" s="511"/>
      <c r="AG747" s="511"/>
      <c r="AH747" s="512"/>
    </row>
    <row r="748" spans="1:34">
      <c r="A748" s="619" t="s">
        <v>142</v>
      </c>
      <c r="B748" s="620"/>
      <c r="C748" s="620"/>
      <c r="D748" s="620"/>
      <c r="E748" s="620"/>
      <c r="F748" s="620"/>
      <c r="G748" s="620"/>
      <c r="H748" s="620"/>
      <c r="I748" s="620"/>
      <c r="J748" s="620"/>
      <c r="K748" s="620"/>
      <c r="L748" s="620"/>
      <c r="M748" s="620"/>
      <c r="N748" s="620"/>
      <c r="O748" s="620"/>
      <c r="P748" s="620"/>
      <c r="Q748" s="621"/>
      <c r="R748" s="510">
        <v>1135568</v>
      </c>
      <c r="S748" s="511"/>
      <c r="T748" s="511"/>
      <c r="U748" s="511"/>
      <c r="V748" s="511"/>
      <c r="W748" s="511"/>
      <c r="X748" s="511"/>
      <c r="Y748" s="511"/>
      <c r="Z748" s="511"/>
      <c r="AA748" s="511"/>
      <c r="AB748" s="511"/>
      <c r="AC748" s="511"/>
      <c r="AD748" s="511"/>
      <c r="AE748" s="511"/>
      <c r="AF748" s="511"/>
      <c r="AG748" s="511"/>
      <c r="AH748" s="512"/>
    </row>
    <row r="749" spans="1:34">
      <c r="A749" s="619" t="s">
        <v>143</v>
      </c>
      <c r="B749" s="620"/>
      <c r="C749" s="620"/>
      <c r="D749" s="620"/>
      <c r="E749" s="620"/>
      <c r="F749" s="620"/>
      <c r="G749" s="620"/>
      <c r="H749" s="620"/>
      <c r="I749" s="620"/>
      <c r="J749" s="620"/>
      <c r="K749" s="620"/>
      <c r="L749" s="620"/>
      <c r="M749" s="620"/>
      <c r="N749" s="620"/>
      <c r="O749" s="620"/>
      <c r="P749" s="620"/>
      <c r="Q749" s="621"/>
      <c r="R749" s="510"/>
      <c r="S749" s="511"/>
      <c r="T749" s="511"/>
      <c r="U749" s="511"/>
      <c r="V749" s="511"/>
      <c r="W749" s="511"/>
      <c r="X749" s="511"/>
      <c r="Y749" s="511"/>
      <c r="Z749" s="511"/>
      <c r="AA749" s="511"/>
      <c r="AB749" s="511"/>
      <c r="AC749" s="511"/>
      <c r="AD749" s="511"/>
      <c r="AE749" s="511"/>
      <c r="AF749" s="511"/>
      <c r="AG749" s="511"/>
      <c r="AH749" s="512"/>
    </row>
    <row r="750" spans="1:34">
      <c r="A750" s="619" t="s">
        <v>144</v>
      </c>
      <c r="B750" s="620"/>
      <c r="C750" s="620"/>
      <c r="D750" s="620"/>
      <c r="E750" s="620"/>
      <c r="F750" s="620"/>
      <c r="G750" s="620"/>
      <c r="H750" s="620"/>
      <c r="I750" s="620"/>
      <c r="J750" s="620"/>
      <c r="K750" s="620"/>
      <c r="L750" s="620"/>
      <c r="M750" s="620"/>
      <c r="N750" s="620"/>
      <c r="O750" s="620"/>
      <c r="P750" s="620"/>
      <c r="Q750" s="621"/>
      <c r="R750" s="510"/>
      <c r="S750" s="511"/>
      <c r="T750" s="511"/>
      <c r="U750" s="511"/>
      <c r="V750" s="511"/>
      <c r="W750" s="511"/>
      <c r="X750" s="511"/>
      <c r="Y750" s="511"/>
      <c r="Z750" s="511"/>
      <c r="AA750" s="511"/>
      <c r="AB750" s="511"/>
      <c r="AC750" s="511"/>
      <c r="AD750" s="511"/>
      <c r="AE750" s="511"/>
      <c r="AF750" s="511"/>
      <c r="AG750" s="511"/>
      <c r="AH750" s="512"/>
    </row>
    <row r="751" spans="1:34">
      <c r="A751" s="619" t="s">
        <v>39</v>
      </c>
      <c r="B751" s="620"/>
      <c r="C751" s="620"/>
      <c r="D751" s="620"/>
      <c r="E751" s="620"/>
      <c r="F751" s="620"/>
      <c r="G751" s="620"/>
      <c r="H751" s="620"/>
      <c r="I751" s="620"/>
      <c r="J751" s="620"/>
      <c r="K751" s="620"/>
      <c r="L751" s="620"/>
      <c r="M751" s="620"/>
      <c r="N751" s="620"/>
      <c r="O751" s="620"/>
      <c r="P751" s="620"/>
      <c r="Q751" s="621"/>
      <c r="R751" s="510">
        <f>R743+R744+R745+R746+R747+R748+R749+R750</f>
        <v>1195335</v>
      </c>
      <c r="S751" s="511"/>
      <c r="T751" s="511"/>
      <c r="U751" s="511"/>
      <c r="V751" s="511"/>
      <c r="W751" s="511"/>
      <c r="X751" s="511"/>
      <c r="Y751" s="511"/>
      <c r="Z751" s="511"/>
      <c r="AA751" s="511"/>
      <c r="AB751" s="511"/>
      <c r="AC751" s="511"/>
      <c r="AD751" s="511"/>
      <c r="AE751" s="511"/>
      <c r="AF751" s="511"/>
      <c r="AG751" s="511"/>
      <c r="AH751" s="512"/>
    </row>
    <row r="752" spans="1:34">
      <c r="A752" s="11"/>
      <c r="B752" s="11"/>
      <c r="C752" s="11"/>
      <c r="D752" s="11"/>
      <c r="E752" s="11"/>
      <c r="F752" s="11"/>
      <c r="G752" s="11"/>
      <c r="H752" s="11"/>
      <c r="I752" s="11"/>
      <c r="J752" s="11"/>
      <c r="K752" s="11"/>
      <c r="L752" s="11"/>
      <c r="M752" s="11"/>
      <c r="N752" s="11"/>
      <c r="O752" s="11"/>
      <c r="P752" s="11"/>
      <c r="Q752" s="11"/>
      <c r="R752" s="12"/>
      <c r="S752" s="12"/>
      <c r="T752" s="12"/>
      <c r="U752" s="12"/>
      <c r="V752" s="12"/>
      <c r="W752" s="12"/>
      <c r="X752" s="12"/>
      <c r="Y752" s="12"/>
      <c r="Z752" s="12"/>
      <c r="AA752" s="12"/>
      <c r="AB752" s="12"/>
      <c r="AC752" s="12"/>
      <c r="AD752" s="12"/>
      <c r="AE752" s="12"/>
      <c r="AF752" s="12"/>
      <c r="AG752" s="12"/>
      <c r="AH752" s="12"/>
    </row>
    <row r="753" spans="1:34" hidden="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idden="1">
      <c r="A754" s="529" t="s">
        <v>133</v>
      </c>
      <c r="B754" s="530"/>
      <c r="C754" s="530"/>
      <c r="D754" s="530"/>
      <c r="E754" s="530"/>
      <c r="F754" s="530"/>
      <c r="G754" s="530"/>
      <c r="H754" s="530"/>
      <c r="I754" s="530"/>
      <c r="J754" s="530"/>
      <c r="K754" s="530"/>
      <c r="L754" s="530"/>
      <c r="M754" s="530"/>
      <c r="N754" s="530"/>
      <c r="O754" s="530"/>
      <c r="P754" s="530"/>
      <c r="Q754" s="531"/>
      <c r="R754" s="529" t="s">
        <v>59</v>
      </c>
      <c r="S754" s="530"/>
      <c r="T754" s="530"/>
      <c r="U754" s="530"/>
      <c r="V754" s="530"/>
      <c r="W754" s="530"/>
      <c r="X754" s="530"/>
      <c r="Y754" s="530"/>
      <c r="Z754" s="530"/>
      <c r="AA754" s="530"/>
      <c r="AB754" s="530"/>
      <c r="AC754" s="530"/>
      <c r="AD754" s="530"/>
      <c r="AE754" s="530"/>
      <c r="AF754" s="530"/>
      <c r="AG754" s="530"/>
      <c r="AH754" s="531"/>
    </row>
    <row r="755" spans="1:34" hidden="1">
      <c r="A755" s="909" t="s">
        <v>145</v>
      </c>
      <c r="B755" s="910"/>
      <c r="C755" s="910"/>
      <c r="D755" s="910"/>
      <c r="E755" s="910"/>
      <c r="F755" s="910"/>
      <c r="G755" s="910"/>
      <c r="H755" s="910"/>
      <c r="I755" s="910"/>
      <c r="J755" s="910"/>
      <c r="K755" s="910"/>
      <c r="L755" s="910"/>
      <c r="M755" s="910"/>
      <c r="N755" s="910"/>
      <c r="O755" s="910"/>
      <c r="P755" s="910"/>
      <c r="Q755" s="911"/>
      <c r="R755" s="758"/>
      <c r="S755" s="759"/>
      <c r="T755" s="759"/>
      <c r="U755" s="759"/>
      <c r="V755" s="759"/>
      <c r="W755" s="759"/>
      <c r="X755" s="759"/>
      <c r="Y755" s="759"/>
      <c r="Z755" s="759"/>
      <c r="AA755" s="759"/>
      <c r="AB755" s="759"/>
      <c r="AC755" s="759"/>
      <c r="AD755" s="759"/>
      <c r="AE755" s="759"/>
      <c r="AF755" s="759"/>
      <c r="AG755" s="759"/>
      <c r="AH755" s="760"/>
    </row>
    <row r="756" spans="1:34" hidden="1">
      <c r="A756" s="673" t="s">
        <v>146</v>
      </c>
      <c r="B756" s="674"/>
      <c r="C756" s="674"/>
      <c r="D756" s="674"/>
      <c r="E756" s="674"/>
      <c r="F756" s="674"/>
      <c r="G756" s="674"/>
      <c r="H756" s="674"/>
      <c r="I756" s="674"/>
      <c r="J756" s="674"/>
      <c r="K756" s="674"/>
      <c r="L756" s="674"/>
      <c r="M756" s="674"/>
      <c r="N756" s="674"/>
      <c r="O756" s="674"/>
      <c r="P756" s="674"/>
      <c r="Q756" s="675"/>
      <c r="R756" s="529" t="s">
        <v>136</v>
      </c>
      <c r="S756" s="530"/>
      <c r="T756" s="530"/>
      <c r="U756" s="530"/>
      <c r="V756" s="530"/>
      <c r="W756" s="530"/>
      <c r="X756" s="530"/>
      <c r="Y756" s="530"/>
      <c r="Z756" s="530"/>
      <c r="AA756" s="530"/>
      <c r="AB756" s="530"/>
      <c r="AC756" s="530"/>
      <c r="AD756" s="530"/>
      <c r="AE756" s="530"/>
      <c r="AF756" s="530"/>
      <c r="AG756" s="530"/>
      <c r="AH756" s="531"/>
    </row>
    <row r="757" spans="1:34" hidden="1">
      <c r="A757" s="619" t="s">
        <v>147</v>
      </c>
      <c r="B757" s="620"/>
      <c r="C757" s="620"/>
      <c r="D757" s="620"/>
      <c r="E757" s="620"/>
      <c r="F757" s="620"/>
      <c r="G757" s="620"/>
      <c r="H757" s="620"/>
      <c r="I757" s="620"/>
      <c r="J757" s="620"/>
      <c r="K757" s="620"/>
      <c r="L757" s="620"/>
      <c r="M757" s="620"/>
      <c r="N757" s="620"/>
      <c r="O757" s="620"/>
      <c r="P757" s="620"/>
      <c r="Q757" s="621"/>
      <c r="R757" s="637"/>
      <c r="S757" s="638"/>
      <c r="T757" s="638"/>
      <c r="U757" s="638"/>
      <c r="V757" s="638"/>
      <c r="W757" s="638"/>
      <c r="X757" s="638"/>
      <c r="Y757" s="638"/>
      <c r="Z757" s="638"/>
      <c r="AA757" s="638"/>
      <c r="AB757" s="638"/>
      <c r="AC757" s="638"/>
      <c r="AD757" s="638"/>
      <c r="AE757" s="638"/>
      <c r="AF757" s="638"/>
      <c r="AG757" s="638"/>
      <c r="AH757" s="639"/>
    </row>
    <row r="758" spans="1:34" hidden="1">
      <c r="A758" s="619" t="s">
        <v>148</v>
      </c>
      <c r="B758" s="620"/>
      <c r="C758" s="620"/>
      <c r="D758" s="620"/>
      <c r="E758" s="620"/>
      <c r="F758" s="620"/>
      <c r="G758" s="620"/>
      <c r="H758" s="620"/>
      <c r="I758" s="620"/>
      <c r="J758" s="620"/>
      <c r="K758" s="620"/>
      <c r="L758" s="620"/>
      <c r="M758" s="620"/>
      <c r="N758" s="620"/>
      <c r="O758" s="620"/>
      <c r="P758" s="620"/>
      <c r="Q758" s="621"/>
      <c r="R758" s="476"/>
      <c r="S758" s="477"/>
      <c r="T758" s="477"/>
      <c r="U758" s="477"/>
      <c r="V758" s="477"/>
      <c r="W758" s="477"/>
      <c r="X758" s="477"/>
      <c r="Y758" s="477"/>
      <c r="Z758" s="477"/>
      <c r="AA758" s="477"/>
      <c r="AB758" s="477"/>
      <c r="AC758" s="477"/>
      <c r="AD758" s="477"/>
      <c r="AE758" s="477"/>
      <c r="AF758" s="477"/>
      <c r="AG758" s="477"/>
      <c r="AH758" s="478"/>
    </row>
    <row r="759" spans="1:34" hidden="1">
      <c r="A759" s="619" t="s">
        <v>149</v>
      </c>
      <c r="B759" s="620"/>
      <c r="C759" s="620"/>
      <c r="D759" s="620"/>
      <c r="E759" s="620"/>
      <c r="F759" s="620"/>
      <c r="G759" s="620"/>
      <c r="H759" s="620"/>
      <c r="I759" s="620"/>
      <c r="J759" s="620"/>
      <c r="K759" s="620"/>
      <c r="L759" s="620"/>
      <c r="M759" s="620"/>
      <c r="N759" s="620"/>
      <c r="O759" s="620"/>
      <c r="P759" s="620"/>
      <c r="Q759" s="621"/>
      <c r="R759" s="476"/>
      <c r="S759" s="477"/>
      <c r="T759" s="477"/>
      <c r="U759" s="477"/>
      <c r="V759" s="477"/>
      <c r="W759" s="477"/>
      <c r="X759" s="477"/>
      <c r="Y759" s="477"/>
      <c r="Z759" s="477"/>
      <c r="AA759" s="477"/>
      <c r="AB759" s="477"/>
      <c r="AC759" s="477"/>
      <c r="AD759" s="477"/>
      <c r="AE759" s="477"/>
      <c r="AF759" s="477"/>
      <c r="AG759" s="477"/>
      <c r="AH759" s="478"/>
    </row>
    <row r="760" spans="1:34" hidden="1">
      <c r="A760" s="619" t="s">
        <v>150</v>
      </c>
      <c r="B760" s="620"/>
      <c r="C760" s="620"/>
      <c r="D760" s="620"/>
      <c r="E760" s="620"/>
      <c r="F760" s="620"/>
      <c r="G760" s="620"/>
      <c r="H760" s="620"/>
      <c r="I760" s="620"/>
      <c r="J760" s="620"/>
      <c r="K760" s="620"/>
      <c r="L760" s="620"/>
      <c r="M760" s="620"/>
      <c r="N760" s="620"/>
      <c r="O760" s="620"/>
      <c r="P760" s="620"/>
      <c r="Q760" s="621"/>
      <c r="R760" s="476"/>
      <c r="S760" s="477"/>
      <c r="T760" s="477"/>
      <c r="U760" s="477"/>
      <c r="V760" s="477"/>
      <c r="W760" s="477"/>
      <c r="X760" s="477"/>
      <c r="Y760" s="477"/>
      <c r="Z760" s="477"/>
      <c r="AA760" s="477"/>
      <c r="AB760" s="477"/>
      <c r="AC760" s="477"/>
      <c r="AD760" s="477"/>
      <c r="AE760" s="477"/>
      <c r="AF760" s="477"/>
      <c r="AG760" s="477"/>
      <c r="AH760" s="478"/>
    </row>
    <row r="761" spans="1:34" hidden="1">
      <c r="A761" s="619" t="s">
        <v>151</v>
      </c>
      <c r="B761" s="620"/>
      <c r="C761" s="620"/>
      <c r="D761" s="620"/>
      <c r="E761" s="620"/>
      <c r="F761" s="620"/>
      <c r="G761" s="620"/>
      <c r="H761" s="620"/>
      <c r="I761" s="620"/>
      <c r="J761" s="620"/>
      <c r="K761" s="620"/>
      <c r="L761" s="620"/>
      <c r="M761" s="620"/>
      <c r="N761" s="620"/>
      <c r="O761" s="620"/>
      <c r="P761" s="620"/>
      <c r="Q761" s="621"/>
      <c r="R761" s="476"/>
      <c r="S761" s="477"/>
      <c r="T761" s="477"/>
      <c r="U761" s="477"/>
      <c r="V761" s="477"/>
      <c r="W761" s="477"/>
      <c r="X761" s="477"/>
      <c r="Y761" s="477"/>
      <c r="Z761" s="477"/>
      <c r="AA761" s="477"/>
      <c r="AB761" s="477"/>
      <c r="AC761" s="477"/>
      <c r="AD761" s="477"/>
      <c r="AE761" s="477"/>
      <c r="AF761" s="477"/>
      <c r="AG761" s="477"/>
      <c r="AH761" s="478"/>
    </row>
    <row r="762" spans="1:34" hidden="1">
      <c r="A762" s="619" t="s">
        <v>144</v>
      </c>
      <c r="B762" s="620"/>
      <c r="C762" s="620"/>
      <c r="D762" s="620"/>
      <c r="E762" s="620"/>
      <c r="F762" s="620"/>
      <c r="G762" s="620"/>
      <c r="H762" s="620"/>
      <c r="I762" s="620"/>
      <c r="J762" s="620"/>
      <c r="K762" s="620"/>
      <c r="L762" s="620"/>
      <c r="M762" s="620"/>
      <c r="N762" s="620"/>
      <c r="O762" s="620"/>
      <c r="P762" s="620"/>
      <c r="Q762" s="621"/>
      <c r="R762" s="476"/>
      <c r="S762" s="477"/>
      <c r="T762" s="477"/>
      <c r="U762" s="477"/>
      <c r="V762" s="477"/>
      <c r="W762" s="477"/>
      <c r="X762" s="477"/>
      <c r="Y762" s="477"/>
      <c r="Z762" s="477"/>
      <c r="AA762" s="477"/>
      <c r="AB762" s="477"/>
      <c r="AC762" s="477"/>
      <c r="AD762" s="477"/>
      <c r="AE762" s="477"/>
      <c r="AF762" s="477"/>
      <c r="AG762" s="477"/>
      <c r="AH762" s="478"/>
    </row>
    <row r="763" spans="1:34" hidden="1">
      <c r="A763" s="619" t="s">
        <v>39</v>
      </c>
      <c r="B763" s="620"/>
      <c r="C763" s="620"/>
      <c r="D763" s="620"/>
      <c r="E763" s="620"/>
      <c r="F763" s="620"/>
      <c r="G763" s="620"/>
      <c r="H763" s="620"/>
      <c r="I763" s="620"/>
      <c r="J763" s="620"/>
      <c r="K763" s="620"/>
      <c r="L763" s="620"/>
      <c r="M763" s="620"/>
      <c r="N763" s="620"/>
      <c r="O763" s="620"/>
      <c r="P763" s="620"/>
      <c r="Q763" s="621"/>
      <c r="R763" s="476">
        <f>R757+R758+R759+R760+R761+R762</f>
        <v>0</v>
      </c>
      <c r="S763" s="477"/>
      <c r="T763" s="477"/>
      <c r="U763" s="477"/>
      <c r="V763" s="477"/>
      <c r="W763" s="477"/>
      <c r="X763" s="477"/>
      <c r="Y763" s="477"/>
      <c r="Z763" s="477"/>
      <c r="AA763" s="477"/>
      <c r="AB763" s="477"/>
      <c r="AC763" s="477"/>
      <c r="AD763" s="477"/>
      <c r="AE763" s="477"/>
      <c r="AF763" s="477"/>
      <c r="AG763" s="477"/>
      <c r="AH763" s="478"/>
    </row>
    <row r="764" spans="1:34" hidden="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row>
    <row r="765" spans="1:34" hidden="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row>
    <row r="766" spans="1:34" hidden="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idden="1"/>
    <row r="768" spans="1:34">
      <c r="A768" s="5" t="s">
        <v>152</v>
      </c>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5">
      <c r="A770" s="5" t="s">
        <v>153</v>
      </c>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row>
    <row r="771" spans="1:3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row>
    <row r="772" spans="1:35">
      <c r="A772" s="601" t="s">
        <v>154</v>
      </c>
      <c r="B772" s="602"/>
      <c r="C772" s="602"/>
      <c r="D772" s="602"/>
      <c r="E772" s="602"/>
      <c r="F772" s="602"/>
      <c r="G772" s="602"/>
      <c r="H772" s="602"/>
      <c r="I772" s="603"/>
      <c r="J772" s="470" t="s">
        <v>58</v>
      </c>
      <c r="K772" s="471"/>
      <c r="L772" s="471"/>
      <c r="M772" s="471"/>
      <c r="N772" s="471"/>
      <c r="O772" s="471"/>
      <c r="P772" s="471"/>
      <c r="Q772" s="471"/>
      <c r="R772" s="471"/>
      <c r="S772" s="471"/>
      <c r="T772" s="471"/>
      <c r="U772" s="471"/>
      <c r="V772" s="471"/>
      <c r="W772" s="471"/>
      <c r="X772" s="471"/>
      <c r="Y772" s="471"/>
      <c r="Z772" s="471"/>
      <c r="AA772" s="471"/>
      <c r="AB772" s="471"/>
      <c r="AC772" s="471"/>
      <c r="AD772" s="471"/>
      <c r="AE772" s="471"/>
      <c r="AF772" s="471"/>
      <c r="AG772" s="471"/>
      <c r="AH772" s="472"/>
    </row>
    <row r="773" spans="1:35">
      <c r="A773" s="604"/>
      <c r="B773" s="605"/>
      <c r="C773" s="605"/>
      <c r="D773" s="605"/>
      <c r="E773" s="605"/>
      <c r="F773" s="605"/>
      <c r="G773" s="605"/>
      <c r="H773" s="605"/>
      <c r="I773" s="606"/>
      <c r="J773" s="578" t="s">
        <v>50</v>
      </c>
      <c r="K773" s="579"/>
      <c r="L773" s="579"/>
      <c r="M773" s="579"/>
      <c r="N773" s="580"/>
      <c r="O773" s="578" t="s">
        <v>51</v>
      </c>
      <c r="P773" s="579"/>
      <c r="Q773" s="579"/>
      <c r="R773" s="579"/>
      <c r="S773" s="580"/>
      <c r="T773" s="578" t="s">
        <v>52</v>
      </c>
      <c r="U773" s="579"/>
      <c r="V773" s="579"/>
      <c r="W773" s="579"/>
      <c r="X773" s="580"/>
      <c r="Y773" s="578" t="s">
        <v>53</v>
      </c>
      <c r="Z773" s="579"/>
      <c r="AA773" s="579"/>
      <c r="AB773" s="579"/>
      <c r="AC773" s="580"/>
      <c r="AD773" s="578" t="s">
        <v>54</v>
      </c>
      <c r="AE773" s="579"/>
      <c r="AF773" s="579"/>
      <c r="AG773" s="579"/>
      <c r="AH773" s="580"/>
    </row>
    <row r="774" spans="1:35" ht="22.5" customHeight="1">
      <c r="A774" s="607"/>
      <c r="B774" s="608"/>
      <c r="C774" s="608"/>
      <c r="D774" s="608"/>
      <c r="E774" s="608"/>
      <c r="F774" s="608"/>
      <c r="G774" s="608"/>
      <c r="H774" s="608"/>
      <c r="I774" s="609"/>
      <c r="J774" s="581"/>
      <c r="K774" s="582"/>
      <c r="L774" s="582"/>
      <c r="M774" s="582"/>
      <c r="N774" s="583"/>
      <c r="O774" s="581"/>
      <c r="P774" s="582"/>
      <c r="Q774" s="582"/>
      <c r="R774" s="582"/>
      <c r="S774" s="583"/>
      <c r="T774" s="581"/>
      <c r="U774" s="582"/>
      <c r="V774" s="582"/>
      <c r="W774" s="582"/>
      <c r="X774" s="583"/>
      <c r="Y774" s="581"/>
      <c r="Z774" s="582"/>
      <c r="AA774" s="582"/>
      <c r="AB774" s="582"/>
      <c r="AC774" s="583"/>
      <c r="AD774" s="581"/>
      <c r="AE774" s="582"/>
      <c r="AF774" s="582"/>
      <c r="AG774" s="582"/>
      <c r="AH774" s="583"/>
    </row>
    <row r="775" spans="1:35">
      <c r="A775" s="470" t="s">
        <v>40</v>
      </c>
      <c r="B775" s="471"/>
      <c r="C775" s="471"/>
      <c r="D775" s="471"/>
      <c r="E775" s="471"/>
      <c r="F775" s="471"/>
      <c r="G775" s="471"/>
      <c r="H775" s="471"/>
      <c r="I775" s="472"/>
      <c r="J775" s="470" t="s">
        <v>41</v>
      </c>
      <c r="K775" s="471"/>
      <c r="L775" s="471"/>
      <c r="M775" s="471"/>
      <c r="N775" s="472"/>
      <c r="O775" s="470" t="s">
        <v>42</v>
      </c>
      <c r="P775" s="471"/>
      <c r="Q775" s="471"/>
      <c r="R775" s="471"/>
      <c r="S775" s="472"/>
      <c r="T775" s="470" t="s">
        <v>43</v>
      </c>
      <c r="U775" s="471"/>
      <c r="V775" s="471"/>
      <c r="W775" s="471"/>
      <c r="X775" s="472"/>
      <c r="Y775" s="470" t="s">
        <v>44</v>
      </c>
      <c r="Z775" s="471"/>
      <c r="AA775" s="471"/>
      <c r="AB775" s="471"/>
      <c r="AC775" s="472"/>
      <c r="AD775" s="470" t="s">
        <v>45</v>
      </c>
      <c r="AE775" s="471"/>
      <c r="AF775" s="471"/>
      <c r="AG775" s="471"/>
      <c r="AH775" s="472"/>
      <c r="AI775" t="str">
        <f>IF(ROUND(J776-Pasíva!E5,0)=0,"","CHYBA")</f>
        <v/>
      </c>
    </row>
    <row r="776" spans="1:35" ht="21.75" customHeight="1">
      <c r="A776" s="467" t="s">
        <v>155</v>
      </c>
      <c r="B776" s="468"/>
      <c r="C776" s="468"/>
      <c r="D776" s="468"/>
      <c r="E776" s="468"/>
      <c r="F776" s="468"/>
      <c r="G776" s="468"/>
      <c r="H776" s="468"/>
      <c r="I776" s="469"/>
      <c r="J776" s="510">
        <v>8598800</v>
      </c>
      <c r="K776" s="511"/>
      <c r="L776" s="511"/>
      <c r="M776" s="511"/>
      <c r="N776" s="512"/>
      <c r="O776" s="510"/>
      <c r="P776" s="511"/>
      <c r="Q776" s="511"/>
      <c r="R776" s="511"/>
      <c r="S776" s="512"/>
      <c r="T776" s="510"/>
      <c r="U776" s="511"/>
      <c r="V776" s="511"/>
      <c r="W776" s="511"/>
      <c r="X776" s="512"/>
      <c r="Y776" s="510"/>
      <c r="Z776" s="511"/>
      <c r="AA776" s="511"/>
      <c r="AB776" s="511"/>
      <c r="AC776" s="512"/>
      <c r="AD776" s="510">
        <v>8598800</v>
      </c>
      <c r="AE776" s="511"/>
      <c r="AF776" s="511"/>
      <c r="AG776" s="511"/>
      <c r="AH776" s="512"/>
      <c r="AI776" t="str">
        <f>IF(ROUND(AD776-Pasíva!D5,0)=0,"","CHYBA")</f>
        <v/>
      </c>
    </row>
    <row r="777" spans="1:35" ht="37.5" customHeight="1">
      <c r="A777" s="467" t="s">
        <v>156</v>
      </c>
      <c r="B777" s="468"/>
      <c r="C777" s="468"/>
      <c r="D777" s="468"/>
      <c r="E777" s="468"/>
      <c r="F777" s="468"/>
      <c r="G777" s="468"/>
      <c r="H777" s="468"/>
      <c r="I777" s="469"/>
      <c r="J777" s="510"/>
      <c r="K777" s="511"/>
      <c r="L777" s="511"/>
      <c r="M777" s="511"/>
      <c r="N777" s="512"/>
      <c r="O777" s="510"/>
      <c r="P777" s="511"/>
      <c r="Q777" s="511"/>
      <c r="R777" s="511"/>
      <c r="S777" s="512"/>
      <c r="T777" s="510"/>
      <c r="U777" s="511"/>
      <c r="V777" s="511"/>
      <c r="W777" s="511"/>
      <c r="X777" s="512"/>
      <c r="Y777" s="510"/>
      <c r="Z777" s="511"/>
      <c r="AA777" s="511"/>
      <c r="AB777" s="511"/>
      <c r="AC777" s="512"/>
      <c r="AD777" s="510">
        <v>0</v>
      </c>
      <c r="AE777" s="511"/>
      <c r="AF777" s="511"/>
      <c r="AG777" s="511"/>
      <c r="AH777" s="512"/>
    </row>
    <row r="778" spans="1:35" ht="27.75" customHeight="1">
      <c r="A778" s="467" t="s">
        <v>157</v>
      </c>
      <c r="B778" s="468"/>
      <c r="C778" s="468"/>
      <c r="D778" s="468"/>
      <c r="E778" s="468"/>
      <c r="F778" s="468"/>
      <c r="G778" s="468"/>
      <c r="H778" s="468"/>
      <c r="I778" s="469"/>
      <c r="J778" s="510"/>
      <c r="K778" s="511"/>
      <c r="L778" s="511"/>
      <c r="M778" s="511"/>
      <c r="N778" s="512"/>
      <c r="O778" s="510"/>
      <c r="P778" s="511"/>
      <c r="Q778" s="511"/>
      <c r="R778" s="511"/>
      <c r="S778" s="512"/>
      <c r="T778" s="510"/>
      <c r="U778" s="511"/>
      <c r="V778" s="511"/>
      <c r="W778" s="511"/>
      <c r="X778" s="512"/>
      <c r="Y778" s="510"/>
      <c r="Z778" s="511"/>
      <c r="AA778" s="511"/>
      <c r="AB778" s="511"/>
      <c r="AC778" s="512"/>
      <c r="AD778" s="510">
        <v>0</v>
      </c>
      <c r="AE778" s="511"/>
      <c r="AF778" s="511"/>
      <c r="AG778" s="511"/>
      <c r="AH778" s="512"/>
    </row>
    <row r="779" spans="1:35" ht="23.25" customHeight="1">
      <c r="A779" s="467" t="s">
        <v>158</v>
      </c>
      <c r="B779" s="468"/>
      <c r="C779" s="468"/>
      <c r="D779" s="468"/>
      <c r="E779" s="468"/>
      <c r="F779" s="468"/>
      <c r="G779" s="468"/>
      <c r="H779" s="468"/>
      <c r="I779" s="469"/>
      <c r="J779" s="510"/>
      <c r="K779" s="511"/>
      <c r="L779" s="511"/>
      <c r="M779" s="511"/>
      <c r="N779" s="512"/>
      <c r="O779" s="510"/>
      <c r="P779" s="511"/>
      <c r="Q779" s="511"/>
      <c r="R779" s="511"/>
      <c r="S779" s="512"/>
      <c r="T779" s="510"/>
      <c r="U779" s="511"/>
      <c r="V779" s="511"/>
      <c r="W779" s="511"/>
      <c r="X779" s="512"/>
      <c r="Y779" s="510"/>
      <c r="Z779" s="511"/>
      <c r="AA779" s="511"/>
      <c r="AB779" s="511"/>
      <c r="AC779" s="512"/>
      <c r="AD779" s="510">
        <v>0</v>
      </c>
      <c r="AE779" s="511"/>
      <c r="AF779" s="511"/>
      <c r="AG779" s="511"/>
      <c r="AH779" s="512"/>
    </row>
    <row r="780" spans="1:35" ht="24.75" customHeight="1">
      <c r="A780" s="467" t="s">
        <v>159</v>
      </c>
      <c r="B780" s="468"/>
      <c r="C780" s="468"/>
      <c r="D780" s="468"/>
      <c r="E780" s="468"/>
      <c r="F780" s="468"/>
      <c r="G780" s="468"/>
      <c r="H780" s="468"/>
      <c r="I780" s="469"/>
      <c r="J780" s="510"/>
      <c r="K780" s="511"/>
      <c r="L780" s="511"/>
      <c r="M780" s="511"/>
      <c r="N780" s="512"/>
      <c r="O780" s="510"/>
      <c r="P780" s="511"/>
      <c r="Q780" s="511"/>
      <c r="R780" s="511"/>
      <c r="S780" s="512"/>
      <c r="T780" s="510"/>
      <c r="U780" s="511"/>
      <c r="V780" s="511"/>
      <c r="W780" s="511"/>
      <c r="X780" s="512"/>
      <c r="Y780" s="510"/>
      <c r="Z780" s="511"/>
      <c r="AA780" s="511"/>
      <c r="AB780" s="511"/>
      <c r="AC780" s="512"/>
      <c r="AD780" s="510">
        <v>0</v>
      </c>
      <c r="AE780" s="511"/>
      <c r="AF780" s="511"/>
      <c r="AG780" s="511"/>
      <c r="AH780" s="512"/>
    </row>
    <row r="781" spans="1:35">
      <c r="A781" s="467" t="s">
        <v>160</v>
      </c>
      <c r="B781" s="468"/>
      <c r="C781" s="468"/>
      <c r="D781" s="468"/>
      <c r="E781" s="468"/>
      <c r="F781" s="468"/>
      <c r="G781" s="468"/>
      <c r="H781" s="468"/>
      <c r="I781" s="469"/>
      <c r="J781" s="510"/>
      <c r="K781" s="511"/>
      <c r="L781" s="511"/>
      <c r="M781" s="511"/>
      <c r="N781" s="512"/>
      <c r="O781" s="510"/>
      <c r="P781" s="511"/>
      <c r="Q781" s="511"/>
      <c r="R781" s="511"/>
      <c r="S781" s="512"/>
      <c r="T781" s="510"/>
      <c r="U781" s="511"/>
      <c r="V781" s="511"/>
      <c r="W781" s="511"/>
      <c r="X781" s="512"/>
      <c r="Y781" s="510"/>
      <c r="Z781" s="511"/>
      <c r="AA781" s="511"/>
      <c r="AB781" s="511"/>
      <c r="AC781" s="512"/>
      <c r="AD781" s="510">
        <v>0</v>
      </c>
      <c r="AE781" s="511"/>
      <c r="AF781" s="511"/>
      <c r="AG781" s="511"/>
      <c r="AH781" s="512"/>
      <c r="AI781" t="str">
        <f>IF(ROUND(J782-Pasíva!E12,0)=0,"","CHYBA")</f>
        <v/>
      </c>
    </row>
    <row r="782" spans="1:35" ht="26.25" customHeight="1">
      <c r="A782" s="467" t="s">
        <v>161</v>
      </c>
      <c r="B782" s="468"/>
      <c r="C782" s="468"/>
      <c r="D782" s="468"/>
      <c r="E782" s="468"/>
      <c r="F782" s="468"/>
      <c r="G782" s="468"/>
      <c r="H782" s="468"/>
      <c r="I782" s="469"/>
      <c r="J782" s="510"/>
      <c r="K782" s="511"/>
      <c r="L782" s="511"/>
      <c r="M782" s="511"/>
      <c r="N782" s="512"/>
      <c r="O782" s="510"/>
      <c r="P782" s="511"/>
      <c r="Q782" s="511"/>
      <c r="R782" s="511"/>
      <c r="S782" s="512"/>
      <c r="T782" s="510"/>
      <c r="U782" s="511"/>
      <c r="V782" s="511"/>
      <c r="W782" s="511"/>
      <c r="X782" s="512"/>
      <c r="Y782" s="510"/>
      <c r="Z782" s="511"/>
      <c r="AA782" s="511"/>
      <c r="AB782" s="511"/>
      <c r="AC782" s="512"/>
      <c r="AD782" s="510">
        <v>0</v>
      </c>
      <c r="AE782" s="511"/>
      <c r="AF782" s="511"/>
      <c r="AG782" s="511"/>
      <c r="AH782" s="512"/>
      <c r="AI782" t="str">
        <f>IF(ROUND(AD782-Pasíva!D12,0)=0,"","CHYBA")</f>
        <v/>
      </c>
    </row>
    <row r="783" spans="1:35" s="2" customFormat="1" ht="26.25" customHeight="1">
      <c r="A783" s="679" t="s">
        <v>162</v>
      </c>
      <c r="B783" s="680"/>
      <c r="C783" s="680"/>
      <c r="D783" s="680"/>
      <c r="E783" s="680"/>
      <c r="F783" s="680"/>
      <c r="G783" s="680"/>
      <c r="H783" s="680"/>
      <c r="I783" s="681"/>
      <c r="J783" s="510">
        <v>-1088367</v>
      </c>
      <c r="K783" s="511"/>
      <c r="L783" s="511"/>
      <c r="M783" s="511"/>
      <c r="N783" s="512"/>
      <c r="O783" s="510">
        <v>-1212</v>
      </c>
      <c r="P783" s="511"/>
      <c r="Q783" s="511"/>
      <c r="R783" s="511"/>
      <c r="S783" s="512"/>
      <c r="T783" s="510">
        <v>-1071897</v>
      </c>
      <c r="U783" s="511"/>
      <c r="V783" s="511"/>
      <c r="W783" s="511"/>
      <c r="X783" s="512"/>
      <c r="Y783" s="510"/>
      <c r="Z783" s="511"/>
      <c r="AA783" s="511"/>
      <c r="AB783" s="511"/>
      <c r="AC783" s="512"/>
      <c r="AD783" s="510">
        <v>-17682</v>
      </c>
      <c r="AE783" s="511"/>
      <c r="AF783" s="511"/>
      <c r="AG783" s="511"/>
      <c r="AH783" s="512"/>
    </row>
    <row r="784" spans="1:35" ht="26.25" customHeight="1">
      <c r="A784" s="467" t="s">
        <v>163</v>
      </c>
      <c r="B784" s="468"/>
      <c r="C784" s="468"/>
      <c r="D784" s="468"/>
      <c r="E784" s="468"/>
      <c r="F784" s="468"/>
      <c r="G784" s="468"/>
      <c r="H784" s="468"/>
      <c r="I784" s="469"/>
      <c r="J784" s="510"/>
      <c r="K784" s="511"/>
      <c r="L784" s="511"/>
      <c r="M784" s="511"/>
      <c r="N784" s="512"/>
      <c r="O784" s="510"/>
      <c r="P784" s="511"/>
      <c r="Q784" s="511"/>
      <c r="R784" s="511"/>
      <c r="S784" s="512"/>
      <c r="T784" s="510"/>
      <c r="U784" s="511"/>
      <c r="V784" s="511"/>
      <c r="W784" s="511"/>
      <c r="X784" s="512"/>
      <c r="Y784" s="510"/>
      <c r="Z784" s="511"/>
      <c r="AA784" s="511"/>
      <c r="AB784" s="511"/>
      <c r="AC784" s="512"/>
      <c r="AD784" s="510">
        <v>0</v>
      </c>
      <c r="AE784" s="511"/>
      <c r="AF784" s="511"/>
      <c r="AG784" s="511"/>
      <c r="AH784" s="512"/>
    </row>
    <row r="785" spans="1:37" ht="24" customHeight="1">
      <c r="A785" s="467" t="s">
        <v>164</v>
      </c>
      <c r="B785" s="468"/>
      <c r="C785" s="468"/>
      <c r="D785" s="468"/>
      <c r="E785" s="468"/>
      <c r="F785" s="468"/>
      <c r="G785" s="468"/>
      <c r="H785" s="468"/>
      <c r="I785" s="469"/>
      <c r="J785" s="510"/>
      <c r="K785" s="511"/>
      <c r="L785" s="511"/>
      <c r="M785" s="511"/>
      <c r="N785" s="512"/>
      <c r="O785" s="510"/>
      <c r="P785" s="511"/>
      <c r="Q785" s="511"/>
      <c r="R785" s="511"/>
      <c r="S785" s="512"/>
      <c r="T785" s="510"/>
      <c r="U785" s="511"/>
      <c r="V785" s="511"/>
      <c r="W785" s="511"/>
      <c r="X785" s="512"/>
      <c r="Y785" s="510"/>
      <c r="Z785" s="511"/>
      <c r="AA785" s="511"/>
      <c r="AB785" s="511"/>
      <c r="AC785" s="512"/>
      <c r="AD785" s="510">
        <v>0</v>
      </c>
      <c r="AE785" s="511"/>
      <c r="AF785" s="511"/>
      <c r="AG785" s="511"/>
      <c r="AH785" s="512"/>
    </row>
    <row r="786" spans="1:37">
      <c r="A786" s="467" t="s">
        <v>165</v>
      </c>
      <c r="B786" s="468"/>
      <c r="C786" s="468"/>
      <c r="D786" s="468"/>
      <c r="E786" s="468"/>
      <c r="F786" s="468"/>
      <c r="G786" s="468"/>
      <c r="H786" s="468"/>
      <c r="I786" s="469"/>
      <c r="J786" s="510">
        <v>383218</v>
      </c>
      <c r="K786" s="511"/>
      <c r="L786" s="511"/>
      <c r="M786" s="511"/>
      <c r="N786" s="512"/>
      <c r="O786" s="510"/>
      <c r="P786" s="511"/>
      <c r="Q786" s="511"/>
      <c r="R786" s="511"/>
      <c r="S786" s="512"/>
      <c r="T786" s="510"/>
      <c r="U786" s="511"/>
      <c r="V786" s="511"/>
      <c r="W786" s="511"/>
      <c r="X786" s="512"/>
      <c r="Y786" s="510">
        <v>59767</v>
      </c>
      <c r="Z786" s="511"/>
      <c r="AA786" s="511"/>
      <c r="AB786" s="511"/>
      <c r="AC786" s="512"/>
      <c r="AD786" s="510">
        <v>442985</v>
      </c>
      <c r="AE786" s="511"/>
      <c r="AF786" s="511"/>
      <c r="AG786" s="511"/>
      <c r="AH786" s="512"/>
      <c r="AK786" s="219"/>
    </row>
    <row r="787" spans="1:37">
      <c r="A787" s="467" t="s">
        <v>166</v>
      </c>
      <c r="B787" s="468"/>
      <c r="C787" s="468"/>
      <c r="D787" s="468"/>
      <c r="E787" s="468"/>
      <c r="F787" s="468"/>
      <c r="G787" s="468"/>
      <c r="H787" s="468"/>
      <c r="I787" s="469"/>
      <c r="J787" s="510"/>
      <c r="K787" s="511"/>
      <c r="L787" s="511"/>
      <c r="M787" s="511"/>
      <c r="N787" s="512"/>
      <c r="O787" s="510"/>
      <c r="P787" s="511"/>
      <c r="Q787" s="511"/>
      <c r="R787" s="511"/>
      <c r="S787" s="512"/>
      <c r="T787" s="510"/>
      <c r="U787" s="511"/>
      <c r="V787" s="511"/>
      <c r="W787" s="511"/>
      <c r="X787" s="512"/>
      <c r="Y787" s="510"/>
      <c r="Z787" s="511"/>
      <c r="AA787" s="511"/>
      <c r="AB787" s="511"/>
      <c r="AC787" s="512"/>
      <c r="AD787" s="510">
        <v>0</v>
      </c>
      <c r="AE787" s="511"/>
      <c r="AF787" s="511"/>
      <c r="AG787" s="511"/>
      <c r="AH787" s="512"/>
    </row>
    <row r="788" spans="1:37">
      <c r="A788" s="467" t="s">
        <v>167</v>
      </c>
      <c r="B788" s="468"/>
      <c r="C788" s="468"/>
      <c r="D788" s="468"/>
      <c r="E788" s="468"/>
      <c r="F788" s="468"/>
      <c r="G788" s="468"/>
      <c r="H788" s="468"/>
      <c r="I788" s="469"/>
      <c r="J788" s="510"/>
      <c r="K788" s="511"/>
      <c r="L788" s="511"/>
      <c r="M788" s="511"/>
      <c r="N788" s="512"/>
      <c r="O788" s="510"/>
      <c r="P788" s="511"/>
      <c r="Q788" s="511"/>
      <c r="R788" s="511"/>
      <c r="S788" s="512"/>
      <c r="T788" s="510"/>
      <c r="U788" s="511"/>
      <c r="V788" s="511"/>
      <c r="W788" s="511"/>
      <c r="X788" s="512"/>
      <c r="Y788" s="510"/>
      <c r="Z788" s="511"/>
      <c r="AA788" s="511"/>
      <c r="AB788" s="511"/>
      <c r="AC788" s="512"/>
      <c r="AD788" s="510">
        <v>0</v>
      </c>
      <c r="AE788" s="511"/>
      <c r="AF788" s="511"/>
      <c r="AG788" s="511"/>
      <c r="AH788" s="512"/>
    </row>
    <row r="789" spans="1:37">
      <c r="A789" s="467" t="s">
        <v>168</v>
      </c>
      <c r="B789" s="468"/>
      <c r="C789" s="468"/>
      <c r="D789" s="468"/>
      <c r="E789" s="468"/>
      <c r="F789" s="468"/>
      <c r="G789" s="468"/>
      <c r="H789" s="468"/>
      <c r="I789" s="469"/>
      <c r="J789" s="510">
        <v>300653</v>
      </c>
      <c r="K789" s="511"/>
      <c r="L789" s="511"/>
      <c r="M789" s="511"/>
      <c r="N789" s="512"/>
      <c r="O789" s="510"/>
      <c r="P789" s="511"/>
      <c r="Q789" s="511"/>
      <c r="R789" s="511"/>
      <c r="S789" s="512"/>
      <c r="T789" s="510">
        <v>110464</v>
      </c>
      <c r="U789" s="511"/>
      <c r="V789" s="511"/>
      <c r="W789" s="511"/>
      <c r="X789" s="512"/>
      <c r="Y789" s="510">
        <v>1135568</v>
      </c>
      <c r="Z789" s="511"/>
      <c r="AA789" s="511"/>
      <c r="AB789" s="511"/>
      <c r="AC789" s="512"/>
      <c r="AD789" s="510">
        <v>1325757</v>
      </c>
      <c r="AE789" s="511"/>
      <c r="AF789" s="511"/>
      <c r="AG789" s="511"/>
      <c r="AH789" s="512"/>
    </row>
    <row r="790" spans="1:37">
      <c r="A790" s="467" t="s">
        <v>169</v>
      </c>
      <c r="B790" s="468"/>
      <c r="C790" s="468"/>
      <c r="D790" s="468"/>
      <c r="E790" s="468"/>
      <c r="F790" s="468"/>
      <c r="G790" s="468"/>
      <c r="H790" s="468"/>
      <c r="I790" s="469"/>
      <c r="J790" s="510">
        <v>0</v>
      </c>
      <c r="K790" s="511"/>
      <c r="L790" s="511"/>
      <c r="M790" s="511"/>
      <c r="N790" s="512"/>
      <c r="O790" s="510"/>
      <c r="P790" s="511"/>
      <c r="Q790" s="511"/>
      <c r="R790" s="511"/>
      <c r="S790" s="512"/>
      <c r="T790" s="510"/>
      <c r="U790" s="511"/>
      <c r="V790" s="511"/>
      <c r="W790" s="511"/>
      <c r="X790" s="512"/>
      <c r="Y790" s="510">
        <v>0</v>
      </c>
      <c r="Z790" s="511"/>
      <c r="AA790" s="511"/>
      <c r="AB790" s="511"/>
      <c r="AC790" s="512"/>
      <c r="AD790" s="510">
        <v>0</v>
      </c>
      <c r="AE790" s="511"/>
      <c r="AF790" s="511"/>
      <c r="AG790" s="511"/>
      <c r="AH790" s="512"/>
    </row>
    <row r="791" spans="1:37" ht="24.75" customHeight="1">
      <c r="A791" s="467" t="s">
        <v>170</v>
      </c>
      <c r="B791" s="468"/>
      <c r="C791" s="468"/>
      <c r="D791" s="468"/>
      <c r="E791" s="468"/>
      <c r="F791" s="468"/>
      <c r="G791" s="468"/>
      <c r="H791" s="468"/>
      <c r="I791" s="469"/>
      <c r="J791" s="510">
        <v>1195335</v>
      </c>
      <c r="K791" s="511"/>
      <c r="L791" s="511"/>
      <c r="M791" s="511"/>
      <c r="N791" s="512"/>
      <c r="O791" s="510">
        <v>772755</v>
      </c>
      <c r="P791" s="511"/>
      <c r="Q791" s="511"/>
      <c r="R791" s="511"/>
      <c r="S791" s="512"/>
      <c r="T791" s="510">
        <v>0</v>
      </c>
      <c r="U791" s="511"/>
      <c r="V791" s="511"/>
      <c r="W791" s="511"/>
      <c r="X791" s="512"/>
      <c r="Y791" s="510">
        <v>-1195335</v>
      </c>
      <c r="Z791" s="511"/>
      <c r="AA791" s="511"/>
      <c r="AB791" s="511"/>
      <c r="AC791" s="512"/>
      <c r="AD791" s="510">
        <v>772755</v>
      </c>
      <c r="AE791" s="511"/>
      <c r="AF791" s="511"/>
      <c r="AG791" s="511"/>
      <c r="AH791" s="512"/>
    </row>
    <row r="792" spans="1:37">
      <c r="A792" s="467" t="s">
        <v>171</v>
      </c>
      <c r="B792" s="468"/>
      <c r="C792" s="468"/>
      <c r="D792" s="468"/>
      <c r="E792" s="468"/>
      <c r="F792" s="468"/>
      <c r="G792" s="468"/>
      <c r="H792" s="468"/>
      <c r="I792" s="469"/>
      <c r="J792" s="510"/>
      <c r="K792" s="511"/>
      <c r="L792" s="511"/>
      <c r="M792" s="511"/>
      <c r="N792" s="512"/>
      <c r="O792" s="510"/>
      <c r="P792" s="511"/>
      <c r="Q792" s="511"/>
      <c r="R792" s="511"/>
      <c r="S792" s="512"/>
      <c r="T792" s="510"/>
      <c r="U792" s="511"/>
      <c r="V792" s="511"/>
      <c r="W792" s="511"/>
      <c r="X792" s="512"/>
      <c r="Y792" s="510"/>
      <c r="Z792" s="511"/>
      <c r="AA792" s="511"/>
      <c r="AB792" s="511"/>
      <c r="AC792" s="512"/>
      <c r="AD792" s="510">
        <v>0</v>
      </c>
      <c r="AE792" s="511"/>
      <c r="AF792" s="511"/>
      <c r="AG792" s="511"/>
      <c r="AH792" s="512"/>
    </row>
    <row r="793" spans="1:37" ht="16.5" customHeight="1">
      <c r="A793" s="467" t="s">
        <v>172</v>
      </c>
      <c r="B793" s="468"/>
      <c r="C793" s="468"/>
      <c r="D793" s="468"/>
      <c r="E793" s="468"/>
      <c r="F793" s="468"/>
      <c r="G793" s="468"/>
      <c r="H793" s="468"/>
      <c r="I793" s="469"/>
      <c r="J793" s="510"/>
      <c r="K793" s="511"/>
      <c r="L793" s="511"/>
      <c r="M793" s="511"/>
      <c r="N793" s="512"/>
      <c r="O793" s="510"/>
      <c r="P793" s="511"/>
      <c r="Q793" s="511"/>
      <c r="R793" s="511"/>
      <c r="S793" s="512"/>
      <c r="T793" s="510"/>
      <c r="U793" s="511"/>
      <c r="V793" s="511"/>
      <c r="W793" s="511"/>
      <c r="X793" s="512"/>
      <c r="Y793" s="510"/>
      <c r="Z793" s="511"/>
      <c r="AA793" s="511"/>
      <c r="AB793" s="511"/>
      <c r="AC793" s="512"/>
      <c r="AD793" s="510">
        <v>0</v>
      </c>
      <c r="AE793" s="511"/>
      <c r="AF793" s="511"/>
      <c r="AG793" s="511"/>
      <c r="AH793" s="512"/>
    </row>
    <row r="794" spans="1:37" ht="25.5" customHeight="1">
      <c r="A794" s="467" t="s">
        <v>173</v>
      </c>
      <c r="B794" s="468"/>
      <c r="C794" s="468"/>
      <c r="D794" s="468"/>
      <c r="E794" s="468"/>
      <c r="F794" s="468"/>
      <c r="G794" s="468"/>
      <c r="H794" s="468"/>
      <c r="I794" s="469"/>
      <c r="J794" s="510"/>
      <c r="K794" s="511"/>
      <c r="L794" s="511"/>
      <c r="M794" s="511"/>
      <c r="N794" s="512"/>
      <c r="O794" s="510"/>
      <c r="P794" s="511"/>
      <c r="Q794" s="511"/>
      <c r="R794" s="511"/>
      <c r="S794" s="512"/>
      <c r="T794" s="510"/>
      <c r="U794" s="511"/>
      <c r="V794" s="511"/>
      <c r="W794" s="511"/>
      <c r="X794" s="512"/>
      <c r="Y794" s="510"/>
      <c r="Z794" s="511"/>
      <c r="AA794" s="511"/>
      <c r="AB794" s="511"/>
      <c r="AC794" s="512"/>
      <c r="AD794" s="510">
        <v>0</v>
      </c>
      <c r="AE794" s="511"/>
      <c r="AF794" s="511"/>
      <c r="AG794" s="511"/>
      <c r="AH794" s="512"/>
    </row>
    <row r="795" spans="1:37">
      <c r="A795" s="467" t="s">
        <v>39</v>
      </c>
      <c r="B795" s="468"/>
      <c r="C795" s="468"/>
      <c r="D795" s="468"/>
      <c r="E795" s="468"/>
      <c r="F795" s="468"/>
      <c r="G795" s="468"/>
      <c r="H795" s="468"/>
      <c r="I795" s="469"/>
      <c r="J795" s="510">
        <v>9389639</v>
      </c>
      <c r="K795" s="511"/>
      <c r="L795" s="511"/>
      <c r="M795" s="511"/>
      <c r="N795" s="512"/>
      <c r="O795" s="510">
        <v>771543</v>
      </c>
      <c r="P795" s="511"/>
      <c r="Q795" s="511"/>
      <c r="R795" s="511"/>
      <c r="S795" s="512"/>
      <c r="T795" s="510">
        <v>-961433</v>
      </c>
      <c r="U795" s="511"/>
      <c r="V795" s="511"/>
      <c r="W795" s="511"/>
      <c r="X795" s="512"/>
      <c r="Y795" s="510">
        <v>0</v>
      </c>
      <c r="Z795" s="511"/>
      <c r="AA795" s="511"/>
      <c r="AB795" s="511"/>
      <c r="AC795" s="512"/>
      <c r="AD795" s="510">
        <v>11122615</v>
      </c>
      <c r="AE795" s="511"/>
      <c r="AF795" s="511"/>
      <c r="AG795" s="511"/>
      <c r="AH795" s="512"/>
      <c r="AI795" t="str">
        <f>IF(ROUND(J795-Pasíva!E3,0)=0,"","CHYBA")</f>
        <v/>
      </c>
    </row>
    <row r="796" spans="1:37">
      <c r="A796" s="5"/>
      <c r="B796" s="5"/>
      <c r="C796" s="5"/>
      <c r="D796" s="5"/>
      <c r="E796" s="5"/>
      <c r="F796" s="5"/>
      <c r="G796" s="5"/>
      <c r="H796" s="5"/>
      <c r="I796" s="5"/>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t="str">
        <f>IF(ROUND(AD795-Pasíva!D3,0)=0,"","CHYBA")</f>
        <v/>
      </c>
    </row>
    <row r="797" spans="1:37" hidden="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row>
    <row r="798" spans="1:37">
      <c r="A798" s="5" t="s">
        <v>1728</v>
      </c>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row>
    <row r="799" spans="1:37">
      <c r="A799" s="5" t="s">
        <v>1729</v>
      </c>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row>
    <row r="800" spans="1:37">
      <c r="A800" s="501"/>
      <c r="B800" s="501"/>
      <c r="C800" s="501"/>
      <c r="D800" s="501"/>
      <c r="E800" s="501"/>
      <c r="F800" s="501"/>
      <c r="G800" s="501"/>
      <c r="H800" s="501"/>
      <c r="I800" s="501"/>
      <c r="J800" s="501"/>
      <c r="K800" s="501"/>
      <c r="L800" s="501"/>
      <c r="M800" s="501"/>
      <c r="N800" s="501"/>
      <c r="O800" s="501"/>
      <c r="P800" s="501"/>
      <c r="Q800" s="501"/>
      <c r="R800" s="501"/>
      <c r="S800" s="501"/>
      <c r="T800" s="501"/>
      <c r="U800" s="501"/>
      <c r="V800" s="501"/>
      <c r="W800" s="501"/>
      <c r="X800" s="501"/>
      <c r="Y800" s="501"/>
      <c r="Z800" s="501"/>
      <c r="AA800" s="501"/>
      <c r="AB800" s="501"/>
      <c r="AC800" s="501"/>
      <c r="AD800" s="501"/>
      <c r="AE800" s="501"/>
      <c r="AF800" s="501"/>
      <c r="AG800" s="501"/>
      <c r="AH800" s="501"/>
    </row>
    <row r="801" spans="1:34">
      <c r="A801" s="501"/>
      <c r="B801" s="501"/>
      <c r="C801" s="501"/>
      <c r="D801" s="501"/>
      <c r="E801" s="501"/>
      <c r="F801" s="501"/>
      <c r="G801" s="501"/>
      <c r="H801" s="501"/>
      <c r="I801" s="501"/>
      <c r="J801" s="501"/>
      <c r="K801" s="501"/>
      <c r="L801" s="501"/>
      <c r="M801" s="501"/>
      <c r="N801" s="501"/>
      <c r="O801" s="501"/>
      <c r="P801" s="501"/>
      <c r="Q801" s="501"/>
      <c r="R801" s="501"/>
      <c r="S801" s="501"/>
      <c r="T801" s="501"/>
      <c r="U801" s="501"/>
      <c r="V801" s="501"/>
      <c r="W801" s="501"/>
      <c r="X801" s="501"/>
      <c r="Y801" s="501"/>
      <c r="Z801" s="501"/>
      <c r="AA801" s="501"/>
      <c r="AB801" s="501"/>
      <c r="AC801" s="501"/>
      <c r="AD801" s="501"/>
      <c r="AE801" s="501"/>
      <c r="AF801" s="501"/>
      <c r="AG801" s="501"/>
      <c r="AH801" s="501"/>
    </row>
    <row r="802" spans="1:34">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row>
    <row r="803" spans="1:34">
      <c r="A803" s="601" t="s">
        <v>154</v>
      </c>
      <c r="B803" s="602"/>
      <c r="C803" s="602"/>
      <c r="D803" s="602"/>
      <c r="E803" s="602"/>
      <c r="F803" s="602"/>
      <c r="G803" s="602"/>
      <c r="H803" s="602"/>
      <c r="I803" s="603"/>
      <c r="J803" s="470" t="s">
        <v>174</v>
      </c>
      <c r="K803" s="471"/>
      <c r="L803" s="471"/>
      <c r="M803" s="471"/>
      <c r="N803" s="471"/>
      <c r="O803" s="471"/>
      <c r="P803" s="471"/>
      <c r="Q803" s="471"/>
      <c r="R803" s="471"/>
      <c r="S803" s="471"/>
      <c r="T803" s="471"/>
      <c r="U803" s="471"/>
      <c r="V803" s="471"/>
      <c r="W803" s="471"/>
      <c r="X803" s="471"/>
      <c r="Y803" s="471"/>
      <c r="Z803" s="471"/>
      <c r="AA803" s="471"/>
      <c r="AB803" s="471"/>
      <c r="AC803" s="471"/>
      <c r="AD803" s="471"/>
      <c r="AE803" s="471"/>
      <c r="AF803" s="471"/>
      <c r="AG803" s="471"/>
      <c r="AH803" s="472"/>
    </row>
    <row r="804" spans="1:34">
      <c r="A804" s="604"/>
      <c r="B804" s="605"/>
      <c r="C804" s="605"/>
      <c r="D804" s="605"/>
      <c r="E804" s="605"/>
      <c r="F804" s="605"/>
      <c r="G804" s="605"/>
      <c r="H804" s="605"/>
      <c r="I804" s="606"/>
      <c r="J804" s="578" t="s">
        <v>50</v>
      </c>
      <c r="K804" s="579"/>
      <c r="L804" s="579"/>
      <c r="M804" s="579"/>
      <c r="N804" s="580"/>
      <c r="O804" s="578" t="s">
        <v>51</v>
      </c>
      <c r="P804" s="579"/>
      <c r="Q804" s="579"/>
      <c r="R804" s="579"/>
      <c r="S804" s="580"/>
      <c r="T804" s="578" t="s">
        <v>52</v>
      </c>
      <c r="U804" s="579"/>
      <c r="V804" s="579"/>
      <c r="W804" s="579"/>
      <c r="X804" s="580"/>
      <c r="Y804" s="578" t="s">
        <v>53</v>
      </c>
      <c r="Z804" s="579"/>
      <c r="AA804" s="579"/>
      <c r="AB804" s="579"/>
      <c r="AC804" s="580"/>
      <c r="AD804" s="578" t="s">
        <v>54</v>
      </c>
      <c r="AE804" s="579"/>
      <c r="AF804" s="579"/>
      <c r="AG804" s="579"/>
      <c r="AH804" s="580"/>
    </row>
    <row r="805" spans="1:34" ht="28.5" customHeight="1">
      <c r="A805" s="607"/>
      <c r="B805" s="608"/>
      <c r="C805" s="608"/>
      <c r="D805" s="608"/>
      <c r="E805" s="608"/>
      <c r="F805" s="608"/>
      <c r="G805" s="608"/>
      <c r="H805" s="608"/>
      <c r="I805" s="609"/>
      <c r="J805" s="581"/>
      <c r="K805" s="582"/>
      <c r="L805" s="582"/>
      <c r="M805" s="582"/>
      <c r="N805" s="583"/>
      <c r="O805" s="581"/>
      <c r="P805" s="582"/>
      <c r="Q805" s="582"/>
      <c r="R805" s="582"/>
      <c r="S805" s="583"/>
      <c r="T805" s="581"/>
      <c r="U805" s="582"/>
      <c r="V805" s="582"/>
      <c r="W805" s="582"/>
      <c r="X805" s="583"/>
      <c r="Y805" s="581"/>
      <c r="Z805" s="582"/>
      <c r="AA805" s="582"/>
      <c r="AB805" s="582"/>
      <c r="AC805" s="583"/>
      <c r="AD805" s="581"/>
      <c r="AE805" s="582"/>
      <c r="AF805" s="582"/>
      <c r="AG805" s="582"/>
      <c r="AH805" s="583"/>
    </row>
    <row r="806" spans="1:34">
      <c r="A806" s="470" t="s">
        <v>40</v>
      </c>
      <c r="B806" s="471"/>
      <c r="C806" s="471"/>
      <c r="D806" s="471"/>
      <c r="E806" s="471"/>
      <c r="F806" s="471"/>
      <c r="G806" s="471"/>
      <c r="H806" s="471"/>
      <c r="I806" s="472"/>
      <c r="J806" s="470" t="s">
        <v>41</v>
      </c>
      <c r="K806" s="471"/>
      <c r="L806" s="471"/>
      <c r="M806" s="471"/>
      <c r="N806" s="472"/>
      <c r="O806" s="470" t="s">
        <v>42</v>
      </c>
      <c r="P806" s="471"/>
      <c r="Q806" s="471"/>
      <c r="R806" s="471"/>
      <c r="S806" s="472"/>
      <c r="T806" s="470" t="s">
        <v>43</v>
      </c>
      <c r="U806" s="471"/>
      <c r="V806" s="471"/>
      <c r="W806" s="471"/>
      <c r="X806" s="472"/>
      <c r="Y806" s="470" t="s">
        <v>44</v>
      </c>
      <c r="Z806" s="471"/>
      <c r="AA806" s="471"/>
      <c r="AB806" s="471"/>
      <c r="AC806" s="472"/>
      <c r="AD806" s="470" t="s">
        <v>45</v>
      </c>
      <c r="AE806" s="471"/>
      <c r="AF806" s="471"/>
      <c r="AG806" s="471"/>
      <c r="AH806" s="472"/>
    </row>
    <row r="807" spans="1:34">
      <c r="A807" s="467" t="s">
        <v>155</v>
      </c>
      <c r="B807" s="468"/>
      <c r="C807" s="468"/>
      <c r="D807" s="468"/>
      <c r="E807" s="468"/>
      <c r="F807" s="468"/>
      <c r="G807" s="468"/>
      <c r="H807" s="468"/>
      <c r="I807" s="469"/>
      <c r="J807" s="510">
        <v>8598800</v>
      </c>
      <c r="K807" s="511"/>
      <c r="L807" s="511"/>
      <c r="M807" s="511"/>
      <c r="N807" s="512"/>
      <c r="O807" s="510"/>
      <c r="P807" s="511"/>
      <c r="Q807" s="511"/>
      <c r="R807" s="511"/>
      <c r="S807" s="512"/>
      <c r="T807" s="510"/>
      <c r="U807" s="511"/>
      <c r="V807" s="511"/>
      <c r="W807" s="511"/>
      <c r="X807" s="512"/>
      <c r="Y807" s="510"/>
      <c r="Z807" s="511"/>
      <c r="AA807" s="511"/>
      <c r="AB807" s="511"/>
      <c r="AC807" s="512"/>
      <c r="AD807" s="510">
        <f>J807+O807-T807+Y807</f>
        <v>8598800</v>
      </c>
      <c r="AE807" s="511"/>
      <c r="AF807" s="511"/>
      <c r="AG807" s="511"/>
      <c r="AH807" s="512"/>
    </row>
    <row r="808" spans="1:34" ht="31.5" customHeight="1">
      <c r="A808" s="467" t="s">
        <v>156</v>
      </c>
      <c r="B808" s="468"/>
      <c r="C808" s="468"/>
      <c r="D808" s="468"/>
      <c r="E808" s="468"/>
      <c r="F808" s="468"/>
      <c r="G808" s="468"/>
      <c r="H808" s="468"/>
      <c r="I808" s="469"/>
      <c r="J808" s="510"/>
      <c r="K808" s="511"/>
      <c r="L808" s="511"/>
      <c r="M808" s="511"/>
      <c r="N808" s="512"/>
      <c r="O808" s="510"/>
      <c r="P808" s="511"/>
      <c r="Q808" s="511"/>
      <c r="R808" s="511"/>
      <c r="S808" s="512"/>
      <c r="T808" s="510"/>
      <c r="U808" s="511"/>
      <c r="V808" s="511"/>
      <c r="W808" s="511"/>
      <c r="X808" s="512"/>
      <c r="Y808" s="510"/>
      <c r="Z808" s="511"/>
      <c r="AA808" s="511"/>
      <c r="AB808" s="511"/>
      <c r="AC808" s="512"/>
      <c r="AD808" s="510">
        <f>J808+O808-T808+Y808</f>
        <v>0</v>
      </c>
      <c r="AE808" s="511"/>
      <c r="AF808" s="511"/>
      <c r="AG808" s="511"/>
      <c r="AH808" s="512"/>
    </row>
    <row r="809" spans="1:34">
      <c r="A809" s="467" t="s">
        <v>157</v>
      </c>
      <c r="B809" s="468"/>
      <c r="C809" s="468"/>
      <c r="D809" s="468"/>
      <c r="E809" s="468"/>
      <c r="F809" s="468"/>
      <c r="G809" s="468"/>
      <c r="H809" s="468"/>
      <c r="I809" s="469"/>
      <c r="J809" s="510"/>
      <c r="K809" s="511"/>
      <c r="L809" s="511"/>
      <c r="M809" s="511"/>
      <c r="N809" s="512"/>
      <c r="O809" s="510"/>
      <c r="P809" s="511"/>
      <c r="Q809" s="511"/>
      <c r="R809" s="511"/>
      <c r="S809" s="512"/>
      <c r="T809" s="510"/>
      <c r="U809" s="511"/>
      <c r="V809" s="511"/>
      <c r="W809" s="511"/>
      <c r="X809" s="512"/>
      <c r="Y809" s="510"/>
      <c r="Z809" s="511"/>
      <c r="AA809" s="511"/>
      <c r="AB809" s="511"/>
      <c r="AC809" s="512"/>
      <c r="AD809" s="510">
        <f t="shared" ref="AD809" si="51">J809+O809-T809+Y809</f>
        <v>0</v>
      </c>
      <c r="AE809" s="511"/>
      <c r="AF809" s="511"/>
      <c r="AG809" s="511"/>
      <c r="AH809" s="512"/>
    </row>
    <row r="810" spans="1:34" ht="24.75" customHeight="1">
      <c r="A810" s="467" t="s">
        <v>158</v>
      </c>
      <c r="B810" s="468"/>
      <c r="C810" s="468"/>
      <c r="D810" s="468"/>
      <c r="E810" s="468"/>
      <c r="F810" s="468"/>
      <c r="G810" s="468"/>
      <c r="H810" s="468"/>
      <c r="I810" s="469"/>
      <c r="J810" s="510"/>
      <c r="K810" s="511"/>
      <c r="L810" s="511"/>
      <c r="M810" s="511"/>
      <c r="N810" s="512"/>
      <c r="O810" s="510"/>
      <c r="P810" s="511"/>
      <c r="Q810" s="511"/>
      <c r="R810" s="511"/>
      <c r="S810" s="512"/>
      <c r="T810" s="510"/>
      <c r="U810" s="511"/>
      <c r="V810" s="511"/>
      <c r="W810" s="511"/>
      <c r="X810" s="512"/>
      <c r="Y810" s="510"/>
      <c r="Z810" s="511"/>
      <c r="AA810" s="511"/>
      <c r="AB810" s="511"/>
      <c r="AC810" s="512"/>
      <c r="AD810" s="510">
        <f>J810+O810-T810+Y810</f>
        <v>0</v>
      </c>
      <c r="AE810" s="511"/>
      <c r="AF810" s="511"/>
      <c r="AG810" s="511"/>
      <c r="AH810" s="512"/>
    </row>
    <row r="811" spans="1:34">
      <c r="A811" s="467" t="s">
        <v>159</v>
      </c>
      <c r="B811" s="468"/>
      <c r="C811" s="468"/>
      <c r="D811" s="468"/>
      <c r="E811" s="468"/>
      <c r="F811" s="468"/>
      <c r="G811" s="468"/>
      <c r="H811" s="468"/>
      <c r="I811" s="469"/>
      <c r="J811" s="510"/>
      <c r="K811" s="511"/>
      <c r="L811" s="511"/>
      <c r="M811" s="511"/>
      <c r="N811" s="512"/>
      <c r="O811" s="510"/>
      <c r="P811" s="511"/>
      <c r="Q811" s="511"/>
      <c r="R811" s="511"/>
      <c r="S811" s="512"/>
      <c r="T811" s="510"/>
      <c r="U811" s="511"/>
      <c r="V811" s="511"/>
      <c r="W811" s="511"/>
      <c r="X811" s="512"/>
      <c r="Y811" s="510"/>
      <c r="Z811" s="511"/>
      <c r="AA811" s="511"/>
      <c r="AB811" s="511"/>
      <c r="AC811" s="512"/>
      <c r="AD811" s="510">
        <f t="shared" ref="AD811:AD825" si="52">J811+O811-T811+Y811</f>
        <v>0</v>
      </c>
      <c r="AE811" s="511"/>
      <c r="AF811" s="511"/>
      <c r="AG811" s="511"/>
      <c r="AH811" s="512"/>
    </row>
    <row r="812" spans="1:34">
      <c r="A812" s="467" t="s">
        <v>160</v>
      </c>
      <c r="B812" s="468"/>
      <c r="C812" s="468"/>
      <c r="D812" s="468"/>
      <c r="E812" s="468"/>
      <c r="F812" s="468"/>
      <c r="G812" s="468"/>
      <c r="H812" s="468"/>
      <c r="I812" s="469"/>
      <c r="J812" s="510"/>
      <c r="K812" s="511"/>
      <c r="L812" s="511"/>
      <c r="M812" s="511"/>
      <c r="N812" s="512"/>
      <c r="O812" s="510"/>
      <c r="P812" s="511"/>
      <c r="Q812" s="511"/>
      <c r="R812" s="511"/>
      <c r="S812" s="512"/>
      <c r="T812" s="510"/>
      <c r="U812" s="511"/>
      <c r="V812" s="511"/>
      <c r="W812" s="511"/>
      <c r="X812" s="512"/>
      <c r="Y812" s="510"/>
      <c r="Z812" s="511"/>
      <c r="AA812" s="511"/>
      <c r="AB812" s="511"/>
      <c r="AC812" s="512"/>
      <c r="AD812" s="510">
        <f t="shared" si="52"/>
        <v>0</v>
      </c>
      <c r="AE812" s="511"/>
      <c r="AF812" s="511"/>
      <c r="AG812" s="511"/>
      <c r="AH812" s="512"/>
    </row>
    <row r="813" spans="1:34" ht="36.75" customHeight="1">
      <c r="A813" s="467" t="s">
        <v>161</v>
      </c>
      <c r="B813" s="468"/>
      <c r="C813" s="468"/>
      <c r="D813" s="468"/>
      <c r="E813" s="468"/>
      <c r="F813" s="468"/>
      <c r="G813" s="468"/>
      <c r="H813" s="468"/>
      <c r="I813" s="469"/>
      <c r="J813" s="510"/>
      <c r="K813" s="511"/>
      <c r="L813" s="511"/>
      <c r="M813" s="511"/>
      <c r="N813" s="512"/>
      <c r="O813" s="510"/>
      <c r="P813" s="511"/>
      <c r="Q813" s="511"/>
      <c r="R813" s="511"/>
      <c r="S813" s="512"/>
      <c r="T813" s="510"/>
      <c r="U813" s="511"/>
      <c r="V813" s="511"/>
      <c r="W813" s="511"/>
      <c r="X813" s="512"/>
      <c r="Y813" s="510"/>
      <c r="Z813" s="511"/>
      <c r="AA813" s="511"/>
      <c r="AB813" s="511"/>
      <c r="AC813" s="512"/>
      <c r="AD813" s="510">
        <f t="shared" si="52"/>
        <v>0</v>
      </c>
      <c r="AE813" s="511"/>
      <c r="AF813" s="511"/>
      <c r="AG813" s="511"/>
      <c r="AH813" s="512"/>
    </row>
    <row r="814" spans="1:34" ht="27" customHeight="1">
      <c r="A814" s="467" t="s">
        <v>162</v>
      </c>
      <c r="B814" s="468"/>
      <c r="C814" s="468"/>
      <c r="D814" s="468"/>
      <c r="E814" s="468"/>
      <c r="F814" s="468"/>
      <c r="G814" s="468"/>
      <c r="H814" s="468"/>
      <c r="I814" s="469"/>
      <c r="J814" s="510">
        <v>-1114033</v>
      </c>
      <c r="K814" s="511"/>
      <c r="L814" s="511"/>
      <c r="M814" s="511"/>
      <c r="N814" s="512"/>
      <c r="O814" s="510">
        <v>49059</v>
      </c>
      <c r="P814" s="511"/>
      <c r="Q814" s="511"/>
      <c r="R814" s="511"/>
      <c r="S814" s="512"/>
      <c r="T814" s="510">
        <v>23393</v>
      </c>
      <c r="U814" s="511"/>
      <c r="V814" s="511"/>
      <c r="W814" s="511"/>
      <c r="X814" s="512"/>
      <c r="Y814" s="510"/>
      <c r="Z814" s="511"/>
      <c r="AA814" s="511"/>
      <c r="AB814" s="511"/>
      <c r="AC814" s="512"/>
      <c r="AD814" s="510">
        <f t="shared" si="52"/>
        <v>-1088367</v>
      </c>
      <c r="AE814" s="511"/>
      <c r="AF814" s="511"/>
      <c r="AG814" s="511"/>
      <c r="AH814" s="512"/>
    </row>
    <row r="815" spans="1:34" ht="26.25" customHeight="1">
      <c r="A815" s="467" t="s">
        <v>163</v>
      </c>
      <c r="B815" s="468"/>
      <c r="C815" s="468"/>
      <c r="D815" s="468"/>
      <c r="E815" s="468"/>
      <c r="F815" s="468"/>
      <c r="G815" s="468"/>
      <c r="H815" s="468"/>
      <c r="I815" s="469"/>
      <c r="J815" s="510"/>
      <c r="K815" s="511"/>
      <c r="L815" s="511"/>
      <c r="M815" s="511"/>
      <c r="N815" s="512"/>
      <c r="O815" s="510"/>
      <c r="P815" s="511"/>
      <c r="Q815" s="511"/>
      <c r="R815" s="511"/>
      <c r="S815" s="512"/>
      <c r="T815" s="510"/>
      <c r="U815" s="511"/>
      <c r="V815" s="511"/>
      <c r="W815" s="511"/>
      <c r="X815" s="512"/>
      <c r="Y815" s="510"/>
      <c r="Z815" s="511"/>
      <c r="AA815" s="511"/>
      <c r="AB815" s="511"/>
      <c r="AC815" s="512"/>
      <c r="AD815" s="510">
        <f t="shared" si="52"/>
        <v>0</v>
      </c>
      <c r="AE815" s="511"/>
      <c r="AF815" s="511"/>
      <c r="AG815" s="511"/>
      <c r="AH815" s="512"/>
    </row>
    <row r="816" spans="1:34" ht="29.25" customHeight="1">
      <c r="A816" s="467" t="s">
        <v>164</v>
      </c>
      <c r="B816" s="468"/>
      <c r="C816" s="468"/>
      <c r="D816" s="468"/>
      <c r="E816" s="468"/>
      <c r="F816" s="468"/>
      <c r="G816" s="468"/>
      <c r="H816" s="468"/>
      <c r="I816" s="469"/>
      <c r="J816" s="510"/>
      <c r="K816" s="511"/>
      <c r="L816" s="511"/>
      <c r="M816" s="511"/>
      <c r="N816" s="512"/>
      <c r="O816" s="510"/>
      <c r="P816" s="511"/>
      <c r="Q816" s="511"/>
      <c r="R816" s="511"/>
      <c r="S816" s="512"/>
      <c r="T816" s="510"/>
      <c r="U816" s="511"/>
      <c r="V816" s="511"/>
      <c r="W816" s="511"/>
      <c r="X816" s="512"/>
      <c r="Y816" s="510"/>
      <c r="Z816" s="511"/>
      <c r="AA816" s="511"/>
      <c r="AB816" s="511"/>
      <c r="AC816" s="512"/>
      <c r="AD816" s="510">
        <f t="shared" si="52"/>
        <v>0</v>
      </c>
      <c r="AE816" s="511"/>
      <c r="AF816" s="511"/>
      <c r="AG816" s="511"/>
      <c r="AH816" s="512"/>
    </row>
    <row r="817" spans="1:34">
      <c r="A817" s="467" t="s">
        <v>165</v>
      </c>
      <c r="B817" s="468"/>
      <c r="C817" s="468"/>
      <c r="D817" s="468"/>
      <c r="E817" s="468"/>
      <c r="F817" s="468"/>
      <c r="G817" s="468"/>
      <c r="H817" s="468"/>
      <c r="I817" s="469"/>
      <c r="J817" s="510">
        <v>320037</v>
      </c>
      <c r="K817" s="511"/>
      <c r="L817" s="511"/>
      <c r="M817" s="511"/>
      <c r="N817" s="512"/>
      <c r="O817" s="510"/>
      <c r="P817" s="511"/>
      <c r="Q817" s="511"/>
      <c r="R817" s="511"/>
      <c r="S817" s="512"/>
      <c r="T817" s="510"/>
      <c r="U817" s="511"/>
      <c r="V817" s="511"/>
      <c r="W817" s="511"/>
      <c r="X817" s="512"/>
      <c r="Y817" s="510">
        <v>63181</v>
      </c>
      <c r="Z817" s="511"/>
      <c r="AA817" s="511"/>
      <c r="AB817" s="511"/>
      <c r="AC817" s="512"/>
      <c r="AD817" s="510">
        <f t="shared" si="52"/>
        <v>383218</v>
      </c>
      <c r="AE817" s="511"/>
      <c r="AF817" s="511"/>
      <c r="AG817" s="511"/>
      <c r="AH817" s="512"/>
    </row>
    <row r="818" spans="1:34">
      <c r="A818" s="467" t="s">
        <v>166</v>
      </c>
      <c r="B818" s="468"/>
      <c r="C818" s="468"/>
      <c r="D818" s="468"/>
      <c r="E818" s="468"/>
      <c r="F818" s="468"/>
      <c r="G818" s="468"/>
      <c r="H818" s="468"/>
      <c r="I818" s="469"/>
      <c r="J818" s="510"/>
      <c r="K818" s="511"/>
      <c r="L818" s="511"/>
      <c r="M818" s="511"/>
      <c r="N818" s="512"/>
      <c r="O818" s="510"/>
      <c r="P818" s="511"/>
      <c r="Q818" s="511"/>
      <c r="R818" s="511"/>
      <c r="S818" s="512"/>
      <c r="T818" s="510"/>
      <c r="U818" s="511"/>
      <c r="V818" s="511"/>
      <c r="W818" s="511"/>
      <c r="X818" s="512"/>
      <c r="Y818" s="510"/>
      <c r="Z818" s="511"/>
      <c r="AA818" s="511"/>
      <c r="AB818" s="511"/>
      <c r="AC818" s="512"/>
      <c r="AD818" s="510">
        <f t="shared" si="52"/>
        <v>0</v>
      </c>
      <c r="AE818" s="511"/>
      <c r="AF818" s="511"/>
      <c r="AG818" s="511"/>
      <c r="AH818" s="512"/>
    </row>
    <row r="819" spans="1:34">
      <c r="A819" s="467" t="s">
        <v>167</v>
      </c>
      <c r="B819" s="468"/>
      <c r="C819" s="468"/>
      <c r="D819" s="468"/>
      <c r="E819" s="468"/>
      <c r="F819" s="468"/>
      <c r="G819" s="468"/>
      <c r="H819" s="468"/>
      <c r="I819" s="469"/>
      <c r="J819" s="510"/>
      <c r="K819" s="511"/>
      <c r="L819" s="511"/>
      <c r="M819" s="511"/>
      <c r="N819" s="512"/>
      <c r="O819" s="510"/>
      <c r="P819" s="511"/>
      <c r="Q819" s="511"/>
      <c r="R819" s="511"/>
      <c r="S819" s="512"/>
      <c r="T819" s="510"/>
      <c r="U819" s="511"/>
      <c r="V819" s="511"/>
      <c r="W819" s="511"/>
      <c r="X819" s="512"/>
      <c r="Y819" s="510"/>
      <c r="Z819" s="511"/>
      <c r="AA819" s="511"/>
      <c r="AB819" s="511"/>
      <c r="AC819" s="512"/>
      <c r="AD819" s="510">
        <f t="shared" si="52"/>
        <v>0</v>
      </c>
      <c r="AE819" s="511"/>
      <c r="AF819" s="511"/>
      <c r="AG819" s="511"/>
      <c r="AH819" s="512"/>
    </row>
    <row r="820" spans="1:34">
      <c r="A820" s="467" t="s">
        <v>168</v>
      </c>
      <c r="B820" s="468"/>
      <c r="C820" s="468"/>
      <c r="D820" s="468"/>
      <c r="E820" s="468"/>
      <c r="F820" s="468"/>
      <c r="G820" s="468"/>
      <c r="H820" s="468"/>
      <c r="I820" s="469"/>
      <c r="J820" s="510">
        <v>99582</v>
      </c>
      <c r="K820" s="511"/>
      <c r="L820" s="511"/>
      <c r="M820" s="511"/>
      <c r="N820" s="512"/>
      <c r="O820" s="510"/>
      <c r="P820" s="511"/>
      <c r="Q820" s="511"/>
      <c r="R820" s="511"/>
      <c r="S820" s="512"/>
      <c r="T820" s="510"/>
      <c r="U820" s="511"/>
      <c r="V820" s="511"/>
      <c r="W820" s="511"/>
      <c r="X820" s="512"/>
      <c r="Y820" s="510">
        <v>201071</v>
      </c>
      <c r="Z820" s="511"/>
      <c r="AA820" s="511"/>
      <c r="AB820" s="511"/>
      <c r="AC820" s="512"/>
      <c r="AD820" s="510">
        <f t="shared" si="52"/>
        <v>300653</v>
      </c>
      <c r="AE820" s="511"/>
      <c r="AF820" s="511"/>
      <c r="AG820" s="511"/>
      <c r="AH820" s="512"/>
    </row>
    <row r="821" spans="1:34">
      <c r="A821" s="467" t="s">
        <v>169</v>
      </c>
      <c r="B821" s="468"/>
      <c r="C821" s="468"/>
      <c r="D821" s="468"/>
      <c r="E821" s="468"/>
      <c r="F821" s="468"/>
      <c r="G821" s="468"/>
      <c r="H821" s="468"/>
      <c r="I821" s="469"/>
      <c r="J821" s="510">
        <v>-980422</v>
      </c>
      <c r="K821" s="511"/>
      <c r="L821" s="511"/>
      <c r="M821" s="511"/>
      <c r="N821" s="512"/>
      <c r="O821" s="510"/>
      <c r="P821" s="511"/>
      <c r="Q821" s="511"/>
      <c r="R821" s="511"/>
      <c r="S821" s="512"/>
      <c r="T821" s="510"/>
      <c r="U821" s="511"/>
      <c r="V821" s="511"/>
      <c r="W821" s="511"/>
      <c r="X821" s="512"/>
      <c r="Y821" s="510">
        <v>980422</v>
      </c>
      <c r="Z821" s="511"/>
      <c r="AA821" s="511"/>
      <c r="AB821" s="511"/>
      <c r="AC821" s="512"/>
      <c r="AD821" s="510">
        <f t="shared" si="52"/>
        <v>0</v>
      </c>
      <c r="AE821" s="511"/>
      <c r="AF821" s="511"/>
      <c r="AG821" s="511"/>
      <c r="AH821" s="512"/>
    </row>
    <row r="822" spans="1:34" ht="27.75" customHeight="1">
      <c r="A822" s="467" t="s">
        <v>170</v>
      </c>
      <c r="B822" s="468"/>
      <c r="C822" s="468"/>
      <c r="D822" s="468"/>
      <c r="E822" s="468"/>
      <c r="F822" s="468"/>
      <c r="G822" s="468"/>
      <c r="H822" s="468"/>
      <c r="I822" s="469"/>
      <c r="J822" s="510">
        <v>1263629</v>
      </c>
      <c r="K822" s="511"/>
      <c r="L822" s="511"/>
      <c r="M822" s="511"/>
      <c r="N822" s="512"/>
      <c r="O822" s="510">
        <v>1195335</v>
      </c>
      <c r="P822" s="511"/>
      <c r="Q822" s="511"/>
      <c r="R822" s="511"/>
      <c r="S822" s="512"/>
      <c r="T822" s="510">
        <v>18955</v>
      </c>
      <c r="U822" s="511"/>
      <c r="V822" s="511"/>
      <c r="W822" s="511"/>
      <c r="X822" s="512"/>
      <c r="Y822" s="510">
        <v>-1244674</v>
      </c>
      <c r="Z822" s="511"/>
      <c r="AA822" s="511"/>
      <c r="AB822" s="511"/>
      <c r="AC822" s="512"/>
      <c r="AD822" s="510">
        <f t="shared" si="52"/>
        <v>1195335</v>
      </c>
      <c r="AE822" s="511"/>
      <c r="AF822" s="511"/>
      <c r="AG822" s="511"/>
      <c r="AH822" s="512"/>
    </row>
    <row r="823" spans="1:34">
      <c r="A823" s="467" t="s">
        <v>171</v>
      </c>
      <c r="B823" s="468"/>
      <c r="C823" s="468"/>
      <c r="D823" s="468"/>
      <c r="E823" s="468"/>
      <c r="F823" s="468"/>
      <c r="G823" s="468"/>
      <c r="H823" s="468"/>
      <c r="I823" s="469"/>
      <c r="J823" s="510"/>
      <c r="K823" s="511"/>
      <c r="L823" s="511"/>
      <c r="M823" s="511"/>
      <c r="N823" s="512"/>
      <c r="O823" s="510"/>
      <c r="P823" s="511"/>
      <c r="Q823" s="511"/>
      <c r="R823" s="511"/>
      <c r="S823" s="512"/>
      <c r="T823" s="510"/>
      <c r="U823" s="511"/>
      <c r="V823" s="511"/>
      <c r="W823" s="511"/>
      <c r="X823" s="512"/>
      <c r="Y823" s="510"/>
      <c r="Z823" s="511"/>
      <c r="AA823" s="511"/>
      <c r="AB823" s="511"/>
      <c r="AC823" s="512"/>
      <c r="AD823" s="510">
        <f t="shared" si="52"/>
        <v>0</v>
      </c>
      <c r="AE823" s="511"/>
      <c r="AF823" s="511"/>
      <c r="AG823" s="511"/>
      <c r="AH823" s="512"/>
    </row>
    <row r="824" spans="1:34">
      <c r="A824" s="467" t="s">
        <v>172</v>
      </c>
      <c r="B824" s="468"/>
      <c r="C824" s="468"/>
      <c r="D824" s="468"/>
      <c r="E824" s="468"/>
      <c r="F824" s="468"/>
      <c r="G824" s="468"/>
      <c r="H824" s="468"/>
      <c r="I824" s="469"/>
      <c r="J824" s="510"/>
      <c r="K824" s="511"/>
      <c r="L824" s="511"/>
      <c r="M824" s="511"/>
      <c r="N824" s="512"/>
      <c r="O824" s="510"/>
      <c r="P824" s="511"/>
      <c r="Q824" s="511"/>
      <c r="R824" s="511"/>
      <c r="S824" s="512"/>
      <c r="T824" s="510"/>
      <c r="U824" s="511"/>
      <c r="V824" s="511"/>
      <c r="W824" s="511"/>
      <c r="X824" s="512"/>
      <c r="Y824" s="510"/>
      <c r="Z824" s="511"/>
      <c r="AA824" s="511"/>
      <c r="AB824" s="511"/>
      <c r="AC824" s="512"/>
      <c r="AD824" s="510">
        <f t="shared" si="52"/>
        <v>0</v>
      </c>
      <c r="AE824" s="511"/>
      <c r="AF824" s="511"/>
      <c r="AG824" s="511"/>
      <c r="AH824" s="512"/>
    </row>
    <row r="825" spans="1:34" ht="27" customHeight="1">
      <c r="A825" s="467" t="s">
        <v>173</v>
      </c>
      <c r="B825" s="468"/>
      <c r="C825" s="468"/>
      <c r="D825" s="468"/>
      <c r="E825" s="468"/>
      <c r="F825" s="468"/>
      <c r="G825" s="468"/>
      <c r="H825" s="468"/>
      <c r="I825" s="469"/>
      <c r="J825" s="510"/>
      <c r="K825" s="511"/>
      <c r="L825" s="511"/>
      <c r="M825" s="511"/>
      <c r="N825" s="512"/>
      <c r="O825" s="510"/>
      <c r="P825" s="511"/>
      <c r="Q825" s="511"/>
      <c r="R825" s="511"/>
      <c r="S825" s="512"/>
      <c r="T825" s="510"/>
      <c r="U825" s="511"/>
      <c r="V825" s="511"/>
      <c r="W825" s="511"/>
      <c r="X825" s="512"/>
      <c r="Y825" s="510"/>
      <c r="Z825" s="511"/>
      <c r="AA825" s="511"/>
      <c r="AB825" s="511"/>
      <c r="AC825" s="512"/>
      <c r="AD825" s="510">
        <f t="shared" si="52"/>
        <v>0</v>
      </c>
      <c r="AE825" s="511"/>
      <c r="AF825" s="511"/>
      <c r="AG825" s="511"/>
      <c r="AH825" s="512"/>
    </row>
    <row r="826" spans="1:34">
      <c r="A826" s="467" t="s">
        <v>39</v>
      </c>
      <c r="B826" s="468"/>
      <c r="C826" s="468"/>
      <c r="D826" s="468"/>
      <c r="E826" s="468"/>
      <c r="F826" s="468"/>
      <c r="G826" s="468"/>
      <c r="H826" s="468"/>
      <c r="I826" s="469"/>
      <c r="J826" s="510">
        <f>SUM(J807:N825)</f>
        <v>8187593</v>
      </c>
      <c r="K826" s="511"/>
      <c r="L826" s="511"/>
      <c r="M826" s="511"/>
      <c r="N826" s="512"/>
      <c r="O826" s="510">
        <f t="shared" ref="O826" si="53">SUM(O807:S825)</f>
        <v>1244394</v>
      </c>
      <c r="P826" s="511"/>
      <c r="Q826" s="511"/>
      <c r="R826" s="511"/>
      <c r="S826" s="512"/>
      <c r="T826" s="510">
        <f t="shared" ref="T826" si="54">SUM(T807:X825)</f>
        <v>42348</v>
      </c>
      <c r="U826" s="511"/>
      <c r="V826" s="511"/>
      <c r="W826" s="511"/>
      <c r="X826" s="512"/>
      <c r="Y826" s="510">
        <f t="shared" ref="Y826" si="55">SUM(Y807:AC825)</f>
        <v>0</v>
      </c>
      <c r="Z826" s="511"/>
      <c r="AA826" s="511"/>
      <c r="AB826" s="511"/>
      <c r="AC826" s="512"/>
      <c r="AD826" s="510">
        <f>SUM(AD807:AH825)</f>
        <v>9389639</v>
      </c>
      <c r="AE826" s="511"/>
      <c r="AF826" s="511"/>
      <c r="AG826" s="511"/>
      <c r="AH826" s="512"/>
    </row>
    <row r="827" spans="1:34">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4">
      <c r="A828" s="503" t="s">
        <v>1552</v>
      </c>
      <c r="B828" s="503"/>
      <c r="C828" s="503"/>
      <c r="D828" s="503"/>
      <c r="E828" s="503"/>
      <c r="F828" s="503"/>
      <c r="G828" s="503"/>
      <c r="H828" s="503"/>
      <c r="I828" s="503"/>
      <c r="J828" s="503"/>
      <c r="K828" s="503"/>
      <c r="L828" s="503"/>
      <c r="M828" s="503"/>
      <c r="N828" s="503"/>
      <c r="O828" s="503"/>
      <c r="P828" s="503"/>
      <c r="Q828" s="503"/>
      <c r="R828" s="503"/>
      <c r="S828" s="503"/>
      <c r="T828" s="503"/>
      <c r="U828" s="503"/>
      <c r="V828" s="503"/>
      <c r="W828" s="503"/>
      <c r="X828" s="503"/>
      <c r="Y828" s="503"/>
      <c r="Z828" s="503"/>
      <c r="AA828" s="503"/>
      <c r="AB828" s="503"/>
      <c r="AC828" s="503"/>
      <c r="AD828" s="503"/>
      <c r="AE828" s="503"/>
      <c r="AF828" s="503"/>
      <c r="AG828" s="503"/>
      <c r="AH828" s="503"/>
    </row>
    <row r="829" spans="1:34">
      <c r="A829" s="503"/>
      <c r="B829" s="503"/>
      <c r="C829" s="503"/>
      <c r="D829" s="503"/>
      <c r="E829" s="503"/>
      <c r="F829" s="503"/>
      <c r="G829" s="503"/>
      <c r="H829" s="503"/>
      <c r="I829" s="503"/>
      <c r="J829" s="503"/>
      <c r="K829" s="503"/>
      <c r="L829" s="503"/>
      <c r="M829" s="503"/>
      <c r="N829" s="503"/>
      <c r="O829" s="503"/>
      <c r="P829" s="503"/>
      <c r="Q829" s="503"/>
      <c r="R829" s="503"/>
      <c r="S829" s="503"/>
      <c r="T829" s="503"/>
      <c r="U829" s="503"/>
      <c r="V829" s="503"/>
      <c r="W829" s="503"/>
      <c r="X829" s="503"/>
      <c r="Y829" s="503"/>
      <c r="Z829" s="503"/>
      <c r="AA829" s="503"/>
      <c r="AB829" s="503"/>
      <c r="AC829" s="503"/>
      <c r="AD829" s="503"/>
      <c r="AE829" s="503"/>
      <c r="AF829" s="503"/>
      <c r="AG829" s="503"/>
      <c r="AH829" s="503"/>
    </row>
    <row r="830" spans="1:34" ht="31.5" customHeight="1">
      <c r="A830" s="503"/>
      <c r="B830" s="503"/>
      <c r="C830" s="503"/>
      <c r="D830" s="503"/>
      <c r="E830" s="503"/>
      <c r="F830" s="503"/>
      <c r="G830" s="503"/>
      <c r="H830" s="503"/>
      <c r="I830" s="503"/>
      <c r="J830" s="503"/>
      <c r="K830" s="503"/>
      <c r="L830" s="503"/>
      <c r="M830" s="503"/>
      <c r="N830" s="503"/>
      <c r="O830" s="503"/>
      <c r="P830" s="503"/>
      <c r="Q830" s="503"/>
      <c r="R830" s="503"/>
      <c r="S830" s="503"/>
      <c r="T830" s="503"/>
      <c r="U830" s="503"/>
      <c r="V830" s="503"/>
      <c r="W830" s="503"/>
      <c r="X830" s="503"/>
      <c r="Y830" s="503"/>
      <c r="Z830" s="503"/>
      <c r="AA830" s="503"/>
      <c r="AB830" s="503"/>
      <c r="AC830" s="503"/>
      <c r="AD830" s="503"/>
      <c r="AE830" s="503"/>
      <c r="AF830" s="503"/>
      <c r="AG830" s="503"/>
      <c r="AH830" s="503"/>
    </row>
    <row r="831" spans="1:34" hidden="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4" hidden="1">
      <c r="A832" s="5" t="s">
        <v>1362</v>
      </c>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4" hidden="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4" hidden="1">
      <c r="A834" s="5" t="s">
        <v>1363</v>
      </c>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4" ht="0.75" hidden="1"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4" hidden="1">
      <c r="A836" s="501" t="s">
        <v>1539</v>
      </c>
      <c r="B836" s="501"/>
      <c r="C836" s="501"/>
      <c r="D836" s="501"/>
      <c r="E836" s="501"/>
      <c r="F836" s="501"/>
      <c r="G836" s="501"/>
      <c r="H836" s="501"/>
      <c r="I836" s="501"/>
      <c r="J836" s="501"/>
      <c r="K836" s="501"/>
      <c r="L836" s="501"/>
      <c r="M836" s="501"/>
      <c r="N836" s="501"/>
      <c r="O836" s="501"/>
      <c r="P836" s="501"/>
      <c r="Q836" s="501"/>
      <c r="R836" s="501"/>
      <c r="S836" s="501"/>
      <c r="T836" s="501"/>
      <c r="U836" s="501"/>
      <c r="V836" s="501"/>
      <c r="W836" s="501"/>
      <c r="X836" s="501"/>
      <c r="Y836" s="501"/>
      <c r="Z836" s="501"/>
      <c r="AA836" s="501"/>
      <c r="AB836" s="501"/>
      <c r="AC836" s="501"/>
      <c r="AD836" s="501"/>
      <c r="AE836" s="501"/>
      <c r="AF836" s="501"/>
      <c r="AG836" s="501"/>
      <c r="AH836" s="501"/>
    </row>
    <row r="837" spans="1:34" ht="42" customHeight="1">
      <c r="A837" s="501"/>
      <c r="B837" s="501"/>
      <c r="C837" s="501"/>
      <c r="D837" s="501"/>
      <c r="E837" s="501"/>
      <c r="F837" s="501"/>
      <c r="G837" s="501"/>
      <c r="H837" s="501"/>
      <c r="I837" s="501"/>
      <c r="J837" s="501"/>
      <c r="K837" s="501"/>
      <c r="L837" s="501"/>
      <c r="M837" s="501"/>
      <c r="N837" s="501"/>
      <c r="O837" s="501"/>
      <c r="P837" s="501"/>
      <c r="Q837" s="501"/>
      <c r="R837" s="501"/>
      <c r="S837" s="501"/>
      <c r="T837" s="501"/>
      <c r="U837" s="501"/>
      <c r="V837" s="501"/>
      <c r="W837" s="501"/>
      <c r="X837" s="501"/>
      <c r="Y837" s="501"/>
      <c r="Z837" s="501"/>
      <c r="AA837" s="501"/>
      <c r="AB837" s="501"/>
      <c r="AC837" s="501"/>
      <c r="AD837" s="501"/>
      <c r="AE837" s="501"/>
      <c r="AF837" s="501"/>
      <c r="AG837" s="501"/>
      <c r="AH837" s="501"/>
    </row>
    <row r="838" spans="1:34" ht="1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34">
      <c r="A839" s="5" t="s">
        <v>1377</v>
      </c>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4">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34" hidden="1">
      <c r="A841" s="912" t="s">
        <v>1364</v>
      </c>
      <c r="B841" s="912"/>
      <c r="C841" s="912"/>
      <c r="D841" s="912"/>
      <c r="E841" s="912"/>
      <c r="F841" s="912"/>
      <c r="G841" s="912"/>
      <c r="H841" s="912"/>
      <c r="I841" s="912"/>
      <c r="J841" s="912"/>
      <c r="K841" s="912"/>
      <c r="L841" s="912"/>
      <c r="M841" s="912"/>
      <c r="N841" s="912"/>
      <c r="O841" s="912"/>
      <c r="P841" s="912"/>
      <c r="Q841" s="912"/>
      <c r="R841" s="912"/>
      <c r="S841" s="912"/>
      <c r="T841" s="912"/>
      <c r="U841" s="912"/>
      <c r="V841" s="912"/>
      <c r="W841" s="912"/>
      <c r="X841" s="912"/>
      <c r="Y841" s="912"/>
      <c r="Z841" s="912"/>
      <c r="AA841" s="912"/>
      <c r="AB841" s="912"/>
      <c r="AC841" s="912"/>
      <c r="AD841" s="912"/>
      <c r="AE841" s="912"/>
      <c r="AF841" s="912"/>
      <c r="AG841" s="912"/>
      <c r="AH841" s="912"/>
    </row>
    <row r="842" spans="1:34" hidden="1">
      <c r="A842" s="912"/>
      <c r="B842" s="912"/>
      <c r="C842" s="912"/>
      <c r="D842" s="912"/>
      <c r="E842" s="912"/>
      <c r="F842" s="912"/>
      <c r="G842" s="912"/>
      <c r="H842" s="912"/>
      <c r="I842" s="912"/>
      <c r="J842" s="912"/>
      <c r="K842" s="912"/>
      <c r="L842" s="912"/>
      <c r="M842" s="912"/>
      <c r="N842" s="912"/>
      <c r="O842" s="912"/>
      <c r="P842" s="912"/>
      <c r="Q842" s="912"/>
      <c r="R842" s="912"/>
      <c r="S842" s="912"/>
      <c r="T842" s="912"/>
      <c r="U842" s="912"/>
      <c r="V842" s="912"/>
      <c r="W842" s="912"/>
      <c r="X842" s="912"/>
      <c r="Y842" s="912"/>
      <c r="Z842" s="912"/>
      <c r="AA842" s="912"/>
      <c r="AB842" s="912"/>
      <c r="AC842" s="912"/>
      <c r="AD842" s="912"/>
      <c r="AE842" s="912"/>
      <c r="AF842" s="912"/>
      <c r="AG842" s="912"/>
      <c r="AH842" s="912"/>
    </row>
    <row r="843" spans="1:34" hidden="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row>
    <row r="844" spans="1:34" hidden="1">
      <c r="A844" s="913" t="s">
        <v>1378</v>
      </c>
      <c r="B844" s="913"/>
      <c r="C844" s="913"/>
      <c r="D844" s="913"/>
      <c r="E844" s="913"/>
      <c r="F844" s="913"/>
      <c r="G844" s="913"/>
      <c r="H844" s="913"/>
      <c r="I844" s="913"/>
      <c r="J844" s="913"/>
      <c r="K844" s="913"/>
      <c r="L844" s="913"/>
      <c r="M844" s="913"/>
      <c r="N844" s="913"/>
      <c r="O844" s="913"/>
      <c r="P844" s="913"/>
      <c r="Q844" s="913"/>
      <c r="R844" s="913"/>
      <c r="S844" s="913"/>
      <c r="T844" s="913"/>
      <c r="U844" s="913"/>
      <c r="V844" s="913"/>
      <c r="W844" s="913"/>
      <c r="X844" s="913"/>
      <c r="Y844" s="913"/>
      <c r="Z844" s="913"/>
      <c r="AA844" s="913"/>
      <c r="AB844" s="913"/>
      <c r="AC844" s="913"/>
      <c r="AD844" s="913"/>
      <c r="AE844" s="913"/>
      <c r="AF844" s="913"/>
      <c r="AG844" s="913"/>
      <c r="AH844" s="913"/>
    </row>
    <row r="845" spans="1:34" ht="12.75" hidden="1" customHeight="1">
      <c r="A845" s="913"/>
      <c r="B845" s="913"/>
      <c r="C845" s="913"/>
      <c r="D845" s="913"/>
      <c r="E845" s="913"/>
      <c r="F845" s="913"/>
      <c r="G845" s="913"/>
      <c r="H845" s="913"/>
      <c r="I845" s="913"/>
      <c r="J845" s="913"/>
      <c r="K845" s="913"/>
      <c r="L845" s="913"/>
      <c r="M845" s="913"/>
      <c r="N845" s="913"/>
      <c r="O845" s="913"/>
      <c r="P845" s="913"/>
      <c r="Q845" s="913"/>
      <c r="R845" s="913"/>
      <c r="S845" s="913"/>
      <c r="T845" s="913"/>
      <c r="U845" s="913"/>
      <c r="V845" s="913"/>
      <c r="W845" s="913"/>
      <c r="X845" s="913"/>
      <c r="Y845" s="913"/>
      <c r="Z845" s="913"/>
      <c r="AA845" s="913"/>
      <c r="AB845" s="913"/>
      <c r="AC845" s="913"/>
      <c r="AD845" s="913"/>
      <c r="AE845" s="913"/>
      <c r="AF845" s="913"/>
      <c r="AG845" s="913"/>
      <c r="AH845" s="913"/>
    </row>
    <row r="846" spans="1:34" hidden="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row>
    <row r="847" spans="1:34" hidden="1">
      <c r="A847" s="5" t="s">
        <v>1359</v>
      </c>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row>
    <row r="848" spans="1:34" hidden="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row>
    <row r="849" spans="1:35" hidden="1">
      <c r="A849" s="5" t="s">
        <v>1360</v>
      </c>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row>
    <row r="850" spans="1:35" hidden="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row>
    <row r="851" spans="1:35" hidden="1">
      <c r="A851" s="501" t="s">
        <v>1461</v>
      </c>
      <c r="B851" s="501"/>
      <c r="C851" s="501"/>
      <c r="D851" s="501"/>
      <c r="E851" s="501"/>
      <c r="F851" s="501"/>
      <c r="G851" s="501"/>
      <c r="H851" s="501"/>
      <c r="I851" s="501"/>
      <c r="J851" s="501"/>
      <c r="K851" s="501"/>
      <c r="L851" s="501"/>
      <c r="M851" s="501"/>
      <c r="N851" s="501"/>
      <c r="O851" s="501"/>
      <c r="P851" s="501"/>
      <c r="Q851" s="501"/>
      <c r="R851" s="501"/>
      <c r="S851" s="501"/>
      <c r="T851" s="501"/>
      <c r="U851" s="501"/>
      <c r="V851" s="501"/>
      <c r="W851" s="501"/>
      <c r="X851" s="501"/>
      <c r="Y851" s="501"/>
      <c r="Z851" s="501"/>
      <c r="AA851" s="501"/>
      <c r="AB851" s="501"/>
      <c r="AC851" s="501"/>
      <c r="AD851" s="501"/>
      <c r="AE851" s="501"/>
      <c r="AF851" s="501"/>
      <c r="AG851" s="501"/>
      <c r="AH851" s="501"/>
    </row>
    <row r="852" spans="1:35" ht="39" hidden="1" customHeight="1">
      <c r="A852" s="506" t="s">
        <v>1361</v>
      </c>
      <c r="B852" s="506"/>
      <c r="C852" s="506"/>
      <c r="D852" s="506"/>
      <c r="E852" s="506"/>
      <c r="F852" s="506"/>
      <c r="G852" s="506"/>
      <c r="H852" s="506"/>
      <c r="I852" s="506"/>
      <c r="J852" s="506"/>
      <c r="K852" s="506"/>
      <c r="L852" s="506"/>
      <c r="M852" s="506"/>
      <c r="N852" s="506"/>
      <c r="O852" s="506"/>
      <c r="P852" s="506"/>
      <c r="Q852" s="506"/>
      <c r="R852" s="506"/>
      <c r="S852" s="506"/>
      <c r="T852" s="506"/>
      <c r="U852" s="506"/>
      <c r="V852" s="506"/>
      <c r="W852" s="506"/>
      <c r="X852" s="506"/>
      <c r="Y852" s="506"/>
      <c r="Z852" s="506"/>
      <c r="AA852" s="506"/>
      <c r="AB852" s="506"/>
      <c r="AC852" s="506"/>
      <c r="AD852" s="506"/>
      <c r="AE852" s="506"/>
      <c r="AF852" s="506"/>
      <c r="AG852" s="506"/>
      <c r="AH852" s="506"/>
    </row>
    <row r="853" spans="1:35" ht="21" customHeight="1">
      <c r="A853" s="501" t="s">
        <v>1536</v>
      </c>
      <c r="B853" s="501"/>
      <c r="C853" s="501"/>
      <c r="D853" s="501"/>
      <c r="E853" s="501"/>
      <c r="F853" s="501"/>
      <c r="G853" s="501"/>
      <c r="H853" s="501"/>
      <c r="I853" s="501"/>
      <c r="J853" s="501"/>
      <c r="K853" s="501"/>
      <c r="L853" s="501"/>
      <c r="M853" s="501"/>
      <c r="N853" s="501"/>
      <c r="O853" s="501"/>
      <c r="P853" s="501"/>
      <c r="Q853" s="501"/>
      <c r="R853" s="501"/>
      <c r="S853" s="501"/>
      <c r="T853" s="501"/>
      <c r="U853" s="501"/>
      <c r="V853" s="501"/>
      <c r="W853" s="501"/>
      <c r="X853" s="501"/>
      <c r="Y853" s="501"/>
      <c r="Z853" s="501"/>
      <c r="AA853" s="501"/>
      <c r="AB853" s="501"/>
      <c r="AC853" s="501"/>
      <c r="AD853" s="501"/>
      <c r="AE853" s="501"/>
      <c r="AF853" s="501"/>
      <c r="AG853" s="501"/>
      <c r="AH853" s="501"/>
    </row>
    <row r="854" spans="1:3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row>
    <row r="855" spans="1:35">
      <c r="A855" s="13" t="s">
        <v>175</v>
      </c>
      <c r="B855" s="13"/>
      <c r="C855" s="13"/>
      <c r="D855" s="13" t="s">
        <v>395</v>
      </c>
      <c r="E855" s="13"/>
      <c r="F855" s="13"/>
      <c r="G855" s="13"/>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row>
    <row r="856" spans="1:3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row>
    <row r="857" spans="1:35">
      <c r="A857" s="5" t="s">
        <v>176</v>
      </c>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row>
    <row r="858" spans="1:3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row>
    <row r="859" spans="1:35">
      <c r="A859" s="569" t="s">
        <v>133</v>
      </c>
      <c r="B859" s="570"/>
      <c r="C859" s="570"/>
      <c r="D859" s="570"/>
      <c r="E859" s="570"/>
      <c r="F859" s="570"/>
      <c r="G859" s="570"/>
      <c r="H859" s="570"/>
      <c r="I859" s="571"/>
      <c r="J859" s="470" t="s">
        <v>58</v>
      </c>
      <c r="K859" s="471"/>
      <c r="L859" s="471"/>
      <c r="M859" s="471"/>
      <c r="N859" s="471"/>
      <c r="O859" s="471"/>
      <c r="P859" s="471"/>
      <c r="Q859" s="471"/>
      <c r="R859" s="471"/>
      <c r="S859" s="471"/>
      <c r="T859" s="471"/>
      <c r="U859" s="471"/>
      <c r="V859" s="471"/>
      <c r="W859" s="471"/>
      <c r="X859" s="471"/>
      <c r="Y859" s="471"/>
      <c r="Z859" s="471"/>
      <c r="AA859" s="471"/>
      <c r="AB859" s="471"/>
      <c r="AC859" s="471"/>
      <c r="AD859" s="471"/>
      <c r="AE859" s="471"/>
      <c r="AF859" s="471"/>
      <c r="AG859" s="471"/>
      <c r="AH859" s="472"/>
    </row>
    <row r="860" spans="1:35">
      <c r="A860" s="572"/>
      <c r="B860" s="573"/>
      <c r="C860" s="573"/>
      <c r="D860" s="573"/>
      <c r="E860" s="573"/>
      <c r="F860" s="573"/>
      <c r="G860" s="573"/>
      <c r="H860" s="573"/>
      <c r="I860" s="574"/>
      <c r="J860" s="578" t="s">
        <v>50</v>
      </c>
      <c r="K860" s="579"/>
      <c r="L860" s="579"/>
      <c r="M860" s="579"/>
      <c r="N860" s="580"/>
      <c r="O860" s="578" t="s">
        <v>177</v>
      </c>
      <c r="P860" s="579"/>
      <c r="Q860" s="579"/>
      <c r="R860" s="579"/>
      <c r="S860" s="580"/>
      <c r="T860" s="578" t="s">
        <v>178</v>
      </c>
      <c r="U860" s="579"/>
      <c r="V860" s="579"/>
      <c r="W860" s="579"/>
      <c r="X860" s="580"/>
      <c r="Y860" s="578" t="s">
        <v>179</v>
      </c>
      <c r="Z860" s="579"/>
      <c r="AA860" s="579"/>
      <c r="AB860" s="579"/>
      <c r="AC860" s="580"/>
      <c r="AD860" s="578" t="s">
        <v>54</v>
      </c>
      <c r="AE860" s="579"/>
      <c r="AF860" s="579"/>
      <c r="AG860" s="579"/>
      <c r="AH860" s="580"/>
    </row>
    <row r="861" spans="1:35" ht="29.25" customHeight="1">
      <c r="A861" s="575"/>
      <c r="B861" s="576"/>
      <c r="C861" s="576"/>
      <c r="D861" s="576"/>
      <c r="E861" s="576"/>
      <c r="F861" s="576"/>
      <c r="G861" s="576"/>
      <c r="H861" s="576"/>
      <c r="I861" s="577"/>
      <c r="J861" s="581"/>
      <c r="K861" s="582"/>
      <c r="L861" s="582"/>
      <c r="M861" s="582"/>
      <c r="N861" s="583"/>
      <c r="O861" s="581"/>
      <c r="P861" s="582"/>
      <c r="Q861" s="582"/>
      <c r="R861" s="582"/>
      <c r="S861" s="583"/>
      <c r="T861" s="581"/>
      <c r="U861" s="582"/>
      <c r="V861" s="582"/>
      <c r="W861" s="582"/>
      <c r="X861" s="583"/>
      <c r="Y861" s="581"/>
      <c r="Z861" s="582"/>
      <c r="AA861" s="582"/>
      <c r="AB861" s="582"/>
      <c r="AC861" s="583"/>
      <c r="AD861" s="581"/>
      <c r="AE861" s="582"/>
      <c r="AF861" s="582"/>
      <c r="AG861" s="582"/>
      <c r="AH861" s="583"/>
    </row>
    <row r="862" spans="1:35">
      <c r="A862" s="470" t="s">
        <v>40</v>
      </c>
      <c r="B862" s="471"/>
      <c r="C862" s="471"/>
      <c r="D862" s="471"/>
      <c r="E862" s="471"/>
      <c r="F862" s="471"/>
      <c r="G862" s="471"/>
      <c r="H862" s="471"/>
      <c r="I862" s="472"/>
      <c r="J862" s="470" t="s">
        <v>41</v>
      </c>
      <c r="K862" s="471"/>
      <c r="L862" s="471"/>
      <c r="M862" s="471"/>
      <c r="N862" s="472"/>
      <c r="O862" s="470" t="s">
        <v>42</v>
      </c>
      <c r="P862" s="471"/>
      <c r="Q862" s="471"/>
      <c r="R862" s="471"/>
      <c r="S862" s="472"/>
      <c r="T862" s="470" t="s">
        <v>43</v>
      </c>
      <c r="U862" s="471"/>
      <c r="V862" s="471"/>
      <c r="W862" s="471"/>
      <c r="X862" s="472"/>
      <c r="Y862" s="470" t="s">
        <v>44</v>
      </c>
      <c r="Z862" s="471"/>
      <c r="AA862" s="471"/>
      <c r="AB862" s="471"/>
      <c r="AC862" s="472"/>
      <c r="AD862" s="470" t="s">
        <v>45</v>
      </c>
      <c r="AE862" s="471"/>
      <c r="AF862" s="471"/>
      <c r="AG862" s="471"/>
      <c r="AH862" s="472"/>
    </row>
    <row r="863" spans="1:35">
      <c r="A863" s="513" t="s">
        <v>180</v>
      </c>
      <c r="B863" s="514"/>
      <c r="C863" s="514"/>
      <c r="D863" s="514"/>
      <c r="E863" s="514"/>
      <c r="F863" s="514"/>
      <c r="G863" s="514"/>
      <c r="H863" s="514"/>
      <c r="I863" s="515"/>
      <c r="J863" s="510">
        <f>SUM(J864:N868)</f>
        <v>40700</v>
      </c>
      <c r="K863" s="511"/>
      <c r="L863" s="511"/>
      <c r="M863" s="511"/>
      <c r="N863" s="512"/>
      <c r="O863" s="510">
        <f>SUM(O864:S868)</f>
        <v>28453</v>
      </c>
      <c r="P863" s="511"/>
      <c r="Q863" s="511"/>
      <c r="R863" s="511"/>
      <c r="S863" s="512"/>
      <c r="T863" s="510">
        <f t="shared" ref="T863" si="56">SUM(T864:X868)</f>
        <v>0</v>
      </c>
      <c r="U863" s="511"/>
      <c r="V863" s="511"/>
      <c r="W863" s="511"/>
      <c r="X863" s="512"/>
      <c r="Y863" s="510">
        <f>SUM(Y864:AC868)</f>
        <v>-36406</v>
      </c>
      <c r="Z863" s="511"/>
      <c r="AA863" s="511"/>
      <c r="AB863" s="511"/>
      <c r="AC863" s="512"/>
      <c r="AD863" s="510">
        <f>SUM(AD864:AH868)</f>
        <v>32747</v>
      </c>
      <c r="AE863" s="511"/>
      <c r="AF863" s="511"/>
      <c r="AG863" s="511"/>
      <c r="AH863" s="512"/>
      <c r="AI863" t="str">
        <f>IF(ROUND(J863-Pasíva!E26-Pasíva!E28,0)=0,"","CHYBA")</f>
        <v/>
      </c>
    </row>
    <row r="864" spans="1:35">
      <c r="A864" s="507" t="s">
        <v>1346</v>
      </c>
      <c r="B864" s="508"/>
      <c r="C864" s="508"/>
      <c r="D864" s="508"/>
      <c r="E864" s="508"/>
      <c r="F864" s="508"/>
      <c r="G864" s="508"/>
      <c r="H864" s="508"/>
      <c r="I864" s="509"/>
      <c r="J864" s="510">
        <v>40700</v>
      </c>
      <c r="K864" s="511"/>
      <c r="L864" s="511"/>
      <c r="M864" s="511"/>
      <c r="N864" s="512"/>
      <c r="O864" s="510">
        <v>28453</v>
      </c>
      <c r="P864" s="511"/>
      <c r="Q864" s="511"/>
      <c r="R864" s="511"/>
      <c r="S864" s="512"/>
      <c r="T864" s="510"/>
      <c r="U864" s="511"/>
      <c r="V864" s="511"/>
      <c r="W864" s="511"/>
      <c r="X864" s="512"/>
      <c r="Y864" s="510">
        <v>-36406</v>
      </c>
      <c r="Z864" s="511"/>
      <c r="AA864" s="511"/>
      <c r="AB864" s="511"/>
      <c r="AC864" s="512"/>
      <c r="AD864" s="510">
        <f>J864+O864+T864+Y864</f>
        <v>32747</v>
      </c>
      <c r="AE864" s="511"/>
      <c r="AF864" s="511"/>
      <c r="AG864" s="511"/>
      <c r="AH864" s="512"/>
      <c r="AI864" t="str">
        <f>IF(ROUND(AD863-Pasíva!D26-Pasíva!D28,0)=0,"","CHYBA")</f>
        <v/>
      </c>
    </row>
    <row r="865" spans="1:35">
      <c r="A865" s="513"/>
      <c r="B865" s="514"/>
      <c r="C865" s="514"/>
      <c r="D865" s="514"/>
      <c r="E865" s="514"/>
      <c r="F865" s="514"/>
      <c r="G865" s="514"/>
      <c r="H865" s="514"/>
      <c r="I865" s="515"/>
      <c r="J865" s="510"/>
      <c r="K865" s="511"/>
      <c r="L865" s="511"/>
      <c r="M865" s="511"/>
      <c r="N865" s="512"/>
      <c r="O865" s="510"/>
      <c r="P865" s="511"/>
      <c r="Q865" s="511"/>
      <c r="R865" s="511"/>
      <c r="S865" s="512"/>
      <c r="T865" s="510"/>
      <c r="U865" s="511"/>
      <c r="V865" s="511"/>
      <c r="W865" s="511"/>
      <c r="X865" s="512"/>
      <c r="Y865" s="510"/>
      <c r="Z865" s="511"/>
      <c r="AA865" s="511"/>
      <c r="AB865" s="511"/>
      <c r="AC865" s="512"/>
      <c r="AD865" s="510"/>
      <c r="AE865" s="511"/>
      <c r="AF865" s="511"/>
      <c r="AG865" s="511"/>
      <c r="AH865" s="512"/>
    </row>
    <row r="866" spans="1:35" hidden="1">
      <c r="A866" s="513"/>
      <c r="B866" s="514"/>
      <c r="C866" s="514"/>
      <c r="D866" s="514"/>
      <c r="E866" s="514"/>
      <c r="F866" s="514"/>
      <c r="G866" s="514"/>
      <c r="H866" s="514"/>
      <c r="I866" s="515"/>
      <c r="J866" s="510"/>
      <c r="K866" s="511"/>
      <c r="L866" s="511"/>
      <c r="M866" s="511"/>
      <c r="N866" s="512"/>
      <c r="O866" s="510"/>
      <c r="P866" s="511"/>
      <c r="Q866" s="511"/>
      <c r="R866" s="511"/>
      <c r="S866" s="512"/>
      <c r="T866" s="510"/>
      <c r="U866" s="511"/>
      <c r="V866" s="511"/>
      <c r="W866" s="511"/>
      <c r="X866" s="512"/>
      <c r="Y866" s="510"/>
      <c r="Z866" s="511"/>
      <c r="AA866" s="511"/>
      <c r="AB866" s="511"/>
      <c r="AC866" s="512"/>
      <c r="AD866" s="510">
        <f t="shared" ref="AD866:AD868" si="57">J866+O866+T866+Y866</f>
        <v>0</v>
      </c>
      <c r="AE866" s="511"/>
      <c r="AF866" s="511"/>
      <c r="AG866" s="511"/>
      <c r="AH866" s="512"/>
    </row>
    <row r="867" spans="1:35" hidden="1">
      <c r="A867" s="513"/>
      <c r="B867" s="514"/>
      <c r="C867" s="514"/>
      <c r="D867" s="514"/>
      <c r="E867" s="514"/>
      <c r="F867" s="514"/>
      <c r="G867" s="514"/>
      <c r="H867" s="514"/>
      <c r="I867" s="515"/>
      <c r="J867" s="510"/>
      <c r="K867" s="511"/>
      <c r="L867" s="511"/>
      <c r="M867" s="511"/>
      <c r="N867" s="512"/>
      <c r="O867" s="510"/>
      <c r="P867" s="511"/>
      <c r="Q867" s="511"/>
      <c r="R867" s="511"/>
      <c r="S867" s="512"/>
      <c r="T867" s="510"/>
      <c r="U867" s="511"/>
      <c r="V867" s="511"/>
      <c r="W867" s="511"/>
      <c r="X867" s="512"/>
      <c r="Y867" s="510"/>
      <c r="Z867" s="511"/>
      <c r="AA867" s="511"/>
      <c r="AB867" s="511"/>
      <c r="AC867" s="512"/>
      <c r="AD867" s="510">
        <f t="shared" si="57"/>
        <v>0</v>
      </c>
      <c r="AE867" s="511"/>
      <c r="AF867" s="511"/>
      <c r="AG867" s="511"/>
      <c r="AH867" s="512"/>
    </row>
    <row r="868" spans="1:35" hidden="1">
      <c r="A868" s="513"/>
      <c r="B868" s="514"/>
      <c r="C868" s="514"/>
      <c r="D868" s="514"/>
      <c r="E868" s="514"/>
      <c r="F868" s="514"/>
      <c r="G868" s="514"/>
      <c r="H868" s="514"/>
      <c r="I868" s="515"/>
      <c r="J868" s="510"/>
      <c r="K868" s="511"/>
      <c r="L868" s="511"/>
      <c r="M868" s="511"/>
      <c r="N868" s="512"/>
      <c r="O868" s="510"/>
      <c r="P868" s="511"/>
      <c r="Q868" s="511"/>
      <c r="R868" s="511"/>
      <c r="S868" s="512"/>
      <c r="T868" s="510"/>
      <c r="U868" s="511"/>
      <c r="V868" s="511"/>
      <c r="W868" s="511"/>
      <c r="X868" s="512"/>
      <c r="Y868" s="510"/>
      <c r="Z868" s="511"/>
      <c r="AA868" s="511"/>
      <c r="AB868" s="511"/>
      <c r="AC868" s="512"/>
      <c r="AD868" s="510">
        <f t="shared" si="57"/>
        <v>0</v>
      </c>
      <c r="AE868" s="511"/>
      <c r="AF868" s="511"/>
      <c r="AG868" s="511"/>
      <c r="AH868" s="512"/>
    </row>
    <row r="869" spans="1:35">
      <c r="A869" s="513" t="s">
        <v>181</v>
      </c>
      <c r="B869" s="514"/>
      <c r="C869" s="514"/>
      <c r="D869" s="514"/>
      <c r="E869" s="514"/>
      <c r="F869" s="514"/>
      <c r="G869" s="514"/>
      <c r="H869" s="514"/>
      <c r="I869" s="515"/>
      <c r="J869" s="510">
        <f>SUM(J870:N876)</f>
        <v>315746</v>
      </c>
      <c r="K869" s="511"/>
      <c r="L869" s="511"/>
      <c r="M869" s="511"/>
      <c r="N869" s="512"/>
      <c r="O869" s="510">
        <f>SUM(O870:S876)</f>
        <v>293420</v>
      </c>
      <c r="P869" s="511"/>
      <c r="Q869" s="511"/>
      <c r="R869" s="511"/>
      <c r="S869" s="512"/>
      <c r="T869" s="510">
        <f>SUM(T870:X876)</f>
        <v>-227691</v>
      </c>
      <c r="U869" s="511"/>
      <c r="V869" s="511"/>
      <c r="W869" s="511"/>
      <c r="X869" s="512"/>
      <c r="Y869" s="510">
        <f>SUM(Y870:AC876)</f>
        <v>0</v>
      </c>
      <c r="Z869" s="511"/>
      <c r="AA869" s="511"/>
      <c r="AB869" s="511"/>
      <c r="AC869" s="512"/>
      <c r="AD869" s="510">
        <f>SUM(AD870:AH876)</f>
        <v>391226</v>
      </c>
      <c r="AE869" s="511"/>
      <c r="AF869" s="511"/>
      <c r="AG869" s="511"/>
      <c r="AH869" s="512"/>
      <c r="AI869" t="str">
        <f>IF(ROUND(J869-Pasíva!E27-Pasíva!E29,0)=0,"","CHYBA")</f>
        <v/>
      </c>
    </row>
    <row r="870" spans="1:35">
      <c r="A870" s="507" t="s">
        <v>1347</v>
      </c>
      <c r="B870" s="508"/>
      <c r="C870" s="508"/>
      <c r="D870" s="508"/>
      <c r="E870" s="508"/>
      <c r="F870" s="508"/>
      <c r="G870" s="508"/>
      <c r="H870" s="508"/>
      <c r="I870" s="509"/>
      <c r="J870" s="510">
        <v>17000</v>
      </c>
      <c r="K870" s="511"/>
      <c r="L870" s="511"/>
      <c r="M870" s="511"/>
      <c r="N870" s="512"/>
      <c r="O870" s="510">
        <v>18450</v>
      </c>
      <c r="P870" s="511"/>
      <c r="Q870" s="511"/>
      <c r="R870" s="511"/>
      <c r="S870" s="512"/>
      <c r="T870" s="510">
        <v>-17000</v>
      </c>
      <c r="U870" s="511"/>
      <c r="V870" s="511"/>
      <c r="W870" s="511"/>
      <c r="X870" s="512"/>
      <c r="Y870" s="510"/>
      <c r="Z870" s="511"/>
      <c r="AA870" s="511"/>
      <c r="AB870" s="511"/>
      <c r="AC870" s="512"/>
      <c r="AD870" s="510">
        <f t="shared" ref="AD870:AD874" si="58">J870+O870+T870+Y870</f>
        <v>18450</v>
      </c>
      <c r="AE870" s="511"/>
      <c r="AF870" s="511"/>
      <c r="AG870" s="511"/>
      <c r="AH870" s="512"/>
      <c r="AI870" t="str">
        <f>IF(ROUND(AD869-Pasíva!D27-Pasíva!D29,0)=0,"","CHYBA")</f>
        <v/>
      </c>
    </row>
    <row r="871" spans="1:35">
      <c r="A871" s="507" t="s">
        <v>1379</v>
      </c>
      <c r="B871" s="508"/>
      <c r="C871" s="508"/>
      <c r="D871" s="508"/>
      <c r="E871" s="508"/>
      <c r="F871" s="508"/>
      <c r="G871" s="508"/>
      <c r="H871" s="508"/>
      <c r="I871" s="509"/>
      <c r="J871" s="510">
        <v>63006</v>
      </c>
      <c r="K871" s="511"/>
      <c r="L871" s="511"/>
      <c r="M871" s="511"/>
      <c r="N871" s="512"/>
      <c r="O871" s="510">
        <v>83741</v>
      </c>
      <c r="P871" s="511"/>
      <c r="Q871" s="511"/>
      <c r="R871" s="511"/>
      <c r="S871" s="512"/>
      <c r="T871" s="510">
        <v>-63006</v>
      </c>
      <c r="U871" s="511"/>
      <c r="V871" s="511"/>
      <c r="W871" s="511"/>
      <c r="X871" s="512"/>
      <c r="Y871" s="510"/>
      <c r="Z871" s="511"/>
      <c r="AA871" s="511"/>
      <c r="AB871" s="511"/>
      <c r="AC871" s="512"/>
      <c r="AD871" s="510">
        <f t="shared" si="58"/>
        <v>83741</v>
      </c>
      <c r="AE871" s="511"/>
      <c r="AF871" s="511"/>
      <c r="AG871" s="511"/>
      <c r="AH871" s="512"/>
    </row>
    <row r="872" spans="1:35">
      <c r="A872" s="507" t="s">
        <v>1380</v>
      </c>
      <c r="B872" s="508"/>
      <c r="C872" s="508"/>
      <c r="D872" s="508"/>
      <c r="E872" s="508"/>
      <c r="F872" s="508"/>
      <c r="G872" s="508"/>
      <c r="H872" s="508"/>
      <c r="I872" s="509"/>
      <c r="J872" s="510">
        <v>30000</v>
      </c>
      <c r="K872" s="511"/>
      <c r="L872" s="511"/>
      <c r="M872" s="511"/>
      <c r="N872" s="512"/>
      <c r="O872" s="510">
        <v>9526</v>
      </c>
      <c r="P872" s="511"/>
      <c r="Q872" s="511"/>
      <c r="R872" s="511"/>
      <c r="S872" s="512"/>
      <c r="T872" s="510">
        <v>-30000</v>
      </c>
      <c r="U872" s="511"/>
      <c r="V872" s="511"/>
      <c r="W872" s="511"/>
      <c r="X872" s="512"/>
      <c r="Y872" s="510"/>
      <c r="Z872" s="511"/>
      <c r="AA872" s="511"/>
      <c r="AB872" s="511"/>
      <c r="AC872" s="512"/>
      <c r="AD872" s="510">
        <f t="shared" si="58"/>
        <v>9526</v>
      </c>
      <c r="AE872" s="511"/>
      <c r="AF872" s="511"/>
      <c r="AG872" s="511"/>
      <c r="AH872" s="512"/>
    </row>
    <row r="873" spans="1:35">
      <c r="A873" s="507" t="s">
        <v>1381</v>
      </c>
      <c r="B873" s="508"/>
      <c r="C873" s="508"/>
      <c r="D873" s="508"/>
      <c r="E873" s="508"/>
      <c r="F873" s="508"/>
      <c r="G873" s="508"/>
      <c r="H873" s="508"/>
      <c r="I873" s="509"/>
      <c r="J873" s="510">
        <v>117685</v>
      </c>
      <c r="K873" s="511"/>
      <c r="L873" s="511"/>
      <c r="M873" s="511"/>
      <c r="N873" s="512"/>
      <c r="O873" s="510">
        <v>181703</v>
      </c>
      <c r="P873" s="511"/>
      <c r="Q873" s="511"/>
      <c r="R873" s="511"/>
      <c r="S873" s="512"/>
      <c r="T873" s="510">
        <v>-117685</v>
      </c>
      <c r="U873" s="511"/>
      <c r="V873" s="511"/>
      <c r="W873" s="511"/>
      <c r="X873" s="512"/>
      <c r="Y873" s="510"/>
      <c r="Z873" s="511"/>
      <c r="AA873" s="511"/>
      <c r="AB873" s="511"/>
      <c r="AC873" s="512"/>
      <c r="AD873" s="510">
        <f t="shared" si="58"/>
        <v>181703</v>
      </c>
      <c r="AE873" s="511"/>
      <c r="AF873" s="511"/>
      <c r="AG873" s="511"/>
      <c r="AH873" s="512"/>
    </row>
    <row r="874" spans="1:35">
      <c r="A874" s="507" t="s">
        <v>1382</v>
      </c>
      <c r="B874" s="508"/>
      <c r="C874" s="508"/>
      <c r="D874" s="508"/>
      <c r="E874" s="508"/>
      <c r="F874" s="508"/>
      <c r="G874" s="508"/>
      <c r="H874" s="508"/>
      <c r="I874" s="509"/>
      <c r="J874" s="510">
        <v>7651</v>
      </c>
      <c r="K874" s="511"/>
      <c r="L874" s="511"/>
      <c r="M874" s="511"/>
      <c r="N874" s="512"/>
      <c r="O874" s="510"/>
      <c r="P874" s="511"/>
      <c r="Q874" s="511"/>
      <c r="R874" s="511"/>
      <c r="S874" s="512"/>
      <c r="T874" s="510"/>
      <c r="U874" s="511"/>
      <c r="V874" s="511"/>
      <c r="W874" s="511"/>
      <c r="X874" s="512"/>
      <c r="Y874" s="510"/>
      <c r="Z874" s="511"/>
      <c r="AA874" s="511"/>
      <c r="AB874" s="511"/>
      <c r="AC874" s="512"/>
      <c r="AD874" s="510">
        <f t="shared" si="58"/>
        <v>7651</v>
      </c>
      <c r="AE874" s="511"/>
      <c r="AF874" s="511"/>
      <c r="AG874" s="511"/>
      <c r="AH874" s="512"/>
    </row>
    <row r="875" spans="1:35">
      <c r="A875" s="592" t="s">
        <v>1462</v>
      </c>
      <c r="B875" s="593"/>
      <c r="C875" s="593"/>
      <c r="D875" s="593"/>
      <c r="E875" s="593"/>
      <c r="F875" s="593"/>
      <c r="G875" s="593"/>
      <c r="H875" s="593"/>
      <c r="I875" s="594"/>
      <c r="J875" s="510">
        <v>75104</v>
      </c>
      <c r="K875" s="511"/>
      <c r="L875" s="511"/>
      <c r="M875" s="511"/>
      <c r="N875" s="512"/>
      <c r="O875" s="510"/>
      <c r="P875" s="511"/>
      <c r="Q875" s="511"/>
      <c r="R875" s="511"/>
      <c r="S875" s="512"/>
      <c r="T875" s="510"/>
      <c r="U875" s="511"/>
      <c r="V875" s="511"/>
      <c r="W875" s="511"/>
      <c r="X875" s="512"/>
      <c r="Y875" s="510"/>
      <c r="Z875" s="511"/>
      <c r="AA875" s="511"/>
      <c r="AB875" s="511"/>
      <c r="AC875" s="512"/>
      <c r="AD875" s="510">
        <v>84855</v>
      </c>
      <c r="AE875" s="511"/>
      <c r="AF875" s="511"/>
      <c r="AG875" s="511"/>
      <c r="AH875" s="512"/>
    </row>
    <row r="876" spans="1:35">
      <c r="A876" s="507" t="s">
        <v>1346</v>
      </c>
      <c r="B876" s="508"/>
      <c r="C876" s="508"/>
      <c r="D876" s="508"/>
      <c r="E876" s="508"/>
      <c r="F876" s="508"/>
      <c r="G876" s="508"/>
      <c r="H876" s="508"/>
      <c r="I876" s="509"/>
      <c r="J876" s="510">
        <v>5300</v>
      </c>
      <c r="K876" s="511"/>
      <c r="L876" s="511"/>
      <c r="M876" s="511"/>
      <c r="N876" s="512"/>
      <c r="O876" s="510"/>
      <c r="P876" s="511"/>
      <c r="Q876" s="511"/>
      <c r="R876" s="511"/>
      <c r="S876" s="512"/>
      <c r="T876" s="510"/>
      <c r="U876" s="511"/>
      <c r="V876" s="511"/>
      <c r="W876" s="511"/>
      <c r="X876" s="512"/>
      <c r="Y876" s="510"/>
      <c r="Z876" s="511"/>
      <c r="AA876" s="511"/>
      <c r="AB876" s="511"/>
      <c r="AC876" s="512"/>
      <c r="AD876" s="510">
        <f t="shared" ref="AD876:AD877" si="59">J876+O876+T876+Y876</f>
        <v>5300</v>
      </c>
      <c r="AE876" s="511"/>
      <c r="AF876" s="511"/>
      <c r="AG876" s="511"/>
      <c r="AH876" s="512"/>
    </row>
    <row r="877" spans="1:35">
      <c r="A877" s="507" t="s">
        <v>1537</v>
      </c>
      <c r="B877" s="508"/>
      <c r="C877" s="508"/>
      <c r="D877" s="508"/>
      <c r="E877" s="508"/>
      <c r="F877" s="508"/>
      <c r="G877" s="508"/>
      <c r="H877" s="508"/>
      <c r="I877" s="509"/>
      <c r="J877" s="510"/>
      <c r="K877" s="511"/>
      <c r="L877" s="511"/>
      <c r="M877" s="511"/>
      <c r="N877" s="512"/>
      <c r="O877" s="510"/>
      <c r="P877" s="511"/>
      <c r="Q877" s="511"/>
      <c r="R877" s="511"/>
      <c r="S877" s="512"/>
      <c r="T877" s="510"/>
      <c r="U877" s="511"/>
      <c r="V877" s="511"/>
      <c r="W877" s="511"/>
      <c r="X877" s="512"/>
      <c r="Y877" s="510"/>
      <c r="Z877" s="511"/>
      <c r="AA877" s="511"/>
      <c r="AB877" s="511"/>
      <c r="AC877" s="512"/>
      <c r="AD877" s="510">
        <f t="shared" si="59"/>
        <v>0</v>
      </c>
      <c r="AE877" s="511"/>
      <c r="AF877" s="511"/>
      <c r="AG877" s="511"/>
      <c r="AH877" s="512"/>
    </row>
    <row r="878" spans="1:35">
      <c r="A878" s="516"/>
      <c r="B878" s="516"/>
      <c r="C878" s="516"/>
      <c r="D878" s="516"/>
      <c r="E878" s="516"/>
      <c r="F878" s="516"/>
      <c r="G878" s="516"/>
      <c r="H878" s="516"/>
      <c r="I878" s="516"/>
      <c r="J878" s="517"/>
      <c r="K878" s="517"/>
      <c r="L878" s="517"/>
      <c r="M878" s="517"/>
      <c r="N878" s="517"/>
      <c r="O878" s="517"/>
      <c r="P878" s="517"/>
      <c r="Q878" s="517"/>
      <c r="R878" s="517"/>
      <c r="S878" s="517"/>
      <c r="T878" s="517"/>
      <c r="U878" s="517"/>
      <c r="V878" s="517"/>
      <c r="W878" s="517"/>
      <c r="X878" s="517"/>
      <c r="Y878" s="517"/>
      <c r="Z878" s="517"/>
      <c r="AA878" s="517"/>
      <c r="AB878" s="517"/>
      <c r="AC878" s="517"/>
      <c r="AD878" s="517">
        <f t="shared" ref="AD878" si="60">J878+O878+T878+Y878</f>
        <v>0</v>
      </c>
      <c r="AE878" s="517"/>
      <c r="AF878" s="517"/>
      <c r="AG878" s="517"/>
      <c r="AH878" s="517"/>
    </row>
    <row r="879" spans="1:35">
      <c r="A879" s="501" t="s">
        <v>1531</v>
      </c>
      <c r="B879" s="501"/>
      <c r="C879" s="501"/>
      <c r="D879" s="501"/>
      <c r="E879" s="501"/>
      <c r="F879" s="501"/>
      <c r="G879" s="501"/>
      <c r="H879" s="501"/>
      <c r="I879" s="501"/>
      <c r="J879" s="501"/>
      <c r="K879" s="501"/>
      <c r="L879" s="501"/>
      <c r="M879" s="501"/>
      <c r="N879" s="501"/>
      <c r="O879" s="501"/>
      <c r="P879" s="501"/>
      <c r="Q879" s="501"/>
      <c r="R879" s="501"/>
      <c r="S879" s="501"/>
      <c r="T879" s="501"/>
      <c r="U879" s="501"/>
      <c r="V879" s="501"/>
      <c r="W879" s="501"/>
      <c r="X879" s="501"/>
      <c r="Y879" s="501"/>
      <c r="Z879" s="501"/>
      <c r="AA879" s="501"/>
      <c r="AB879" s="501"/>
      <c r="AC879" s="501"/>
      <c r="AD879" s="501"/>
      <c r="AE879" s="501"/>
      <c r="AF879" s="501"/>
      <c r="AG879" s="501"/>
      <c r="AH879" s="501"/>
    </row>
    <row r="880" spans="1:35" s="2" customFormat="1" ht="30" customHeight="1">
      <c r="A880" s="501"/>
      <c r="B880" s="501"/>
      <c r="C880" s="501"/>
      <c r="D880" s="501"/>
      <c r="E880" s="501"/>
      <c r="F880" s="501"/>
      <c r="G880" s="501"/>
      <c r="H880" s="501"/>
      <c r="I880" s="501"/>
      <c r="J880" s="501"/>
      <c r="K880" s="501"/>
      <c r="L880" s="501"/>
      <c r="M880" s="501"/>
      <c r="N880" s="501"/>
      <c r="O880" s="501"/>
      <c r="P880" s="501"/>
      <c r="Q880" s="501"/>
      <c r="R880" s="501"/>
      <c r="S880" s="501"/>
      <c r="T880" s="501"/>
      <c r="U880" s="501"/>
      <c r="V880" s="501"/>
      <c r="W880" s="501"/>
      <c r="X880" s="501"/>
      <c r="Y880" s="501"/>
      <c r="Z880" s="501"/>
      <c r="AA880" s="501"/>
      <c r="AB880" s="501"/>
      <c r="AC880" s="501"/>
      <c r="AD880" s="501"/>
      <c r="AE880" s="501"/>
      <c r="AF880" s="501"/>
      <c r="AG880" s="501"/>
      <c r="AH880" s="501"/>
    </row>
    <row r="881" spans="1:35">
      <c r="A881" s="146"/>
      <c r="B881" s="146"/>
      <c r="C881" s="146"/>
      <c r="D881" s="146"/>
      <c r="E881" s="146"/>
      <c r="F881" s="146"/>
      <c r="G881" s="146"/>
      <c r="H881" s="146"/>
      <c r="I881" s="146"/>
      <c r="J881" s="146"/>
      <c r="K881" s="146"/>
      <c r="L881" s="146"/>
      <c r="M881" s="146"/>
      <c r="N881" s="146"/>
      <c r="O881" s="146"/>
      <c r="P881" s="146"/>
      <c r="Q881" s="146"/>
      <c r="R881" s="146"/>
      <c r="S881" s="146"/>
      <c r="T881" s="146"/>
      <c r="U881" s="146"/>
      <c r="V881" s="146"/>
      <c r="W881" s="146"/>
      <c r="X881" s="146"/>
      <c r="Y881" s="146"/>
      <c r="Z881" s="146"/>
      <c r="AA881" s="146"/>
      <c r="AB881" s="146"/>
      <c r="AC881" s="146"/>
      <c r="AD881" s="146"/>
      <c r="AE881" s="146"/>
      <c r="AF881" s="146"/>
      <c r="AG881" s="146"/>
      <c r="AH881" s="146"/>
    </row>
    <row r="882" spans="1:35">
      <c r="A882" s="568" t="s">
        <v>183</v>
      </c>
      <c r="B882" s="568"/>
      <c r="C882" s="568"/>
      <c r="D882" s="568"/>
      <c r="E882" s="568"/>
      <c r="F882" s="568"/>
      <c r="G882" s="568"/>
      <c r="H882" s="568"/>
      <c r="I882" s="568"/>
      <c r="J882" s="568"/>
      <c r="K882" s="568"/>
      <c r="L882" s="568"/>
      <c r="M882" s="568"/>
      <c r="N882" s="568"/>
      <c r="O882" s="568"/>
      <c r="P882" s="568"/>
      <c r="Q882" s="568"/>
      <c r="R882" s="568"/>
      <c r="S882" s="568"/>
      <c r="T882" s="568"/>
      <c r="U882" s="568"/>
      <c r="V882" s="568"/>
      <c r="W882" s="568"/>
      <c r="X882" s="568"/>
      <c r="Y882" s="568"/>
      <c r="Z882" s="568"/>
      <c r="AA882" s="568"/>
      <c r="AB882" s="568"/>
      <c r="AC882" s="568"/>
      <c r="AD882" s="568"/>
      <c r="AE882" s="568"/>
      <c r="AF882" s="568"/>
      <c r="AG882" s="568"/>
      <c r="AH882" s="568"/>
    </row>
    <row r="883" spans="1:35">
      <c r="A883" s="568"/>
      <c r="B883" s="568"/>
      <c r="C883" s="568"/>
      <c r="D883" s="568"/>
      <c r="E883" s="568"/>
      <c r="F883" s="568"/>
      <c r="G883" s="568"/>
      <c r="H883" s="568"/>
      <c r="I883" s="568"/>
      <c r="J883" s="568"/>
      <c r="K883" s="568"/>
      <c r="L883" s="568"/>
      <c r="M883" s="568"/>
      <c r="N883" s="568"/>
      <c r="O883" s="568"/>
      <c r="P883" s="568"/>
      <c r="Q883" s="568"/>
      <c r="R883" s="568"/>
      <c r="S883" s="568"/>
      <c r="T883" s="568"/>
      <c r="U883" s="568"/>
      <c r="V883" s="568"/>
      <c r="W883" s="568"/>
      <c r="X883" s="568"/>
      <c r="Y883" s="568"/>
      <c r="Z883" s="568"/>
      <c r="AA883" s="568"/>
      <c r="AB883" s="568"/>
      <c r="AC883" s="568"/>
      <c r="AD883" s="568"/>
      <c r="AE883" s="568"/>
      <c r="AF883" s="568"/>
      <c r="AG883" s="568"/>
      <c r="AH883" s="568"/>
    </row>
    <row r="884" spans="1:3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5">
      <c r="A885" s="501" t="s">
        <v>182</v>
      </c>
      <c r="B885" s="501"/>
      <c r="C885" s="501"/>
      <c r="D885" s="501"/>
      <c r="E885" s="501"/>
      <c r="F885" s="501"/>
      <c r="G885" s="501"/>
      <c r="H885" s="501"/>
      <c r="I885" s="501"/>
      <c r="J885" s="501"/>
      <c r="K885" s="501"/>
      <c r="L885" s="501"/>
      <c r="M885" s="501"/>
      <c r="N885" s="501"/>
      <c r="O885" s="501"/>
      <c r="P885" s="501"/>
      <c r="Q885" s="501"/>
      <c r="R885" s="501"/>
      <c r="S885" s="501"/>
      <c r="T885" s="501"/>
      <c r="U885" s="501"/>
      <c r="V885" s="501"/>
      <c r="W885" s="501"/>
      <c r="X885" s="501"/>
      <c r="Y885" s="501"/>
      <c r="Z885" s="501"/>
      <c r="AA885" s="501"/>
      <c r="AB885" s="501"/>
      <c r="AC885" s="501"/>
      <c r="AD885" s="501"/>
      <c r="AE885" s="501"/>
      <c r="AF885" s="501"/>
      <c r="AG885" s="501"/>
      <c r="AH885" s="501"/>
    </row>
    <row r="886" spans="1:35">
      <c r="A886" s="501"/>
      <c r="B886" s="501"/>
      <c r="C886" s="501"/>
      <c r="D886" s="501"/>
      <c r="E886" s="501"/>
      <c r="F886" s="501"/>
      <c r="G886" s="501"/>
      <c r="H886" s="501"/>
      <c r="I886" s="501"/>
      <c r="J886" s="501"/>
      <c r="K886" s="501"/>
      <c r="L886" s="501"/>
      <c r="M886" s="501"/>
      <c r="N886" s="501"/>
      <c r="O886" s="501"/>
      <c r="P886" s="501"/>
      <c r="Q886" s="501"/>
      <c r="R886" s="501"/>
      <c r="S886" s="501"/>
      <c r="T886" s="501"/>
      <c r="U886" s="501"/>
      <c r="V886" s="501"/>
      <c r="W886" s="501"/>
      <c r="X886" s="501"/>
      <c r="Y886" s="501"/>
      <c r="Z886" s="501"/>
      <c r="AA886" s="501"/>
      <c r="AB886" s="501"/>
      <c r="AC886" s="501"/>
      <c r="AD886" s="501"/>
      <c r="AE886" s="501"/>
      <c r="AF886" s="501"/>
      <c r="AG886" s="501"/>
      <c r="AH886" s="501"/>
    </row>
    <row r="887" spans="1:3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8" spans="1:35">
      <c r="A888" s="569" t="s">
        <v>133</v>
      </c>
      <c r="B888" s="570"/>
      <c r="C888" s="570"/>
      <c r="D888" s="570"/>
      <c r="E888" s="570"/>
      <c r="F888" s="570"/>
      <c r="G888" s="570"/>
      <c r="H888" s="570"/>
      <c r="I888" s="571"/>
      <c r="J888" s="470" t="s">
        <v>74</v>
      </c>
      <c r="K888" s="471"/>
      <c r="L888" s="471"/>
      <c r="M888" s="471"/>
      <c r="N888" s="471"/>
      <c r="O888" s="471"/>
      <c r="P888" s="471"/>
      <c r="Q888" s="471"/>
      <c r="R888" s="471"/>
      <c r="S888" s="471"/>
      <c r="T888" s="471"/>
      <c r="U888" s="471"/>
      <c r="V888" s="471"/>
      <c r="W888" s="471"/>
      <c r="X888" s="471"/>
      <c r="Y888" s="471"/>
      <c r="Z888" s="471"/>
      <c r="AA888" s="471"/>
      <c r="AB888" s="471"/>
      <c r="AC888" s="471"/>
      <c r="AD888" s="471"/>
      <c r="AE888" s="471"/>
      <c r="AF888" s="471"/>
      <c r="AG888" s="471"/>
      <c r="AH888" s="472"/>
    </row>
    <row r="889" spans="1:35">
      <c r="A889" s="572"/>
      <c r="B889" s="573"/>
      <c r="C889" s="573"/>
      <c r="D889" s="573"/>
      <c r="E889" s="573"/>
      <c r="F889" s="573"/>
      <c r="G889" s="573"/>
      <c r="H889" s="573"/>
      <c r="I889" s="574"/>
      <c r="J889" s="578" t="s">
        <v>50</v>
      </c>
      <c r="K889" s="579"/>
      <c r="L889" s="579"/>
      <c r="M889" s="579"/>
      <c r="N889" s="580"/>
      <c r="O889" s="578" t="s">
        <v>177</v>
      </c>
      <c r="P889" s="579"/>
      <c r="Q889" s="579"/>
      <c r="R889" s="579"/>
      <c r="S889" s="580"/>
      <c r="T889" s="578" t="s">
        <v>178</v>
      </c>
      <c r="U889" s="579"/>
      <c r="V889" s="579"/>
      <c r="W889" s="579"/>
      <c r="X889" s="580"/>
      <c r="Y889" s="578" t="s">
        <v>179</v>
      </c>
      <c r="Z889" s="579"/>
      <c r="AA889" s="579"/>
      <c r="AB889" s="579"/>
      <c r="AC889" s="580"/>
      <c r="AD889" s="578" t="s">
        <v>54</v>
      </c>
      <c r="AE889" s="579"/>
      <c r="AF889" s="579"/>
      <c r="AG889" s="579"/>
      <c r="AH889" s="580"/>
    </row>
    <row r="890" spans="1:35" ht="30.75" customHeight="1">
      <c r="A890" s="575"/>
      <c r="B890" s="576"/>
      <c r="C890" s="576"/>
      <c r="D890" s="576"/>
      <c r="E890" s="576"/>
      <c r="F890" s="576"/>
      <c r="G890" s="576"/>
      <c r="H890" s="576"/>
      <c r="I890" s="577"/>
      <c r="J890" s="581"/>
      <c r="K890" s="582"/>
      <c r="L890" s="582"/>
      <c r="M890" s="582"/>
      <c r="N890" s="583"/>
      <c r="O890" s="581"/>
      <c r="P890" s="582"/>
      <c r="Q890" s="582"/>
      <c r="R890" s="582"/>
      <c r="S890" s="583"/>
      <c r="T890" s="581"/>
      <c r="U890" s="582"/>
      <c r="V890" s="582"/>
      <c r="W890" s="582"/>
      <c r="X890" s="583"/>
      <c r="Y890" s="581"/>
      <c r="Z890" s="582"/>
      <c r="AA890" s="582"/>
      <c r="AB890" s="582"/>
      <c r="AC890" s="583"/>
      <c r="AD890" s="581"/>
      <c r="AE890" s="582"/>
      <c r="AF890" s="582"/>
      <c r="AG890" s="582"/>
      <c r="AH890" s="583"/>
    </row>
    <row r="891" spans="1:35">
      <c r="A891" s="470" t="s">
        <v>40</v>
      </c>
      <c r="B891" s="471"/>
      <c r="C891" s="471"/>
      <c r="D891" s="471"/>
      <c r="E891" s="471"/>
      <c r="F891" s="471"/>
      <c r="G891" s="471"/>
      <c r="H891" s="471"/>
      <c r="I891" s="472"/>
      <c r="J891" s="470" t="s">
        <v>41</v>
      </c>
      <c r="K891" s="471"/>
      <c r="L891" s="471"/>
      <c r="M891" s="471"/>
      <c r="N891" s="472"/>
      <c r="O891" s="470" t="s">
        <v>42</v>
      </c>
      <c r="P891" s="471"/>
      <c r="Q891" s="471"/>
      <c r="R891" s="471"/>
      <c r="S891" s="472"/>
      <c r="T891" s="470" t="s">
        <v>43</v>
      </c>
      <c r="U891" s="471"/>
      <c r="V891" s="471"/>
      <c r="W891" s="471"/>
      <c r="X891" s="472"/>
      <c r="Y891" s="470" t="s">
        <v>44</v>
      </c>
      <c r="Z891" s="471"/>
      <c r="AA891" s="471"/>
      <c r="AB891" s="471"/>
      <c r="AC891" s="472"/>
      <c r="AD891" s="470" t="s">
        <v>45</v>
      </c>
      <c r="AE891" s="471"/>
      <c r="AF891" s="471"/>
      <c r="AG891" s="471"/>
      <c r="AH891" s="472"/>
    </row>
    <row r="892" spans="1:35">
      <c r="A892" s="513" t="s">
        <v>180</v>
      </c>
      <c r="B892" s="514"/>
      <c r="C892" s="514"/>
      <c r="D892" s="514"/>
      <c r="E892" s="514"/>
      <c r="F892" s="514"/>
      <c r="G892" s="514"/>
      <c r="H892" s="514"/>
      <c r="I892" s="515"/>
      <c r="J892" s="510">
        <v>48000</v>
      </c>
      <c r="K892" s="511"/>
      <c r="L892" s="511"/>
      <c r="M892" s="511"/>
      <c r="N892" s="512"/>
      <c r="O892" s="510">
        <v>0</v>
      </c>
      <c r="P892" s="511"/>
      <c r="Q892" s="511"/>
      <c r="R892" s="511"/>
      <c r="S892" s="512"/>
      <c r="T892" s="510">
        <f t="shared" ref="T892" si="61">SUM(T893:X897)</f>
        <v>0</v>
      </c>
      <c r="U892" s="511"/>
      <c r="V892" s="511"/>
      <c r="W892" s="511"/>
      <c r="X892" s="512"/>
      <c r="Y892" s="510">
        <f t="shared" ref="Y892" si="62">SUM(Y893:AC897)</f>
        <v>-7300</v>
      </c>
      <c r="Z892" s="511"/>
      <c r="AA892" s="511"/>
      <c r="AB892" s="511"/>
      <c r="AC892" s="512"/>
      <c r="AD892" s="510">
        <f t="shared" ref="AD892" si="63">SUM(AD893:AH897)</f>
        <v>40700</v>
      </c>
      <c r="AE892" s="511"/>
      <c r="AF892" s="511"/>
      <c r="AG892" s="511"/>
      <c r="AH892" s="512"/>
      <c r="AI892" t="str">
        <f>IF(ROUND(AD892-Pasíva!E26-Pasíva!E28,0)=0,"","CHYBA")</f>
        <v/>
      </c>
    </row>
    <row r="893" spans="1:35">
      <c r="A893" s="507" t="s">
        <v>1383</v>
      </c>
      <c r="B893" s="508"/>
      <c r="C893" s="508"/>
      <c r="D893" s="508"/>
      <c r="E893" s="508"/>
      <c r="F893" s="508"/>
      <c r="G893" s="508"/>
      <c r="H893" s="508"/>
      <c r="I893" s="509"/>
      <c r="J893" s="510">
        <v>48000</v>
      </c>
      <c r="K893" s="511"/>
      <c r="L893" s="511"/>
      <c r="M893" s="511"/>
      <c r="N893" s="512"/>
      <c r="O893" s="510">
        <v>0</v>
      </c>
      <c r="P893" s="511"/>
      <c r="Q893" s="511"/>
      <c r="R893" s="511"/>
      <c r="S893" s="512"/>
      <c r="T893" s="510">
        <v>0</v>
      </c>
      <c r="U893" s="511"/>
      <c r="V893" s="511"/>
      <c r="W893" s="511"/>
      <c r="X893" s="512"/>
      <c r="Y893" s="510">
        <v>-7300</v>
      </c>
      <c r="Z893" s="511"/>
      <c r="AA893" s="511"/>
      <c r="AB893" s="511"/>
      <c r="AC893" s="512"/>
      <c r="AD893" s="510">
        <f>J893+O893+T893+Y893</f>
        <v>40700</v>
      </c>
      <c r="AE893" s="511"/>
      <c r="AF893" s="511"/>
      <c r="AG893" s="511"/>
      <c r="AH893" s="512"/>
    </row>
    <row r="894" spans="1:35">
      <c r="A894" s="513"/>
      <c r="B894" s="514"/>
      <c r="C894" s="514"/>
      <c r="D894" s="514"/>
      <c r="E894" s="514"/>
      <c r="F894" s="514"/>
      <c r="G894" s="514"/>
      <c r="H894" s="514"/>
      <c r="I894" s="515"/>
      <c r="J894" s="510"/>
      <c r="K894" s="511"/>
      <c r="L894" s="511"/>
      <c r="M894" s="511"/>
      <c r="N894" s="512"/>
      <c r="O894" s="510"/>
      <c r="P894" s="511"/>
      <c r="Q894" s="511"/>
      <c r="R894" s="511"/>
      <c r="S894" s="512"/>
      <c r="T894" s="510"/>
      <c r="U894" s="511"/>
      <c r="V894" s="511"/>
      <c r="W894" s="511"/>
      <c r="X894" s="512"/>
      <c r="Y894" s="510"/>
      <c r="Z894" s="511"/>
      <c r="AA894" s="511"/>
      <c r="AB894" s="511"/>
      <c r="AC894" s="512"/>
      <c r="AD894" s="510"/>
      <c r="AE894" s="511"/>
      <c r="AF894" s="511"/>
      <c r="AG894" s="511"/>
      <c r="AH894" s="512"/>
    </row>
    <row r="895" spans="1:35" hidden="1">
      <c r="A895" s="513"/>
      <c r="B895" s="514"/>
      <c r="C895" s="514"/>
      <c r="D895" s="514"/>
      <c r="E895" s="514"/>
      <c r="F895" s="514"/>
      <c r="G895" s="514"/>
      <c r="H895" s="514"/>
      <c r="I895" s="515"/>
      <c r="J895" s="510"/>
      <c r="K895" s="511"/>
      <c r="L895" s="511"/>
      <c r="M895" s="511"/>
      <c r="N895" s="512"/>
      <c r="O895" s="510"/>
      <c r="P895" s="511"/>
      <c r="Q895" s="511"/>
      <c r="R895" s="511"/>
      <c r="S895" s="512"/>
      <c r="T895" s="510"/>
      <c r="U895" s="511"/>
      <c r="V895" s="511"/>
      <c r="W895" s="511"/>
      <c r="X895" s="512"/>
      <c r="Y895" s="510"/>
      <c r="Z895" s="511"/>
      <c r="AA895" s="511"/>
      <c r="AB895" s="511"/>
      <c r="AC895" s="512"/>
      <c r="AD895" s="510">
        <f t="shared" ref="AD895:AD897" si="64">J895+O895+T895+Y895</f>
        <v>0</v>
      </c>
      <c r="AE895" s="511"/>
      <c r="AF895" s="511"/>
      <c r="AG895" s="511"/>
      <c r="AH895" s="512"/>
    </row>
    <row r="896" spans="1:35" hidden="1">
      <c r="A896" s="513"/>
      <c r="B896" s="514"/>
      <c r="C896" s="514"/>
      <c r="D896" s="514"/>
      <c r="E896" s="514"/>
      <c r="F896" s="514"/>
      <c r="G896" s="514"/>
      <c r="H896" s="514"/>
      <c r="I896" s="515"/>
      <c r="J896" s="510"/>
      <c r="K896" s="511"/>
      <c r="L896" s="511"/>
      <c r="M896" s="511"/>
      <c r="N896" s="512"/>
      <c r="O896" s="510"/>
      <c r="P896" s="511"/>
      <c r="Q896" s="511"/>
      <c r="R896" s="511"/>
      <c r="S896" s="512"/>
      <c r="T896" s="510"/>
      <c r="U896" s="511"/>
      <c r="V896" s="511"/>
      <c r="W896" s="511"/>
      <c r="X896" s="512"/>
      <c r="Y896" s="510"/>
      <c r="Z896" s="511"/>
      <c r="AA896" s="511"/>
      <c r="AB896" s="511"/>
      <c r="AC896" s="512"/>
      <c r="AD896" s="510">
        <f t="shared" si="64"/>
        <v>0</v>
      </c>
      <c r="AE896" s="511"/>
      <c r="AF896" s="511"/>
      <c r="AG896" s="511"/>
      <c r="AH896" s="512"/>
    </row>
    <row r="897" spans="1:35" hidden="1">
      <c r="A897" s="513"/>
      <c r="B897" s="514"/>
      <c r="C897" s="514"/>
      <c r="D897" s="514"/>
      <c r="E897" s="514"/>
      <c r="F897" s="514"/>
      <c r="G897" s="514"/>
      <c r="H897" s="514"/>
      <c r="I897" s="515"/>
      <c r="J897" s="510"/>
      <c r="K897" s="511"/>
      <c r="L897" s="511"/>
      <c r="M897" s="511"/>
      <c r="N897" s="512"/>
      <c r="O897" s="510"/>
      <c r="P897" s="511"/>
      <c r="Q897" s="511"/>
      <c r="R897" s="511"/>
      <c r="S897" s="512"/>
      <c r="T897" s="510"/>
      <c r="U897" s="511"/>
      <c r="V897" s="511"/>
      <c r="W897" s="511"/>
      <c r="X897" s="512"/>
      <c r="Y897" s="510"/>
      <c r="Z897" s="511"/>
      <c r="AA897" s="511"/>
      <c r="AB897" s="511"/>
      <c r="AC897" s="512"/>
      <c r="AD897" s="510">
        <f t="shared" si="64"/>
        <v>0</v>
      </c>
      <c r="AE897" s="511"/>
      <c r="AF897" s="511"/>
      <c r="AG897" s="511"/>
      <c r="AH897" s="512"/>
    </row>
    <row r="898" spans="1:35">
      <c r="A898" s="513" t="s">
        <v>181</v>
      </c>
      <c r="B898" s="514"/>
      <c r="C898" s="514"/>
      <c r="D898" s="514"/>
      <c r="E898" s="514"/>
      <c r="F898" s="514"/>
      <c r="G898" s="514"/>
      <c r="H898" s="514"/>
      <c r="I898" s="515"/>
      <c r="J898" s="510">
        <f>SUM(J899:N904)</f>
        <v>351767</v>
      </c>
      <c r="K898" s="511"/>
      <c r="L898" s="511"/>
      <c r="M898" s="511"/>
      <c r="N898" s="512"/>
      <c r="O898" s="510">
        <f>O899+O900+O901+O902+O903+O905+O913</f>
        <v>306446</v>
      </c>
      <c r="P898" s="511"/>
      <c r="Q898" s="511"/>
      <c r="R898" s="511"/>
      <c r="S898" s="512"/>
      <c r="T898" s="510">
        <f t="shared" ref="T898" si="65">SUM(T899:X904)</f>
        <v>-330467</v>
      </c>
      <c r="U898" s="511"/>
      <c r="V898" s="511"/>
      <c r="W898" s="511"/>
      <c r="X898" s="512"/>
      <c r="Y898" s="510">
        <f t="shared" ref="Y898" si="66">SUM(Y899:AC904)</f>
        <v>-12000</v>
      </c>
      <c r="Z898" s="511"/>
      <c r="AA898" s="511"/>
      <c r="AB898" s="511"/>
      <c r="AC898" s="512"/>
      <c r="AD898" s="510">
        <f>AD899+AD900+AD901+AD902+AD903+AD905+AD913</f>
        <v>315746</v>
      </c>
      <c r="AE898" s="511"/>
      <c r="AF898" s="511"/>
      <c r="AG898" s="511"/>
      <c r="AH898" s="512"/>
      <c r="AI898" t="str">
        <f>IF(ROUND(AD898-Pasíva!E27-Pasíva!E29,0)=0,"","CHYBA")</f>
        <v/>
      </c>
    </row>
    <row r="899" spans="1:35">
      <c r="A899" s="507" t="s">
        <v>1347</v>
      </c>
      <c r="B899" s="508"/>
      <c r="C899" s="508"/>
      <c r="D899" s="508"/>
      <c r="E899" s="508"/>
      <c r="F899" s="508"/>
      <c r="G899" s="508"/>
      <c r="H899" s="508"/>
      <c r="I899" s="509"/>
      <c r="J899" s="510">
        <v>19000</v>
      </c>
      <c r="K899" s="511"/>
      <c r="L899" s="511"/>
      <c r="M899" s="511"/>
      <c r="N899" s="512"/>
      <c r="O899" s="510">
        <v>17000</v>
      </c>
      <c r="P899" s="511"/>
      <c r="Q899" s="511"/>
      <c r="R899" s="511"/>
      <c r="S899" s="512"/>
      <c r="T899" s="510">
        <v>-19000</v>
      </c>
      <c r="U899" s="511"/>
      <c r="V899" s="511"/>
      <c r="W899" s="511"/>
      <c r="X899" s="512"/>
      <c r="Y899" s="510"/>
      <c r="Z899" s="511"/>
      <c r="AA899" s="511"/>
      <c r="AB899" s="511"/>
      <c r="AC899" s="512"/>
      <c r="AD899" s="510">
        <f t="shared" ref="AD899:AD903" si="67">J899+O899+T899+Y899</f>
        <v>17000</v>
      </c>
      <c r="AE899" s="511"/>
      <c r="AF899" s="511"/>
      <c r="AG899" s="511"/>
      <c r="AH899" s="512"/>
    </row>
    <row r="900" spans="1:35">
      <c r="A900" s="507" t="s">
        <v>1379</v>
      </c>
      <c r="B900" s="508"/>
      <c r="C900" s="508"/>
      <c r="D900" s="508"/>
      <c r="E900" s="508"/>
      <c r="F900" s="508"/>
      <c r="G900" s="508"/>
      <c r="H900" s="508"/>
      <c r="I900" s="509"/>
      <c r="J900" s="510">
        <v>71821</v>
      </c>
      <c r="K900" s="511"/>
      <c r="L900" s="511"/>
      <c r="M900" s="511"/>
      <c r="N900" s="512"/>
      <c r="O900" s="510">
        <v>63006</v>
      </c>
      <c r="P900" s="511"/>
      <c r="Q900" s="511"/>
      <c r="R900" s="511"/>
      <c r="S900" s="512"/>
      <c r="T900" s="510">
        <v>-71821</v>
      </c>
      <c r="U900" s="511"/>
      <c r="V900" s="511"/>
      <c r="W900" s="511"/>
      <c r="X900" s="512"/>
      <c r="Y900" s="510"/>
      <c r="Z900" s="511"/>
      <c r="AA900" s="511"/>
      <c r="AB900" s="511"/>
      <c r="AC900" s="512"/>
      <c r="AD900" s="510">
        <f t="shared" si="67"/>
        <v>63006</v>
      </c>
      <c r="AE900" s="511"/>
      <c r="AF900" s="511"/>
      <c r="AG900" s="511"/>
      <c r="AH900" s="512"/>
    </row>
    <row r="901" spans="1:35">
      <c r="A901" s="507" t="s">
        <v>1380</v>
      </c>
      <c r="B901" s="508"/>
      <c r="C901" s="508"/>
      <c r="D901" s="508"/>
      <c r="E901" s="508"/>
      <c r="F901" s="508"/>
      <c r="G901" s="508"/>
      <c r="H901" s="508"/>
      <c r="I901" s="509"/>
      <c r="J901" s="510">
        <v>42800</v>
      </c>
      <c r="K901" s="511"/>
      <c r="L901" s="511"/>
      <c r="M901" s="511"/>
      <c r="N901" s="512"/>
      <c r="O901" s="510">
        <v>20700</v>
      </c>
      <c r="P901" s="511"/>
      <c r="Q901" s="511"/>
      <c r="R901" s="511"/>
      <c r="S901" s="512"/>
      <c r="T901" s="510">
        <v>-33500</v>
      </c>
      <c r="U901" s="511"/>
      <c r="V901" s="511"/>
      <c r="W901" s="511"/>
      <c r="X901" s="512"/>
      <c r="Y901" s="510"/>
      <c r="Z901" s="511"/>
      <c r="AA901" s="511"/>
      <c r="AB901" s="511"/>
      <c r="AC901" s="512"/>
      <c r="AD901" s="510">
        <f t="shared" si="67"/>
        <v>30000</v>
      </c>
      <c r="AE901" s="511"/>
      <c r="AF901" s="511"/>
      <c r="AG901" s="511"/>
      <c r="AH901" s="512"/>
    </row>
    <row r="902" spans="1:35">
      <c r="A902" s="507" t="s">
        <v>1384</v>
      </c>
      <c r="B902" s="508"/>
      <c r="C902" s="508"/>
      <c r="D902" s="508"/>
      <c r="E902" s="508"/>
      <c r="F902" s="508"/>
      <c r="G902" s="508"/>
      <c r="H902" s="508"/>
      <c r="I902" s="509"/>
      <c r="J902" s="510">
        <v>218146</v>
      </c>
      <c r="K902" s="511"/>
      <c r="L902" s="511"/>
      <c r="M902" s="511"/>
      <c r="N902" s="512"/>
      <c r="O902" s="510">
        <v>117685</v>
      </c>
      <c r="P902" s="511"/>
      <c r="Q902" s="511"/>
      <c r="R902" s="511"/>
      <c r="S902" s="512"/>
      <c r="T902" s="510">
        <v>-206146</v>
      </c>
      <c r="U902" s="511"/>
      <c r="V902" s="511"/>
      <c r="W902" s="511"/>
      <c r="X902" s="512"/>
      <c r="Y902" s="510">
        <v>-12000</v>
      </c>
      <c r="Z902" s="511"/>
      <c r="AA902" s="511"/>
      <c r="AB902" s="511"/>
      <c r="AC902" s="512"/>
      <c r="AD902" s="510">
        <f t="shared" ref="AD902" si="68">J902+O902+T902+Y902</f>
        <v>117685</v>
      </c>
      <c r="AE902" s="511"/>
      <c r="AF902" s="511"/>
      <c r="AG902" s="511"/>
      <c r="AH902" s="512"/>
    </row>
    <row r="903" spans="1:35">
      <c r="A903" s="507" t="s">
        <v>1382</v>
      </c>
      <c r="B903" s="508"/>
      <c r="C903" s="508"/>
      <c r="D903" s="508"/>
      <c r="E903" s="508"/>
      <c r="F903" s="508"/>
      <c r="G903" s="508"/>
      <c r="H903" s="508"/>
      <c r="I903" s="509"/>
      <c r="J903" s="510"/>
      <c r="K903" s="511"/>
      <c r="L903" s="511"/>
      <c r="M903" s="511"/>
      <c r="N903" s="512"/>
      <c r="O903" s="510">
        <v>7651</v>
      </c>
      <c r="P903" s="511"/>
      <c r="Q903" s="511"/>
      <c r="R903" s="511"/>
      <c r="S903" s="512"/>
      <c r="T903" s="510"/>
      <c r="U903" s="511"/>
      <c r="V903" s="511"/>
      <c r="W903" s="511"/>
      <c r="X903" s="512"/>
      <c r="Y903" s="510"/>
      <c r="Z903" s="511"/>
      <c r="AA903" s="511"/>
      <c r="AB903" s="511"/>
      <c r="AC903" s="512"/>
      <c r="AD903" s="510">
        <f t="shared" si="67"/>
        <v>7651</v>
      </c>
      <c r="AE903" s="511"/>
      <c r="AF903" s="511"/>
      <c r="AG903" s="511"/>
      <c r="AH903" s="512"/>
    </row>
    <row r="904" spans="1:35" hidden="1">
      <c r="A904" s="470"/>
      <c r="B904" s="471"/>
      <c r="C904" s="471"/>
      <c r="D904" s="471"/>
      <c r="E904" s="471"/>
      <c r="F904" s="471"/>
      <c r="G904" s="471"/>
      <c r="H904" s="471"/>
      <c r="I904" s="472"/>
      <c r="J904" s="476"/>
      <c r="K904" s="477"/>
      <c r="L904" s="477"/>
      <c r="M904" s="477"/>
      <c r="N904" s="478"/>
      <c r="O904" s="476"/>
      <c r="P904" s="477"/>
      <c r="Q904" s="477"/>
      <c r="R904" s="477"/>
      <c r="S904" s="478"/>
      <c r="T904" s="476"/>
      <c r="U904" s="477"/>
      <c r="V904" s="477"/>
      <c r="W904" s="477"/>
      <c r="X904" s="478"/>
      <c r="Y904" s="476"/>
      <c r="Z904" s="477"/>
      <c r="AA904" s="477"/>
      <c r="AB904" s="477"/>
      <c r="AC904" s="478"/>
      <c r="AD904" s="476"/>
      <c r="AE904" s="477"/>
      <c r="AF904" s="477"/>
      <c r="AG904" s="477"/>
      <c r="AH904" s="478"/>
    </row>
    <row r="905" spans="1:35" ht="15.75" customHeight="1">
      <c r="A905" s="507" t="s">
        <v>1562</v>
      </c>
      <c r="B905" s="508"/>
      <c r="C905" s="508"/>
      <c r="D905" s="508"/>
      <c r="E905" s="508"/>
      <c r="F905" s="508"/>
      <c r="G905" s="508"/>
      <c r="H905" s="508"/>
      <c r="I905" s="509"/>
      <c r="J905" s="510"/>
      <c r="K905" s="511"/>
      <c r="L905" s="511"/>
      <c r="M905" s="511"/>
      <c r="N905" s="512"/>
      <c r="O905" s="510">
        <v>75104</v>
      </c>
      <c r="P905" s="511"/>
      <c r="Q905" s="511"/>
      <c r="R905" s="511"/>
      <c r="S905" s="512"/>
      <c r="T905" s="510"/>
      <c r="U905" s="511"/>
      <c r="V905" s="511"/>
      <c r="W905" s="511"/>
      <c r="X905" s="512"/>
      <c r="Y905" s="510"/>
      <c r="Z905" s="511"/>
      <c r="AA905" s="511"/>
      <c r="AB905" s="511"/>
      <c r="AC905" s="512"/>
      <c r="AD905" s="510">
        <f t="shared" ref="AD905:AD906" si="69">J905+O905+T905+Y905</f>
        <v>75104</v>
      </c>
      <c r="AE905" s="511"/>
      <c r="AF905" s="511"/>
      <c r="AG905" s="511"/>
      <c r="AH905" s="512"/>
    </row>
    <row r="906" spans="1:35" ht="15" hidden="1" customHeight="1">
      <c r="A906" s="507" t="s">
        <v>1384</v>
      </c>
      <c r="B906" s="508"/>
      <c r="C906" s="508"/>
      <c r="D906" s="508"/>
      <c r="E906" s="508"/>
      <c r="F906" s="508"/>
      <c r="G906" s="508"/>
      <c r="H906" s="508"/>
      <c r="I906" s="509"/>
      <c r="J906" s="510">
        <v>94167</v>
      </c>
      <c r="K906" s="511"/>
      <c r="L906" s="511"/>
      <c r="M906" s="511"/>
      <c r="N906" s="512"/>
      <c r="O906" s="510">
        <v>247546</v>
      </c>
      <c r="P906" s="511"/>
      <c r="Q906" s="511"/>
      <c r="R906" s="511"/>
      <c r="S906" s="512"/>
      <c r="T906" s="510">
        <v>-94167</v>
      </c>
      <c r="U906" s="511"/>
      <c r="V906" s="511"/>
      <c r="W906" s="511"/>
      <c r="X906" s="512"/>
      <c r="Y906" s="510"/>
      <c r="Z906" s="511"/>
      <c r="AA906" s="511"/>
      <c r="AB906" s="511"/>
      <c r="AC906" s="512"/>
      <c r="AD906" s="510">
        <f t="shared" si="69"/>
        <v>247546</v>
      </c>
      <c r="AE906" s="511"/>
      <c r="AF906" s="511"/>
      <c r="AG906" s="511"/>
      <c r="AH906" s="512"/>
    </row>
    <row r="907" spans="1:35" hidden="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row>
    <row r="908" spans="1:35" hidden="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row>
    <row r="909" spans="1:35" hidden="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row>
    <row r="910" spans="1:35" hidden="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row>
    <row r="911" spans="1:35" hidden="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row>
    <row r="912" spans="1:35" hidden="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row>
    <row r="913" spans="1:35" ht="15" customHeight="1">
      <c r="A913" s="507" t="s">
        <v>1346</v>
      </c>
      <c r="B913" s="508"/>
      <c r="C913" s="508"/>
      <c r="D913" s="508"/>
      <c r="E913" s="508"/>
      <c r="F913" s="508"/>
      <c r="G913" s="508"/>
      <c r="H913" s="508"/>
      <c r="I913" s="509"/>
      <c r="J913" s="510"/>
      <c r="K913" s="511"/>
      <c r="L913" s="511"/>
      <c r="M913" s="511"/>
      <c r="N913" s="512"/>
      <c r="O913" s="510">
        <v>5300</v>
      </c>
      <c r="P913" s="511"/>
      <c r="Q913" s="511"/>
      <c r="R913" s="511"/>
      <c r="S913" s="512"/>
      <c r="T913" s="510"/>
      <c r="U913" s="511"/>
      <c r="V913" s="511"/>
      <c r="W913" s="511"/>
      <c r="X913" s="512"/>
      <c r="Y913" s="510"/>
      <c r="Z913" s="511"/>
      <c r="AA913" s="511"/>
      <c r="AB913" s="511"/>
      <c r="AC913" s="512"/>
      <c r="AD913" s="510">
        <f t="shared" ref="AD913" si="70">J913+O913+T913+Y913</f>
        <v>5300</v>
      </c>
      <c r="AE913" s="511"/>
      <c r="AF913" s="511"/>
      <c r="AG913" s="511"/>
      <c r="AH913" s="512"/>
    </row>
    <row r="914" spans="1:35" ht="15" customHeight="1">
      <c r="A914" s="13" t="s">
        <v>1239</v>
      </c>
      <c r="B914" s="13"/>
      <c r="C914" s="13"/>
      <c r="D914" s="13" t="s">
        <v>1238</v>
      </c>
      <c r="E914" s="13"/>
      <c r="F914" s="13"/>
      <c r="G914" s="13"/>
      <c r="H914" s="13"/>
      <c r="I914" s="13"/>
      <c r="J914" s="13"/>
      <c r="K914" s="13"/>
      <c r="L914" s="13"/>
      <c r="M914" s="13"/>
      <c r="N914" s="13"/>
      <c r="O914" s="13"/>
      <c r="P914" s="13"/>
      <c r="Q914" s="13"/>
      <c r="R914" s="13"/>
      <c r="S914" s="13"/>
      <c r="T914" s="5"/>
      <c r="U914" s="5"/>
      <c r="V914" s="5"/>
      <c r="W914" s="5"/>
      <c r="X914" s="5"/>
      <c r="Y914" s="5"/>
      <c r="Z914" s="5"/>
      <c r="AA914" s="5"/>
      <c r="AB914" s="5"/>
      <c r="AC914" s="5"/>
      <c r="AD914" s="5"/>
      <c r="AE914" s="5"/>
      <c r="AF914" s="5"/>
      <c r="AG914" s="5"/>
      <c r="AH914" s="5"/>
    </row>
    <row r="915" spans="1:3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row>
    <row r="916" spans="1:35">
      <c r="A916" s="402" t="s">
        <v>1555</v>
      </c>
      <c r="B916" s="403"/>
      <c r="C916" s="403"/>
      <c r="D916" s="403"/>
      <c r="E916" s="403"/>
      <c r="F916" s="403"/>
      <c r="G916" s="403"/>
      <c r="H916" s="403"/>
      <c r="I916" s="403"/>
      <c r="J916" s="403"/>
      <c r="K916" s="403"/>
      <c r="L916" s="403"/>
      <c r="M916" s="403"/>
      <c r="N916" s="403"/>
      <c r="O916" s="403"/>
      <c r="P916" s="403"/>
      <c r="Q916" s="403"/>
      <c r="R916" s="403"/>
      <c r="S916" s="403"/>
      <c r="T916" s="403"/>
      <c r="U916" s="403"/>
      <c r="V916" s="403"/>
      <c r="W916" s="403"/>
      <c r="X916" s="403"/>
      <c r="Y916" s="403"/>
      <c r="Z916" s="403"/>
      <c r="AA916" s="403"/>
      <c r="AB916" s="403"/>
      <c r="AC916" s="403"/>
      <c r="AD916" s="403"/>
      <c r="AE916" s="403"/>
      <c r="AF916" s="403"/>
      <c r="AG916" s="403"/>
      <c r="AH916" s="403"/>
    </row>
    <row r="917" spans="1:35">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row>
    <row r="918" spans="1:35">
      <c r="A918" s="420" t="s">
        <v>133</v>
      </c>
      <c r="B918" s="420"/>
      <c r="C918" s="420"/>
      <c r="D918" s="420"/>
      <c r="E918" s="420"/>
      <c r="F918" s="420"/>
      <c r="G918" s="420"/>
      <c r="H918" s="420"/>
      <c r="I918" s="420"/>
      <c r="J918" s="420"/>
      <c r="K918" s="420"/>
      <c r="L918" s="420"/>
      <c r="M918" s="420"/>
      <c r="N918" s="420"/>
      <c r="O918" s="420" t="s">
        <v>58</v>
      </c>
      <c r="P918" s="420"/>
      <c r="Q918" s="420"/>
      <c r="R918" s="420"/>
      <c r="S918" s="420"/>
      <c r="T918" s="420"/>
      <c r="U918" s="420"/>
      <c r="V918" s="420"/>
      <c r="W918" s="420"/>
      <c r="X918" s="420"/>
      <c r="Y918" s="420" t="s">
        <v>59</v>
      </c>
      <c r="Z918" s="420"/>
      <c r="AA918" s="420"/>
      <c r="AB918" s="420"/>
      <c r="AC918" s="420"/>
      <c r="AD918" s="420"/>
      <c r="AE918" s="420"/>
      <c r="AF918" s="420"/>
      <c r="AG918" s="420"/>
      <c r="AH918" s="420"/>
    </row>
    <row r="919" spans="1:35">
      <c r="A919" s="420"/>
      <c r="B919" s="420"/>
      <c r="C919" s="420"/>
      <c r="D919" s="420"/>
      <c r="E919" s="420"/>
      <c r="F919" s="420"/>
      <c r="G919" s="420"/>
      <c r="H919" s="420"/>
      <c r="I919" s="420"/>
      <c r="J919" s="420"/>
      <c r="K919" s="420"/>
      <c r="L919" s="420"/>
      <c r="M919" s="420"/>
      <c r="N919" s="420"/>
      <c r="O919" s="420"/>
      <c r="P919" s="420"/>
      <c r="Q919" s="420"/>
      <c r="R919" s="420"/>
      <c r="S919" s="420"/>
      <c r="T919" s="420"/>
      <c r="U919" s="420"/>
      <c r="V919" s="420"/>
      <c r="W919" s="420"/>
      <c r="X919" s="420"/>
      <c r="Y919" s="420"/>
      <c r="Z919" s="420"/>
      <c r="AA919" s="420"/>
      <c r="AB919" s="420"/>
      <c r="AC919" s="420"/>
      <c r="AD919" s="420"/>
      <c r="AE919" s="420"/>
      <c r="AF919" s="420"/>
      <c r="AG919" s="420"/>
      <c r="AH919" s="420"/>
    </row>
    <row r="920" spans="1:35">
      <c r="A920" s="432" t="s">
        <v>675</v>
      </c>
      <c r="B920" s="463"/>
      <c r="C920" s="463"/>
      <c r="D920" s="463"/>
      <c r="E920" s="463"/>
      <c r="F920" s="463"/>
      <c r="G920" s="463"/>
      <c r="H920" s="463"/>
      <c r="I920" s="463"/>
      <c r="J920" s="463"/>
      <c r="K920" s="463"/>
      <c r="L920" s="463"/>
      <c r="M920" s="463"/>
      <c r="N920" s="433"/>
      <c r="O920" s="786">
        <v>285872</v>
      </c>
      <c r="P920" s="786"/>
      <c r="Q920" s="786"/>
      <c r="R920" s="786"/>
      <c r="S920" s="786"/>
      <c r="T920" s="786"/>
      <c r="U920" s="786"/>
      <c r="V920" s="786"/>
      <c r="W920" s="786"/>
      <c r="X920" s="786"/>
      <c r="Y920" s="786">
        <v>215718</v>
      </c>
      <c r="Z920" s="786"/>
      <c r="AA920" s="786"/>
      <c r="AB920" s="786"/>
      <c r="AC920" s="786"/>
      <c r="AD920" s="786"/>
      <c r="AE920" s="786"/>
      <c r="AF920" s="786"/>
      <c r="AG920" s="786"/>
      <c r="AH920" s="786"/>
    </row>
    <row r="921" spans="1:35">
      <c r="A921" s="434"/>
      <c r="B921" s="784"/>
      <c r="C921" s="784"/>
      <c r="D921" s="784"/>
      <c r="E921" s="784"/>
      <c r="F921" s="784"/>
      <c r="G921" s="784"/>
      <c r="H921" s="784"/>
      <c r="I921" s="784"/>
      <c r="J921" s="784"/>
      <c r="K921" s="784"/>
      <c r="L921" s="784"/>
      <c r="M921" s="784"/>
      <c r="N921" s="435"/>
      <c r="O921" s="786"/>
      <c r="P921" s="786"/>
      <c r="Q921" s="786"/>
      <c r="R921" s="786"/>
      <c r="S921" s="786"/>
      <c r="T921" s="786"/>
      <c r="U921" s="786"/>
      <c r="V921" s="786"/>
      <c r="W921" s="786"/>
      <c r="X921" s="786"/>
      <c r="Y921" s="786"/>
      <c r="Z921" s="786"/>
      <c r="AA921" s="786"/>
      <c r="AB921" s="786"/>
      <c r="AC921" s="786"/>
      <c r="AD921" s="786"/>
      <c r="AE921" s="786"/>
      <c r="AF921" s="786"/>
      <c r="AG921" s="786"/>
      <c r="AH921" s="786"/>
    </row>
    <row r="922" spans="1:35">
      <c r="A922" s="432" t="s">
        <v>674</v>
      </c>
      <c r="B922" s="463"/>
      <c r="C922" s="463"/>
      <c r="D922" s="463"/>
      <c r="E922" s="463"/>
      <c r="F922" s="463"/>
      <c r="G922" s="463"/>
      <c r="H922" s="463"/>
      <c r="I922" s="463"/>
      <c r="J922" s="463"/>
      <c r="K922" s="463"/>
      <c r="L922" s="463"/>
      <c r="M922" s="463"/>
      <c r="N922" s="433"/>
      <c r="O922" s="786">
        <v>4881219</v>
      </c>
      <c r="P922" s="786"/>
      <c r="Q922" s="786"/>
      <c r="R922" s="786"/>
      <c r="S922" s="786"/>
      <c r="T922" s="786"/>
      <c r="U922" s="786"/>
      <c r="V922" s="786"/>
      <c r="W922" s="786"/>
      <c r="X922" s="786"/>
      <c r="Y922" s="786">
        <v>4528906</v>
      </c>
      <c r="Z922" s="786"/>
      <c r="AA922" s="786"/>
      <c r="AB922" s="786"/>
      <c r="AC922" s="786"/>
      <c r="AD922" s="786"/>
      <c r="AE922" s="786"/>
      <c r="AF922" s="786"/>
      <c r="AG922" s="786"/>
      <c r="AH922" s="786"/>
    </row>
    <row r="923" spans="1:35">
      <c r="A923" s="434"/>
      <c r="B923" s="784"/>
      <c r="C923" s="784"/>
      <c r="D923" s="784"/>
      <c r="E923" s="784"/>
      <c r="F923" s="784"/>
      <c r="G923" s="784"/>
      <c r="H923" s="784"/>
      <c r="I923" s="784"/>
      <c r="J923" s="784"/>
      <c r="K923" s="784"/>
      <c r="L923" s="784"/>
      <c r="M923" s="784"/>
      <c r="N923" s="435"/>
      <c r="O923" s="786"/>
      <c r="P923" s="786"/>
      <c r="Q923" s="786"/>
      <c r="R923" s="786"/>
      <c r="S923" s="786"/>
      <c r="T923" s="786"/>
      <c r="U923" s="786"/>
      <c r="V923" s="786"/>
      <c r="W923" s="786"/>
      <c r="X923" s="786"/>
      <c r="Y923" s="786"/>
      <c r="Z923" s="786"/>
      <c r="AA923" s="786"/>
      <c r="AB923" s="786"/>
      <c r="AC923" s="786"/>
      <c r="AD923" s="786"/>
      <c r="AE923" s="786"/>
      <c r="AF923" s="786"/>
      <c r="AG923" s="786"/>
      <c r="AH923" s="786"/>
    </row>
    <row r="924" spans="1:35">
      <c r="A924" s="436" t="s">
        <v>673</v>
      </c>
      <c r="B924" s="820"/>
      <c r="C924" s="820"/>
      <c r="D924" s="820"/>
      <c r="E924" s="820"/>
      <c r="F924" s="820"/>
      <c r="G924" s="820"/>
      <c r="H924" s="820"/>
      <c r="I924" s="820"/>
      <c r="J924" s="820"/>
      <c r="K924" s="820"/>
      <c r="L924" s="820"/>
      <c r="M924" s="820"/>
      <c r="N924" s="437"/>
      <c r="O924" s="822">
        <f>SUM(O920:X923)</f>
        <v>5167091</v>
      </c>
      <c r="P924" s="822"/>
      <c r="Q924" s="822"/>
      <c r="R924" s="822"/>
      <c r="S924" s="822"/>
      <c r="T924" s="822"/>
      <c r="U924" s="822"/>
      <c r="V924" s="822"/>
      <c r="W924" s="822"/>
      <c r="X924" s="822"/>
      <c r="Y924" s="822">
        <f>SUM(Y920:AH923)</f>
        <v>4744624</v>
      </c>
      <c r="Z924" s="822"/>
      <c r="AA924" s="822"/>
      <c r="AB924" s="822"/>
      <c r="AC924" s="822"/>
      <c r="AD924" s="822"/>
      <c r="AE924" s="822"/>
      <c r="AF924" s="822"/>
      <c r="AG924" s="822"/>
      <c r="AH924" s="822"/>
      <c r="AI924" t="str">
        <f>IF(ROUND(Y924-Pasíva!E43,0)=0,"","CHYBA")</f>
        <v/>
      </c>
    </row>
    <row r="925" spans="1:35">
      <c r="A925" s="438"/>
      <c r="B925" s="821"/>
      <c r="C925" s="821"/>
      <c r="D925" s="821"/>
      <c r="E925" s="821"/>
      <c r="F925" s="821"/>
      <c r="G925" s="821"/>
      <c r="H925" s="821"/>
      <c r="I925" s="821"/>
      <c r="J925" s="821"/>
      <c r="K925" s="821"/>
      <c r="L925" s="821"/>
      <c r="M925" s="821"/>
      <c r="N925" s="439"/>
      <c r="O925" s="822"/>
      <c r="P925" s="822"/>
      <c r="Q925" s="822"/>
      <c r="R925" s="822"/>
      <c r="S925" s="822"/>
      <c r="T925" s="822"/>
      <c r="U925" s="822"/>
      <c r="V925" s="822"/>
      <c r="W925" s="822"/>
      <c r="X925" s="822"/>
      <c r="Y925" s="822"/>
      <c r="Z925" s="822"/>
      <c r="AA925" s="822"/>
      <c r="AB925" s="822"/>
      <c r="AC925" s="822"/>
      <c r="AD925" s="822"/>
      <c r="AE925" s="822"/>
      <c r="AF925" s="822"/>
      <c r="AG925" s="822"/>
      <c r="AH925" s="822"/>
      <c r="AI925" t="str">
        <f>IF(ROUND(O924-Pasíva!D43,0)=0,"","CHYBA")</f>
        <v/>
      </c>
    </row>
    <row r="926" spans="1:35">
      <c r="A926" s="432" t="s">
        <v>672</v>
      </c>
      <c r="B926" s="463"/>
      <c r="C926" s="463"/>
      <c r="D926" s="463"/>
      <c r="E926" s="463"/>
      <c r="F926" s="463"/>
      <c r="G926" s="463"/>
      <c r="H926" s="463"/>
      <c r="I926" s="463"/>
      <c r="J926" s="463"/>
      <c r="K926" s="463"/>
      <c r="L926" s="463"/>
      <c r="M926" s="463"/>
      <c r="N926" s="433"/>
      <c r="O926" s="914">
        <v>583436</v>
      </c>
      <c r="P926" s="914"/>
      <c r="Q926" s="914"/>
      <c r="R926" s="914"/>
      <c r="S926" s="914"/>
      <c r="T926" s="914"/>
      <c r="U926" s="914"/>
      <c r="V926" s="914"/>
      <c r="W926" s="914"/>
      <c r="X926" s="914"/>
      <c r="Y926" s="914">
        <v>358633</v>
      </c>
      <c r="Z926" s="914"/>
      <c r="AA926" s="914"/>
      <c r="AB926" s="914"/>
      <c r="AC926" s="914"/>
      <c r="AD926" s="914"/>
      <c r="AE926" s="914"/>
      <c r="AF926" s="914"/>
      <c r="AG926" s="914"/>
      <c r="AH926" s="914"/>
    </row>
    <row r="927" spans="1:35">
      <c r="A927" s="434"/>
      <c r="B927" s="784"/>
      <c r="C927" s="784"/>
      <c r="D927" s="784"/>
      <c r="E927" s="784"/>
      <c r="F927" s="784"/>
      <c r="G927" s="784"/>
      <c r="H927" s="784"/>
      <c r="I927" s="784"/>
      <c r="J927" s="784"/>
      <c r="K927" s="784"/>
      <c r="L927" s="784"/>
      <c r="M927" s="784"/>
      <c r="N927" s="435"/>
      <c r="O927" s="914"/>
      <c r="P927" s="914"/>
      <c r="Q927" s="914"/>
      <c r="R927" s="914"/>
      <c r="S927" s="914"/>
      <c r="T927" s="914"/>
      <c r="U927" s="914"/>
      <c r="V927" s="914"/>
      <c r="W927" s="914"/>
      <c r="X927" s="914"/>
      <c r="Y927" s="914"/>
      <c r="Z927" s="914"/>
      <c r="AA927" s="914"/>
      <c r="AB927" s="914"/>
      <c r="AC927" s="914"/>
      <c r="AD927" s="914"/>
      <c r="AE927" s="914"/>
      <c r="AF927" s="914"/>
      <c r="AG927" s="914"/>
      <c r="AH927" s="914"/>
    </row>
    <row r="928" spans="1:35">
      <c r="A928" s="432" t="s">
        <v>671</v>
      </c>
      <c r="B928" s="463"/>
      <c r="C928" s="463"/>
      <c r="D928" s="463"/>
      <c r="E928" s="463"/>
      <c r="F928" s="463"/>
      <c r="G928" s="463"/>
      <c r="H928" s="463"/>
      <c r="I928" s="463"/>
      <c r="J928" s="463"/>
      <c r="K928" s="463"/>
      <c r="L928" s="463"/>
      <c r="M928" s="463"/>
      <c r="N928" s="433"/>
      <c r="O928" s="914">
        <v>0</v>
      </c>
      <c r="P928" s="914"/>
      <c r="Q928" s="914"/>
      <c r="R928" s="914"/>
      <c r="S928" s="914"/>
      <c r="T928" s="914"/>
      <c r="U928" s="914"/>
      <c r="V928" s="914"/>
      <c r="W928" s="914"/>
      <c r="X928" s="914"/>
      <c r="Y928" s="914">
        <v>0</v>
      </c>
      <c r="Z928" s="914"/>
      <c r="AA928" s="914"/>
      <c r="AB928" s="914"/>
      <c r="AC928" s="914"/>
      <c r="AD928" s="914"/>
      <c r="AE928" s="914"/>
      <c r="AF928" s="914"/>
      <c r="AG928" s="914"/>
      <c r="AH928" s="914"/>
    </row>
    <row r="929" spans="1:37">
      <c r="A929" s="434"/>
      <c r="B929" s="784"/>
      <c r="C929" s="784"/>
      <c r="D929" s="784"/>
      <c r="E929" s="784"/>
      <c r="F929" s="784"/>
      <c r="G929" s="784"/>
      <c r="H929" s="784"/>
      <c r="I929" s="784"/>
      <c r="J929" s="784"/>
      <c r="K929" s="784"/>
      <c r="L929" s="784"/>
      <c r="M929" s="784"/>
      <c r="N929" s="435"/>
      <c r="O929" s="914"/>
      <c r="P929" s="914"/>
      <c r="Q929" s="914"/>
      <c r="R929" s="914"/>
      <c r="S929" s="914"/>
      <c r="T929" s="914"/>
      <c r="U929" s="914"/>
      <c r="V929" s="914"/>
      <c r="W929" s="914"/>
      <c r="X929" s="914"/>
      <c r="Y929" s="914"/>
      <c r="Z929" s="914"/>
      <c r="AA929" s="914"/>
      <c r="AB929" s="914"/>
      <c r="AC929" s="914"/>
      <c r="AD929" s="914"/>
      <c r="AE929" s="914"/>
      <c r="AF929" s="914"/>
      <c r="AG929" s="914"/>
      <c r="AH929" s="914"/>
    </row>
    <row r="930" spans="1:37">
      <c r="A930" s="436" t="s">
        <v>670</v>
      </c>
      <c r="B930" s="820"/>
      <c r="C930" s="820"/>
      <c r="D930" s="820"/>
      <c r="E930" s="820"/>
      <c r="F930" s="820"/>
      <c r="G930" s="820"/>
      <c r="H930" s="820"/>
      <c r="I930" s="820"/>
      <c r="J930" s="820"/>
      <c r="K930" s="820"/>
      <c r="L930" s="820"/>
      <c r="M930" s="820"/>
      <c r="N930" s="437"/>
      <c r="O930" s="822">
        <f>SUM(O926:X929)</f>
        <v>583436</v>
      </c>
      <c r="P930" s="822"/>
      <c r="Q930" s="822"/>
      <c r="R930" s="822"/>
      <c r="S930" s="822"/>
      <c r="T930" s="822"/>
      <c r="U930" s="822"/>
      <c r="V930" s="822"/>
      <c r="W930" s="822"/>
      <c r="X930" s="822"/>
      <c r="Y930" s="822">
        <f>SUM(Y926:AH929)</f>
        <v>358633</v>
      </c>
      <c r="Z930" s="822"/>
      <c r="AA930" s="822"/>
      <c r="AB930" s="822"/>
      <c r="AC930" s="822"/>
      <c r="AD930" s="822"/>
      <c r="AE930" s="822"/>
      <c r="AF930" s="822"/>
      <c r="AG930" s="822"/>
      <c r="AH930" s="822"/>
      <c r="AI930" t="str">
        <f>IF(ROUND(Y930-Pasíva!E30+Pasíva!E42,0)=0,"","CHYBA")</f>
        <v/>
      </c>
      <c r="AK930" s="177"/>
    </row>
    <row r="931" spans="1:37">
      <c r="A931" s="438"/>
      <c r="B931" s="821"/>
      <c r="C931" s="821"/>
      <c r="D931" s="821"/>
      <c r="E931" s="821"/>
      <c r="F931" s="821"/>
      <c r="G931" s="821"/>
      <c r="H931" s="821"/>
      <c r="I931" s="821"/>
      <c r="J931" s="821"/>
      <c r="K931" s="821"/>
      <c r="L931" s="821"/>
      <c r="M931" s="821"/>
      <c r="N931" s="439"/>
      <c r="O931" s="822"/>
      <c r="P931" s="822"/>
      <c r="Q931" s="822"/>
      <c r="R931" s="822"/>
      <c r="S931" s="822"/>
      <c r="T931" s="822"/>
      <c r="U931" s="822"/>
      <c r="V931" s="822"/>
      <c r="W931" s="822"/>
      <c r="X931" s="822"/>
      <c r="Y931" s="822"/>
      <c r="Z931" s="822"/>
      <c r="AA931" s="822"/>
      <c r="AB931" s="822"/>
      <c r="AC931" s="822"/>
      <c r="AD931" s="822"/>
      <c r="AE931" s="822"/>
      <c r="AF931" s="822"/>
      <c r="AG931" s="822"/>
      <c r="AH931" s="822"/>
      <c r="AI931" t="str">
        <f>IF(ROUND(O930-Pasíva!D30+Pasíva!D42,0)=0,"","CHYBA")</f>
        <v/>
      </c>
    </row>
    <row r="932" spans="1:37">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row>
    <row r="933" spans="1:37">
      <c r="A933" s="394" t="s">
        <v>1463</v>
      </c>
      <c r="B933" s="394"/>
      <c r="C933" s="394"/>
      <c r="D933" s="394"/>
      <c r="E933" s="394"/>
      <c r="F933" s="394"/>
      <c r="G933" s="394"/>
      <c r="H933" s="394"/>
      <c r="I933" s="394"/>
      <c r="J933" s="394"/>
      <c r="K933" s="394"/>
      <c r="L933" s="394"/>
      <c r="M933" s="394"/>
      <c r="N933" s="394"/>
      <c r="O933" s="394"/>
      <c r="P933" s="394"/>
      <c r="Q933" s="394"/>
      <c r="R933" s="394"/>
      <c r="S933" s="394"/>
      <c r="T933" s="394"/>
      <c r="U933" s="394"/>
      <c r="V933" s="394"/>
      <c r="W933" s="394"/>
      <c r="X933" s="394"/>
      <c r="Y933" s="394"/>
      <c r="Z933" s="394"/>
      <c r="AA933" s="394"/>
      <c r="AB933" s="394"/>
      <c r="AC933" s="394"/>
      <c r="AD933" s="394"/>
      <c r="AE933" s="394"/>
      <c r="AF933" s="394"/>
      <c r="AG933" s="394"/>
      <c r="AH933" s="394"/>
    </row>
    <row r="934" spans="1:37">
      <c r="A934" s="182"/>
      <c r="B934" s="182"/>
      <c r="C934" s="182"/>
      <c r="D934" s="182"/>
      <c r="E934" s="182"/>
      <c r="F934" s="182"/>
      <c r="G934" s="182"/>
      <c r="H934" s="182"/>
      <c r="I934" s="182"/>
      <c r="J934" s="182"/>
      <c r="K934" s="182"/>
      <c r="L934" s="182"/>
      <c r="M934" s="182"/>
      <c r="N934" s="182"/>
      <c r="O934" s="182"/>
      <c r="P934" s="182"/>
      <c r="Q934" s="182"/>
      <c r="R934" s="182"/>
      <c r="S934" s="182"/>
      <c r="T934" s="182"/>
      <c r="U934" s="182"/>
      <c r="V934" s="182"/>
      <c r="W934" s="182"/>
      <c r="X934" s="182"/>
      <c r="Y934" s="182"/>
      <c r="Z934" s="182"/>
      <c r="AA934" s="182"/>
      <c r="AB934" s="182"/>
      <c r="AC934" s="182"/>
      <c r="AD934" s="182"/>
      <c r="AE934" s="182"/>
      <c r="AF934" s="182"/>
      <c r="AG934" s="182"/>
      <c r="AH934" s="182"/>
    </row>
    <row r="935" spans="1:37" hidden="1">
      <c r="A935" s="429" t="s">
        <v>669</v>
      </c>
      <c r="B935" s="429"/>
      <c r="C935" s="429"/>
      <c r="D935" s="429"/>
      <c r="E935" s="429"/>
      <c r="F935" s="429"/>
      <c r="G935" s="429"/>
      <c r="H935" s="429"/>
      <c r="I935" s="429"/>
      <c r="J935" s="429"/>
      <c r="K935" s="429"/>
      <c r="L935" s="429"/>
      <c r="M935" s="429"/>
      <c r="N935" s="429"/>
      <c r="O935" s="429" t="s">
        <v>1224</v>
      </c>
      <c r="P935" s="429"/>
      <c r="Q935" s="429"/>
      <c r="R935" s="429"/>
      <c r="S935" s="429"/>
      <c r="T935" s="429"/>
      <c r="U935" s="429"/>
      <c r="V935" s="429"/>
      <c r="W935" s="429"/>
      <c r="X935" s="429"/>
      <c r="Y935" s="429" t="s">
        <v>668</v>
      </c>
      <c r="Z935" s="429"/>
      <c r="AA935" s="429"/>
      <c r="AB935" s="429"/>
      <c r="AC935" s="429"/>
      <c r="AD935" s="429"/>
      <c r="AE935" s="429"/>
      <c r="AF935" s="429"/>
      <c r="AG935" s="429"/>
      <c r="AH935" s="429"/>
    </row>
    <row r="936" spans="1:37" hidden="1">
      <c r="A936" s="429"/>
      <c r="B936" s="429"/>
      <c r="C936" s="429"/>
      <c r="D936" s="429"/>
      <c r="E936" s="429"/>
      <c r="F936" s="429"/>
      <c r="G936" s="429"/>
      <c r="H936" s="429"/>
      <c r="I936" s="429"/>
      <c r="J936" s="429"/>
      <c r="K936" s="429"/>
      <c r="L936" s="429"/>
      <c r="M936" s="429"/>
      <c r="N936" s="429"/>
      <c r="O936" s="429"/>
      <c r="P936" s="429"/>
      <c r="Q936" s="429"/>
      <c r="R936" s="429"/>
      <c r="S936" s="429"/>
      <c r="T936" s="429"/>
      <c r="U936" s="429"/>
      <c r="V936" s="429"/>
      <c r="W936" s="429"/>
      <c r="X936" s="429"/>
      <c r="Y936" s="429"/>
      <c r="Z936" s="429"/>
      <c r="AA936" s="429"/>
      <c r="AB936" s="429"/>
      <c r="AC936" s="429"/>
      <c r="AD936" s="429"/>
      <c r="AE936" s="429"/>
      <c r="AF936" s="429"/>
      <c r="AG936" s="429"/>
      <c r="AH936" s="429"/>
    </row>
    <row r="937" spans="1:37" hidden="1">
      <c r="A937" s="430"/>
      <c r="B937" s="430"/>
      <c r="C937" s="430"/>
      <c r="D937" s="430"/>
      <c r="E937" s="430"/>
      <c r="F937" s="430"/>
      <c r="G937" s="430"/>
      <c r="H937" s="430"/>
      <c r="I937" s="430"/>
      <c r="J937" s="430"/>
      <c r="K937" s="430"/>
      <c r="L937" s="430"/>
      <c r="M937" s="430"/>
      <c r="N937" s="430"/>
      <c r="O937" s="915"/>
      <c r="P937" s="915"/>
      <c r="Q937" s="915"/>
      <c r="R937" s="915"/>
      <c r="S937" s="915"/>
      <c r="T937" s="915"/>
      <c r="U937" s="915"/>
      <c r="V937" s="915"/>
      <c r="W937" s="915"/>
      <c r="X937" s="915"/>
      <c r="Y937" s="430"/>
      <c r="Z937" s="430"/>
      <c r="AA937" s="430"/>
      <c r="AB937" s="430"/>
      <c r="AC937" s="430"/>
      <c r="AD937" s="430"/>
      <c r="AE937" s="430"/>
      <c r="AF937" s="430"/>
      <c r="AG937" s="430"/>
      <c r="AH937" s="430"/>
    </row>
    <row r="938" spans="1:37" hidden="1">
      <c r="A938" s="430"/>
      <c r="B938" s="430"/>
      <c r="C938" s="430"/>
      <c r="D938" s="430"/>
      <c r="E938" s="430"/>
      <c r="F938" s="430"/>
      <c r="G938" s="430"/>
      <c r="H938" s="430"/>
      <c r="I938" s="430"/>
      <c r="J938" s="430"/>
      <c r="K938" s="430"/>
      <c r="L938" s="430"/>
      <c r="M938" s="430"/>
      <c r="N938" s="430"/>
      <c r="O938" s="915"/>
      <c r="P938" s="915"/>
      <c r="Q938" s="915"/>
      <c r="R938" s="915"/>
      <c r="S938" s="915"/>
      <c r="T938" s="915"/>
      <c r="U938" s="915"/>
      <c r="V938" s="915"/>
      <c r="W938" s="915"/>
      <c r="X938" s="915"/>
      <c r="Y938" s="430"/>
      <c r="Z938" s="430"/>
      <c r="AA938" s="430"/>
      <c r="AB938" s="430"/>
      <c r="AC938" s="430"/>
      <c r="AD938" s="430"/>
      <c r="AE938" s="430"/>
      <c r="AF938" s="430"/>
      <c r="AG938" s="430"/>
      <c r="AH938" s="430"/>
    </row>
    <row r="939" spans="1:37">
      <c r="A939" s="182"/>
      <c r="B939" s="182"/>
      <c r="C939" s="182"/>
      <c r="D939" s="182"/>
      <c r="E939" s="182"/>
      <c r="F939" s="182"/>
      <c r="G939" s="182"/>
      <c r="H939" s="182"/>
      <c r="I939" s="182"/>
      <c r="J939" s="182"/>
      <c r="K939" s="182"/>
      <c r="L939" s="182"/>
      <c r="M939" s="182"/>
      <c r="N939" s="182"/>
      <c r="O939" s="182"/>
      <c r="P939" s="182"/>
      <c r="Q939" s="182"/>
      <c r="R939" s="182"/>
      <c r="S939" s="182"/>
      <c r="T939" s="182"/>
      <c r="U939" s="182"/>
      <c r="V939" s="182"/>
      <c r="W939" s="182"/>
      <c r="X939" s="182"/>
      <c r="Y939" s="182"/>
      <c r="Z939" s="182"/>
      <c r="AA939" s="182"/>
      <c r="AB939" s="182"/>
      <c r="AC939" s="182"/>
      <c r="AD939" s="182"/>
      <c r="AE939" s="182"/>
      <c r="AF939" s="182"/>
      <c r="AG939" s="182"/>
      <c r="AH939" s="182"/>
    </row>
    <row r="940" spans="1:37">
      <c r="A940" s="916"/>
      <c r="B940" s="917"/>
      <c r="C940" s="917"/>
      <c r="D940" s="917"/>
      <c r="E940" s="917"/>
      <c r="F940" s="917"/>
      <c r="G940" s="917"/>
      <c r="H940" s="917"/>
      <c r="I940" s="917"/>
      <c r="J940" s="917"/>
      <c r="K940" s="917"/>
      <c r="L940" s="917"/>
      <c r="M940" s="917"/>
      <c r="N940" s="917"/>
      <c r="O940" s="917"/>
      <c r="P940" s="917"/>
      <c r="Q940" s="917"/>
      <c r="R940" s="917"/>
      <c r="S940" s="917"/>
      <c r="T940" s="917"/>
      <c r="U940" s="917"/>
      <c r="V940" s="917"/>
      <c r="W940" s="917"/>
      <c r="X940" s="917"/>
      <c r="Y940" s="917"/>
      <c r="Z940" s="917"/>
      <c r="AA940" s="917"/>
      <c r="AB940" s="917"/>
      <c r="AC940" s="917"/>
      <c r="AD940" s="917"/>
      <c r="AE940" s="917"/>
      <c r="AF940" s="917"/>
      <c r="AG940" s="917"/>
      <c r="AH940" s="917"/>
    </row>
    <row r="941" spans="1:37">
      <c r="A941" s="182"/>
      <c r="B941" s="182"/>
      <c r="C941" s="182"/>
      <c r="D941" s="182"/>
      <c r="E941" s="182"/>
      <c r="F941" s="182"/>
      <c r="G941" s="182"/>
      <c r="H941" s="182"/>
      <c r="I941" s="182"/>
      <c r="J941" s="182"/>
      <c r="K941" s="182"/>
      <c r="L941" s="182"/>
      <c r="M941" s="182"/>
      <c r="N941" s="182"/>
      <c r="O941" s="182"/>
      <c r="P941" s="182"/>
      <c r="Q941" s="182"/>
      <c r="R941" s="182"/>
      <c r="S941" s="182"/>
      <c r="T941" s="182"/>
      <c r="U941" s="182"/>
      <c r="V941" s="182"/>
      <c r="W941" s="182"/>
      <c r="X941" s="182"/>
      <c r="Y941" s="182"/>
      <c r="Z941" s="182"/>
      <c r="AA941" s="182"/>
      <c r="AB941" s="182"/>
      <c r="AC941" s="182"/>
      <c r="AD941" s="182"/>
      <c r="AE941" s="182"/>
      <c r="AF941" s="182"/>
      <c r="AG941" s="182"/>
      <c r="AH941" s="182"/>
      <c r="AI941" s="177"/>
      <c r="AJ941" s="154"/>
      <c r="AK941" s="177"/>
    </row>
    <row r="942" spans="1:37">
      <c r="A942" s="391" t="s">
        <v>667</v>
      </c>
      <c r="B942" s="396"/>
      <c r="C942" s="396"/>
      <c r="D942" s="396"/>
      <c r="E942" s="396"/>
      <c r="F942" s="396"/>
      <c r="G942" s="396"/>
      <c r="H942" s="396"/>
      <c r="I942" s="396"/>
      <c r="J942" s="396"/>
      <c r="K942" s="396"/>
      <c r="L942" s="396"/>
      <c r="M942" s="396"/>
      <c r="N942" s="396"/>
      <c r="O942" s="396"/>
      <c r="P942" s="396"/>
      <c r="Q942" s="396"/>
      <c r="R942" s="396"/>
      <c r="S942" s="396"/>
      <c r="T942" s="396"/>
      <c r="U942" s="396"/>
      <c r="V942" s="396"/>
      <c r="W942" s="396"/>
      <c r="X942" s="396"/>
      <c r="Y942" s="396"/>
      <c r="Z942" s="396"/>
      <c r="AA942" s="396"/>
      <c r="AB942" s="396"/>
      <c r="AC942" s="396"/>
      <c r="AD942" s="396"/>
      <c r="AE942" s="396"/>
      <c r="AF942" s="396"/>
      <c r="AG942" s="396"/>
      <c r="AH942" s="396"/>
    </row>
    <row r="943" spans="1:37">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row>
    <row r="944" spans="1:37">
      <c r="A944" s="420" t="s">
        <v>133</v>
      </c>
      <c r="B944" s="420"/>
      <c r="C944" s="420"/>
      <c r="D944" s="420"/>
      <c r="E944" s="420"/>
      <c r="F944" s="420"/>
      <c r="G944" s="420"/>
      <c r="H944" s="420"/>
      <c r="I944" s="420"/>
      <c r="J944" s="420"/>
      <c r="K944" s="420"/>
      <c r="L944" s="420"/>
      <c r="M944" s="420"/>
      <c r="N944" s="420"/>
      <c r="O944" s="420" t="s">
        <v>58</v>
      </c>
      <c r="P944" s="420"/>
      <c r="Q944" s="420"/>
      <c r="R944" s="420"/>
      <c r="S944" s="420"/>
      <c r="T944" s="420"/>
      <c r="U944" s="420"/>
      <c r="V944" s="420"/>
      <c r="W944" s="420"/>
      <c r="X944" s="420"/>
      <c r="Y944" s="420" t="s">
        <v>59</v>
      </c>
      <c r="Z944" s="420"/>
      <c r="AA944" s="420"/>
      <c r="AB944" s="420"/>
      <c r="AC944" s="420"/>
      <c r="AD944" s="420"/>
      <c r="AE944" s="420"/>
      <c r="AF944" s="420"/>
      <c r="AG944" s="420"/>
      <c r="AH944" s="420"/>
    </row>
    <row r="945" spans="1:35">
      <c r="A945" s="420"/>
      <c r="B945" s="420"/>
      <c r="C945" s="420"/>
      <c r="D945" s="420"/>
      <c r="E945" s="420"/>
      <c r="F945" s="420"/>
      <c r="G945" s="420"/>
      <c r="H945" s="420"/>
      <c r="I945" s="420"/>
      <c r="J945" s="420"/>
      <c r="K945" s="420"/>
      <c r="L945" s="420"/>
      <c r="M945" s="420"/>
      <c r="N945" s="420"/>
      <c r="O945" s="420"/>
      <c r="P945" s="420"/>
      <c r="Q945" s="420"/>
      <c r="R945" s="420"/>
      <c r="S945" s="420"/>
      <c r="T945" s="420"/>
      <c r="U945" s="420"/>
      <c r="V945" s="420"/>
      <c r="W945" s="420"/>
      <c r="X945" s="420"/>
      <c r="Y945" s="420"/>
      <c r="Z945" s="420"/>
      <c r="AA945" s="420"/>
      <c r="AB945" s="420"/>
      <c r="AC945" s="420"/>
      <c r="AD945" s="420"/>
      <c r="AE945" s="420"/>
      <c r="AF945" s="420"/>
      <c r="AG945" s="420"/>
      <c r="AH945" s="420"/>
    </row>
    <row r="946" spans="1:35">
      <c r="A946" s="436" t="s">
        <v>666</v>
      </c>
      <c r="B946" s="820"/>
      <c r="C946" s="820"/>
      <c r="D946" s="820"/>
      <c r="E946" s="820"/>
      <c r="F946" s="820"/>
      <c r="G946" s="820"/>
      <c r="H946" s="820"/>
      <c r="I946" s="820"/>
      <c r="J946" s="820"/>
      <c r="K946" s="820"/>
      <c r="L946" s="820"/>
      <c r="M946" s="820"/>
      <c r="N946" s="437"/>
      <c r="O946" s="786">
        <v>54171</v>
      </c>
      <c r="P946" s="786"/>
      <c r="Q946" s="786"/>
      <c r="R946" s="786"/>
      <c r="S946" s="786"/>
      <c r="T946" s="786"/>
      <c r="U946" s="786"/>
      <c r="V946" s="786"/>
      <c r="W946" s="786"/>
      <c r="X946" s="786"/>
      <c r="Y946" s="786">
        <v>30455</v>
      </c>
      <c r="Z946" s="786"/>
      <c r="AA946" s="786"/>
      <c r="AB946" s="786"/>
      <c r="AC946" s="786"/>
      <c r="AD946" s="786"/>
      <c r="AE946" s="786"/>
      <c r="AF946" s="786"/>
      <c r="AG946" s="786"/>
      <c r="AH946" s="786"/>
    </row>
    <row r="947" spans="1:35">
      <c r="A947" s="438"/>
      <c r="B947" s="821"/>
      <c r="C947" s="821"/>
      <c r="D947" s="821"/>
      <c r="E947" s="821"/>
      <c r="F947" s="821"/>
      <c r="G947" s="821"/>
      <c r="H947" s="821"/>
      <c r="I947" s="821"/>
      <c r="J947" s="821"/>
      <c r="K947" s="821"/>
      <c r="L947" s="821"/>
      <c r="M947" s="821"/>
      <c r="N947" s="439"/>
      <c r="O947" s="786"/>
      <c r="P947" s="786"/>
      <c r="Q947" s="786"/>
      <c r="R947" s="786"/>
      <c r="S947" s="786"/>
      <c r="T947" s="786"/>
      <c r="U947" s="786"/>
      <c r="V947" s="786"/>
      <c r="W947" s="786"/>
      <c r="X947" s="786"/>
      <c r="Y947" s="786"/>
      <c r="Z947" s="786"/>
      <c r="AA947" s="786"/>
      <c r="AB947" s="786"/>
      <c r="AC947" s="786"/>
      <c r="AD947" s="786"/>
      <c r="AE947" s="786"/>
      <c r="AF947" s="786"/>
      <c r="AG947" s="786"/>
      <c r="AH947" s="786"/>
    </row>
    <row r="948" spans="1:35">
      <c r="A948" s="432" t="s">
        <v>665</v>
      </c>
      <c r="B948" s="463"/>
      <c r="C948" s="463"/>
      <c r="D948" s="463"/>
      <c r="E948" s="463"/>
      <c r="F948" s="463"/>
      <c r="G948" s="463"/>
      <c r="H948" s="463"/>
      <c r="I948" s="463"/>
      <c r="J948" s="463"/>
      <c r="K948" s="463"/>
      <c r="L948" s="463"/>
      <c r="M948" s="463"/>
      <c r="N948" s="433"/>
      <c r="O948" s="786">
        <v>66265</v>
      </c>
      <c r="P948" s="786"/>
      <c r="Q948" s="786"/>
      <c r="R948" s="786"/>
      <c r="S948" s="786"/>
      <c r="T948" s="786"/>
      <c r="U948" s="786"/>
      <c r="V948" s="786"/>
      <c r="W948" s="786"/>
      <c r="X948" s="786"/>
      <c r="Y948" s="786">
        <v>72503</v>
      </c>
      <c r="Z948" s="786"/>
      <c r="AA948" s="786"/>
      <c r="AB948" s="786"/>
      <c r="AC948" s="786"/>
      <c r="AD948" s="786"/>
      <c r="AE948" s="786"/>
      <c r="AF948" s="786"/>
      <c r="AG948" s="786"/>
      <c r="AH948" s="786"/>
    </row>
    <row r="949" spans="1:35">
      <c r="A949" s="434"/>
      <c r="B949" s="784"/>
      <c r="C949" s="784"/>
      <c r="D949" s="784"/>
      <c r="E949" s="784"/>
      <c r="F949" s="784"/>
      <c r="G949" s="784"/>
      <c r="H949" s="784"/>
      <c r="I949" s="784"/>
      <c r="J949" s="784"/>
      <c r="K949" s="784"/>
      <c r="L949" s="784"/>
      <c r="M949" s="784"/>
      <c r="N949" s="435"/>
      <c r="O949" s="786"/>
      <c r="P949" s="786"/>
      <c r="Q949" s="786"/>
      <c r="R949" s="786"/>
      <c r="S949" s="786"/>
      <c r="T949" s="786"/>
      <c r="U949" s="786"/>
      <c r="V949" s="786"/>
      <c r="W949" s="786"/>
      <c r="X949" s="786"/>
      <c r="Y949" s="786"/>
      <c r="Z949" s="786"/>
      <c r="AA949" s="786"/>
      <c r="AB949" s="786"/>
      <c r="AC949" s="786"/>
      <c r="AD949" s="786"/>
      <c r="AE949" s="786"/>
      <c r="AF949" s="786"/>
      <c r="AG949" s="786"/>
      <c r="AH949" s="786"/>
    </row>
    <row r="950" spans="1:35">
      <c r="A950" s="432" t="s">
        <v>664</v>
      </c>
      <c r="B950" s="463"/>
      <c r="C950" s="463"/>
      <c r="D950" s="463"/>
      <c r="E950" s="463"/>
      <c r="F950" s="463"/>
      <c r="G950" s="463"/>
      <c r="H950" s="463"/>
      <c r="I950" s="463"/>
      <c r="J950" s="463"/>
      <c r="K950" s="463"/>
      <c r="L950" s="463"/>
      <c r="M950" s="463"/>
      <c r="N950" s="433"/>
      <c r="O950" s="786">
        <v>0</v>
      </c>
      <c r="P950" s="786"/>
      <c r="Q950" s="786"/>
      <c r="R950" s="786"/>
      <c r="S950" s="786"/>
      <c r="T950" s="786"/>
      <c r="U950" s="786"/>
      <c r="V950" s="786"/>
      <c r="W950" s="786"/>
      <c r="X950" s="786"/>
      <c r="Y950" s="786">
        <v>18954</v>
      </c>
      <c r="Z950" s="786"/>
      <c r="AA950" s="786"/>
      <c r="AB950" s="786"/>
      <c r="AC950" s="786"/>
      <c r="AD950" s="786"/>
      <c r="AE950" s="786"/>
      <c r="AF950" s="786"/>
      <c r="AG950" s="786"/>
      <c r="AH950" s="786"/>
    </row>
    <row r="951" spans="1:35">
      <c r="A951" s="434"/>
      <c r="B951" s="784"/>
      <c r="C951" s="784"/>
      <c r="D951" s="784"/>
      <c r="E951" s="784"/>
      <c r="F951" s="784"/>
      <c r="G951" s="784"/>
      <c r="H951" s="784"/>
      <c r="I951" s="784"/>
      <c r="J951" s="784"/>
      <c r="K951" s="784"/>
      <c r="L951" s="784"/>
      <c r="M951" s="784"/>
      <c r="N951" s="435"/>
      <c r="O951" s="786"/>
      <c r="P951" s="786"/>
      <c r="Q951" s="786"/>
      <c r="R951" s="786"/>
      <c r="S951" s="786"/>
      <c r="T951" s="786"/>
      <c r="U951" s="786"/>
      <c r="V951" s="786"/>
      <c r="W951" s="786"/>
      <c r="X951" s="786"/>
      <c r="Y951" s="786"/>
      <c r="Z951" s="786"/>
      <c r="AA951" s="786"/>
      <c r="AB951" s="786"/>
      <c r="AC951" s="786"/>
      <c r="AD951" s="786"/>
      <c r="AE951" s="786"/>
      <c r="AF951" s="786"/>
      <c r="AG951" s="786"/>
      <c r="AH951" s="786"/>
    </row>
    <row r="952" spans="1:35">
      <c r="A952" s="432" t="s">
        <v>663</v>
      </c>
      <c r="B952" s="463"/>
      <c r="C952" s="463"/>
      <c r="D952" s="463"/>
      <c r="E952" s="463"/>
      <c r="F952" s="463"/>
      <c r="G952" s="463"/>
      <c r="H952" s="463"/>
      <c r="I952" s="463"/>
      <c r="J952" s="463"/>
      <c r="K952" s="463"/>
      <c r="L952" s="463"/>
      <c r="M952" s="463"/>
      <c r="N952" s="433"/>
      <c r="O952" s="786">
        <v>0</v>
      </c>
      <c r="P952" s="786"/>
      <c r="Q952" s="786"/>
      <c r="R952" s="786"/>
      <c r="S952" s="786"/>
      <c r="T952" s="786"/>
      <c r="U952" s="786"/>
      <c r="V952" s="786"/>
      <c r="W952" s="786"/>
      <c r="X952" s="786"/>
      <c r="Y952" s="786">
        <v>0</v>
      </c>
      <c r="Z952" s="786"/>
      <c r="AA952" s="786"/>
      <c r="AB952" s="786"/>
      <c r="AC952" s="786"/>
      <c r="AD952" s="786"/>
      <c r="AE952" s="786"/>
      <c r="AF952" s="786"/>
      <c r="AG952" s="786"/>
      <c r="AH952" s="786"/>
    </row>
    <row r="953" spans="1:35">
      <c r="A953" s="434"/>
      <c r="B953" s="784"/>
      <c r="C953" s="784"/>
      <c r="D953" s="784"/>
      <c r="E953" s="784"/>
      <c r="F953" s="784"/>
      <c r="G953" s="784"/>
      <c r="H953" s="784"/>
      <c r="I953" s="784"/>
      <c r="J953" s="784"/>
      <c r="K953" s="784"/>
      <c r="L953" s="784"/>
      <c r="M953" s="784"/>
      <c r="N953" s="435"/>
      <c r="O953" s="786"/>
      <c r="P953" s="786"/>
      <c r="Q953" s="786"/>
      <c r="R953" s="786"/>
      <c r="S953" s="786"/>
      <c r="T953" s="786"/>
      <c r="U953" s="786"/>
      <c r="V953" s="786"/>
      <c r="W953" s="786"/>
      <c r="X953" s="786"/>
      <c r="Y953" s="786"/>
      <c r="Z953" s="786"/>
      <c r="AA953" s="786"/>
      <c r="AB953" s="786"/>
      <c r="AC953" s="786"/>
      <c r="AD953" s="786"/>
      <c r="AE953" s="786"/>
      <c r="AF953" s="786"/>
      <c r="AG953" s="786"/>
      <c r="AH953" s="786"/>
    </row>
    <row r="954" spans="1:35">
      <c r="A954" s="436" t="s">
        <v>662</v>
      </c>
      <c r="B954" s="820"/>
      <c r="C954" s="820"/>
      <c r="D954" s="820"/>
      <c r="E954" s="820"/>
      <c r="F954" s="820"/>
      <c r="G954" s="820"/>
      <c r="H954" s="820"/>
      <c r="I954" s="820"/>
      <c r="J954" s="820"/>
      <c r="K954" s="820"/>
      <c r="L954" s="820"/>
      <c r="M954" s="820"/>
      <c r="N954" s="437"/>
      <c r="O954" s="822">
        <f>SUM(O948:X953)</f>
        <v>66265</v>
      </c>
      <c r="P954" s="822"/>
      <c r="Q954" s="822"/>
      <c r="R954" s="822"/>
      <c r="S954" s="822"/>
      <c r="T954" s="822"/>
      <c r="U954" s="822"/>
      <c r="V954" s="822"/>
      <c r="W954" s="822"/>
      <c r="X954" s="822"/>
      <c r="Y954" s="822">
        <f>SUM(Y948:AH953)</f>
        <v>91457</v>
      </c>
      <c r="Z954" s="822"/>
      <c r="AA954" s="822"/>
      <c r="AB954" s="822"/>
      <c r="AC954" s="822"/>
      <c r="AD954" s="822"/>
      <c r="AE954" s="822"/>
      <c r="AF954" s="822"/>
      <c r="AG954" s="822"/>
      <c r="AH954" s="822"/>
    </row>
    <row r="955" spans="1:35">
      <c r="A955" s="438"/>
      <c r="B955" s="821"/>
      <c r="C955" s="821"/>
      <c r="D955" s="821"/>
      <c r="E955" s="821"/>
      <c r="F955" s="821"/>
      <c r="G955" s="821"/>
      <c r="H955" s="821"/>
      <c r="I955" s="821"/>
      <c r="J955" s="821"/>
      <c r="K955" s="821"/>
      <c r="L955" s="821"/>
      <c r="M955" s="821"/>
      <c r="N955" s="439"/>
      <c r="O955" s="822"/>
      <c r="P955" s="822"/>
      <c r="Q955" s="822"/>
      <c r="R955" s="822"/>
      <c r="S955" s="822"/>
      <c r="T955" s="822"/>
      <c r="U955" s="822"/>
      <c r="V955" s="822"/>
      <c r="W955" s="822"/>
      <c r="X955" s="822"/>
      <c r="Y955" s="822"/>
      <c r="Z955" s="822"/>
      <c r="AA955" s="822"/>
      <c r="AB955" s="822"/>
      <c r="AC955" s="822"/>
      <c r="AD955" s="822"/>
      <c r="AE955" s="822"/>
      <c r="AF955" s="822"/>
      <c r="AG955" s="822"/>
      <c r="AH955" s="822"/>
    </row>
    <row r="956" spans="1:35">
      <c r="A956" s="436" t="s">
        <v>661</v>
      </c>
      <c r="B956" s="820"/>
      <c r="C956" s="820"/>
      <c r="D956" s="820"/>
      <c r="E956" s="820"/>
      <c r="F956" s="820"/>
      <c r="G956" s="820"/>
      <c r="H956" s="820"/>
      <c r="I956" s="820"/>
      <c r="J956" s="820"/>
      <c r="K956" s="820"/>
      <c r="L956" s="820"/>
      <c r="M956" s="820"/>
      <c r="N956" s="437"/>
      <c r="O956" s="822">
        <v>81615</v>
      </c>
      <c r="P956" s="822"/>
      <c r="Q956" s="822"/>
      <c r="R956" s="822"/>
      <c r="S956" s="822"/>
      <c r="T956" s="822"/>
      <c r="U956" s="822"/>
      <c r="V956" s="822"/>
      <c r="W956" s="822"/>
      <c r="X956" s="822"/>
      <c r="Y956" s="822">
        <v>67741</v>
      </c>
      <c r="Z956" s="822"/>
      <c r="AA956" s="822"/>
      <c r="AB956" s="822"/>
      <c r="AC956" s="822"/>
      <c r="AD956" s="822"/>
      <c r="AE956" s="822"/>
      <c r="AF956" s="822"/>
      <c r="AG956" s="822"/>
      <c r="AH956" s="822"/>
    </row>
    <row r="957" spans="1:35">
      <c r="A957" s="438"/>
      <c r="B957" s="821"/>
      <c r="C957" s="821"/>
      <c r="D957" s="821"/>
      <c r="E957" s="821"/>
      <c r="F957" s="821"/>
      <c r="G957" s="821"/>
      <c r="H957" s="821"/>
      <c r="I957" s="821"/>
      <c r="J957" s="821"/>
      <c r="K957" s="821"/>
      <c r="L957" s="821"/>
      <c r="M957" s="821"/>
      <c r="N957" s="439"/>
      <c r="O957" s="822"/>
      <c r="P957" s="822"/>
      <c r="Q957" s="822"/>
      <c r="R957" s="822"/>
      <c r="S957" s="822"/>
      <c r="T957" s="822"/>
      <c r="U957" s="822"/>
      <c r="V957" s="822"/>
      <c r="W957" s="822"/>
      <c r="X957" s="822"/>
      <c r="Y957" s="822"/>
      <c r="Z957" s="822"/>
      <c r="AA957" s="822"/>
      <c r="AB957" s="822"/>
      <c r="AC957" s="822"/>
      <c r="AD957" s="822"/>
      <c r="AE957" s="822"/>
      <c r="AF957" s="822"/>
      <c r="AG957" s="822"/>
      <c r="AH957" s="822"/>
    </row>
    <row r="958" spans="1:35">
      <c r="A958" s="436" t="s">
        <v>660</v>
      </c>
      <c r="B958" s="820"/>
      <c r="C958" s="820"/>
      <c r="D958" s="820"/>
      <c r="E958" s="820"/>
      <c r="F958" s="820"/>
      <c r="G958" s="820"/>
      <c r="H958" s="820"/>
      <c r="I958" s="820"/>
      <c r="J958" s="820"/>
      <c r="K958" s="820"/>
      <c r="L958" s="820"/>
      <c r="M958" s="820"/>
      <c r="N958" s="437"/>
      <c r="O958" s="822">
        <f>O946+O954-O956</f>
        <v>38821</v>
      </c>
      <c r="P958" s="822"/>
      <c r="Q958" s="822"/>
      <c r="R958" s="822"/>
      <c r="S958" s="822"/>
      <c r="T958" s="822"/>
      <c r="U958" s="822"/>
      <c r="V958" s="822"/>
      <c r="W958" s="822"/>
      <c r="X958" s="822"/>
      <c r="Y958" s="822">
        <f>Y946+Y954-Y956</f>
        <v>54171</v>
      </c>
      <c r="Z958" s="822"/>
      <c r="AA958" s="822"/>
      <c r="AB958" s="822"/>
      <c r="AC958" s="822"/>
      <c r="AD958" s="822"/>
      <c r="AE958" s="822"/>
      <c r="AF958" s="822"/>
      <c r="AG958" s="822"/>
      <c r="AH958" s="822"/>
      <c r="AI958" t="str">
        <f>IF(ROUND(Y958-Pasíva!E40,0)=0,"","CHYBA")</f>
        <v/>
      </c>
    </row>
    <row r="959" spans="1:35">
      <c r="A959" s="438"/>
      <c r="B959" s="821"/>
      <c r="C959" s="821"/>
      <c r="D959" s="821"/>
      <c r="E959" s="821"/>
      <c r="F959" s="821"/>
      <c r="G959" s="821"/>
      <c r="H959" s="821"/>
      <c r="I959" s="821"/>
      <c r="J959" s="821"/>
      <c r="K959" s="821"/>
      <c r="L959" s="821"/>
      <c r="M959" s="821"/>
      <c r="N959" s="439"/>
      <c r="O959" s="822"/>
      <c r="P959" s="822"/>
      <c r="Q959" s="822"/>
      <c r="R959" s="822"/>
      <c r="S959" s="822"/>
      <c r="T959" s="822"/>
      <c r="U959" s="822"/>
      <c r="V959" s="822"/>
      <c r="W959" s="822"/>
      <c r="X959" s="822"/>
      <c r="Y959" s="822"/>
      <c r="Z959" s="822"/>
      <c r="AA959" s="822"/>
      <c r="AB959" s="822"/>
      <c r="AC959" s="822"/>
      <c r="AD959" s="822"/>
      <c r="AE959" s="822"/>
      <c r="AF959" s="822"/>
      <c r="AG959" s="822"/>
      <c r="AH959" s="822"/>
      <c r="AI959" t="str">
        <f>IF(ROUND(O958-Pasíva!D40,0)=0,"","CHYBA")</f>
        <v/>
      </c>
    </row>
    <row r="960" spans="1:35">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row>
    <row r="961" spans="1:37" s="157" customFormat="1">
      <c r="A961" s="155"/>
      <c r="B961" s="156"/>
      <c r="C961" s="156"/>
      <c r="D961" s="156"/>
      <c r="E961" s="156"/>
      <c r="F961" s="156"/>
      <c r="G961" s="156"/>
      <c r="H961" s="156"/>
      <c r="I961" s="156"/>
      <c r="J961" s="156"/>
      <c r="K961" s="156"/>
      <c r="L961" s="156"/>
      <c r="M961" s="156"/>
      <c r="N961" s="156"/>
      <c r="O961" s="156"/>
      <c r="P961" s="156"/>
      <c r="Q961" s="156"/>
      <c r="R961" s="156"/>
      <c r="S961" s="156"/>
      <c r="T961" s="156"/>
      <c r="U961" s="156"/>
      <c r="V961" s="156"/>
      <c r="W961" s="156"/>
      <c r="X961" s="156"/>
      <c r="Y961" s="156"/>
      <c r="Z961" s="156"/>
      <c r="AA961" s="156"/>
      <c r="AB961" s="156"/>
      <c r="AC961" s="156"/>
      <c r="AD961" s="156"/>
      <c r="AE961" s="156"/>
      <c r="AF961" s="156"/>
      <c r="AG961" s="156"/>
      <c r="AH961" s="156"/>
      <c r="AK961" s="165"/>
    </row>
    <row r="962" spans="1:37" s="157" customFormat="1" ht="48.75" customHeight="1">
      <c r="A962" s="502" t="s">
        <v>1556</v>
      </c>
      <c r="B962" s="502"/>
      <c r="C962" s="502"/>
      <c r="D962" s="502"/>
      <c r="E962" s="502"/>
      <c r="F962" s="502"/>
      <c r="G962" s="502"/>
      <c r="H962" s="502"/>
      <c r="I962" s="502"/>
      <c r="J962" s="502"/>
      <c r="K962" s="502"/>
      <c r="L962" s="502"/>
      <c r="M962" s="502"/>
      <c r="N962" s="502"/>
      <c r="O962" s="502"/>
      <c r="P962" s="502"/>
      <c r="Q962" s="502"/>
      <c r="R962" s="502"/>
      <c r="S962" s="502"/>
      <c r="T962" s="502"/>
      <c r="U962" s="502"/>
      <c r="V962" s="502"/>
      <c r="W962" s="502"/>
      <c r="X962" s="502"/>
      <c r="Y962" s="502"/>
      <c r="Z962" s="502"/>
      <c r="AA962" s="502"/>
      <c r="AB962" s="502"/>
      <c r="AC962" s="502"/>
      <c r="AD962" s="502"/>
      <c r="AE962" s="502"/>
      <c r="AF962" s="502"/>
      <c r="AG962" s="502"/>
      <c r="AH962" s="502"/>
      <c r="AK962" s="165"/>
    </row>
    <row r="963" spans="1:37">
      <c r="A963" s="16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7">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7">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7" hidden="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row>
    <row r="967" spans="1:37" hidden="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row>
    <row r="968" spans="1:37" hidden="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row>
    <row r="969" spans="1:37" hidden="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row>
    <row r="970" spans="1:37" hidden="1"/>
    <row r="971" spans="1:37" hidden="1"/>
    <row r="972" spans="1:37" hidden="1"/>
    <row r="973" spans="1:37">
      <c r="A973" s="13" t="s">
        <v>184</v>
      </c>
      <c r="B973" s="13"/>
      <c r="C973" s="13"/>
      <c r="D973" s="13" t="s">
        <v>1464</v>
      </c>
      <c r="E973" s="13"/>
      <c r="F973" s="13"/>
      <c r="G973" s="13"/>
      <c r="H973" s="13"/>
      <c r="I973" s="13"/>
      <c r="J973" s="13"/>
      <c r="K973" s="13"/>
      <c r="L973" s="13"/>
      <c r="M973" s="13"/>
      <c r="N973" s="13"/>
      <c r="O973" s="13"/>
      <c r="P973" s="13"/>
      <c r="Q973" s="13"/>
      <c r="R973" s="13"/>
      <c r="S973" s="13"/>
      <c r="T973" s="5"/>
      <c r="U973" s="5"/>
      <c r="V973" s="5"/>
      <c r="W973" s="5"/>
      <c r="X973" s="5"/>
      <c r="Y973" s="5"/>
      <c r="Z973" s="5"/>
      <c r="AA973" s="5"/>
      <c r="AB973" s="5"/>
      <c r="AC973" s="5"/>
      <c r="AD973" s="5"/>
      <c r="AE973" s="5"/>
      <c r="AF973" s="5"/>
      <c r="AG973" s="5"/>
      <c r="AH973" s="5"/>
    </row>
    <row r="974" spans="1:37">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row>
    <row r="975" spans="1:37" hidden="1">
      <c r="A975" s="5" t="s">
        <v>185</v>
      </c>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7" hidden="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row>
    <row r="977" spans="1:34" hidden="1">
      <c r="A977" s="562" t="s">
        <v>186</v>
      </c>
      <c r="B977" s="563"/>
      <c r="C977" s="563"/>
      <c r="D977" s="563"/>
      <c r="E977" s="563"/>
      <c r="F977" s="564"/>
      <c r="G977" s="562" t="s">
        <v>187</v>
      </c>
      <c r="H977" s="563"/>
      <c r="I977" s="563"/>
      <c r="J977" s="563"/>
      <c r="K977" s="563"/>
      <c r="L977" s="564"/>
      <c r="M977" s="562" t="s">
        <v>188</v>
      </c>
      <c r="N977" s="563"/>
      <c r="O977" s="563"/>
      <c r="P977" s="563"/>
      <c r="Q977" s="563"/>
      <c r="R977" s="564"/>
      <c r="S977" s="562" t="s">
        <v>189</v>
      </c>
      <c r="T977" s="563"/>
      <c r="U977" s="563"/>
      <c r="V977" s="563"/>
      <c r="W977" s="563"/>
      <c r="X977" s="564"/>
      <c r="Y977" s="562" t="s">
        <v>190</v>
      </c>
      <c r="Z977" s="563"/>
      <c r="AA977" s="563"/>
      <c r="AB977" s="563"/>
      <c r="AC977" s="563"/>
      <c r="AD977" s="564"/>
      <c r="AE977" s="562" t="s">
        <v>191</v>
      </c>
      <c r="AF977" s="563"/>
      <c r="AG977" s="563"/>
      <c r="AH977" s="564"/>
    </row>
    <row r="978" spans="1:34" hidden="1">
      <c r="A978" s="565"/>
      <c r="B978" s="566"/>
      <c r="C978" s="566"/>
      <c r="D978" s="566"/>
      <c r="E978" s="566"/>
      <c r="F978" s="567"/>
      <c r="G978" s="565"/>
      <c r="H978" s="566"/>
      <c r="I978" s="566"/>
      <c r="J978" s="566"/>
      <c r="K978" s="566"/>
      <c r="L978" s="567"/>
      <c r="M978" s="565"/>
      <c r="N978" s="566"/>
      <c r="O978" s="566"/>
      <c r="P978" s="566"/>
      <c r="Q978" s="566"/>
      <c r="R978" s="567"/>
      <c r="S978" s="565"/>
      <c r="T978" s="566"/>
      <c r="U978" s="566"/>
      <c r="V978" s="566"/>
      <c r="W978" s="566"/>
      <c r="X978" s="567"/>
      <c r="Y978" s="565"/>
      <c r="Z978" s="566"/>
      <c r="AA978" s="566"/>
      <c r="AB978" s="566"/>
      <c r="AC978" s="566"/>
      <c r="AD978" s="567"/>
      <c r="AE978" s="565"/>
      <c r="AF978" s="566"/>
      <c r="AG978" s="566"/>
      <c r="AH978" s="567"/>
    </row>
    <row r="979" spans="1:34" hidden="1">
      <c r="A979" s="710"/>
      <c r="B979" s="711"/>
      <c r="C979" s="711"/>
      <c r="D979" s="711"/>
      <c r="E979" s="711"/>
      <c r="F979" s="770"/>
      <c r="G979" s="919"/>
      <c r="H979" s="920"/>
      <c r="I979" s="920"/>
      <c r="J979" s="920"/>
      <c r="K979" s="920"/>
      <c r="L979" s="921"/>
      <c r="M979" s="919"/>
      <c r="N979" s="920"/>
      <c r="O979" s="920"/>
      <c r="P979" s="920"/>
      <c r="Q979" s="920"/>
      <c r="R979" s="921"/>
      <c r="S979" s="925"/>
      <c r="T979" s="926"/>
      <c r="U979" s="926"/>
      <c r="V979" s="926"/>
      <c r="W979" s="926"/>
      <c r="X979" s="927"/>
      <c r="Y979" s="931"/>
      <c r="Z979" s="932"/>
      <c r="AA979" s="932"/>
      <c r="AB979" s="932"/>
      <c r="AC979" s="932"/>
      <c r="AD979" s="933"/>
      <c r="AE979" s="925"/>
      <c r="AF979" s="926"/>
      <c r="AG979" s="926"/>
      <c r="AH979" s="927"/>
    </row>
    <row r="980" spans="1:34" hidden="1">
      <c r="A980" s="712"/>
      <c r="B980" s="713"/>
      <c r="C980" s="713"/>
      <c r="D980" s="713"/>
      <c r="E980" s="713"/>
      <c r="F980" s="918"/>
      <c r="G980" s="922"/>
      <c r="H980" s="923"/>
      <c r="I980" s="923"/>
      <c r="J980" s="923"/>
      <c r="K980" s="923"/>
      <c r="L980" s="924"/>
      <c r="M980" s="922"/>
      <c r="N980" s="923"/>
      <c r="O980" s="923"/>
      <c r="P980" s="923"/>
      <c r="Q980" s="923"/>
      <c r="R980" s="924"/>
      <c r="S980" s="928"/>
      <c r="T980" s="929"/>
      <c r="U980" s="929"/>
      <c r="V980" s="929"/>
      <c r="W980" s="929"/>
      <c r="X980" s="930"/>
      <c r="Y980" s="934"/>
      <c r="Z980" s="935"/>
      <c r="AA980" s="935"/>
      <c r="AB980" s="935"/>
      <c r="AC980" s="935"/>
      <c r="AD980" s="936"/>
      <c r="AE980" s="928"/>
      <c r="AF980" s="929"/>
      <c r="AG980" s="929"/>
      <c r="AH980" s="930"/>
    </row>
    <row r="981" spans="1:34" hidden="1">
      <c r="A981" s="710"/>
      <c r="B981" s="711"/>
      <c r="C981" s="711"/>
      <c r="D981" s="711"/>
      <c r="E981" s="711"/>
      <c r="F981" s="770"/>
      <c r="G981" s="919"/>
      <c r="H981" s="920"/>
      <c r="I981" s="920"/>
      <c r="J981" s="920"/>
      <c r="K981" s="920"/>
      <c r="L981" s="921"/>
      <c r="M981" s="919"/>
      <c r="N981" s="920"/>
      <c r="O981" s="920"/>
      <c r="P981" s="920"/>
      <c r="Q981" s="920"/>
      <c r="R981" s="921"/>
      <c r="S981" s="925"/>
      <c r="T981" s="926"/>
      <c r="U981" s="926"/>
      <c r="V981" s="926"/>
      <c r="W981" s="926"/>
      <c r="X981" s="927"/>
      <c r="Y981" s="931"/>
      <c r="Z981" s="932"/>
      <c r="AA981" s="932"/>
      <c r="AB981" s="932"/>
      <c r="AC981" s="932"/>
      <c r="AD981" s="933"/>
      <c r="AE981" s="925"/>
      <c r="AF981" s="926"/>
      <c r="AG981" s="926"/>
      <c r="AH981" s="927"/>
    </row>
    <row r="982" spans="1:34" hidden="1">
      <c r="A982" s="712"/>
      <c r="B982" s="713"/>
      <c r="C982" s="713"/>
      <c r="D982" s="713"/>
      <c r="E982" s="713"/>
      <c r="F982" s="918"/>
      <c r="G982" s="922"/>
      <c r="H982" s="923"/>
      <c r="I982" s="923"/>
      <c r="J982" s="923"/>
      <c r="K982" s="923"/>
      <c r="L982" s="924"/>
      <c r="M982" s="922"/>
      <c r="N982" s="923"/>
      <c r="O982" s="923"/>
      <c r="P982" s="923"/>
      <c r="Q982" s="923"/>
      <c r="R982" s="924"/>
      <c r="S982" s="928"/>
      <c r="T982" s="929"/>
      <c r="U982" s="929"/>
      <c r="V982" s="929"/>
      <c r="W982" s="929"/>
      <c r="X982" s="930"/>
      <c r="Y982" s="934"/>
      <c r="Z982" s="935"/>
      <c r="AA982" s="935"/>
      <c r="AB982" s="935"/>
      <c r="AC982" s="935"/>
      <c r="AD982" s="936"/>
      <c r="AE982" s="928"/>
      <c r="AF982" s="929"/>
      <c r="AG982" s="929"/>
      <c r="AH982" s="930"/>
    </row>
    <row r="983" spans="1:34" hidden="1">
      <c r="A983" s="710"/>
      <c r="B983" s="711"/>
      <c r="C983" s="711"/>
      <c r="D983" s="711"/>
      <c r="E983" s="711"/>
      <c r="F983" s="770"/>
      <c r="G983" s="919"/>
      <c r="H983" s="920"/>
      <c r="I983" s="920"/>
      <c r="J983" s="920"/>
      <c r="K983" s="920"/>
      <c r="L983" s="921"/>
      <c r="M983" s="919"/>
      <c r="N983" s="920"/>
      <c r="O983" s="920"/>
      <c r="P983" s="920"/>
      <c r="Q983" s="920"/>
      <c r="R983" s="921"/>
      <c r="S983" s="925"/>
      <c r="T983" s="926"/>
      <c r="U983" s="926"/>
      <c r="V983" s="926"/>
      <c r="W983" s="926"/>
      <c r="X983" s="927"/>
      <c r="Y983" s="931"/>
      <c r="Z983" s="932"/>
      <c r="AA983" s="932"/>
      <c r="AB983" s="932"/>
      <c r="AC983" s="932"/>
      <c r="AD983" s="933"/>
      <c r="AE983" s="925"/>
      <c r="AF983" s="926"/>
      <c r="AG983" s="926"/>
      <c r="AH983" s="927"/>
    </row>
    <row r="984" spans="1:34" hidden="1">
      <c r="A984" s="712"/>
      <c r="B984" s="713"/>
      <c r="C984" s="713"/>
      <c r="D984" s="713"/>
      <c r="E984" s="713"/>
      <c r="F984" s="918"/>
      <c r="G984" s="922"/>
      <c r="H984" s="923"/>
      <c r="I984" s="923"/>
      <c r="J984" s="923"/>
      <c r="K984" s="923"/>
      <c r="L984" s="924"/>
      <c r="M984" s="922"/>
      <c r="N984" s="923"/>
      <c r="O984" s="923"/>
      <c r="P984" s="923"/>
      <c r="Q984" s="923"/>
      <c r="R984" s="924"/>
      <c r="S984" s="928"/>
      <c r="T984" s="929"/>
      <c r="U984" s="929"/>
      <c r="V984" s="929"/>
      <c r="W984" s="929"/>
      <c r="X984" s="930"/>
      <c r="Y984" s="934"/>
      <c r="Z984" s="935"/>
      <c r="AA984" s="935"/>
      <c r="AB984" s="935"/>
      <c r="AC984" s="935"/>
      <c r="AD984" s="936"/>
      <c r="AE984" s="928"/>
      <c r="AF984" s="929"/>
      <c r="AG984" s="929"/>
      <c r="AH984" s="930"/>
    </row>
    <row r="985" spans="1:34" hidden="1">
      <c r="A985" s="710"/>
      <c r="B985" s="711"/>
      <c r="C985" s="711"/>
      <c r="D985" s="711"/>
      <c r="E985" s="711"/>
      <c r="F985" s="770"/>
      <c r="G985" s="919"/>
      <c r="H985" s="920"/>
      <c r="I985" s="920"/>
      <c r="J985" s="920"/>
      <c r="K985" s="920"/>
      <c r="L985" s="921"/>
      <c r="M985" s="919"/>
      <c r="N985" s="920"/>
      <c r="O985" s="920"/>
      <c r="P985" s="920"/>
      <c r="Q985" s="920"/>
      <c r="R985" s="921"/>
      <c r="S985" s="925"/>
      <c r="T985" s="926"/>
      <c r="U985" s="926"/>
      <c r="V985" s="926"/>
      <c r="W985" s="926"/>
      <c r="X985" s="927"/>
      <c r="Y985" s="931"/>
      <c r="Z985" s="932"/>
      <c r="AA985" s="932"/>
      <c r="AB985" s="932"/>
      <c r="AC985" s="932"/>
      <c r="AD985" s="933"/>
      <c r="AE985" s="925"/>
      <c r="AF985" s="926"/>
      <c r="AG985" s="926"/>
      <c r="AH985" s="927"/>
    </row>
    <row r="986" spans="1:34" hidden="1">
      <c r="A986" s="712"/>
      <c r="B986" s="713"/>
      <c r="C986" s="713"/>
      <c r="D986" s="713"/>
      <c r="E986" s="713"/>
      <c r="F986" s="918"/>
      <c r="G986" s="922"/>
      <c r="H986" s="923"/>
      <c r="I986" s="923"/>
      <c r="J986" s="923"/>
      <c r="K986" s="923"/>
      <c r="L986" s="924"/>
      <c r="M986" s="922"/>
      <c r="N986" s="923"/>
      <c r="O986" s="923"/>
      <c r="P986" s="923"/>
      <c r="Q986" s="923"/>
      <c r="R986" s="924"/>
      <c r="S986" s="928"/>
      <c r="T986" s="929"/>
      <c r="U986" s="929"/>
      <c r="V986" s="929"/>
      <c r="W986" s="929"/>
      <c r="X986" s="930"/>
      <c r="Y986" s="934"/>
      <c r="Z986" s="935"/>
      <c r="AA986" s="935"/>
      <c r="AB986" s="935"/>
      <c r="AC986" s="935"/>
      <c r="AD986" s="936"/>
      <c r="AE986" s="928"/>
      <c r="AF986" s="929"/>
      <c r="AG986" s="929"/>
      <c r="AH986" s="930"/>
    </row>
    <row r="987" spans="1:34" hidden="1">
      <c r="A987" s="710"/>
      <c r="B987" s="711"/>
      <c r="C987" s="711"/>
      <c r="D987" s="711"/>
      <c r="E987" s="711"/>
      <c r="F987" s="770"/>
      <c r="G987" s="919"/>
      <c r="H987" s="920"/>
      <c r="I987" s="920"/>
      <c r="J987" s="920"/>
      <c r="K987" s="920"/>
      <c r="L987" s="921"/>
      <c r="M987" s="919"/>
      <c r="N987" s="920"/>
      <c r="O987" s="920"/>
      <c r="P987" s="920"/>
      <c r="Q987" s="920"/>
      <c r="R987" s="921"/>
      <c r="S987" s="925"/>
      <c r="T987" s="926"/>
      <c r="U987" s="926"/>
      <c r="V987" s="926"/>
      <c r="W987" s="926"/>
      <c r="X987" s="927"/>
      <c r="Y987" s="931"/>
      <c r="Z987" s="932"/>
      <c r="AA987" s="932"/>
      <c r="AB987" s="932"/>
      <c r="AC987" s="932"/>
      <c r="AD987" s="933"/>
      <c r="AE987" s="925"/>
      <c r="AF987" s="926"/>
      <c r="AG987" s="926"/>
      <c r="AH987" s="927"/>
    </row>
    <row r="988" spans="1:34" hidden="1">
      <c r="A988" s="712"/>
      <c r="B988" s="713"/>
      <c r="C988" s="713"/>
      <c r="D988" s="713"/>
      <c r="E988" s="713"/>
      <c r="F988" s="918"/>
      <c r="G988" s="922"/>
      <c r="H988" s="923"/>
      <c r="I988" s="923"/>
      <c r="J988" s="923"/>
      <c r="K988" s="923"/>
      <c r="L988" s="924"/>
      <c r="M988" s="922"/>
      <c r="N988" s="923"/>
      <c r="O988" s="923"/>
      <c r="P988" s="923"/>
      <c r="Q988" s="923"/>
      <c r="R988" s="924"/>
      <c r="S988" s="928"/>
      <c r="T988" s="929"/>
      <c r="U988" s="929"/>
      <c r="V988" s="929"/>
      <c r="W988" s="929"/>
      <c r="X988" s="930"/>
      <c r="Y988" s="934"/>
      <c r="Z988" s="935"/>
      <c r="AA988" s="935"/>
      <c r="AB988" s="935"/>
      <c r="AC988" s="935"/>
      <c r="AD988" s="936"/>
      <c r="AE988" s="928"/>
      <c r="AF988" s="929"/>
      <c r="AG988" s="929"/>
      <c r="AH988" s="930"/>
    </row>
    <row r="989" spans="1:34" hidden="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row>
    <row r="990" spans="1:34">
      <c r="A990" s="5" t="s">
        <v>1465</v>
      </c>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row>
    <row r="991" spans="1:34">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row>
    <row r="992" spans="1:34">
      <c r="A992" s="562" t="s">
        <v>133</v>
      </c>
      <c r="B992" s="563"/>
      <c r="C992" s="563"/>
      <c r="D992" s="563"/>
      <c r="E992" s="563"/>
      <c r="F992" s="563"/>
      <c r="G992" s="563"/>
      <c r="H992" s="563"/>
      <c r="I992" s="564"/>
      <c r="J992" s="562" t="s">
        <v>192</v>
      </c>
      <c r="K992" s="563"/>
      <c r="L992" s="563"/>
      <c r="M992" s="563"/>
      <c r="N992" s="564"/>
      <c r="O992" s="562" t="s">
        <v>193</v>
      </c>
      <c r="P992" s="563"/>
      <c r="Q992" s="563"/>
      <c r="R992" s="563"/>
      <c r="S992" s="564"/>
      <c r="T992" s="562" t="s">
        <v>194</v>
      </c>
      <c r="U992" s="563"/>
      <c r="V992" s="563"/>
      <c r="W992" s="563"/>
      <c r="X992" s="564"/>
      <c r="Y992" s="562" t="s">
        <v>195</v>
      </c>
      <c r="Z992" s="563"/>
      <c r="AA992" s="563"/>
      <c r="AB992" s="563"/>
      <c r="AC992" s="564"/>
      <c r="AD992" s="562" t="s">
        <v>196</v>
      </c>
      <c r="AE992" s="563"/>
      <c r="AF992" s="563"/>
      <c r="AG992" s="563"/>
      <c r="AH992" s="564"/>
    </row>
    <row r="993" spans="1:37">
      <c r="A993" s="665"/>
      <c r="B993" s="666"/>
      <c r="C993" s="666"/>
      <c r="D993" s="666"/>
      <c r="E993" s="666"/>
      <c r="F993" s="666"/>
      <c r="G993" s="666"/>
      <c r="H993" s="666"/>
      <c r="I993" s="667"/>
      <c r="J993" s="665"/>
      <c r="K993" s="666"/>
      <c r="L993" s="666"/>
      <c r="M993" s="666"/>
      <c r="N993" s="667"/>
      <c r="O993" s="665"/>
      <c r="P993" s="666"/>
      <c r="Q993" s="666"/>
      <c r="R993" s="666"/>
      <c r="S993" s="667"/>
      <c r="T993" s="665"/>
      <c r="U993" s="666"/>
      <c r="V993" s="666"/>
      <c r="W993" s="666"/>
      <c r="X993" s="667"/>
      <c r="Y993" s="665"/>
      <c r="Z993" s="666"/>
      <c r="AA993" s="666"/>
      <c r="AB993" s="666"/>
      <c r="AC993" s="667"/>
      <c r="AD993" s="665"/>
      <c r="AE993" s="666"/>
      <c r="AF993" s="666"/>
      <c r="AG993" s="666"/>
      <c r="AH993" s="667"/>
    </row>
    <row r="994" spans="1:37">
      <c r="A994" s="665"/>
      <c r="B994" s="666"/>
      <c r="C994" s="666"/>
      <c r="D994" s="666"/>
      <c r="E994" s="666"/>
      <c r="F994" s="666"/>
      <c r="G994" s="666"/>
      <c r="H994" s="666"/>
      <c r="I994" s="667"/>
      <c r="J994" s="665"/>
      <c r="K994" s="666"/>
      <c r="L994" s="666"/>
      <c r="M994" s="666"/>
      <c r="N994" s="667"/>
      <c r="O994" s="665"/>
      <c r="P994" s="666"/>
      <c r="Q994" s="666"/>
      <c r="R994" s="666"/>
      <c r="S994" s="667"/>
      <c r="T994" s="665"/>
      <c r="U994" s="666"/>
      <c r="V994" s="666"/>
      <c r="W994" s="666"/>
      <c r="X994" s="667"/>
      <c r="Y994" s="665"/>
      <c r="Z994" s="666"/>
      <c r="AA994" s="666"/>
      <c r="AB994" s="666"/>
      <c r="AC994" s="667"/>
      <c r="AD994" s="665"/>
      <c r="AE994" s="666"/>
      <c r="AF994" s="666"/>
      <c r="AG994" s="666"/>
      <c r="AH994" s="667"/>
    </row>
    <row r="995" spans="1:37">
      <c r="A995" s="565"/>
      <c r="B995" s="566"/>
      <c r="C995" s="566"/>
      <c r="D995" s="566"/>
      <c r="E995" s="566"/>
      <c r="F995" s="566"/>
      <c r="G995" s="566"/>
      <c r="H995" s="566"/>
      <c r="I995" s="567"/>
      <c r="J995" s="565"/>
      <c r="K995" s="566"/>
      <c r="L995" s="566"/>
      <c r="M995" s="566"/>
      <c r="N995" s="567"/>
      <c r="O995" s="565"/>
      <c r="P995" s="566"/>
      <c r="Q995" s="566"/>
      <c r="R995" s="566"/>
      <c r="S995" s="567"/>
      <c r="T995" s="565"/>
      <c r="U995" s="566"/>
      <c r="V995" s="566"/>
      <c r="W995" s="566"/>
      <c r="X995" s="567"/>
      <c r="Y995" s="565"/>
      <c r="Z995" s="566"/>
      <c r="AA995" s="566"/>
      <c r="AB995" s="566"/>
      <c r="AC995" s="567"/>
      <c r="AD995" s="565"/>
      <c r="AE995" s="566"/>
      <c r="AF995" s="566"/>
      <c r="AG995" s="566"/>
      <c r="AH995" s="567"/>
    </row>
    <row r="996" spans="1:37">
      <c r="A996" s="940" t="s">
        <v>197</v>
      </c>
      <c r="B996" s="941"/>
      <c r="C996" s="941"/>
      <c r="D996" s="941"/>
      <c r="E996" s="941"/>
      <c r="F996" s="941"/>
      <c r="G996" s="941"/>
      <c r="H996" s="941"/>
      <c r="I996" s="941"/>
      <c r="J996" s="941"/>
      <c r="K996" s="941"/>
      <c r="L996" s="941"/>
      <c r="M996" s="941"/>
      <c r="N996" s="941"/>
      <c r="O996" s="941"/>
      <c r="P996" s="941"/>
      <c r="Q996" s="941"/>
      <c r="R996" s="941"/>
      <c r="S996" s="941"/>
      <c r="T996" s="941"/>
      <c r="U996" s="941"/>
      <c r="V996" s="941"/>
      <c r="W996" s="941"/>
      <c r="X996" s="941"/>
      <c r="Y996" s="941"/>
      <c r="Z996" s="941"/>
      <c r="AA996" s="941"/>
      <c r="AB996" s="941"/>
      <c r="AC996" s="941"/>
      <c r="AD996" s="941"/>
      <c r="AE996" s="941"/>
      <c r="AF996" s="941"/>
      <c r="AG996" s="941"/>
      <c r="AH996" s="942"/>
    </row>
    <row r="997" spans="1:37" ht="22.5" customHeight="1">
      <c r="A997" s="482" t="s">
        <v>1506</v>
      </c>
      <c r="B997" s="483"/>
      <c r="C997" s="483"/>
      <c r="D997" s="483"/>
      <c r="E997" s="483"/>
      <c r="F997" s="483"/>
      <c r="G997" s="483"/>
      <c r="H997" s="483"/>
      <c r="I997" s="484"/>
      <c r="J997" s="485" t="s">
        <v>1348</v>
      </c>
      <c r="K997" s="486"/>
      <c r="L997" s="486"/>
      <c r="M997" s="486"/>
      <c r="N997" s="487"/>
      <c r="O997" s="488" t="s">
        <v>1349</v>
      </c>
      <c r="P997" s="489"/>
      <c r="Q997" s="489"/>
      <c r="R997" s="489"/>
      <c r="S997" s="490"/>
      <c r="T997" s="491">
        <v>42034</v>
      </c>
      <c r="U997" s="492"/>
      <c r="V997" s="492"/>
      <c r="W997" s="492"/>
      <c r="X997" s="493"/>
      <c r="Y997" s="494">
        <v>21000</v>
      </c>
      <c r="Z997" s="495"/>
      <c r="AA997" s="495"/>
      <c r="AB997" s="495"/>
      <c r="AC997" s="496"/>
      <c r="AD997" s="497">
        <v>288000</v>
      </c>
      <c r="AE997" s="498"/>
      <c r="AF997" s="498"/>
      <c r="AG997" s="498"/>
      <c r="AH997" s="499"/>
    </row>
    <row r="998" spans="1:37" ht="22.5" customHeight="1">
      <c r="A998" s="482" t="s">
        <v>1524</v>
      </c>
      <c r="B998" s="483"/>
      <c r="C998" s="483"/>
      <c r="D998" s="483"/>
      <c r="E998" s="483"/>
      <c r="F998" s="483"/>
      <c r="G998" s="483"/>
      <c r="H998" s="483"/>
      <c r="I998" s="484"/>
      <c r="J998" s="485" t="s">
        <v>1348</v>
      </c>
      <c r="K998" s="486"/>
      <c r="L998" s="486"/>
      <c r="M998" s="486"/>
      <c r="N998" s="487"/>
      <c r="O998" s="488" t="s">
        <v>1525</v>
      </c>
      <c r="P998" s="489"/>
      <c r="Q998" s="489"/>
      <c r="R998" s="489"/>
      <c r="S998" s="490"/>
      <c r="T998" s="491">
        <v>43371</v>
      </c>
      <c r="U998" s="492"/>
      <c r="V998" s="492"/>
      <c r="W998" s="492"/>
      <c r="X998" s="493"/>
      <c r="Y998" s="494">
        <v>1493563</v>
      </c>
      <c r="Z998" s="495"/>
      <c r="AA998" s="495"/>
      <c r="AB998" s="495"/>
      <c r="AC998" s="496"/>
      <c r="AD998" s="497">
        <v>0</v>
      </c>
      <c r="AE998" s="498"/>
      <c r="AF998" s="498"/>
      <c r="AG998" s="498"/>
      <c r="AH998" s="499"/>
    </row>
    <row r="999" spans="1:37" ht="37.5" customHeight="1">
      <c r="A999" s="943" t="s">
        <v>1505</v>
      </c>
      <c r="B999" s="944"/>
      <c r="C999" s="944"/>
      <c r="D999" s="944"/>
      <c r="E999" s="944"/>
      <c r="F999" s="944"/>
      <c r="G999" s="944"/>
      <c r="H999" s="944"/>
      <c r="I999" s="945"/>
      <c r="J999" s="946" t="s">
        <v>1348</v>
      </c>
      <c r="K999" s="947"/>
      <c r="L999" s="947"/>
      <c r="M999" s="947"/>
      <c r="N999" s="948"/>
      <c r="O999" s="949" t="s">
        <v>1350</v>
      </c>
      <c r="P999" s="950"/>
      <c r="Q999" s="950"/>
      <c r="R999" s="950"/>
      <c r="S999" s="951"/>
      <c r="T999" s="952">
        <v>42643</v>
      </c>
      <c r="U999" s="953"/>
      <c r="V999" s="953"/>
      <c r="W999" s="953"/>
      <c r="X999" s="954"/>
      <c r="Y999" s="955">
        <v>548072</v>
      </c>
      <c r="Z999" s="956"/>
      <c r="AA999" s="956"/>
      <c r="AB999" s="956"/>
      <c r="AC999" s="957"/>
      <c r="AD999" s="958">
        <v>217198</v>
      </c>
      <c r="AE999" s="959"/>
      <c r="AF999" s="959"/>
      <c r="AG999" s="959"/>
      <c r="AH999" s="960"/>
      <c r="AI999" t="str">
        <f>IF(ROUND(AD1000-Pasíva!E56,0)=0,"","CHYBA")</f>
        <v/>
      </c>
    </row>
    <row r="1000" spans="1:37">
      <c r="A1000" s="679" t="s">
        <v>39</v>
      </c>
      <c r="B1000" s="680"/>
      <c r="C1000" s="680"/>
      <c r="D1000" s="680"/>
      <c r="E1000" s="680"/>
      <c r="F1000" s="680"/>
      <c r="G1000" s="680"/>
      <c r="H1000" s="680"/>
      <c r="I1000" s="681"/>
      <c r="J1000" s="535"/>
      <c r="K1000" s="536"/>
      <c r="L1000" s="536"/>
      <c r="M1000" s="536"/>
      <c r="N1000" s="537"/>
      <c r="O1000" s="538"/>
      <c r="P1000" s="539"/>
      <c r="Q1000" s="539"/>
      <c r="R1000" s="539"/>
      <c r="S1000" s="540"/>
      <c r="T1000" s="937"/>
      <c r="U1000" s="938"/>
      <c r="V1000" s="938"/>
      <c r="W1000" s="938"/>
      <c r="X1000" s="939"/>
      <c r="Y1000" s="541">
        <v>2062635</v>
      </c>
      <c r="Z1000" s="542"/>
      <c r="AA1000" s="542"/>
      <c r="AB1000" s="542"/>
      <c r="AC1000" s="543"/>
      <c r="AD1000" s="541">
        <v>505198</v>
      </c>
      <c r="AE1000" s="542"/>
      <c r="AF1000" s="542"/>
      <c r="AG1000" s="542"/>
      <c r="AH1000" s="543"/>
    </row>
    <row r="1001" spans="1:37">
      <c r="A1001" s="535"/>
      <c r="B1001" s="536"/>
      <c r="C1001" s="536"/>
      <c r="D1001" s="536"/>
      <c r="E1001" s="536"/>
      <c r="F1001" s="536"/>
      <c r="G1001" s="536"/>
      <c r="H1001" s="536"/>
      <c r="I1001" s="537"/>
      <c r="J1001" s="535"/>
      <c r="K1001" s="536"/>
      <c r="L1001" s="536"/>
      <c r="M1001" s="536"/>
      <c r="N1001" s="537"/>
      <c r="O1001" s="538"/>
      <c r="P1001" s="539"/>
      <c r="Q1001" s="539"/>
      <c r="R1001" s="539"/>
      <c r="S1001" s="540"/>
      <c r="T1001" s="937"/>
      <c r="U1001" s="938"/>
      <c r="V1001" s="938"/>
      <c r="W1001" s="938"/>
      <c r="X1001" s="939"/>
      <c r="Y1001" s="541"/>
      <c r="Z1001" s="542"/>
      <c r="AA1001" s="542"/>
      <c r="AB1001" s="542"/>
      <c r="AC1001" s="543"/>
      <c r="AD1001" s="510"/>
      <c r="AE1001" s="511"/>
      <c r="AF1001" s="511"/>
      <c r="AG1001" s="511"/>
      <c r="AH1001" s="512"/>
    </row>
    <row r="1002" spans="1:37">
      <c r="A1002" s="961" t="s">
        <v>198</v>
      </c>
      <c r="B1002" s="962"/>
      <c r="C1002" s="962"/>
      <c r="D1002" s="962"/>
      <c r="E1002" s="962"/>
      <c r="F1002" s="962"/>
      <c r="G1002" s="962"/>
      <c r="H1002" s="962"/>
      <c r="I1002" s="962"/>
      <c r="J1002" s="962"/>
      <c r="K1002" s="962"/>
      <c r="L1002" s="962"/>
      <c r="M1002" s="962"/>
      <c r="N1002" s="962"/>
      <c r="O1002" s="962"/>
      <c r="P1002" s="962"/>
      <c r="Q1002" s="962"/>
      <c r="R1002" s="962"/>
      <c r="S1002" s="962"/>
      <c r="T1002" s="962"/>
      <c r="U1002" s="962"/>
      <c r="V1002" s="962"/>
      <c r="W1002" s="962"/>
      <c r="X1002" s="962"/>
      <c r="Y1002" s="962"/>
      <c r="Z1002" s="962"/>
      <c r="AA1002" s="962"/>
      <c r="AB1002" s="962"/>
      <c r="AC1002" s="962"/>
      <c r="AD1002" s="962"/>
      <c r="AE1002" s="962"/>
      <c r="AF1002" s="962"/>
      <c r="AG1002" s="962"/>
      <c r="AH1002" s="963"/>
    </row>
    <row r="1003" spans="1:37" s="2" customFormat="1" ht="50.25" customHeight="1">
      <c r="A1003" s="592" t="s">
        <v>1507</v>
      </c>
      <c r="B1003" s="593"/>
      <c r="C1003" s="593"/>
      <c r="D1003" s="593"/>
      <c r="E1003" s="593"/>
      <c r="F1003" s="593"/>
      <c r="G1003" s="593"/>
      <c r="H1003" s="593"/>
      <c r="I1003" s="594"/>
      <c r="J1003" s="535" t="s">
        <v>1348</v>
      </c>
      <c r="K1003" s="536"/>
      <c r="L1003" s="536"/>
      <c r="M1003" s="536"/>
      <c r="N1003" s="537"/>
      <c r="O1003" s="538" t="s">
        <v>1351</v>
      </c>
      <c r="P1003" s="539"/>
      <c r="Q1003" s="539"/>
      <c r="R1003" s="539"/>
      <c r="S1003" s="540"/>
      <c r="T1003" s="937">
        <v>41892</v>
      </c>
      <c r="U1003" s="938"/>
      <c r="V1003" s="938"/>
      <c r="W1003" s="938"/>
      <c r="X1003" s="939"/>
      <c r="Y1003" s="541">
        <v>0</v>
      </c>
      <c r="Z1003" s="542"/>
      <c r="AA1003" s="542"/>
      <c r="AB1003" s="542"/>
      <c r="AC1003" s="543"/>
      <c r="AD1003" s="510">
        <v>449765</v>
      </c>
      <c r="AE1003" s="511"/>
      <c r="AF1003" s="511"/>
      <c r="AG1003" s="511"/>
      <c r="AH1003" s="512"/>
    </row>
    <row r="1004" spans="1:37" ht="49.5" customHeight="1">
      <c r="A1004" s="592" t="s">
        <v>1503</v>
      </c>
      <c r="B1004" s="593"/>
      <c r="C1004" s="593"/>
      <c r="D1004" s="593"/>
      <c r="E1004" s="593"/>
      <c r="F1004" s="593"/>
      <c r="G1004" s="593"/>
      <c r="H1004" s="593"/>
      <c r="I1004" s="594"/>
      <c r="J1004" s="535" t="s">
        <v>1348</v>
      </c>
      <c r="K1004" s="536"/>
      <c r="L1004" s="536"/>
      <c r="M1004" s="536"/>
      <c r="N1004" s="537"/>
      <c r="O1004" s="538" t="s">
        <v>1349</v>
      </c>
      <c r="P1004" s="539"/>
      <c r="Q1004" s="539"/>
      <c r="R1004" s="539"/>
      <c r="S1004" s="540"/>
      <c r="T1004" s="937">
        <v>42034</v>
      </c>
      <c r="U1004" s="938"/>
      <c r="V1004" s="938"/>
      <c r="W1004" s="938"/>
      <c r="X1004" s="939"/>
      <c r="Y1004" s="541">
        <v>267000</v>
      </c>
      <c r="Z1004" s="542"/>
      <c r="AA1004" s="542"/>
      <c r="AB1004" s="542"/>
      <c r="AC1004" s="543"/>
      <c r="AD1004" s="510">
        <v>267000</v>
      </c>
      <c r="AE1004" s="511"/>
      <c r="AF1004" s="511"/>
      <c r="AG1004" s="511"/>
      <c r="AH1004" s="512"/>
    </row>
    <row r="1005" spans="1:37" ht="42" customHeight="1">
      <c r="A1005" s="592" t="s">
        <v>1508</v>
      </c>
      <c r="B1005" s="593"/>
      <c r="C1005" s="593"/>
      <c r="D1005" s="593"/>
      <c r="E1005" s="593"/>
      <c r="F1005" s="593"/>
      <c r="G1005" s="593"/>
      <c r="H1005" s="593"/>
      <c r="I1005" s="594"/>
      <c r="J1005" s="535" t="s">
        <v>1348</v>
      </c>
      <c r="K1005" s="536"/>
      <c r="L1005" s="536"/>
      <c r="M1005" s="536"/>
      <c r="N1005" s="537"/>
      <c r="O1005" s="538" t="s">
        <v>1350</v>
      </c>
      <c r="P1005" s="539"/>
      <c r="Q1005" s="539"/>
      <c r="R1005" s="539"/>
      <c r="S1005" s="540"/>
      <c r="T1005" s="937">
        <v>41874</v>
      </c>
      <c r="U1005" s="938"/>
      <c r="V1005" s="938"/>
      <c r="W1005" s="938"/>
      <c r="X1005" s="939"/>
      <c r="Y1005" s="541">
        <v>640359</v>
      </c>
      <c r="Z1005" s="542"/>
      <c r="AA1005" s="542"/>
      <c r="AB1005" s="542"/>
      <c r="AC1005" s="543"/>
      <c r="AD1005" s="510">
        <v>1011449</v>
      </c>
      <c r="AE1005" s="511"/>
      <c r="AF1005" s="511"/>
      <c r="AG1005" s="511"/>
      <c r="AH1005" s="512"/>
      <c r="AI1005" s="2"/>
      <c r="AJ1005" s="2"/>
    </row>
    <row r="1006" spans="1:37" ht="48" customHeight="1">
      <c r="A1006" s="592" t="s">
        <v>1504</v>
      </c>
      <c r="B1006" s="593"/>
      <c r="C1006" s="593"/>
      <c r="D1006" s="593"/>
      <c r="E1006" s="593"/>
      <c r="F1006" s="593"/>
      <c r="G1006" s="593"/>
      <c r="H1006" s="593"/>
      <c r="I1006" s="594"/>
      <c r="J1006" s="535" t="s">
        <v>1348</v>
      </c>
      <c r="K1006" s="536"/>
      <c r="L1006" s="536"/>
      <c r="M1006" s="536"/>
      <c r="N1006" s="537"/>
      <c r="O1006" s="538" t="s">
        <v>1350</v>
      </c>
      <c r="P1006" s="539"/>
      <c r="Q1006" s="539"/>
      <c r="R1006" s="539"/>
      <c r="S1006" s="540"/>
      <c r="T1006" s="937">
        <v>42643</v>
      </c>
      <c r="U1006" s="938"/>
      <c r="V1006" s="938"/>
      <c r="W1006" s="938"/>
      <c r="X1006" s="939"/>
      <c r="Y1006" s="541">
        <v>313200</v>
      </c>
      <c r="Z1006" s="542"/>
      <c r="AA1006" s="542"/>
      <c r="AB1006" s="542"/>
      <c r="AC1006" s="543"/>
      <c r="AD1006" s="510">
        <v>313200</v>
      </c>
      <c r="AE1006" s="511"/>
      <c r="AF1006" s="511"/>
      <c r="AG1006" s="511"/>
      <c r="AH1006" s="512"/>
      <c r="AK1006" s="211"/>
    </row>
    <row r="1007" spans="1:37" ht="48" customHeight="1">
      <c r="A1007" s="482" t="s">
        <v>1524</v>
      </c>
      <c r="B1007" s="483"/>
      <c r="C1007" s="483"/>
      <c r="D1007" s="483"/>
      <c r="E1007" s="483"/>
      <c r="F1007" s="483"/>
      <c r="G1007" s="483"/>
      <c r="H1007" s="483"/>
      <c r="I1007" s="484"/>
      <c r="J1007" s="485" t="s">
        <v>1348</v>
      </c>
      <c r="K1007" s="486"/>
      <c r="L1007" s="486"/>
      <c r="M1007" s="486"/>
      <c r="N1007" s="487"/>
      <c r="O1007" s="488" t="s">
        <v>1525</v>
      </c>
      <c r="P1007" s="489"/>
      <c r="Q1007" s="489"/>
      <c r="R1007" s="489"/>
      <c r="S1007" s="490"/>
      <c r="T1007" s="491">
        <v>43371</v>
      </c>
      <c r="U1007" s="492"/>
      <c r="V1007" s="492"/>
      <c r="W1007" s="492"/>
      <c r="X1007" s="493"/>
      <c r="Y1007" s="494">
        <v>333900</v>
      </c>
      <c r="Z1007" s="495"/>
      <c r="AA1007" s="495"/>
      <c r="AB1007" s="495"/>
      <c r="AC1007" s="496"/>
      <c r="AD1007" s="497">
        <v>0</v>
      </c>
      <c r="AE1007" s="498"/>
      <c r="AF1007" s="498"/>
      <c r="AG1007" s="498"/>
      <c r="AH1007" s="499"/>
      <c r="AK1007" s="211"/>
    </row>
    <row r="1008" spans="1:37">
      <c r="A1008" s="679" t="s">
        <v>39</v>
      </c>
      <c r="B1008" s="680"/>
      <c r="C1008" s="680"/>
      <c r="D1008" s="680"/>
      <c r="E1008" s="680"/>
      <c r="F1008" s="680"/>
      <c r="G1008" s="680"/>
      <c r="H1008" s="680"/>
      <c r="I1008" s="681"/>
      <c r="J1008" s="535"/>
      <c r="K1008" s="536"/>
      <c r="L1008" s="536"/>
      <c r="M1008" s="536"/>
      <c r="N1008" s="537"/>
      <c r="O1008" s="538"/>
      <c r="P1008" s="539"/>
      <c r="Q1008" s="539"/>
      <c r="R1008" s="539"/>
      <c r="S1008" s="540"/>
      <c r="T1008" s="937"/>
      <c r="U1008" s="938"/>
      <c r="V1008" s="938"/>
      <c r="W1008" s="938"/>
      <c r="X1008" s="939"/>
      <c r="Y1008" s="541">
        <v>1554459</v>
      </c>
      <c r="Z1008" s="542"/>
      <c r="AA1008" s="542"/>
      <c r="AB1008" s="542"/>
      <c r="AC1008" s="543"/>
      <c r="AD1008" s="541">
        <v>2041421</v>
      </c>
      <c r="AE1008" s="542"/>
      <c r="AF1008" s="542"/>
      <c r="AG1008" s="542"/>
      <c r="AH1008" s="543"/>
    </row>
    <row r="1009" spans="1:34" hidden="1">
      <c r="A1009" s="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row>
    <row r="1010" spans="1:34" hidden="1">
      <c r="A1010" s="5"/>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row>
    <row r="1011" spans="1:34" hidden="1">
      <c r="A1011" s="562" t="s">
        <v>133</v>
      </c>
      <c r="B1011" s="563"/>
      <c r="C1011" s="563"/>
      <c r="D1011" s="563"/>
      <c r="E1011" s="563"/>
      <c r="F1011" s="563"/>
      <c r="G1011" s="563"/>
      <c r="H1011" s="563"/>
      <c r="I1011" s="564"/>
      <c r="J1011" s="562" t="s">
        <v>192</v>
      </c>
      <c r="K1011" s="563"/>
      <c r="L1011" s="563"/>
      <c r="M1011" s="563"/>
      <c r="N1011" s="564"/>
      <c r="O1011" s="562" t="s">
        <v>193</v>
      </c>
      <c r="P1011" s="563"/>
      <c r="Q1011" s="563"/>
      <c r="R1011" s="563"/>
      <c r="S1011" s="564"/>
      <c r="T1011" s="562" t="s">
        <v>194</v>
      </c>
      <c r="U1011" s="563"/>
      <c r="V1011" s="563"/>
      <c r="W1011" s="563"/>
      <c r="X1011" s="564"/>
      <c r="Y1011" s="562" t="s">
        <v>195</v>
      </c>
      <c r="Z1011" s="563"/>
      <c r="AA1011" s="563"/>
      <c r="AB1011" s="563"/>
      <c r="AC1011" s="564"/>
      <c r="AD1011" s="562" t="s">
        <v>196</v>
      </c>
      <c r="AE1011" s="563"/>
      <c r="AF1011" s="563"/>
      <c r="AG1011" s="563"/>
      <c r="AH1011" s="564"/>
    </row>
    <row r="1012" spans="1:34" hidden="1">
      <c r="A1012" s="665"/>
      <c r="B1012" s="666"/>
      <c r="C1012" s="666"/>
      <c r="D1012" s="666"/>
      <c r="E1012" s="666"/>
      <c r="F1012" s="666"/>
      <c r="G1012" s="666"/>
      <c r="H1012" s="666"/>
      <c r="I1012" s="667"/>
      <c r="J1012" s="665"/>
      <c r="K1012" s="666"/>
      <c r="L1012" s="666"/>
      <c r="M1012" s="666"/>
      <c r="N1012" s="667"/>
      <c r="O1012" s="665"/>
      <c r="P1012" s="666"/>
      <c r="Q1012" s="666"/>
      <c r="R1012" s="666"/>
      <c r="S1012" s="667"/>
      <c r="T1012" s="665"/>
      <c r="U1012" s="666"/>
      <c r="V1012" s="666"/>
      <c r="W1012" s="666"/>
      <c r="X1012" s="667"/>
      <c r="Y1012" s="665"/>
      <c r="Z1012" s="666"/>
      <c r="AA1012" s="666"/>
      <c r="AB1012" s="666"/>
      <c r="AC1012" s="667"/>
      <c r="AD1012" s="665"/>
      <c r="AE1012" s="666"/>
      <c r="AF1012" s="666"/>
      <c r="AG1012" s="666"/>
      <c r="AH1012" s="667"/>
    </row>
    <row r="1013" spans="1:34" hidden="1">
      <c r="A1013" s="665"/>
      <c r="B1013" s="666"/>
      <c r="C1013" s="666"/>
      <c r="D1013" s="666"/>
      <c r="E1013" s="666"/>
      <c r="F1013" s="666"/>
      <c r="G1013" s="666"/>
      <c r="H1013" s="666"/>
      <c r="I1013" s="667"/>
      <c r="J1013" s="665"/>
      <c r="K1013" s="666"/>
      <c r="L1013" s="666"/>
      <c r="M1013" s="666"/>
      <c r="N1013" s="667"/>
      <c r="O1013" s="665"/>
      <c r="P1013" s="666"/>
      <c r="Q1013" s="666"/>
      <c r="R1013" s="666"/>
      <c r="S1013" s="667"/>
      <c r="T1013" s="665"/>
      <c r="U1013" s="666"/>
      <c r="V1013" s="666"/>
      <c r="W1013" s="666"/>
      <c r="X1013" s="667"/>
      <c r="Y1013" s="665"/>
      <c r="Z1013" s="666"/>
      <c r="AA1013" s="666"/>
      <c r="AB1013" s="666"/>
      <c r="AC1013" s="667"/>
      <c r="AD1013" s="665"/>
      <c r="AE1013" s="666"/>
      <c r="AF1013" s="666"/>
      <c r="AG1013" s="666"/>
      <c r="AH1013" s="667"/>
    </row>
    <row r="1014" spans="1:34" hidden="1">
      <c r="A1014" s="565"/>
      <c r="B1014" s="566"/>
      <c r="C1014" s="566"/>
      <c r="D1014" s="566"/>
      <c r="E1014" s="566"/>
      <c r="F1014" s="566"/>
      <c r="G1014" s="566"/>
      <c r="H1014" s="566"/>
      <c r="I1014" s="567"/>
      <c r="J1014" s="565"/>
      <c r="K1014" s="566"/>
      <c r="L1014" s="566"/>
      <c r="M1014" s="566"/>
      <c r="N1014" s="567"/>
      <c r="O1014" s="565"/>
      <c r="P1014" s="566"/>
      <c r="Q1014" s="566"/>
      <c r="R1014" s="566"/>
      <c r="S1014" s="567"/>
      <c r="T1014" s="565"/>
      <c r="U1014" s="566"/>
      <c r="V1014" s="566"/>
      <c r="W1014" s="566"/>
      <c r="X1014" s="567"/>
      <c r="Y1014" s="565"/>
      <c r="Z1014" s="566"/>
      <c r="AA1014" s="566"/>
      <c r="AB1014" s="566"/>
      <c r="AC1014" s="567"/>
      <c r="AD1014" s="565"/>
      <c r="AE1014" s="566"/>
      <c r="AF1014" s="566"/>
      <c r="AG1014" s="566"/>
      <c r="AH1014" s="567"/>
    </row>
    <row r="1015" spans="1:34" hidden="1">
      <c r="A1015" s="799" t="s">
        <v>116</v>
      </c>
      <c r="B1015" s="800"/>
      <c r="C1015" s="800"/>
      <c r="D1015" s="800"/>
      <c r="E1015" s="800"/>
      <c r="F1015" s="800"/>
      <c r="G1015" s="800"/>
      <c r="H1015" s="800"/>
      <c r="I1015" s="800"/>
      <c r="J1015" s="800"/>
      <c r="K1015" s="800"/>
      <c r="L1015" s="800"/>
      <c r="M1015" s="800"/>
      <c r="N1015" s="800"/>
      <c r="O1015" s="800"/>
      <c r="P1015" s="800"/>
      <c r="Q1015" s="800"/>
      <c r="R1015" s="800"/>
      <c r="S1015" s="800"/>
      <c r="T1015" s="800"/>
      <c r="U1015" s="800"/>
      <c r="V1015" s="800"/>
      <c r="W1015" s="800"/>
      <c r="X1015" s="800"/>
      <c r="Y1015" s="800"/>
      <c r="Z1015" s="800"/>
      <c r="AA1015" s="800"/>
      <c r="AB1015" s="800"/>
      <c r="AC1015" s="800"/>
      <c r="AD1015" s="800"/>
      <c r="AE1015" s="800"/>
      <c r="AF1015" s="800"/>
      <c r="AG1015" s="800"/>
      <c r="AH1015" s="801"/>
    </row>
    <row r="1016" spans="1:34" hidden="1">
      <c r="A1016" s="616"/>
      <c r="B1016" s="617"/>
      <c r="C1016" s="617"/>
      <c r="D1016" s="617"/>
      <c r="E1016" s="617"/>
      <c r="F1016" s="617"/>
      <c r="G1016" s="617"/>
      <c r="H1016" s="617"/>
      <c r="I1016" s="618"/>
      <c r="J1016" s="616"/>
      <c r="K1016" s="617"/>
      <c r="L1016" s="617"/>
      <c r="M1016" s="617"/>
      <c r="N1016" s="618"/>
      <c r="O1016" s="964"/>
      <c r="P1016" s="965"/>
      <c r="Q1016" s="965"/>
      <c r="R1016" s="965"/>
      <c r="S1016" s="966"/>
      <c r="T1016" s="967"/>
      <c r="U1016" s="968"/>
      <c r="V1016" s="968"/>
      <c r="W1016" s="968"/>
      <c r="X1016" s="969"/>
      <c r="Y1016" s="526"/>
      <c r="Z1016" s="527"/>
      <c r="AA1016" s="527"/>
      <c r="AB1016" s="527"/>
      <c r="AC1016" s="528"/>
      <c r="AD1016" s="476"/>
      <c r="AE1016" s="477"/>
      <c r="AF1016" s="477"/>
      <c r="AG1016" s="477"/>
      <c r="AH1016" s="478"/>
    </row>
    <row r="1017" spans="1:34" hidden="1">
      <c r="A1017" s="616"/>
      <c r="B1017" s="617"/>
      <c r="C1017" s="617"/>
      <c r="D1017" s="617"/>
      <c r="E1017" s="617"/>
      <c r="F1017" s="617"/>
      <c r="G1017" s="617"/>
      <c r="H1017" s="617"/>
      <c r="I1017" s="618"/>
      <c r="J1017" s="616"/>
      <c r="K1017" s="617"/>
      <c r="L1017" s="617"/>
      <c r="M1017" s="617"/>
      <c r="N1017" s="618"/>
      <c r="O1017" s="964"/>
      <c r="P1017" s="965"/>
      <c r="Q1017" s="965"/>
      <c r="R1017" s="965"/>
      <c r="S1017" s="966"/>
      <c r="T1017" s="967"/>
      <c r="U1017" s="968"/>
      <c r="V1017" s="968"/>
      <c r="W1017" s="968"/>
      <c r="X1017" s="969"/>
      <c r="Y1017" s="526"/>
      <c r="Z1017" s="527"/>
      <c r="AA1017" s="527"/>
      <c r="AB1017" s="527"/>
      <c r="AC1017" s="528"/>
      <c r="AD1017" s="476"/>
      <c r="AE1017" s="477"/>
      <c r="AF1017" s="477"/>
      <c r="AG1017" s="477"/>
      <c r="AH1017" s="478"/>
    </row>
    <row r="1018" spans="1:34" hidden="1">
      <c r="A1018" s="616"/>
      <c r="B1018" s="617"/>
      <c r="C1018" s="617"/>
      <c r="D1018" s="617"/>
      <c r="E1018" s="617"/>
      <c r="F1018" s="617"/>
      <c r="G1018" s="617"/>
      <c r="H1018" s="617"/>
      <c r="I1018" s="618"/>
      <c r="J1018" s="616"/>
      <c r="K1018" s="617"/>
      <c r="L1018" s="617"/>
      <c r="M1018" s="617"/>
      <c r="N1018" s="618"/>
      <c r="O1018" s="964"/>
      <c r="P1018" s="965"/>
      <c r="Q1018" s="965"/>
      <c r="R1018" s="965"/>
      <c r="S1018" s="966"/>
      <c r="T1018" s="967"/>
      <c r="U1018" s="968"/>
      <c r="V1018" s="968"/>
      <c r="W1018" s="968"/>
      <c r="X1018" s="969"/>
      <c r="Y1018" s="526"/>
      <c r="Z1018" s="527"/>
      <c r="AA1018" s="527"/>
      <c r="AB1018" s="527"/>
      <c r="AC1018" s="528"/>
      <c r="AD1018" s="476"/>
      <c r="AE1018" s="477"/>
      <c r="AF1018" s="477"/>
      <c r="AG1018" s="477"/>
      <c r="AH1018" s="478"/>
    </row>
    <row r="1019" spans="1:34" hidden="1">
      <c r="A1019" s="616"/>
      <c r="B1019" s="617"/>
      <c r="C1019" s="617"/>
      <c r="D1019" s="617"/>
      <c r="E1019" s="617"/>
      <c r="F1019" s="617"/>
      <c r="G1019" s="617"/>
      <c r="H1019" s="617"/>
      <c r="I1019" s="618"/>
      <c r="J1019" s="616"/>
      <c r="K1019" s="617"/>
      <c r="L1019" s="617"/>
      <c r="M1019" s="617"/>
      <c r="N1019" s="618"/>
      <c r="O1019" s="964"/>
      <c r="P1019" s="965"/>
      <c r="Q1019" s="965"/>
      <c r="R1019" s="965"/>
      <c r="S1019" s="966"/>
      <c r="T1019" s="967"/>
      <c r="U1019" s="968"/>
      <c r="V1019" s="968"/>
      <c r="W1019" s="968"/>
      <c r="X1019" s="969"/>
      <c r="Y1019" s="526"/>
      <c r="Z1019" s="527"/>
      <c r="AA1019" s="527"/>
      <c r="AB1019" s="527"/>
      <c r="AC1019" s="528"/>
      <c r="AD1019" s="476"/>
      <c r="AE1019" s="477"/>
      <c r="AF1019" s="477"/>
      <c r="AG1019" s="477"/>
      <c r="AH1019" s="478"/>
    </row>
    <row r="1020" spans="1:34" hidden="1">
      <c r="A1020" s="550" t="s">
        <v>199</v>
      </c>
      <c r="B1020" s="551"/>
      <c r="C1020" s="551"/>
      <c r="D1020" s="551"/>
      <c r="E1020" s="551"/>
      <c r="F1020" s="551"/>
      <c r="G1020" s="551"/>
      <c r="H1020" s="551"/>
      <c r="I1020" s="551"/>
      <c r="J1020" s="551"/>
      <c r="K1020" s="551"/>
      <c r="L1020" s="551"/>
      <c r="M1020" s="551"/>
      <c r="N1020" s="551"/>
      <c r="O1020" s="551"/>
      <c r="P1020" s="551"/>
      <c r="Q1020" s="551"/>
      <c r="R1020" s="551"/>
      <c r="S1020" s="551"/>
      <c r="T1020" s="551"/>
      <c r="U1020" s="551"/>
      <c r="V1020" s="551"/>
      <c r="W1020" s="551"/>
      <c r="X1020" s="551"/>
      <c r="Y1020" s="551"/>
      <c r="Z1020" s="551"/>
      <c r="AA1020" s="551"/>
      <c r="AB1020" s="551"/>
      <c r="AC1020" s="551"/>
      <c r="AD1020" s="551"/>
      <c r="AE1020" s="551"/>
      <c r="AF1020" s="551"/>
      <c r="AG1020" s="551"/>
      <c r="AH1020" s="552"/>
    </row>
    <row r="1021" spans="1:34" hidden="1">
      <c r="A1021" s="616"/>
      <c r="B1021" s="617"/>
      <c r="C1021" s="617"/>
      <c r="D1021" s="617"/>
      <c r="E1021" s="617"/>
      <c r="F1021" s="617"/>
      <c r="G1021" s="617"/>
      <c r="H1021" s="617"/>
      <c r="I1021" s="618"/>
      <c r="J1021" s="616"/>
      <c r="K1021" s="617"/>
      <c r="L1021" s="617"/>
      <c r="M1021" s="617"/>
      <c r="N1021" s="618"/>
      <c r="O1021" s="964"/>
      <c r="P1021" s="965"/>
      <c r="Q1021" s="965"/>
      <c r="R1021" s="965"/>
      <c r="S1021" s="966"/>
      <c r="T1021" s="967"/>
      <c r="U1021" s="968"/>
      <c r="V1021" s="968"/>
      <c r="W1021" s="968"/>
      <c r="X1021" s="969"/>
      <c r="Y1021" s="526"/>
      <c r="Z1021" s="527"/>
      <c r="AA1021" s="527"/>
      <c r="AB1021" s="527"/>
      <c r="AC1021" s="528"/>
      <c r="AD1021" s="476"/>
      <c r="AE1021" s="477"/>
      <c r="AF1021" s="477"/>
      <c r="AG1021" s="477"/>
      <c r="AH1021" s="478"/>
    </row>
    <row r="1022" spans="1:34" hidden="1">
      <c r="A1022" s="616"/>
      <c r="B1022" s="617"/>
      <c r="C1022" s="617"/>
      <c r="D1022" s="617"/>
      <c r="E1022" s="617"/>
      <c r="F1022" s="617"/>
      <c r="G1022" s="617"/>
      <c r="H1022" s="617"/>
      <c r="I1022" s="618"/>
      <c r="J1022" s="616"/>
      <c r="K1022" s="617"/>
      <c r="L1022" s="617"/>
      <c r="M1022" s="617"/>
      <c r="N1022" s="618"/>
      <c r="O1022" s="964"/>
      <c r="P1022" s="965"/>
      <c r="Q1022" s="965"/>
      <c r="R1022" s="965"/>
      <c r="S1022" s="966"/>
      <c r="T1022" s="967"/>
      <c r="U1022" s="968"/>
      <c r="V1022" s="968"/>
      <c r="W1022" s="968"/>
      <c r="X1022" s="969"/>
      <c r="Y1022" s="526"/>
      <c r="Z1022" s="527"/>
      <c r="AA1022" s="527"/>
      <c r="AB1022" s="527"/>
      <c r="AC1022" s="528"/>
      <c r="AD1022" s="476"/>
      <c r="AE1022" s="477"/>
      <c r="AF1022" s="477"/>
      <c r="AG1022" s="477"/>
      <c r="AH1022" s="478"/>
    </row>
    <row r="1023" spans="1:34" hidden="1">
      <c r="A1023" s="616"/>
      <c r="B1023" s="617"/>
      <c r="C1023" s="617"/>
      <c r="D1023" s="617"/>
      <c r="E1023" s="617"/>
      <c r="F1023" s="617"/>
      <c r="G1023" s="617"/>
      <c r="H1023" s="617"/>
      <c r="I1023" s="618"/>
      <c r="J1023" s="616"/>
      <c r="K1023" s="617"/>
      <c r="L1023" s="617"/>
      <c r="M1023" s="617"/>
      <c r="N1023" s="618"/>
      <c r="O1023" s="964"/>
      <c r="P1023" s="965"/>
      <c r="Q1023" s="965"/>
      <c r="R1023" s="965"/>
      <c r="S1023" s="966"/>
      <c r="T1023" s="967"/>
      <c r="U1023" s="968"/>
      <c r="V1023" s="968"/>
      <c r="W1023" s="968"/>
      <c r="X1023" s="969"/>
      <c r="Y1023" s="526"/>
      <c r="Z1023" s="527"/>
      <c r="AA1023" s="527"/>
      <c r="AB1023" s="527"/>
      <c r="AC1023" s="528"/>
      <c r="AD1023" s="476"/>
      <c r="AE1023" s="477"/>
      <c r="AF1023" s="477"/>
      <c r="AG1023" s="477"/>
      <c r="AH1023" s="478"/>
    </row>
    <row r="1024" spans="1:34" hidden="1">
      <c r="A1024" s="616"/>
      <c r="B1024" s="617"/>
      <c r="C1024" s="617"/>
      <c r="D1024" s="617"/>
      <c r="E1024" s="617"/>
      <c r="F1024" s="617"/>
      <c r="G1024" s="617"/>
      <c r="H1024" s="617"/>
      <c r="I1024" s="618"/>
      <c r="J1024" s="616"/>
      <c r="K1024" s="617"/>
      <c r="L1024" s="617"/>
      <c r="M1024" s="617"/>
      <c r="N1024" s="618"/>
      <c r="O1024" s="964"/>
      <c r="P1024" s="965"/>
      <c r="Q1024" s="965"/>
      <c r="R1024" s="965"/>
      <c r="S1024" s="966"/>
      <c r="T1024" s="967"/>
      <c r="U1024" s="968"/>
      <c r="V1024" s="968"/>
      <c r="W1024" s="968"/>
      <c r="X1024" s="969"/>
      <c r="Y1024" s="526"/>
      <c r="Z1024" s="527"/>
      <c r="AA1024" s="527"/>
      <c r="AB1024" s="527"/>
      <c r="AC1024" s="528"/>
      <c r="AD1024" s="476"/>
      <c r="AE1024" s="477"/>
      <c r="AF1024" s="477"/>
      <c r="AG1024" s="477"/>
      <c r="AH1024" s="478"/>
    </row>
    <row r="1025" spans="1:34" hidden="1">
      <c r="A1025" s="550" t="s">
        <v>200</v>
      </c>
      <c r="B1025" s="551"/>
      <c r="C1025" s="551"/>
      <c r="D1025" s="551"/>
      <c r="E1025" s="551"/>
      <c r="F1025" s="551"/>
      <c r="G1025" s="551"/>
      <c r="H1025" s="551"/>
      <c r="I1025" s="551"/>
      <c r="J1025" s="551"/>
      <c r="K1025" s="551"/>
      <c r="L1025" s="551"/>
      <c r="M1025" s="551"/>
      <c r="N1025" s="551"/>
      <c r="O1025" s="551"/>
      <c r="P1025" s="551"/>
      <c r="Q1025" s="551"/>
      <c r="R1025" s="551"/>
      <c r="S1025" s="551"/>
      <c r="T1025" s="551"/>
      <c r="U1025" s="551"/>
      <c r="V1025" s="551"/>
      <c r="W1025" s="551"/>
      <c r="X1025" s="551"/>
      <c r="Y1025" s="551"/>
      <c r="Z1025" s="551"/>
      <c r="AA1025" s="551"/>
      <c r="AB1025" s="551"/>
      <c r="AC1025" s="551"/>
      <c r="AD1025" s="551"/>
      <c r="AE1025" s="551"/>
      <c r="AF1025" s="551"/>
      <c r="AG1025" s="551"/>
      <c r="AH1025" s="552"/>
    </row>
    <row r="1026" spans="1:34" hidden="1">
      <c r="A1026" s="616"/>
      <c r="B1026" s="617"/>
      <c r="C1026" s="617"/>
      <c r="D1026" s="617"/>
      <c r="E1026" s="617"/>
      <c r="F1026" s="617"/>
      <c r="G1026" s="617"/>
      <c r="H1026" s="617"/>
      <c r="I1026" s="618"/>
      <c r="J1026" s="616"/>
      <c r="K1026" s="617"/>
      <c r="L1026" s="617"/>
      <c r="M1026" s="617"/>
      <c r="N1026" s="618"/>
      <c r="O1026" s="964"/>
      <c r="P1026" s="965"/>
      <c r="Q1026" s="965"/>
      <c r="R1026" s="965"/>
      <c r="S1026" s="966"/>
      <c r="T1026" s="967"/>
      <c r="U1026" s="968"/>
      <c r="V1026" s="968"/>
      <c r="W1026" s="968"/>
      <c r="X1026" s="969"/>
      <c r="Y1026" s="526"/>
      <c r="Z1026" s="527"/>
      <c r="AA1026" s="527"/>
      <c r="AB1026" s="527"/>
      <c r="AC1026" s="528"/>
      <c r="AD1026" s="476"/>
      <c r="AE1026" s="477"/>
      <c r="AF1026" s="477"/>
      <c r="AG1026" s="477"/>
      <c r="AH1026" s="478"/>
    </row>
    <row r="1027" spans="1:34" hidden="1">
      <c r="A1027" s="616"/>
      <c r="B1027" s="617"/>
      <c r="C1027" s="617"/>
      <c r="D1027" s="617"/>
      <c r="E1027" s="617"/>
      <c r="F1027" s="617"/>
      <c r="G1027" s="617"/>
      <c r="H1027" s="617"/>
      <c r="I1027" s="618"/>
      <c r="J1027" s="616"/>
      <c r="K1027" s="617"/>
      <c r="L1027" s="617"/>
      <c r="M1027" s="617"/>
      <c r="N1027" s="618"/>
      <c r="O1027" s="964"/>
      <c r="P1027" s="965"/>
      <c r="Q1027" s="965"/>
      <c r="R1027" s="965"/>
      <c r="S1027" s="966"/>
      <c r="T1027" s="967"/>
      <c r="U1027" s="968"/>
      <c r="V1027" s="968"/>
      <c r="W1027" s="968"/>
      <c r="X1027" s="969"/>
      <c r="Y1027" s="526"/>
      <c r="Z1027" s="527"/>
      <c r="AA1027" s="527"/>
      <c r="AB1027" s="527"/>
      <c r="AC1027" s="528"/>
      <c r="AD1027" s="476"/>
      <c r="AE1027" s="477"/>
      <c r="AF1027" s="477"/>
      <c r="AG1027" s="477"/>
      <c r="AH1027" s="478"/>
    </row>
    <row r="1028" spans="1:34" hidden="1">
      <c r="A1028" s="616"/>
      <c r="B1028" s="617"/>
      <c r="C1028" s="617"/>
      <c r="D1028" s="617"/>
      <c r="E1028" s="617"/>
      <c r="F1028" s="617"/>
      <c r="G1028" s="617"/>
      <c r="H1028" s="617"/>
      <c r="I1028" s="618"/>
      <c r="J1028" s="616"/>
      <c r="K1028" s="617"/>
      <c r="L1028" s="617"/>
      <c r="M1028" s="617"/>
      <c r="N1028" s="618"/>
      <c r="O1028" s="964"/>
      <c r="P1028" s="965"/>
      <c r="Q1028" s="965"/>
      <c r="R1028" s="965"/>
      <c r="S1028" s="966"/>
      <c r="T1028" s="967"/>
      <c r="U1028" s="968"/>
      <c r="V1028" s="968"/>
      <c r="W1028" s="968"/>
      <c r="X1028" s="969"/>
      <c r="Y1028" s="526"/>
      <c r="Z1028" s="527"/>
      <c r="AA1028" s="527"/>
      <c r="AB1028" s="527"/>
      <c r="AC1028" s="528"/>
      <c r="AD1028" s="476"/>
      <c r="AE1028" s="477"/>
      <c r="AF1028" s="477"/>
      <c r="AG1028" s="477"/>
      <c r="AH1028" s="478"/>
    </row>
    <row r="1029" spans="1:34" hidden="1">
      <c r="A1029" s="616"/>
      <c r="B1029" s="617"/>
      <c r="C1029" s="617"/>
      <c r="D1029" s="617"/>
      <c r="E1029" s="617"/>
      <c r="F1029" s="617"/>
      <c r="G1029" s="617"/>
      <c r="H1029" s="617"/>
      <c r="I1029" s="618"/>
      <c r="J1029" s="616"/>
      <c r="K1029" s="617"/>
      <c r="L1029" s="617"/>
      <c r="M1029" s="617"/>
      <c r="N1029" s="618"/>
      <c r="O1029" s="964"/>
      <c r="P1029" s="965"/>
      <c r="Q1029" s="965"/>
      <c r="R1029" s="965"/>
      <c r="S1029" s="966"/>
      <c r="T1029" s="967"/>
      <c r="U1029" s="968"/>
      <c r="V1029" s="968"/>
      <c r="W1029" s="968"/>
      <c r="X1029" s="969"/>
      <c r="Y1029" s="526"/>
      <c r="Z1029" s="527"/>
      <c r="AA1029" s="527"/>
      <c r="AB1029" s="527"/>
      <c r="AC1029" s="528"/>
      <c r="AD1029" s="476"/>
      <c r="AE1029" s="477"/>
      <c r="AF1029" s="477"/>
      <c r="AG1029" s="477"/>
      <c r="AH1029" s="478"/>
    </row>
    <row r="1030" spans="1:34" hidden="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row>
    <row r="1031" spans="1:34" hidden="1">
      <c r="A1031" s="5"/>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row>
    <row r="1032" spans="1:34" hidden="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row>
    <row r="1033" spans="1:34">
      <c r="A1033" s="5"/>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row>
    <row r="1034" spans="1:34">
      <c r="A1034" s="808" t="s">
        <v>1514</v>
      </c>
      <c r="B1034" s="808"/>
      <c r="C1034" s="808"/>
      <c r="D1034" s="808"/>
      <c r="E1034" s="808"/>
      <c r="F1034" s="808"/>
      <c r="G1034" s="808"/>
      <c r="H1034" s="808"/>
      <c r="I1034" s="808"/>
      <c r="J1034" s="808"/>
      <c r="K1034" s="808"/>
      <c r="L1034" s="808"/>
      <c r="M1034" s="808"/>
      <c r="N1034" s="808"/>
      <c r="O1034" s="808"/>
      <c r="P1034" s="808"/>
      <c r="Q1034" s="808"/>
      <c r="R1034" s="808"/>
      <c r="S1034" s="808"/>
      <c r="T1034" s="808"/>
      <c r="U1034" s="808"/>
      <c r="V1034" s="808"/>
      <c r="W1034" s="808"/>
      <c r="X1034" s="808"/>
      <c r="Y1034" s="808"/>
      <c r="Z1034" s="808"/>
      <c r="AA1034" s="808"/>
      <c r="AB1034" s="808"/>
      <c r="AC1034" s="808"/>
      <c r="AD1034" s="808"/>
      <c r="AE1034" s="808"/>
      <c r="AF1034" s="808"/>
      <c r="AG1034" s="808"/>
      <c r="AH1034" s="808"/>
    </row>
    <row r="1035" spans="1:34">
      <c r="A1035" s="808"/>
      <c r="B1035" s="808"/>
      <c r="C1035" s="808"/>
      <c r="D1035" s="808"/>
      <c r="E1035" s="808"/>
      <c r="F1035" s="808"/>
      <c r="G1035" s="808"/>
      <c r="H1035" s="808"/>
      <c r="I1035" s="808"/>
      <c r="J1035" s="808"/>
      <c r="K1035" s="808"/>
      <c r="L1035" s="808"/>
      <c r="M1035" s="808"/>
      <c r="N1035" s="808"/>
      <c r="O1035" s="808"/>
      <c r="P1035" s="808"/>
      <c r="Q1035" s="808"/>
      <c r="R1035" s="808"/>
      <c r="S1035" s="808"/>
      <c r="T1035" s="808"/>
      <c r="U1035" s="808"/>
      <c r="V1035" s="808"/>
      <c r="W1035" s="808"/>
      <c r="X1035" s="808"/>
      <c r="Y1035" s="808"/>
      <c r="Z1035" s="808"/>
      <c r="AA1035" s="808"/>
      <c r="AB1035" s="808"/>
      <c r="AC1035" s="808"/>
      <c r="AD1035" s="808"/>
      <c r="AE1035" s="808"/>
      <c r="AF1035" s="808"/>
      <c r="AG1035" s="808"/>
      <c r="AH1035" s="808"/>
    </row>
    <row r="1036" spans="1:34">
      <c r="A1036" s="5"/>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row>
    <row r="1037" spans="1:34" ht="78" customHeight="1">
      <c r="A1037" s="808" t="s">
        <v>1466</v>
      </c>
      <c r="B1037" s="977"/>
      <c r="C1037" s="977"/>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row>
    <row r="1038" spans="1:34" ht="30" customHeight="1">
      <c r="A1038" s="808" t="s">
        <v>1467</v>
      </c>
      <c r="B1038" s="808"/>
      <c r="C1038" s="808"/>
      <c r="D1038" s="808"/>
      <c r="E1038" s="808"/>
      <c r="F1038" s="808"/>
      <c r="G1038" s="808"/>
      <c r="H1038" s="808"/>
      <c r="I1038" s="808"/>
      <c r="J1038" s="808"/>
      <c r="K1038" s="808"/>
      <c r="L1038" s="808"/>
      <c r="M1038" s="808"/>
      <c r="N1038" s="808"/>
      <c r="O1038" s="808"/>
      <c r="P1038" s="808"/>
      <c r="Q1038" s="808"/>
      <c r="R1038" s="808"/>
      <c r="S1038" s="808"/>
      <c r="T1038" s="808"/>
      <c r="U1038" s="808"/>
      <c r="V1038" s="808"/>
      <c r="W1038" s="808"/>
      <c r="X1038" s="808"/>
      <c r="Y1038" s="808"/>
      <c r="Z1038" s="808"/>
      <c r="AA1038" s="808"/>
      <c r="AB1038" s="808"/>
      <c r="AC1038" s="808"/>
      <c r="AD1038" s="808"/>
      <c r="AE1038" s="808"/>
      <c r="AF1038" s="808"/>
      <c r="AG1038" s="808"/>
      <c r="AH1038" s="808"/>
    </row>
    <row r="1039" spans="1:34" s="2" customFormat="1" ht="24" customHeight="1">
      <c r="A1039" s="502" t="s">
        <v>1502</v>
      </c>
      <c r="B1039" s="502"/>
      <c r="C1039" s="502"/>
      <c r="D1039" s="502"/>
      <c r="E1039" s="502"/>
      <c r="F1039" s="502"/>
      <c r="G1039" s="502"/>
      <c r="H1039" s="502"/>
      <c r="I1039" s="502"/>
      <c r="J1039" s="502"/>
      <c r="K1039" s="502"/>
      <c r="L1039" s="502"/>
      <c r="M1039" s="502"/>
      <c r="N1039" s="502"/>
      <c r="O1039" s="502"/>
      <c r="P1039" s="502"/>
      <c r="Q1039" s="502"/>
      <c r="R1039" s="502"/>
      <c r="S1039" s="502"/>
      <c r="T1039" s="502"/>
      <c r="U1039" s="502"/>
      <c r="V1039" s="502"/>
      <c r="W1039" s="502"/>
      <c r="X1039" s="502"/>
      <c r="Y1039" s="502"/>
      <c r="Z1039" s="502"/>
      <c r="AA1039" s="502"/>
      <c r="AB1039" s="502"/>
      <c r="AC1039" s="502"/>
      <c r="AD1039" s="502"/>
      <c r="AE1039" s="502"/>
      <c r="AF1039" s="502"/>
      <c r="AG1039" s="502"/>
      <c r="AH1039" s="502"/>
    </row>
    <row r="1040" spans="1:34">
      <c r="A1040" s="808" t="s">
        <v>1468</v>
      </c>
      <c r="B1040" s="808"/>
      <c r="C1040" s="808"/>
      <c r="D1040" s="808"/>
      <c r="E1040" s="808"/>
      <c r="F1040" s="808"/>
      <c r="G1040" s="808"/>
      <c r="H1040" s="808"/>
      <c r="I1040" s="808"/>
      <c r="J1040" s="808"/>
      <c r="K1040" s="808"/>
      <c r="L1040" s="808"/>
      <c r="M1040" s="808"/>
      <c r="N1040" s="808"/>
      <c r="O1040" s="808"/>
      <c r="P1040" s="808"/>
      <c r="Q1040" s="808"/>
      <c r="R1040" s="808"/>
      <c r="S1040" s="808"/>
      <c r="T1040" s="808"/>
      <c r="U1040" s="808"/>
      <c r="V1040" s="808"/>
      <c r="W1040" s="808"/>
      <c r="X1040" s="808"/>
      <c r="Y1040" s="808"/>
      <c r="Z1040" s="808"/>
      <c r="AA1040" s="808"/>
      <c r="AB1040" s="808"/>
      <c r="AC1040" s="808"/>
      <c r="AD1040" s="808"/>
      <c r="AE1040" s="808"/>
      <c r="AF1040" s="808"/>
      <c r="AG1040" s="808"/>
      <c r="AH1040" s="808"/>
    </row>
    <row r="1041" spans="1:34">
      <c r="A1041" s="808" t="s">
        <v>1469</v>
      </c>
      <c r="B1041" s="808"/>
      <c r="C1041" s="808"/>
      <c r="D1041" s="808"/>
      <c r="E1041" s="808"/>
      <c r="F1041" s="808"/>
      <c r="G1041" s="808"/>
      <c r="H1041" s="808"/>
      <c r="I1041" s="808"/>
      <c r="J1041" s="808"/>
      <c r="K1041" s="808"/>
      <c r="L1041" s="808"/>
      <c r="M1041" s="808"/>
      <c r="N1041" s="808"/>
      <c r="O1041" s="808"/>
      <c r="P1041" s="808"/>
      <c r="Q1041" s="808"/>
      <c r="R1041" s="808"/>
      <c r="S1041" s="808"/>
      <c r="T1041" s="808"/>
      <c r="U1041" s="808"/>
      <c r="V1041" s="808"/>
      <c r="W1041" s="808"/>
      <c r="X1041" s="808"/>
      <c r="Y1041" s="808"/>
      <c r="Z1041" s="808"/>
      <c r="AA1041" s="808"/>
      <c r="AB1041" s="808"/>
      <c r="AC1041" s="808"/>
      <c r="AD1041" s="808"/>
      <c r="AE1041" s="808"/>
      <c r="AF1041" s="808"/>
      <c r="AG1041" s="808"/>
      <c r="AH1041" s="808"/>
    </row>
    <row r="1042" spans="1:34">
      <c r="A1042" s="808" t="s">
        <v>1497</v>
      </c>
      <c r="B1042" s="808"/>
      <c r="C1042" s="808"/>
      <c r="D1042" s="808"/>
      <c r="E1042" s="808"/>
      <c r="F1042" s="808"/>
      <c r="G1042" s="808"/>
      <c r="H1042" s="808"/>
      <c r="I1042" s="808"/>
      <c r="J1042" s="808"/>
      <c r="K1042" s="808"/>
      <c r="L1042" s="808"/>
      <c r="M1042" s="808"/>
      <c r="N1042" s="808"/>
      <c r="O1042" s="808"/>
      <c r="P1042" s="808"/>
      <c r="Q1042" s="808"/>
      <c r="R1042" s="808"/>
      <c r="S1042" s="808"/>
      <c r="T1042" s="808"/>
      <c r="U1042" s="808"/>
      <c r="V1042" s="808"/>
      <c r="W1042" s="808"/>
      <c r="X1042" s="808"/>
      <c r="Y1042" s="808"/>
      <c r="Z1042" s="808"/>
      <c r="AA1042" s="808"/>
      <c r="AB1042" s="808"/>
      <c r="AC1042" s="808"/>
      <c r="AD1042" s="808"/>
      <c r="AE1042" s="808"/>
      <c r="AF1042" s="808"/>
      <c r="AG1042" s="808"/>
      <c r="AH1042" s="808"/>
    </row>
    <row r="1043" spans="1:34">
      <c r="A1043" s="808" t="s">
        <v>1470</v>
      </c>
      <c r="B1043" s="808"/>
      <c r="C1043" s="808"/>
      <c r="D1043" s="808"/>
      <c r="E1043" s="808"/>
      <c r="F1043" s="808"/>
      <c r="G1043" s="808"/>
      <c r="H1043" s="808"/>
      <c r="I1043" s="808"/>
      <c r="J1043" s="808"/>
      <c r="K1043" s="808"/>
      <c r="L1043" s="808"/>
      <c r="M1043" s="808"/>
      <c r="N1043" s="808"/>
      <c r="O1043" s="808"/>
      <c r="P1043" s="808"/>
      <c r="Q1043" s="808"/>
      <c r="R1043" s="808"/>
      <c r="S1043" s="808"/>
      <c r="T1043" s="808"/>
      <c r="U1043" s="808"/>
      <c r="V1043" s="808"/>
      <c r="W1043" s="808"/>
      <c r="X1043" s="808"/>
      <c r="Y1043" s="808"/>
      <c r="Z1043" s="808"/>
      <c r="AA1043" s="808"/>
      <c r="AB1043" s="808"/>
      <c r="AC1043" s="808"/>
      <c r="AD1043" s="808"/>
      <c r="AE1043" s="808"/>
      <c r="AF1043" s="808"/>
      <c r="AG1043" s="808"/>
      <c r="AH1043" s="808"/>
    </row>
    <row r="1044" spans="1:34">
      <c r="A1044" s="808" t="s">
        <v>1471</v>
      </c>
      <c r="B1044" s="808"/>
      <c r="C1044" s="808"/>
      <c r="D1044" s="808"/>
      <c r="E1044" s="808"/>
      <c r="F1044" s="808"/>
      <c r="G1044" s="808"/>
      <c r="H1044" s="808"/>
      <c r="I1044" s="808"/>
      <c r="J1044" s="808"/>
      <c r="K1044" s="808"/>
      <c r="L1044" s="808"/>
      <c r="M1044" s="808"/>
      <c r="N1044" s="808"/>
      <c r="O1044" s="808"/>
      <c r="P1044" s="808"/>
      <c r="Q1044" s="808"/>
      <c r="R1044" s="808"/>
      <c r="S1044" s="808"/>
      <c r="T1044" s="808"/>
      <c r="U1044" s="808"/>
      <c r="V1044" s="808"/>
      <c r="W1044" s="808"/>
      <c r="X1044" s="808"/>
      <c r="Y1044" s="808"/>
      <c r="Z1044" s="808"/>
      <c r="AA1044" s="808"/>
      <c r="AB1044" s="808"/>
      <c r="AC1044" s="808"/>
      <c r="AD1044" s="808"/>
      <c r="AE1044" s="808"/>
      <c r="AF1044" s="808"/>
      <c r="AG1044" s="808"/>
      <c r="AH1044" s="808"/>
    </row>
    <row r="1045" spans="1:34">
      <c r="A1045" s="808" t="s">
        <v>1472</v>
      </c>
      <c r="B1045" s="808"/>
      <c r="C1045" s="808"/>
      <c r="D1045" s="808"/>
      <c r="E1045" s="808"/>
      <c r="F1045" s="808"/>
      <c r="G1045" s="808"/>
      <c r="H1045" s="808"/>
      <c r="I1045" s="808"/>
      <c r="J1045" s="808"/>
      <c r="K1045" s="808"/>
      <c r="L1045" s="808"/>
      <c r="M1045" s="808"/>
      <c r="N1045" s="808"/>
      <c r="O1045" s="808"/>
      <c r="P1045" s="808"/>
      <c r="Q1045" s="808"/>
      <c r="R1045" s="808"/>
      <c r="S1045" s="808"/>
      <c r="T1045" s="808"/>
      <c r="U1045" s="808"/>
      <c r="V1045" s="808"/>
      <c r="W1045" s="808"/>
      <c r="X1045" s="808"/>
      <c r="Y1045" s="808"/>
      <c r="Z1045" s="808"/>
      <c r="AA1045" s="808"/>
      <c r="AB1045" s="808"/>
      <c r="AC1045" s="808"/>
      <c r="AD1045" s="808"/>
      <c r="AE1045" s="808"/>
      <c r="AF1045" s="808"/>
      <c r="AG1045" s="808"/>
      <c r="AH1045" s="808"/>
    </row>
    <row r="1046" spans="1:34" hidden="1">
      <c r="A1046" s="176"/>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row>
    <row r="1047" spans="1:34">
      <c r="A1047" s="176"/>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row>
    <row r="1048" spans="1:34" s="2" customFormat="1">
      <c r="A1048" s="502" t="s">
        <v>1494</v>
      </c>
      <c r="B1048" s="502"/>
      <c r="C1048" s="502"/>
      <c r="D1048" s="502"/>
      <c r="E1048" s="502"/>
      <c r="F1048" s="502"/>
      <c r="G1048" s="502"/>
      <c r="H1048" s="502"/>
      <c r="I1048" s="502"/>
      <c r="J1048" s="502"/>
      <c r="K1048" s="502"/>
      <c r="L1048" s="502"/>
      <c r="M1048" s="502"/>
      <c r="N1048" s="502"/>
      <c r="O1048" s="502"/>
      <c r="P1048" s="502"/>
      <c r="Q1048" s="502"/>
      <c r="R1048" s="502"/>
      <c r="S1048" s="502"/>
      <c r="T1048" s="502"/>
      <c r="U1048" s="502"/>
      <c r="V1048" s="502"/>
      <c r="W1048" s="502"/>
      <c r="X1048" s="502"/>
      <c r="Y1048" s="502"/>
      <c r="Z1048" s="502"/>
      <c r="AA1048" s="502"/>
      <c r="AB1048" s="502"/>
      <c r="AC1048" s="502"/>
      <c r="AD1048" s="502"/>
      <c r="AE1048" s="502"/>
      <c r="AF1048" s="502"/>
      <c r="AG1048" s="502"/>
      <c r="AH1048" s="502"/>
    </row>
    <row r="1049" spans="1:34" hidden="1">
      <c r="A1049" s="5"/>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row>
    <row r="1050" spans="1:34" hidden="1">
      <c r="A1050" s="5"/>
      <c r="B1050" s="5"/>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row>
    <row r="1051" spans="1:34">
      <c r="A1051" s="5"/>
      <c r="B1051" s="5"/>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row>
    <row r="1052" spans="1:34">
      <c r="A1052" s="5" t="s">
        <v>1475</v>
      </c>
      <c r="B1052" s="5"/>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row>
    <row r="1053" spans="1:34">
      <c r="A1053" s="5"/>
      <c r="B1053" s="5"/>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row>
    <row r="1054" spans="1:34">
      <c r="A1054" s="970" t="s">
        <v>191</v>
      </c>
      <c r="B1054" s="970"/>
      <c r="C1054" s="970"/>
      <c r="D1054" s="970"/>
      <c r="E1054" s="970"/>
      <c r="F1054" s="970"/>
      <c r="G1054" s="970"/>
      <c r="H1054" s="970"/>
      <c r="I1054" s="635" t="s">
        <v>203</v>
      </c>
      <c r="J1054" s="635"/>
      <c r="K1054" s="635"/>
      <c r="L1054" s="635"/>
      <c r="M1054" s="635"/>
      <c r="N1054" s="635"/>
      <c r="O1054" s="635"/>
      <c r="P1054" s="635"/>
      <c r="Q1054" s="635" t="s">
        <v>204</v>
      </c>
      <c r="R1054" s="635"/>
      <c r="S1054" s="635"/>
      <c r="T1054" s="635"/>
      <c r="U1054" s="635"/>
      <c r="V1054" s="635"/>
      <c r="W1054" s="635"/>
      <c r="X1054" s="635"/>
      <c r="Y1054" s="566" t="s">
        <v>205</v>
      </c>
      <c r="Z1054" s="566"/>
      <c r="AA1054" s="566"/>
      <c r="AB1054" s="566"/>
      <c r="AC1054" s="566"/>
      <c r="AD1054" s="566"/>
      <c r="AE1054" s="566"/>
      <c r="AF1054" s="566"/>
      <c r="AG1054" s="566"/>
      <c r="AH1054" s="14"/>
    </row>
    <row r="1055" spans="1:34">
      <c r="A1055" s="971" t="s">
        <v>206</v>
      </c>
      <c r="B1055" s="971"/>
      <c r="C1055" s="971"/>
      <c r="D1055" s="971"/>
      <c r="E1055" s="971"/>
      <c r="F1055" s="971"/>
      <c r="G1055" s="971"/>
      <c r="H1055" s="971"/>
      <c r="I1055" s="972">
        <v>914100</v>
      </c>
      <c r="J1055" s="973"/>
      <c r="K1055" s="973"/>
      <c r="L1055" s="973"/>
      <c r="M1055" s="973"/>
      <c r="N1055" s="973"/>
      <c r="O1055" s="973"/>
      <c r="P1055" s="973"/>
      <c r="Q1055" s="974">
        <v>640359</v>
      </c>
      <c r="R1055" s="605"/>
      <c r="S1055" s="605"/>
      <c r="T1055" s="605"/>
      <c r="U1055" s="605"/>
      <c r="V1055" s="605"/>
      <c r="W1055" s="605"/>
      <c r="X1055" s="605"/>
      <c r="Y1055" s="602" t="s">
        <v>102</v>
      </c>
      <c r="Z1055" s="602"/>
      <c r="AA1055" s="602"/>
      <c r="AB1055" s="602"/>
      <c r="AC1055" s="602"/>
      <c r="AD1055" s="602"/>
      <c r="AE1055" s="602"/>
      <c r="AF1055" s="602"/>
      <c r="AG1055" s="602"/>
      <c r="AH1055" s="5"/>
    </row>
    <row r="1056" spans="1:34">
      <c r="A1056" s="377" t="s">
        <v>207</v>
      </c>
      <c r="B1056" s="377"/>
      <c r="C1056" s="377"/>
      <c r="D1056" s="377"/>
      <c r="E1056" s="377"/>
      <c r="F1056" s="377"/>
      <c r="G1056" s="377"/>
      <c r="H1056" s="377"/>
      <c r="I1056" s="975">
        <v>2062635</v>
      </c>
      <c r="J1056" s="976"/>
      <c r="K1056" s="976"/>
      <c r="L1056" s="976"/>
      <c r="M1056" s="976"/>
      <c r="N1056" s="976"/>
      <c r="O1056" s="976"/>
      <c r="P1056" s="976"/>
      <c r="Q1056" s="605" t="s">
        <v>102</v>
      </c>
      <c r="R1056" s="605"/>
      <c r="S1056" s="605"/>
      <c r="T1056" s="605"/>
      <c r="U1056" s="605"/>
      <c r="V1056" s="605"/>
      <c r="W1056" s="605"/>
      <c r="X1056" s="605"/>
      <c r="Y1056" s="605" t="s">
        <v>102</v>
      </c>
      <c r="Z1056" s="605"/>
      <c r="AA1056" s="605"/>
      <c r="AB1056" s="605"/>
      <c r="AC1056" s="605"/>
      <c r="AD1056" s="605"/>
      <c r="AE1056" s="605"/>
      <c r="AF1056" s="605"/>
      <c r="AG1056" s="605"/>
      <c r="AH1056" s="5"/>
    </row>
    <row r="1057" spans="1:37">
      <c r="A1057" s="377" t="s">
        <v>208</v>
      </c>
      <c r="B1057" s="377"/>
      <c r="C1057" s="377"/>
      <c r="D1057" s="377"/>
      <c r="E1057" s="377"/>
      <c r="F1057" s="377"/>
      <c r="G1057" s="377"/>
      <c r="H1057" s="377"/>
      <c r="I1057" s="605" t="s">
        <v>102</v>
      </c>
      <c r="J1057" s="605"/>
      <c r="K1057" s="605"/>
      <c r="L1057" s="605"/>
      <c r="M1057" s="605"/>
      <c r="N1057" s="605"/>
      <c r="O1057" s="605"/>
      <c r="P1057" s="605"/>
      <c r="Q1057" s="605" t="s">
        <v>102</v>
      </c>
      <c r="R1057" s="605"/>
      <c r="S1057" s="605"/>
      <c r="T1057" s="605"/>
      <c r="U1057" s="605"/>
      <c r="V1057" s="605"/>
      <c r="W1057" s="605"/>
      <c r="X1057" s="605"/>
      <c r="Y1057" s="605" t="s">
        <v>102</v>
      </c>
      <c r="Z1057" s="605"/>
      <c r="AA1057" s="605"/>
      <c r="AB1057" s="605"/>
      <c r="AC1057" s="605"/>
      <c r="AD1057" s="605"/>
      <c r="AE1057" s="605"/>
      <c r="AF1057" s="605"/>
      <c r="AG1057" s="605"/>
      <c r="AH1057" s="5"/>
    </row>
    <row r="1058" spans="1:37">
      <c r="A1058" s="5"/>
      <c r="B1058" s="5"/>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row>
    <row r="1059" spans="1:37">
      <c r="A1059" s="5"/>
      <c r="B1059" s="5"/>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row>
    <row r="1060" spans="1:37" s="2" customFormat="1"/>
    <row r="1061" spans="1:37">
      <c r="A1061" s="13" t="s">
        <v>209</v>
      </c>
      <c r="B1061" s="13"/>
      <c r="C1061" s="13"/>
      <c r="D1061" s="13" t="s">
        <v>210</v>
      </c>
      <c r="E1061" s="13"/>
      <c r="F1061" s="13"/>
      <c r="G1061" s="13"/>
      <c r="H1061" s="13"/>
      <c r="I1061" s="13"/>
      <c r="J1061" s="13"/>
      <c r="K1061" s="13"/>
      <c r="L1061" s="13"/>
      <c r="M1061" s="13"/>
      <c r="N1061" s="5"/>
      <c r="O1061" s="5"/>
      <c r="P1061" s="5"/>
      <c r="Q1061" s="5"/>
      <c r="R1061" s="5"/>
      <c r="S1061" s="5"/>
      <c r="T1061" s="5"/>
      <c r="U1061" s="5"/>
      <c r="V1061" s="5"/>
      <c r="W1061" s="5"/>
      <c r="X1061" s="5"/>
      <c r="Y1061" s="5"/>
      <c r="Z1061" s="5"/>
      <c r="AA1061" s="5"/>
      <c r="AB1061" s="5"/>
      <c r="AC1061" s="5"/>
      <c r="AD1061" s="5"/>
      <c r="AE1061" s="5"/>
      <c r="AF1061" s="5"/>
      <c r="AG1061" s="5"/>
      <c r="AH1061" s="5"/>
      <c r="AK1061" s="177"/>
    </row>
    <row r="1062" spans="1:37">
      <c r="A1062" s="5"/>
      <c r="B1062" s="5"/>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row>
    <row r="1063" spans="1:37" hidden="1">
      <c r="A1063" s="506" t="s">
        <v>1358</v>
      </c>
      <c r="B1063" s="506"/>
      <c r="C1063" s="506"/>
      <c r="D1063" s="506"/>
      <c r="E1063" s="506"/>
      <c r="F1063" s="506"/>
      <c r="G1063" s="506"/>
      <c r="H1063" s="506"/>
      <c r="I1063" s="506"/>
      <c r="J1063" s="506"/>
      <c r="K1063" s="506"/>
      <c r="L1063" s="506"/>
      <c r="M1063" s="506"/>
      <c r="N1063" s="506"/>
      <c r="O1063" s="506"/>
      <c r="P1063" s="506"/>
      <c r="Q1063" s="506"/>
      <c r="R1063" s="506"/>
      <c r="S1063" s="506"/>
      <c r="T1063" s="506"/>
      <c r="U1063" s="506"/>
      <c r="V1063" s="506"/>
      <c r="W1063" s="506"/>
      <c r="X1063" s="506"/>
      <c r="Y1063" s="506"/>
      <c r="Z1063" s="506"/>
      <c r="AA1063" s="506"/>
      <c r="AB1063" s="506"/>
      <c r="AC1063" s="506"/>
      <c r="AD1063" s="506"/>
      <c r="AE1063" s="506"/>
      <c r="AF1063" s="506"/>
      <c r="AG1063" s="506"/>
      <c r="AH1063" s="506"/>
    </row>
    <row r="1064" spans="1:37" hidden="1">
      <c r="A1064" s="506"/>
      <c r="B1064" s="506"/>
      <c r="C1064" s="506"/>
      <c r="D1064" s="506"/>
      <c r="E1064" s="506"/>
      <c r="F1064" s="506"/>
      <c r="G1064" s="506"/>
      <c r="H1064" s="506"/>
      <c r="I1064" s="506"/>
      <c r="J1064" s="506"/>
      <c r="K1064" s="506"/>
      <c r="L1064" s="506"/>
      <c r="M1064" s="506"/>
      <c r="N1064" s="506"/>
      <c r="O1064" s="506"/>
      <c r="P1064" s="506"/>
      <c r="Q1064" s="506"/>
      <c r="R1064" s="506"/>
      <c r="S1064" s="506"/>
      <c r="T1064" s="506"/>
      <c r="U1064" s="506"/>
      <c r="V1064" s="506"/>
      <c r="W1064" s="506"/>
      <c r="X1064" s="506"/>
      <c r="Y1064" s="506"/>
      <c r="Z1064" s="506"/>
      <c r="AA1064" s="506"/>
      <c r="AB1064" s="506"/>
      <c r="AC1064" s="506"/>
      <c r="AD1064" s="506"/>
      <c r="AE1064" s="506"/>
      <c r="AF1064" s="506"/>
      <c r="AG1064" s="506"/>
      <c r="AH1064" s="506"/>
    </row>
    <row r="1065" spans="1:37" hidden="1">
      <c r="A1065" s="506"/>
      <c r="B1065" s="506"/>
      <c r="C1065" s="506"/>
      <c r="D1065" s="506"/>
      <c r="E1065" s="506"/>
      <c r="F1065" s="506"/>
      <c r="G1065" s="506"/>
      <c r="H1065" s="506"/>
      <c r="I1065" s="506"/>
      <c r="J1065" s="506"/>
      <c r="K1065" s="506"/>
      <c r="L1065" s="506"/>
      <c r="M1065" s="506"/>
      <c r="N1065" s="506"/>
      <c r="O1065" s="506"/>
      <c r="P1065" s="506"/>
      <c r="Q1065" s="506"/>
      <c r="R1065" s="506"/>
      <c r="S1065" s="506"/>
      <c r="T1065" s="506"/>
      <c r="U1065" s="506"/>
      <c r="V1065" s="506"/>
      <c r="W1065" s="506"/>
      <c r="X1065" s="506"/>
      <c r="Y1065" s="506"/>
      <c r="Z1065" s="506"/>
      <c r="AA1065" s="506"/>
      <c r="AB1065" s="506"/>
      <c r="AC1065" s="506"/>
      <c r="AD1065" s="506"/>
      <c r="AE1065" s="506"/>
      <c r="AF1065" s="506"/>
      <c r="AG1065" s="506"/>
      <c r="AH1065" s="506"/>
    </row>
    <row r="1066" spans="1:37" hidden="1">
      <c r="A1066" s="506"/>
      <c r="B1066" s="506"/>
      <c r="C1066" s="506"/>
      <c r="D1066" s="506"/>
      <c r="E1066" s="506"/>
      <c r="F1066" s="506"/>
      <c r="G1066" s="506"/>
      <c r="H1066" s="506"/>
      <c r="I1066" s="506"/>
      <c r="J1066" s="506"/>
      <c r="K1066" s="506"/>
      <c r="L1066" s="506"/>
      <c r="M1066" s="506"/>
      <c r="N1066" s="506"/>
      <c r="O1066" s="506"/>
      <c r="P1066" s="506"/>
      <c r="Q1066" s="506"/>
      <c r="R1066" s="506"/>
      <c r="S1066" s="506"/>
      <c r="T1066" s="506"/>
      <c r="U1066" s="506"/>
      <c r="V1066" s="506"/>
      <c r="W1066" s="506"/>
      <c r="X1066" s="506"/>
      <c r="Y1066" s="506"/>
      <c r="Z1066" s="506"/>
      <c r="AA1066" s="506"/>
      <c r="AB1066" s="506"/>
      <c r="AC1066" s="506"/>
      <c r="AD1066" s="506"/>
      <c r="AE1066" s="506"/>
      <c r="AF1066" s="506"/>
      <c r="AG1066" s="506"/>
      <c r="AH1066" s="506"/>
    </row>
    <row r="1067" spans="1:37" hidden="1">
      <c r="A1067" s="212"/>
      <c r="B1067" s="212"/>
      <c r="C1067" s="212"/>
      <c r="D1067" s="212"/>
      <c r="E1067" s="212"/>
      <c r="F1067" s="212"/>
      <c r="G1067" s="212"/>
      <c r="H1067" s="212"/>
      <c r="I1067" s="212"/>
      <c r="J1067" s="212"/>
      <c r="K1067" s="212"/>
      <c r="L1067" s="212"/>
      <c r="M1067" s="212"/>
      <c r="N1067" s="212"/>
      <c r="O1067" s="212"/>
      <c r="P1067" s="212"/>
      <c r="Q1067" s="212"/>
      <c r="R1067" s="212"/>
      <c r="S1067" s="212"/>
      <c r="T1067" s="212"/>
      <c r="U1067" s="212"/>
      <c r="V1067" s="212"/>
      <c r="W1067" s="212"/>
      <c r="X1067" s="212"/>
      <c r="Y1067" s="212"/>
      <c r="Z1067" s="212"/>
      <c r="AA1067" s="212"/>
      <c r="AB1067" s="212"/>
      <c r="AC1067" s="212"/>
      <c r="AD1067" s="212"/>
      <c r="AE1067" s="212"/>
      <c r="AF1067" s="212"/>
      <c r="AG1067" s="212"/>
      <c r="AH1067" s="212"/>
    </row>
    <row r="1068" spans="1:37">
      <c r="A1068" s="7" t="s">
        <v>211</v>
      </c>
      <c r="B1068" s="7"/>
      <c r="C1068" s="7"/>
      <c r="D1068" s="7"/>
      <c r="E1068" s="7"/>
      <c r="F1068" s="7"/>
      <c r="G1068" s="7"/>
      <c r="H1068" s="7"/>
      <c r="I1068" s="7"/>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7"/>
      <c r="AG1068" s="7"/>
      <c r="AH1068" s="7"/>
    </row>
    <row r="1069" spans="1:37">
      <c r="A1069" s="7"/>
      <c r="B1069" s="7"/>
      <c r="C1069" s="7"/>
      <c r="D1069" s="7"/>
      <c r="E1069" s="7"/>
      <c r="F1069" s="7"/>
      <c r="G1069" s="7"/>
      <c r="H1069" s="7"/>
      <c r="I1069" s="7"/>
      <c r="J1069" s="7"/>
      <c r="K1069" s="7"/>
      <c r="L1069" s="7"/>
      <c r="M1069" s="7"/>
      <c r="N1069" s="7"/>
      <c r="O1069" s="7"/>
      <c r="P1069" s="7"/>
      <c r="Q1069" s="7"/>
      <c r="R1069" s="7"/>
      <c r="S1069" s="7"/>
      <c r="T1069" s="7"/>
      <c r="U1069" s="7"/>
      <c r="V1069" s="7"/>
      <c r="W1069" s="7"/>
      <c r="X1069" s="7"/>
      <c r="Y1069" s="7"/>
      <c r="Z1069" s="7"/>
      <c r="AA1069" s="7"/>
      <c r="AB1069" s="7"/>
      <c r="AC1069" s="7"/>
      <c r="AD1069" s="7"/>
      <c r="AE1069" s="7"/>
      <c r="AF1069" s="7"/>
      <c r="AG1069" s="7"/>
      <c r="AH1069" s="7"/>
    </row>
    <row r="1070" spans="1:37">
      <c r="A1070" s="978" t="s">
        <v>133</v>
      </c>
      <c r="B1070" s="979"/>
      <c r="C1070" s="979"/>
      <c r="D1070" s="979"/>
      <c r="E1070" s="979"/>
      <c r="F1070" s="979"/>
      <c r="G1070" s="979"/>
      <c r="H1070" s="979"/>
      <c r="I1070" s="979"/>
      <c r="J1070" s="979"/>
      <c r="K1070" s="979"/>
      <c r="L1070" s="980"/>
      <c r="M1070" s="984" t="s">
        <v>58</v>
      </c>
      <c r="N1070" s="985"/>
      <c r="O1070" s="985"/>
      <c r="P1070" s="985"/>
      <c r="Q1070" s="985"/>
      <c r="R1070" s="985"/>
      <c r="S1070" s="985"/>
      <c r="T1070" s="985"/>
      <c r="U1070" s="985"/>
      <c r="V1070" s="985"/>
      <c r="W1070" s="986"/>
      <c r="X1070" s="978" t="s">
        <v>174</v>
      </c>
      <c r="Y1070" s="979"/>
      <c r="Z1070" s="979"/>
      <c r="AA1070" s="979"/>
      <c r="AB1070" s="979"/>
      <c r="AC1070" s="979"/>
      <c r="AD1070" s="979"/>
      <c r="AE1070" s="979"/>
      <c r="AF1070" s="979"/>
      <c r="AG1070" s="979"/>
      <c r="AH1070" s="980"/>
    </row>
    <row r="1071" spans="1:37">
      <c r="A1071" s="981"/>
      <c r="B1071" s="982"/>
      <c r="C1071" s="982"/>
      <c r="D1071" s="982"/>
      <c r="E1071" s="982"/>
      <c r="F1071" s="982"/>
      <c r="G1071" s="982"/>
      <c r="H1071" s="982"/>
      <c r="I1071" s="982"/>
      <c r="J1071" s="982"/>
      <c r="K1071" s="982"/>
      <c r="L1071" s="983"/>
      <c r="M1071" s="987"/>
      <c r="N1071" s="988"/>
      <c r="O1071" s="988"/>
      <c r="P1071" s="988"/>
      <c r="Q1071" s="988"/>
      <c r="R1071" s="988"/>
      <c r="S1071" s="988"/>
      <c r="T1071" s="988"/>
      <c r="U1071" s="988"/>
      <c r="V1071" s="988"/>
      <c r="W1071" s="989"/>
      <c r="X1071" s="981"/>
      <c r="Y1071" s="982"/>
      <c r="Z1071" s="982"/>
      <c r="AA1071" s="982"/>
      <c r="AB1071" s="982"/>
      <c r="AC1071" s="982"/>
      <c r="AD1071" s="982"/>
      <c r="AE1071" s="982"/>
      <c r="AF1071" s="982"/>
      <c r="AG1071" s="982"/>
      <c r="AH1071" s="983"/>
    </row>
    <row r="1072" spans="1:37">
      <c r="A1072" s="990" t="s">
        <v>212</v>
      </c>
      <c r="B1072" s="991"/>
      <c r="C1072" s="991"/>
      <c r="D1072" s="991"/>
      <c r="E1072" s="991"/>
      <c r="F1072" s="991"/>
      <c r="G1072" s="991"/>
      <c r="H1072" s="991"/>
      <c r="I1072" s="991"/>
      <c r="J1072" s="991"/>
      <c r="K1072" s="991"/>
      <c r="L1072" s="992"/>
      <c r="M1072" s="497">
        <v>-434591.96999999974</v>
      </c>
      <c r="N1072" s="498"/>
      <c r="O1072" s="498"/>
      <c r="P1072" s="498"/>
      <c r="Q1072" s="498"/>
      <c r="R1072" s="498"/>
      <c r="S1072" s="498"/>
      <c r="T1072" s="498"/>
      <c r="U1072" s="498"/>
      <c r="V1072" s="498"/>
      <c r="W1072" s="499"/>
      <c r="X1072" s="497">
        <v>-444847.6</v>
      </c>
      <c r="Y1072" s="498"/>
      <c r="Z1072" s="498"/>
      <c r="AA1072" s="498"/>
      <c r="AB1072" s="498"/>
      <c r="AC1072" s="498"/>
      <c r="AD1072" s="498"/>
      <c r="AE1072" s="498"/>
      <c r="AF1072" s="498"/>
      <c r="AG1072" s="498"/>
      <c r="AH1072" s="499"/>
    </row>
    <row r="1073" spans="1:34" ht="26.25" customHeight="1">
      <c r="A1073" s="993"/>
      <c r="B1073" s="994"/>
      <c r="C1073" s="994"/>
      <c r="D1073" s="994"/>
      <c r="E1073" s="994"/>
      <c r="F1073" s="994"/>
      <c r="G1073" s="994"/>
      <c r="H1073" s="994"/>
      <c r="I1073" s="994"/>
      <c r="J1073" s="994"/>
      <c r="K1073" s="994"/>
      <c r="L1073" s="995"/>
      <c r="M1073" s="958"/>
      <c r="N1073" s="959"/>
      <c r="O1073" s="959"/>
      <c r="P1073" s="959"/>
      <c r="Q1073" s="959"/>
      <c r="R1073" s="959"/>
      <c r="S1073" s="959"/>
      <c r="T1073" s="959"/>
      <c r="U1073" s="959"/>
      <c r="V1073" s="959"/>
      <c r="W1073" s="960"/>
      <c r="X1073" s="958"/>
      <c r="Y1073" s="959"/>
      <c r="Z1073" s="959"/>
      <c r="AA1073" s="959"/>
      <c r="AB1073" s="959"/>
      <c r="AC1073" s="959"/>
      <c r="AD1073" s="959"/>
      <c r="AE1073" s="959"/>
      <c r="AF1073" s="959"/>
      <c r="AG1073" s="959"/>
      <c r="AH1073" s="960"/>
    </row>
    <row r="1074" spans="1:34">
      <c r="A1074" s="679" t="s">
        <v>213</v>
      </c>
      <c r="B1074" s="680"/>
      <c r="C1074" s="680"/>
      <c r="D1074" s="680"/>
      <c r="E1074" s="680"/>
      <c r="F1074" s="680"/>
      <c r="G1074" s="680"/>
      <c r="H1074" s="680"/>
      <c r="I1074" s="680"/>
      <c r="J1074" s="680"/>
      <c r="K1074" s="680"/>
      <c r="L1074" s="681"/>
      <c r="M1074" s="541">
        <v>76920</v>
      </c>
      <c r="N1074" s="542"/>
      <c r="O1074" s="542"/>
      <c r="P1074" s="542"/>
      <c r="Q1074" s="542"/>
      <c r="R1074" s="542"/>
      <c r="S1074" s="542"/>
      <c r="T1074" s="542"/>
      <c r="U1074" s="542"/>
      <c r="V1074" s="542"/>
      <c r="W1074" s="543"/>
      <c r="X1074" s="541">
        <v>279787.40000000002</v>
      </c>
      <c r="Y1074" s="542"/>
      <c r="Z1074" s="542"/>
      <c r="AA1074" s="542"/>
      <c r="AB1074" s="542"/>
      <c r="AC1074" s="542"/>
      <c r="AD1074" s="542"/>
      <c r="AE1074" s="542"/>
      <c r="AF1074" s="542"/>
      <c r="AG1074" s="542"/>
      <c r="AH1074" s="543"/>
    </row>
    <row r="1075" spans="1:34">
      <c r="A1075" s="679" t="s">
        <v>214</v>
      </c>
      <c r="B1075" s="680"/>
      <c r="C1075" s="680"/>
      <c r="D1075" s="680"/>
      <c r="E1075" s="680"/>
      <c r="F1075" s="680"/>
      <c r="G1075" s="680"/>
      <c r="H1075" s="680"/>
      <c r="I1075" s="680"/>
      <c r="J1075" s="680"/>
      <c r="K1075" s="680"/>
      <c r="L1075" s="681"/>
      <c r="M1075" s="541">
        <v>-511512</v>
      </c>
      <c r="N1075" s="542"/>
      <c r="O1075" s="542"/>
      <c r="P1075" s="542"/>
      <c r="Q1075" s="542"/>
      <c r="R1075" s="542"/>
      <c r="S1075" s="542"/>
      <c r="T1075" s="542"/>
      <c r="U1075" s="542"/>
      <c r="V1075" s="542"/>
      <c r="W1075" s="543"/>
      <c r="X1075" s="541">
        <v>-724635</v>
      </c>
      <c r="Y1075" s="542"/>
      <c r="Z1075" s="542"/>
      <c r="AA1075" s="542"/>
      <c r="AB1075" s="542"/>
      <c r="AC1075" s="542"/>
      <c r="AD1075" s="542"/>
      <c r="AE1075" s="542"/>
      <c r="AF1075" s="542"/>
      <c r="AG1075" s="542"/>
      <c r="AH1075" s="543"/>
    </row>
    <row r="1076" spans="1:34">
      <c r="A1076" s="990" t="s">
        <v>215</v>
      </c>
      <c r="B1076" s="991"/>
      <c r="C1076" s="991"/>
      <c r="D1076" s="991"/>
      <c r="E1076" s="991"/>
      <c r="F1076" s="991"/>
      <c r="G1076" s="991"/>
      <c r="H1076" s="991"/>
      <c r="I1076" s="991"/>
      <c r="J1076" s="991"/>
      <c r="K1076" s="991"/>
      <c r="L1076" s="992"/>
      <c r="M1076" s="497">
        <v>169479</v>
      </c>
      <c r="N1076" s="498"/>
      <c r="O1076" s="498"/>
      <c r="P1076" s="498"/>
      <c r="Q1076" s="498"/>
      <c r="R1076" s="498"/>
      <c r="S1076" s="498"/>
      <c r="T1076" s="498"/>
      <c r="U1076" s="498"/>
      <c r="V1076" s="498"/>
      <c r="W1076" s="499"/>
      <c r="X1076" s="497">
        <v>220487.51</v>
      </c>
      <c r="Y1076" s="498"/>
      <c r="Z1076" s="498"/>
      <c r="AA1076" s="498"/>
      <c r="AB1076" s="498"/>
      <c r="AC1076" s="498"/>
      <c r="AD1076" s="498"/>
      <c r="AE1076" s="498"/>
      <c r="AF1076" s="498"/>
      <c r="AG1076" s="498"/>
      <c r="AH1076" s="499"/>
    </row>
    <row r="1077" spans="1:34" ht="27.75" customHeight="1">
      <c r="A1077" s="993"/>
      <c r="B1077" s="994"/>
      <c r="C1077" s="994"/>
      <c r="D1077" s="994"/>
      <c r="E1077" s="994"/>
      <c r="F1077" s="994"/>
      <c r="G1077" s="994"/>
      <c r="H1077" s="994"/>
      <c r="I1077" s="994"/>
      <c r="J1077" s="994"/>
      <c r="K1077" s="994"/>
      <c r="L1077" s="995"/>
      <c r="M1077" s="958"/>
      <c r="N1077" s="959"/>
      <c r="O1077" s="959"/>
      <c r="P1077" s="959"/>
      <c r="Q1077" s="959"/>
      <c r="R1077" s="959"/>
      <c r="S1077" s="959"/>
      <c r="T1077" s="959"/>
      <c r="U1077" s="959"/>
      <c r="V1077" s="959"/>
      <c r="W1077" s="960"/>
      <c r="X1077" s="958"/>
      <c r="Y1077" s="959"/>
      <c r="Z1077" s="959"/>
      <c r="AA1077" s="959"/>
      <c r="AB1077" s="959"/>
      <c r="AC1077" s="959"/>
      <c r="AD1077" s="959"/>
      <c r="AE1077" s="959"/>
      <c r="AF1077" s="959"/>
      <c r="AG1077" s="959"/>
      <c r="AH1077" s="960"/>
    </row>
    <row r="1078" spans="1:34">
      <c r="A1078" s="679" t="s">
        <v>213</v>
      </c>
      <c r="B1078" s="680"/>
      <c r="C1078" s="680"/>
      <c r="D1078" s="680"/>
      <c r="E1078" s="680"/>
      <c r="F1078" s="680"/>
      <c r="G1078" s="680"/>
      <c r="H1078" s="680"/>
      <c r="I1078" s="680"/>
      <c r="J1078" s="680"/>
      <c r="K1078" s="680"/>
      <c r="L1078" s="681"/>
      <c r="M1078" s="541"/>
      <c r="N1078" s="542"/>
      <c r="O1078" s="542"/>
      <c r="P1078" s="542"/>
      <c r="Q1078" s="542"/>
      <c r="R1078" s="542"/>
      <c r="S1078" s="542"/>
      <c r="T1078" s="542"/>
      <c r="U1078" s="542"/>
      <c r="V1078" s="542"/>
      <c r="W1078" s="543"/>
      <c r="X1078" s="541">
        <v>220487.51</v>
      </c>
      <c r="Y1078" s="542"/>
      <c r="Z1078" s="542"/>
      <c r="AA1078" s="542"/>
      <c r="AB1078" s="542"/>
      <c r="AC1078" s="542"/>
      <c r="AD1078" s="542"/>
      <c r="AE1078" s="542"/>
      <c r="AF1078" s="542"/>
      <c r="AG1078" s="542"/>
      <c r="AH1078" s="543"/>
    </row>
    <row r="1079" spans="1:34">
      <c r="A1079" s="679" t="s">
        <v>214</v>
      </c>
      <c r="B1079" s="680"/>
      <c r="C1079" s="680"/>
      <c r="D1079" s="680"/>
      <c r="E1079" s="680"/>
      <c r="F1079" s="680"/>
      <c r="G1079" s="680"/>
      <c r="H1079" s="680"/>
      <c r="I1079" s="680"/>
      <c r="J1079" s="680"/>
      <c r="K1079" s="680"/>
      <c r="L1079" s="681"/>
      <c r="M1079" s="541">
        <v>169479</v>
      </c>
      <c r="N1079" s="542"/>
      <c r="O1079" s="542"/>
      <c r="P1079" s="542"/>
      <c r="Q1079" s="542"/>
      <c r="R1079" s="542"/>
      <c r="S1079" s="542"/>
      <c r="T1079" s="542"/>
      <c r="U1079" s="542"/>
      <c r="V1079" s="542"/>
      <c r="W1079" s="543"/>
      <c r="X1079" s="541">
        <v>0</v>
      </c>
      <c r="Y1079" s="542"/>
      <c r="Z1079" s="542"/>
      <c r="AA1079" s="542"/>
      <c r="AB1079" s="542"/>
      <c r="AC1079" s="542"/>
      <c r="AD1079" s="542"/>
      <c r="AE1079" s="542"/>
      <c r="AF1079" s="542"/>
      <c r="AG1079" s="542"/>
      <c r="AH1079" s="543"/>
    </row>
    <row r="1080" spans="1:34">
      <c r="A1080" s="679" t="s">
        <v>216</v>
      </c>
      <c r="B1080" s="680"/>
      <c r="C1080" s="680"/>
      <c r="D1080" s="680"/>
      <c r="E1080" s="680"/>
      <c r="F1080" s="680"/>
      <c r="G1080" s="680"/>
      <c r="H1080" s="680"/>
      <c r="I1080" s="680"/>
      <c r="J1080" s="680"/>
      <c r="K1080" s="680"/>
      <c r="L1080" s="681"/>
      <c r="M1080" s="996">
        <v>0</v>
      </c>
      <c r="N1080" s="997"/>
      <c r="O1080" s="997"/>
      <c r="P1080" s="997"/>
      <c r="Q1080" s="997"/>
      <c r="R1080" s="997"/>
      <c r="S1080" s="997"/>
      <c r="T1080" s="997"/>
      <c r="U1080" s="997"/>
      <c r="V1080" s="997"/>
      <c r="W1080" s="998"/>
      <c r="X1080" s="996">
        <v>0</v>
      </c>
      <c r="Y1080" s="997"/>
      <c r="Z1080" s="997"/>
      <c r="AA1080" s="997"/>
      <c r="AB1080" s="997"/>
      <c r="AC1080" s="997"/>
      <c r="AD1080" s="997"/>
      <c r="AE1080" s="997"/>
      <c r="AF1080" s="997"/>
      <c r="AG1080" s="997"/>
      <c r="AH1080" s="998"/>
    </row>
    <row r="1081" spans="1:34">
      <c r="A1081" s="999" t="s">
        <v>217</v>
      </c>
      <c r="B1081" s="999"/>
      <c r="C1081" s="999"/>
      <c r="D1081" s="999"/>
      <c r="E1081" s="999"/>
      <c r="F1081" s="999"/>
      <c r="G1081" s="999"/>
      <c r="H1081" s="999"/>
      <c r="I1081" s="999"/>
      <c r="J1081" s="999"/>
      <c r="K1081" s="999"/>
      <c r="L1081" s="1000"/>
      <c r="M1081" s="996">
        <v>0</v>
      </c>
      <c r="N1081" s="997"/>
      <c r="O1081" s="997"/>
      <c r="P1081" s="997"/>
      <c r="Q1081" s="997"/>
      <c r="R1081" s="997"/>
      <c r="S1081" s="997"/>
      <c r="T1081" s="997"/>
      <c r="U1081" s="997"/>
      <c r="V1081" s="997"/>
      <c r="W1081" s="998"/>
      <c r="X1081" s="996">
        <v>0</v>
      </c>
      <c r="Y1081" s="997"/>
      <c r="Z1081" s="997"/>
      <c r="AA1081" s="997"/>
      <c r="AB1081" s="997"/>
      <c r="AC1081" s="997"/>
      <c r="AD1081" s="997"/>
      <c r="AE1081" s="997"/>
      <c r="AF1081" s="997"/>
      <c r="AG1081" s="997"/>
      <c r="AH1081" s="998"/>
    </row>
    <row r="1082" spans="1:34">
      <c r="A1082" s="999" t="s">
        <v>218</v>
      </c>
      <c r="B1082" s="999"/>
      <c r="C1082" s="999"/>
      <c r="D1082" s="999"/>
      <c r="E1082" s="999"/>
      <c r="F1082" s="999"/>
      <c r="G1082" s="999"/>
      <c r="H1082" s="999"/>
      <c r="I1082" s="999"/>
      <c r="J1082" s="999"/>
      <c r="K1082" s="999"/>
      <c r="L1082" s="1000"/>
      <c r="M1082" s="996">
        <v>22</v>
      </c>
      <c r="N1082" s="997"/>
      <c r="O1082" s="997"/>
      <c r="P1082" s="997"/>
      <c r="Q1082" s="997"/>
      <c r="R1082" s="997"/>
      <c r="S1082" s="997"/>
      <c r="T1082" s="997"/>
      <c r="U1082" s="997"/>
      <c r="V1082" s="997"/>
      <c r="W1082" s="998"/>
      <c r="X1082" s="996">
        <v>23</v>
      </c>
      <c r="Y1082" s="997"/>
      <c r="Z1082" s="997"/>
      <c r="AA1082" s="997"/>
      <c r="AB1082" s="997"/>
      <c r="AC1082" s="997"/>
      <c r="AD1082" s="997"/>
      <c r="AE1082" s="997"/>
      <c r="AF1082" s="997"/>
      <c r="AG1082" s="997"/>
      <c r="AH1082" s="998"/>
    </row>
    <row r="1083" spans="1:34">
      <c r="A1083" s="999" t="s">
        <v>219</v>
      </c>
      <c r="B1083" s="999"/>
      <c r="C1083" s="999"/>
      <c r="D1083" s="999"/>
      <c r="E1083" s="999"/>
      <c r="F1083" s="999"/>
      <c r="G1083" s="999"/>
      <c r="H1083" s="999"/>
      <c r="I1083" s="999"/>
      <c r="J1083" s="999"/>
      <c r="K1083" s="999"/>
      <c r="L1083" s="1000"/>
      <c r="M1083" s="541"/>
      <c r="N1083" s="542"/>
      <c r="O1083" s="542"/>
      <c r="P1083" s="542"/>
      <c r="Q1083" s="542"/>
      <c r="R1083" s="542"/>
      <c r="S1083" s="542"/>
      <c r="T1083" s="542"/>
      <c r="U1083" s="542"/>
      <c r="V1083" s="542"/>
      <c r="W1083" s="543"/>
      <c r="X1083" s="541">
        <v>115063.22930000001</v>
      </c>
      <c r="Y1083" s="542"/>
      <c r="Z1083" s="542"/>
      <c r="AA1083" s="542"/>
      <c r="AB1083" s="542"/>
      <c r="AC1083" s="542"/>
      <c r="AD1083" s="542"/>
      <c r="AE1083" s="542"/>
      <c r="AF1083" s="542"/>
      <c r="AG1083" s="542"/>
      <c r="AH1083" s="543"/>
    </row>
    <row r="1084" spans="1:34">
      <c r="A1084" s="999" t="s">
        <v>220</v>
      </c>
      <c r="B1084" s="999"/>
      <c r="C1084" s="999"/>
      <c r="D1084" s="999"/>
      <c r="E1084" s="999"/>
      <c r="F1084" s="999"/>
      <c r="G1084" s="999"/>
      <c r="H1084" s="999"/>
      <c r="I1084" s="999"/>
      <c r="J1084" s="999"/>
      <c r="K1084" s="999"/>
      <c r="L1084" s="1000"/>
      <c r="M1084" s="541">
        <v>0</v>
      </c>
      <c r="N1084" s="542"/>
      <c r="O1084" s="542"/>
      <c r="P1084" s="542"/>
      <c r="Q1084" s="542"/>
      <c r="R1084" s="542"/>
      <c r="S1084" s="542"/>
      <c r="T1084" s="542"/>
      <c r="U1084" s="542"/>
      <c r="V1084" s="542"/>
      <c r="W1084" s="543"/>
      <c r="X1084" s="541">
        <v>0</v>
      </c>
      <c r="Y1084" s="542"/>
      <c r="Z1084" s="542"/>
      <c r="AA1084" s="542"/>
      <c r="AB1084" s="542"/>
      <c r="AC1084" s="542"/>
      <c r="AD1084" s="542"/>
      <c r="AE1084" s="542"/>
      <c r="AF1084" s="542"/>
      <c r="AG1084" s="542"/>
      <c r="AH1084" s="543"/>
    </row>
    <row r="1085" spans="1:34">
      <c r="A1085" s="999" t="s">
        <v>221</v>
      </c>
      <c r="B1085" s="999"/>
      <c r="C1085" s="999"/>
      <c r="D1085" s="999"/>
      <c r="E1085" s="999"/>
      <c r="F1085" s="999"/>
      <c r="G1085" s="999"/>
      <c r="H1085" s="999"/>
      <c r="I1085" s="999"/>
      <c r="J1085" s="999"/>
      <c r="K1085" s="999"/>
      <c r="L1085" s="1000"/>
      <c r="M1085" s="541">
        <v>0</v>
      </c>
      <c r="N1085" s="542"/>
      <c r="O1085" s="542"/>
      <c r="P1085" s="542"/>
      <c r="Q1085" s="542"/>
      <c r="R1085" s="542"/>
      <c r="S1085" s="542"/>
      <c r="T1085" s="542"/>
      <c r="U1085" s="542"/>
      <c r="V1085" s="542"/>
      <c r="W1085" s="543"/>
      <c r="X1085" s="541">
        <v>0</v>
      </c>
      <c r="Y1085" s="542"/>
      <c r="Z1085" s="542"/>
      <c r="AA1085" s="542"/>
      <c r="AB1085" s="542"/>
      <c r="AC1085" s="542"/>
      <c r="AD1085" s="542"/>
      <c r="AE1085" s="542"/>
      <c r="AF1085" s="542"/>
      <c r="AG1085" s="542"/>
      <c r="AH1085" s="543"/>
    </row>
    <row r="1086" spans="1:34">
      <c r="A1086" s="999" t="s">
        <v>222</v>
      </c>
      <c r="B1086" s="999"/>
      <c r="C1086" s="999"/>
      <c r="D1086" s="999"/>
      <c r="E1086" s="999"/>
      <c r="F1086" s="999"/>
      <c r="G1086" s="999"/>
      <c r="H1086" s="999"/>
      <c r="I1086" s="999"/>
      <c r="J1086" s="999"/>
      <c r="K1086" s="999"/>
      <c r="L1086" s="1000"/>
      <c r="M1086" s="541">
        <v>0</v>
      </c>
      <c r="N1086" s="542"/>
      <c r="O1086" s="542"/>
      <c r="P1086" s="542"/>
      <c r="Q1086" s="542"/>
      <c r="R1086" s="542"/>
      <c r="S1086" s="542"/>
      <c r="T1086" s="542"/>
      <c r="U1086" s="542"/>
      <c r="V1086" s="542"/>
      <c r="W1086" s="543"/>
      <c r="X1086" s="541">
        <v>0</v>
      </c>
      <c r="Y1086" s="542"/>
      <c r="Z1086" s="542"/>
      <c r="AA1086" s="542"/>
      <c r="AB1086" s="542"/>
      <c r="AC1086" s="542"/>
      <c r="AD1086" s="542"/>
      <c r="AE1086" s="542"/>
      <c r="AF1086" s="542"/>
      <c r="AG1086" s="542"/>
      <c r="AH1086" s="543"/>
    </row>
    <row r="1087" spans="1:34">
      <c r="A1087" s="999" t="s">
        <v>223</v>
      </c>
      <c r="B1087" s="999"/>
      <c r="C1087" s="999"/>
      <c r="D1087" s="999"/>
      <c r="E1087" s="999"/>
      <c r="F1087" s="999"/>
      <c r="G1087" s="999"/>
      <c r="H1087" s="999"/>
      <c r="I1087" s="999"/>
      <c r="J1087" s="999"/>
      <c r="K1087" s="999"/>
      <c r="L1087" s="1000"/>
      <c r="M1087" s="541">
        <v>-58324</v>
      </c>
      <c r="N1087" s="542"/>
      <c r="O1087" s="542"/>
      <c r="P1087" s="542"/>
      <c r="Q1087" s="542"/>
      <c r="R1087" s="542"/>
      <c r="S1087" s="542"/>
      <c r="T1087" s="542"/>
      <c r="U1087" s="542"/>
      <c r="V1087" s="542"/>
      <c r="W1087" s="543"/>
      <c r="X1087" s="541">
        <v>-166666.05000000002</v>
      </c>
      <c r="Y1087" s="542"/>
      <c r="Z1087" s="542"/>
      <c r="AA1087" s="542"/>
      <c r="AB1087" s="542"/>
      <c r="AC1087" s="542"/>
      <c r="AD1087" s="542"/>
      <c r="AE1087" s="542"/>
      <c r="AF1087" s="542"/>
      <c r="AG1087" s="542"/>
      <c r="AH1087" s="543"/>
    </row>
    <row r="1088" spans="1:34">
      <c r="A1088" s="999" t="s">
        <v>224</v>
      </c>
      <c r="B1088" s="999"/>
      <c r="C1088" s="999"/>
      <c r="D1088" s="999"/>
      <c r="E1088" s="999"/>
      <c r="F1088" s="999"/>
      <c r="G1088" s="999"/>
      <c r="H1088" s="999"/>
      <c r="I1088" s="999"/>
      <c r="J1088" s="999"/>
      <c r="K1088" s="999"/>
      <c r="L1088" s="1000"/>
      <c r="M1088" s="541"/>
      <c r="N1088" s="542"/>
      <c r="O1088" s="542"/>
      <c r="P1088" s="542"/>
      <c r="Q1088" s="542"/>
      <c r="R1088" s="542"/>
      <c r="S1088" s="542"/>
      <c r="T1088" s="542"/>
      <c r="U1088" s="542"/>
      <c r="V1088" s="542"/>
      <c r="W1088" s="543"/>
      <c r="X1088" s="541">
        <v>-24099.990099999995</v>
      </c>
      <c r="Y1088" s="542"/>
      <c r="Z1088" s="542"/>
      <c r="AA1088" s="542"/>
      <c r="AB1088" s="542"/>
      <c r="AC1088" s="542"/>
      <c r="AD1088" s="542"/>
      <c r="AE1088" s="542"/>
      <c r="AF1088" s="542"/>
      <c r="AG1088" s="542"/>
      <c r="AH1088" s="543"/>
    </row>
    <row r="1089" spans="1:35">
      <c r="A1089" s="999" t="s">
        <v>1557</v>
      </c>
      <c r="B1089" s="999"/>
      <c r="C1089" s="999"/>
      <c r="D1089" s="999"/>
      <c r="E1089" s="999"/>
      <c r="F1089" s="999"/>
      <c r="G1089" s="999"/>
      <c r="H1089" s="999"/>
      <c r="I1089" s="999"/>
      <c r="J1089" s="999"/>
      <c r="K1089" s="999"/>
      <c r="L1089" s="1000"/>
      <c r="M1089" s="541">
        <v>-108341</v>
      </c>
      <c r="N1089" s="542"/>
      <c r="O1089" s="542"/>
      <c r="P1089" s="542"/>
      <c r="Q1089" s="542"/>
      <c r="R1089" s="542"/>
      <c r="S1089" s="542"/>
      <c r="T1089" s="542"/>
      <c r="U1089" s="542"/>
      <c r="V1089" s="542"/>
      <c r="W1089" s="543"/>
      <c r="X1089" s="541">
        <v>-24099.990099999995</v>
      </c>
      <c r="Y1089" s="542"/>
      <c r="Z1089" s="542"/>
      <c r="AA1089" s="542"/>
      <c r="AB1089" s="542"/>
      <c r="AC1089" s="542"/>
      <c r="AD1089" s="542"/>
      <c r="AE1089" s="542"/>
      <c r="AF1089" s="542"/>
      <c r="AG1089" s="542"/>
      <c r="AH1089" s="543"/>
    </row>
    <row r="1090" spans="1:35">
      <c r="A1090" s="679" t="s">
        <v>222</v>
      </c>
      <c r="B1090" s="680"/>
      <c r="C1090" s="680"/>
      <c r="D1090" s="680"/>
      <c r="E1090" s="680"/>
      <c r="F1090" s="680"/>
      <c r="G1090" s="680"/>
      <c r="H1090" s="680"/>
      <c r="I1090" s="680"/>
      <c r="J1090" s="680"/>
      <c r="K1090" s="680"/>
      <c r="L1090" s="681"/>
      <c r="M1090" s="541">
        <v>0</v>
      </c>
      <c r="N1090" s="542"/>
      <c r="O1090" s="542"/>
      <c r="P1090" s="542"/>
      <c r="Q1090" s="542"/>
      <c r="R1090" s="542"/>
      <c r="S1090" s="542"/>
      <c r="T1090" s="542"/>
      <c r="U1090" s="542"/>
      <c r="V1090" s="542"/>
      <c r="W1090" s="543"/>
      <c r="X1090" s="541">
        <v>0</v>
      </c>
      <c r="Y1090" s="542"/>
      <c r="Z1090" s="542"/>
      <c r="AA1090" s="542"/>
      <c r="AB1090" s="542"/>
      <c r="AC1090" s="542"/>
      <c r="AD1090" s="542"/>
      <c r="AE1090" s="542"/>
      <c r="AF1090" s="542"/>
      <c r="AG1090" s="542"/>
      <c r="AH1090" s="543"/>
    </row>
    <row r="1091" spans="1:35" s="2" customFormat="1">
      <c r="A1091" s="7"/>
      <c r="B1091" s="7"/>
      <c r="C1091" s="7"/>
      <c r="D1091" s="7"/>
      <c r="E1091" s="7"/>
      <c r="F1091" s="7"/>
      <c r="G1091" s="7"/>
      <c r="H1091" s="7"/>
      <c r="I1091" s="7"/>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7"/>
      <c r="AG1091" s="7"/>
      <c r="AH1091" s="7"/>
    </row>
    <row r="1092" spans="1:35" s="2" customFormat="1">
      <c r="A1092" s="503" t="s">
        <v>1540</v>
      </c>
      <c r="B1092" s="503"/>
      <c r="C1092" s="503"/>
      <c r="D1092" s="503"/>
      <c r="E1092" s="503"/>
      <c r="F1092" s="503"/>
      <c r="G1092" s="503"/>
      <c r="H1092" s="503"/>
      <c r="I1092" s="503"/>
      <c r="J1092" s="503"/>
      <c r="K1092" s="503"/>
      <c r="L1092" s="503"/>
      <c r="M1092" s="503"/>
      <c r="N1092" s="503"/>
      <c r="O1092" s="503"/>
      <c r="P1092" s="503"/>
      <c r="Q1092" s="503"/>
      <c r="R1092" s="503"/>
      <c r="S1092" s="503"/>
      <c r="T1092" s="503"/>
      <c r="U1092" s="503"/>
      <c r="V1092" s="503"/>
      <c r="W1092" s="503"/>
      <c r="X1092" s="503"/>
      <c r="Y1092" s="503"/>
      <c r="Z1092" s="503"/>
      <c r="AA1092" s="503"/>
      <c r="AB1092" s="503"/>
      <c r="AC1092" s="503"/>
      <c r="AD1092" s="503"/>
      <c r="AE1092" s="503"/>
      <c r="AF1092" s="503"/>
      <c r="AG1092" s="503"/>
      <c r="AH1092" s="503"/>
    </row>
    <row r="1093" spans="1:35" s="2" customFormat="1">
      <c r="A1093" s="503"/>
      <c r="B1093" s="503"/>
      <c r="C1093" s="503"/>
      <c r="D1093" s="503"/>
      <c r="E1093" s="503"/>
      <c r="F1093" s="503"/>
      <c r="G1093" s="503"/>
      <c r="H1093" s="503"/>
      <c r="I1093" s="503"/>
      <c r="J1093" s="503"/>
      <c r="K1093" s="503"/>
      <c r="L1093" s="503"/>
      <c r="M1093" s="503"/>
      <c r="N1093" s="503"/>
      <c r="O1093" s="503"/>
      <c r="P1093" s="503"/>
      <c r="Q1093" s="503"/>
      <c r="R1093" s="503"/>
      <c r="S1093" s="503"/>
      <c r="T1093" s="503"/>
      <c r="U1093" s="503"/>
      <c r="V1093" s="503"/>
      <c r="W1093" s="503"/>
      <c r="X1093" s="503"/>
      <c r="Y1093" s="503"/>
      <c r="Z1093" s="503"/>
      <c r="AA1093" s="503"/>
      <c r="AB1093" s="503"/>
      <c r="AC1093" s="503"/>
      <c r="AD1093" s="503"/>
      <c r="AE1093" s="503"/>
      <c r="AF1093" s="503"/>
      <c r="AG1093" s="503"/>
      <c r="AH1093" s="503"/>
    </row>
    <row r="1094" spans="1:35" s="2" customFormat="1">
      <c r="A1094" s="503"/>
      <c r="B1094" s="503"/>
      <c r="C1094" s="503"/>
      <c r="D1094" s="503"/>
      <c r="E1094" s="503"/>
      <c r="F1094" s="503"/>
      <c r="G1094" s="503"/>
      <c r="H1094" s="503"/>
      <c r="I1094" s="503"/>
      <c r="J1094" s="503"/>
      <c r="K1094" s="503"/>
      <c r="L1094" s="503"/>
      <c r="M1094" s="503"/>
      <c r="N1094" s="503"/>
      <c r="O1094" s="503"/>
      <c r="P1094" s="503"/>
      <c r="Q1094" s="503"/>
      <c r="R1094" s="503"/>
      <c r="S1094" s="503"/>
      <c r="T1094" s="503"/>
      <c r="U1094" s="503"/>
      <c r="V1094" s="503"/>
      <c r="W1094" s="503"/>
      <c r="X1094" s="503"/>
      <c r="Y1094" s="503"/>
      <c r="Z1094" s="503"/>
      <c r="AA1094" s="503"/>
      <c r="AB1094" s="503"/>
      <c r="AC1094" s="503"/>
      <c r="AD1094" s="503"/>
      <c r="AE1094" s="503"/>
      <c r="AF1094" s="503"/>
      <c r="AG1094" s="503"/>
      <c r="AH1094" s="503"/>
    </row>
    <row r="1095" spans="1:35">
      <c r="A1095" s="5"/>
      <c r="B1095" s="5"/>
      <c r="C1095" s="5"/>
      <c r="D1095" s="5"/>
      <c r="E1095" s="5"/>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row>
    <row r="1096" spans="1:35">
      <c r="A1096" s="5"/>
      <c r="B1096" s="5"/>
      <c r="C1096" s="5"/>
      <c r="D1096" s="5"/>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row>
    <row r="1097" spans="1:35">
      <c r="A1097" s="13" t="s">
        <v>225</v>
      </c>
      <c r="B1097" s="13"/>
      <c r="C1097" s="13"/>
      <c r="D1097" s="13" t="s">
        <v>226</v>
      </c>
      <c r="E1097" s="13"/>
      <c r="F1097" s="13"/>
      <c r="G1097" s="13"/>
      <c r="H1097" s="13"/>
      <c r="I1097" s="13"/>
      <c r="J1097" s="13"/>
      <c r="K1097" s="13"/>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row>
    <row r="1098" spans="1:35">
      <c r="A1098" s="5"/>
      <c r="B1098" s="5"/>
      <c r="C1098" s="5"/>
      <c r="D1098" s="5"/>
      <c r="E1098" s="5"/>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row>
    <row r="1099" spans="1:35">
      <c r="A1099" s="5" t="s">
        <v>227</v>
      </c>
      <c r="B1099" s="5"/>
      <c r="C1099" s="5"/>
      <c r="D1099" s="5"/>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row>
    <row r="1100" spans="1:35">
      <c r="A1100" s="5"/>
      <c r="B1100" s="5"/>
      <c r="C1100" s="5"/>
      <c r="D1100" s="5"/>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row>
    <row r="1101" spans="1:35">
      <c r="A1101" s="628" t="s">
        <v>133</v>
      </c>
      <c r="B1101" s="629"/>
      <c r="C1101" s="629"/>
      <c r="D1101" s="629"/>
      <c r="E1101" s="629"/>
      <c r="F1101" s="629"/>
      <c r="G1101" s="629"/>
      <c r="H1101" s="629"/>
      <c r="I1101" s="629"/>
      <c r="J1101" s="629"/>
      <c r="K1101" s="629"/>
      <c r="L1101" s="629"/>
      <c r="M1101" s="629"/>
      <c r="N1101" s="629"/>
      <c r="O1101" s="629"/>
      <c r="P1101" s="630"/>
      <c r="Q1101" s="628" t="s">
        <v>58</v>
      </c>
      <c r="R1101" s="629"/>
      <c r="S1101" s="629"/>
      <c r="T1101" s="629"/>
      <c r="U1101" s="629"/>
      <c r="V1101" s="629"/>
      <c r="W1101" s="629"/>
      <c r="X1101" s="629"/>
      <c r="Y1101" s="630"/>
      <c r="Z1101" s="562" t="s">
        <v>59</v>
      </c>
      <c r="AA1101" s="563"/>
      <c r="AB1101" s="563"/>
      <c r="AC1101" s="563"/>
      <c r="AD1101" s="563"/>
      <c r="AE1101" s="563"/>
      <c r="AF1101" s="563"/>
      <c r="AG1101" s="563"/>
      <c r="AH1101" s="564"/>
    </row>
    <row r="1102" spans="1:35">
      <c r="A1102" s="634"/>
      <c r="B1102" s="635"/>
      <c r="C1102" s="635"/>
      <c r="D1102" s="635"/>
      <c r="E1102" s="635"/>
      <c r="F1102" s="635"/>
      <c r="G1102" s="635"/>
      <c r="H1102" s="635"/>
      <c r="I1102" s="635"/>
      <c r="J1102" s="635"/>
      <c r="K1102" s="635"/>
      <c r="L1102" s="635"/>
      <c r="M1102" s="635"/>
      <c r="N1102" s="635"/>
      <c r="O1102" s="635"/>
      <c r="P1102" s="636"/>
      <c r="Q1102" s="634"/>
      <c r="R1102" s="635"/>
      <c r="S1102" s="635"/>
      <c r="T1102" s="635"/>
      <c r="U1102" s="635"/>
      <c r="V1102" s="635"/>
      <c r="W1102" s="635"/>
      <c r="X1102" s="635"/>
      <c r="Y1102" s="636"/>
      <c r="Z1102" s="565"/>
      <c r="AA1102" s="566"/>
      <c r="AB1102" s="566"/>
      <c r="AC1102" s="566"/>
      <c r="AD1102" s="566"/>
      <c r="AE1102" s="566"/>
      <c r="AF1102" s="566"/>
      <c r="AG1102" s="566"/>
      <c r="AH1102" s="567"/>
    </row>
    <row r="1103" spans="1:35">
      <c r="A1103" s="550" t="s">
        <v>229</v>
      </c>
      <c r="B1103" s="551"/>
      <c r="C1103" s="551"/>
      <c r="D1103" s="551"/>
      <c r="E1103" s="551"/>
      <c r="F1103" s="551"/>
      <c r="G1103" s="551"/>
      <c r="H1103" s="551"/>
      <c r="I1103" s="551"/>
      <c r="J1103" s="551"/>
      <c r="K1103" s="551"/>
      <c r="L1103" s="551"/>
      <c r="M1103" s="551"/>
      <c r="N1103" s="551"/>
      <c r="O1103" s="551"/>
      <c r="P1103" s="552"/>
      <c r="Q1103" s="725">
        <f>SUM(Q1104:Y1105)</f>
        <v>0</v>
      </c>
      <c r="R1103" s="726"/>
      <c r="S1103" s="726"/>
      <c r="T1103" s="726"/>
      <c r="U1103" s="726"/>
      <c r="V1103" s="726"/>
      <c r="W1103" s="726"/>
      <c r="X1103" s="726"/>
      <c r="Y1103" s="727"/>
      <c r="Z1103" s="725">
        <f>SUM(Z1104:AH1105)</f>
        <v>0</v>
      </c>
      <c r="AA1103" s="726"/>
      <c r="AB1103" s="726"/>
      <c r="AC1103" s="726"/>
      <c r="AD1103" s="726"/>
      <c r="AE1103" s="726"/>
      <c r="AF1103" s="726"/>
      <c r="AG1103" s="726"/>
      <c r="AH1103" s="727"/>
      <c r="AI1103" t="str">
        <f>IF(ROUND(Z1103-Pasíva!E59,0)=0,"","CHYBA")</f>
        <v/>
      </c>
    </row>
    <row r="1104" spans="1:35">
      <c r="A1104" s="467" t="s">
        <v>1385</v>
      </c>
      <c r="B1104" s="468"/>
      <c r="C1104" s="468"/>
      <c r="D1104" s="468"/>
      <c r="E1104" s="468"/>
      <c r="F1104" s="468"/>
      <c r="G1104" s="468"/>
      <c r="H1104" s="468"/>
      <c r="I1104" s="468"/>
      <c r="J1104" s="468"/>
      <c r="K1104" s="468"/>
      <c r="L1104" s="468"/>
      <c r="M1104" s="468"/>
      <c r="N1104" s="468"/>
      <c r="O1104" s="468"/>
      <c r="P1104" s="469"/>
      <c r="Q1104" s="725"/>
      <c r="R1104" s="726"/>
      <c r="S1104" s="726"/>
      <c r="T1104" s="726"/>
      <c r="U1104" s="726"/>
      <c r="V1104" s="726"/>
      <c r="W1104" s="726"/>
      <c r="X1104" s="726"/>
      <c r="Y1104" s="727"/>
      <c r="Z1104" s="725"/>
      <c r="AA1104" s="726"/>
      <c r="AB1104" s="726"/>
      <c r="AC1104" s="726"/>
      <c r="AD1104" s="726"/>
      <c r="AE1104" s="726"/>
      <c r="AF1104" s="726"/>
      <c r="AG1104" s="726"/>
      <c r="AH1104" s="727"/>
      <c r="AI1104" t="str">
        <f>IF(ROUND(Q1103-Pasíva!D59,0)=0,"","CHYBA")</f>
        <v/>
      </c>
    </row>
    <row r="1105" spans="1:37">
      <c r="A1105" s="467"/>
      <c r="B1105" s="468"/>
      <c r="C1105" s="468"/>
      <c r="D1105" s="468"/>
      <c r="E1105" s="468"/>
      <c r="F1105" s="468"/>
      <c r="G1105" s="468"/>
      <c r="H1105" s="468"/>
      <c r="I1105" s="468"/>
      <c r="J1105" s="468"/>
      <c r="K1105" s="468"/>
      <c r="L1105" s="468"/>
      <c r="M1105" s="468"/>
      <c r="N1105" s="468"/>
      <c r="O1105" s="468"/>
      <c r="P1105" s="469"/>
      <c r="Q1105" s="725"/>
      <c r="R1105" s="726"/>
      <c r="S1105" s="726"/>
      <c r="T1105" s="726"/>
      <c r="U1105" s="726"/>
      <c r="V1105" s="726"/>
      <c r="W1105" s="726"/>
      <c r="X1105" s="726"/>
      <c r="Y1105" s="727"/>
      <c r="Z1105" s="725"/>
      <c r="AA1105" s="726"/>
      <c r="AB1105" s="726"/>
      <c r="AC1105" s="726"/>
      <c r="AD1105" s="726"/>
      <c r="AE1105" s="726"/>
      <c r="AF1105" s="726"/>
      <c r="AG1105" s="726"/>
      <c r="AH1105" s="727"/>
    </row>
    <row r="1106" spans="1:37">
      <c r="A1106" s="550" t="s">
        <v>228</v>
      </c>
      <c r="B1106" s="551"/>
      <c r="C1106" s="551"/>
      <c r="D1106" s="551"/>
      <c r="E1106" s="551"/>
      <c r="F1106" s="551"/>
      <c r="G1106" s="551"/>
      <c r="H1106" s="551"/>
      <c r="I1106" s="551"/>
      <c r="J1106" s="551"/>
      <c r="K1106" s="551"/>
      <c r="L1106" s="551"/>
      <c r="M1106" s="551"/>
      <c r="N1106" s="551"/>
      <c r="O1106" s="551"/>
      <c r="P1106" s="552"/>
      <c r="Q1106" s="541">
        <v>12465</v>
      </c>
      <c r="R1106" s="542"/>
      <c r="S1106" s="542"/>
      <c r="T1106" s="542"/>
      <c r="U1106" s="542"/>
      <c r="V1106" s="542"/>
      <c r="W1106" s="542"/>
      <c r="X1106" s="542"/>
      <c r="Y1106" s="543"/>
      <c r="Z1106" s="725">
        <f>SUM(Z1107:AH1109)</f>
        <v>0</v>
      </c>
      <c r="AA1106" s="726"/>
      <c r="AB1106" s="726"/>
      <c r="AC1106" s="726"/>
      <c r="AD1106" s="726"/>
      <c r="AE1106" s="726"/>
      <c r="AF1106" s="726"/>
      <c r="AG1106" s="726"/>
      <c r="AH1106" s="727"/>
      <c r="AI1106" t="str">
        <f>IF(ROUND(Z1106-Pasíva!E60,0)=0,"","CHYBA")</f>
        <v/>
      </c>
    </row>
    <row r="1107" spans="1:37">
      <c r="A1107" s="467" t="s">
        <v>1389</v>
      </c>
      <c r="B1107" s="468"/>
      <c r="C1107" s="468"/>
      <c r="D1107" s="468"/>
      <c r="E1107" s="468"/>
      <c r="F1107" s="468"/>
      <c r="G1107" s="468"/>
      <c r="H1107" s="468"/>
      <c r="I1107" s="468"/>
      <c r="J1107" s="468"/>
      <c r="K1107" s="468"/>
      <c r="L1107" s="468"/>
      <c r="M1107" s="468"/>
      <c r="N1107" s="468"/>
      <c r="O1107" s="468"/>
      <c r="P1107" s="469"/>
      <c r="Q1107" s="541">
        <v>12465</v>
      </c>
      <c r="R1107" s="542"/>
      <c r="S1107" s="542"/>
      <c r="T1107" s="542"/>
      <c r="U1107" s="542"/>
      <c r="V1107" s="542"/>
      <c r="W1107" s="542"/>
      <c r="X1107" s="542"/>
      <c r="Y1107" s="543"/>
      <c r="Z1107" s="725"/>
      <c r="AA1107" s="726"/>
      <c r="AB1107" s="726"/>
      <c r="AC1107" s="726"/>
      <c r="AD1107" s="726"/>
      <c r="AE1107" s="726"/>
      <c r="AF1107" s="726"/>
      <c r="AG1107" s="726"/>
      <c r="AH1107" s="727"/>
    </row>
    <row r="1108" spans="1:37" ht="15" hidden="1" customHeight="1">
      <c r="A1108" s="467"/>
      <c r="B1108" s="468"/>
      <c r="C1108" s="468"/>
      <c r="D1108" s="468"/>
      <c r="E1108" s="468"/>
      <c r="F1108" s="468"/>
      <c r="G1108" s="468"/>
      <c r="H1108" s="468"/>
      <c r="I1108" s="468"/>
      <c r="J1108" s="468"/>
      <c r="K1108" s="468"/>
      <c r="L1108" s="468"/>
      <c r="M1108" s="468"/>
      <c r="N1108" s="468"/>
      <c r="O1108" s="468"/>
      <c r="P1108" s="469"/>
      <c r="Q1108" s="541"/>
      <c r="R1108" s="542"/>
      <c r="S1108" s="542"/>
      <c r="T1108" s="542"/>
      <c r="U1108" s="542"/>
      <c r="V1108" s="542"/>
      <c r="W1108" s="542"/>
      <c r="X1108" s="542"/>
      <c r="Y1108" s="543"/>
      <c r="Z1108" s="725"/>
      <c r="AA1108" s="726"/>
      <c r="AB1108" s="726"/>
      <c r="AC1108" s="726"/>
      <c r="AD1108" s="726"/>
      <c r="AE1108" s="726"/>
      <c r="AF1108" s="726"/>
      <c r="AG1108" s="726"/>
      <c r="AH1108" s="727"/>
    </row>
    <row r="1109" spans="1:37">
      <c r="A1109" s="467"/>
      <c r="B1109" s="468"/>
      <c r="C1109" s="468"/>
      <c r="D1109" s="468"/>
      <c r="E1109" s="468"/>
      <c r="F1109" s="468"/>
      <c r="G1109" s="468"/>
      <c r="H1109" s="468"/>
      <c r="I1109" s="468"/>
      <c r="J1109" s="468"/>
      <c r="K1109" s="468"/>
      <c r="L1109" s="468"/>
      <c r="M1109" s="468"/>
      <c r="N1109" s="468"/>
      <c r="O1109" s="468"/>
      <c r="P1109" s="469"/>
      <c r="Q1109" s="541"/>
      <c r="R1109" s="542"/>
      <c r="S1109" s="542"/>
      <c r="T1109" s="542"/>
      <c r="U1109" s="542"/>
      <c r="V1109" s="542"/>
      <c r="W1109" s="542"/>
      <c r="X1109" s="542"/>
      <c r="Y1109" s="543"/>
      <c r="Z1109" s="725"/>
      <c r="AA1109" s="726"/>
      <c r="AB1109" s="726"/>
      <c r="AC1109" s="726"/>
      <c r="AD1109" s="726"/>
      <c r="AE1109" s="726"/>
      <c r="AF1109" s="726"/>
      <c r="AG1109" s="726"/>
      <c r="AH1109" s="727"/>
    </row>
    <row r="1110" spans="1:37">
      <c r="A1110" s="550" t="s">
        <v>230</v>
      </c>
      <c r="B1110" s="551"/>
      <c r="C1110" s="551"/>
      <c r="D1110" s="551"/>
      <c r="E1110" s="551"/>
      <c r="F1110" s="551"/>
      <c r="G1110" s="551"/>
      <c r="H1110" s="551"/>
      <c r="I1110" s="551"/>
      <c r="J1110" s="551"/>
      <c r="K1110" s="551"/>
      <c r="L1110" s="551"/>
      <c r="M1110" s="551"/>
      <c r="N1110" s="551"/>
      <c r="O1110" s="551"/>
      <c r="P1110" s="552"/>
      <c r="Q1110" s="725">
        <v>964459</v>
      </c>
      <c r="R1110" s="726"/>
      <c r="S1110" s="726"/>
      <c r="T1110" s="726"/>
      <c r="U1110" s="726"/>
      <c r="V1110" s="726"/>
      <c r="W1110" s="726"/>
      <c r="X1110" s="726"/>
      <c r="Y1110" s="727"/>
      <c r="Z1110" s="725">
        <f>SUM(Z1111:AH1114)</f>
        <v>1378104</v>
      </c>
      <c r="AA1110" s="726"/>
      <c r="AB1110" s="726"/>
      <c r="AC1110" s="726"/>
      <c r="AD1110" s="726"/>
      <c r="AE1110" s="726"/>
      <c r="AF1110" s="726"/>
      <c r="AG1110" s="726"/>
      <c r="AH1110" s="727"/>
      <c r="AI1110" t="str">
        <f>IF(ROUND(Z1110-Pasíva!E61,0)=0,"","CHYBA")</f>
        <v/>
      </c>
    </row>
    <row r="1111" spans="1:37">
      <c r="A1111" s="710" t="s">
        <v>1386</v>
      </c>
      <c r="B1111" s="711"/>
      <c r="C1111" s="711"/>
      <c r="D1111" s="711"/>
      <c r="E1111" s="711"/>
      <c r="F1111" s="711"/>
      <c r="G1111" s="711"/>
      <c r="H1111" s="711"/>
      <c r="I1111" s="711"/>
      <c r="J1111" s="711"/>
      <c r="K1111" s="711"/>
      <c r="L1111" s="711"/>
      <c r="M1111" s="711"/>
      <c r="N1111" s="711"/>
      <c r="O1111" s="711"/>
      <c r="P1111" s="770"/>
      <c r="Q1111" s="725">
        <v>88893</v>
      </c>
      <c r="R1111" s="726"/>
      <c r="S1111" s="726"/>
      <c r="T1111" s="726"/>
      <c r="U1111" s="726"/>
      <c r="V1111" s="726"/>
      <c r="W1111" s="726"/>
      <c r="X1111" s="726"/>
      <c r="Y1111" s="727"/>
      <c r="Z1111" s="725">
        <v>115248</v>
      </c>
      <c r="AA1111" s="726"/>
      <c r="AB1111" s="726"/>
      <c r="AC1111" s="726"/>
      <c r="AD1111" s="726"/>
      <c r="AE1111" s="726"/>
      <c r="AF1111" s="726"/>
      <c r="AG1111" s="726"/>
      <c r="AH1111" s="727"/>
      <c r="AK1111" s="213"/>
    </row>
    <row r="1112" spans="1:37">
      <c r="A1112" s="467" t="s">
        <v>1387</v>
      </c>
      <c r="B1112" s="468"/>
      <c r="C1112" s="468"/>
      <c r="D1112" s="468"/>
      <c r="E1112" s="468"/>
      <c r="F1112" s="468"/>
      <c r="G1112" s="468"/>
      <c r="H1112" s="468"/>
      <c r="I1112" s="468"/>
      <c r="J1112" s="468"/>
      <c r="K1112" s="468"/>
      <c r="L1112" s="468"/>
      <c r="M1112" s="468"/>
      <c r="N1112" s="468"/>
      <c r="O1112" s="468"/>
      <c r="P1112" s="469"/>
      <c r="Q1112" s="725">
        <v>17578</v>
      </c>
      <c r="R1112" s="726"/>
      <c r="S1112" s="726"/>
      <c r="T1112" s="726"/>
      <c r="U1112" s="726"/>
      <c r="V1112" s="726"/>
      <c r="W1112" s="726"/>
      <c r="X1112" s="726"/>
      <c r="Y1112" s="727"/>
      <c r="Z1112" s="725">
        <v>18941</v>
      </c>
      <c r="AA1112" s="726"/>
      <c r="AB1112" s="726"/>
      <c r="AC1112" s="726"/>
      <c r="AD1112" s="726"/>
      <c r="AE1112" s="726"/>
      <c r="AF1112" s="726"/>
      <c r="AG1112" s="726"/>
      <c r="AH1112" s="727"/>
    </row>
    <row r="1113" spans="1:37">
      <c r="A1113" s="467" t="s">
        <v>1388</v>
      </c>
      <c r="B1113" s="468"/>
      <c r="C1113" s="468"/>
      <c r="D1113" s="468"/>
      <c r="E1113" s="468"/>
      <c r="F1113" s="468"/>
      <c r="G1113" s="468"/>
      <c r="H1113" s="468"/>
      <c r="I1113" s="468"/>
      <c r="J1113" s="468"/>
      <c r="K1113" s="468"/>
      <c r="L1113" s="468"/>
      <c r="M1113" s="468"/>
      <c r="N1113" s="468"/>
      <c r="O1113" s="468"/>
      <c r="P1113" s="469"/>
      <c r="Q1113" s="1010">
        <v>857871</v>
      </c>
      <c r="R1113" s="1011"/>
      <c r="S1113" s="1011"/>
      <c r="T1113" s="1011"/>
      <c r="U1113" s="1011"/>
      <c r="V1113" s="1011"/>
      <c r="W1113" s="1011"/>
      <c r="X1113" s="1011"/>
      <c r="Y1113" s="1012"/>
      <c r="Z1113" s="1010">
        <v>1243800</v>
      </c>
      <c r="AA1113" s="1011"/>
      <c r="AB1113" s="1011"/>
      <c r="AC1113" s="1011"/>
      <c r="AD1113" s="1011"/>
      <c r="AE1113" s="1011"/>
      <c r="AF1113" s="1011"/>
      <c r="AG1113" s="1011"/>
      <c r="AH1113" s="1012"/>
    </row>
    <row r="1114" spans="1:37">
      <c r="A1114" s="467" t="s">
        <v>1287</v>
      </c>
      <c r="B1114" s="468"/>
      <c r="C1114" s="468"/>
      <c r="D1114" s="468"/>
      <c r="E1114" s="468"/>
      <c r="F1114" s="468"/>
      <c r="G1114" s="468"/>
      <c r="H1114" s="468"/>
      <c r="I1114" s="468"/>
      <c r="J1114" s="468"/>
      <c r="K1114" s="468"/>
      <c r="L1114" s="468"/>
      <c r="M1114" s="468"/>
      <c r="N1114" s="468"/>
      <c r="O1114" s="468"/>
      <c r="P1114" s="469"/>
      <c r="Q1114" s="725">
        <v>117</v>
      </c>
      <c r="R1114" s="726"/>
      <c r="S1114" s="726"/>
      <c r="T1114" s="726"/>
      <c r="U1114" s="726"/>
      <c r="V1114" s="726"/>
      <c r="W1114" s="726"/>
      <c r="X1114" s="726"/>
      <c r="Y1114" s="727"/>
      <c r="Z1114" s="725">
        <v>115</v>
      </c>
      <c r="AA1114" s="726"/>
      <c r="AB1114" s="726"/>
      <c r="AC1114" s="726"/>
      <c r="AD1114" s="726"/>
      <c r="AE1114" s="726"/>
      <c r="AF1114" s="726"/>
      <c r="AG1114" s="726"/>
      <c r="AH1114" s="727"/>
    </row>
    <row r="1115" spans="1:37">
      <c r="A1115" s="467"/>
      <c r="B1115" s="468"/>
      <c r="C1115" s="468"/>
      <c r="D1115" s="468"/>
      <c r="E1115" s="468"/>
      <c r="F1115" s="468"/>
      <c r="G1115" s="468"/>
      <c r="H1115" s="468"/>
      <c r="I1115" s="468"/>
      <c r="J1115" s="468"/>
      <c r="K1115" s="468"/>
      <c r="L1115" s="468"/>
      <c r="M1115" s="468"/>
      <c r="N1115" s="468"/>
      <c r="O1115" s="468"/>
      <c r="P1115" s="469"/>
      <c r="Q1115" s="725"/>
      <c r="R1115" s="726"/>
      <c r="S1115" s="726"/>
      <c r="T1115" s="726"/>
      <c r="U1115" s="726"/>
      <c r="V1115" s="726"/>
      <c r="W1115" s="726"/>
      <c r="X1115" s="726"/>
      <c r="Y1115" s="727"/>
      <c r="Z1115" s="725"/>
      <c r="AA1115" s="726"/>
      <c r="AB1115" s="726"/>
      <c r="AC1115" s="726"/>
      <c r="AD1115" s="726"/>
      <c r="AE1115" s="726"/>
      <c r="AF1115" s="726"/>
      <c r="AG1115" s="726"/>
      <c r="AH1115" s="727"/>
    </row>
    <row r="1116" spans="1:37">
      <c r="A1116" s="550" t="s">
        <v>231</v>
      </c>
      <c r="B1116" s="551"/>
      <c r="C1116" s="551"/>
      <c r="D1116" s="551"/>
      <c r="E1116" s="551"/>
      <c r="F1116" s="551"/>
      <c r="G1116" s="551"/>
      <c r="H1116" s="551"/>
      <c r="I1116" s="551"/>
      <c r="J1116" s="551"/>
      <c r="K1116" s="551"/>
      <c r="L1116" s="551"/>
      <c r="M1116" s="551"/>
      <c r="N1116" s="551"/>
      <c r="O1116" s="551"/>
      <c r="P1116" s="552"/>
      <c r="Q1116" s="725">
        <v>281053</v>
      </c>
      <c r="R1116" s="726"/>
      <c r="S1116" s="726"/>
      <c r="T1116" s="726"/>
      <c r="U1116" s="726"/>
      <c r="V1116" s="726"/>
      <c r="W1116" s="726"/>
      <c r="X1116" s="726"/>
      <c r="Y1116" s="727"/>
      <c r="Z1116" s="725">
        <f>SUM(Z1117:AH1120)</f>
        <v>148463</v>
      </c>
      <c r="AA1116" s="726"/>
      <c r="AB1116" s="726"/>
      <c r="AC1116" s="726"/>
      <c r="AD1116" s="726"/>
      <c r="AE1116" s="726"/>
      <c r="AF1116" s="726"/>
      <c r="AG1116" s="726"/>
      <c r="AH1116" s="727"/>
      <c r="AI1116" t="str">
        <f>IF(ROUND(Z1116-Pasíva!E62,0)=0,"","CHYBA")</f>
        <v/>
      </c>
    </row>
    <row r="1117" spans="1:37">
      <c r="A1117" s="467" t="s">
        <v>1386</v>
      </c>
      <c r="B1117" s="468"/>
      <c r="C1117" s="468"/>
      <c r="D1117" s="468"/>
      <c r="E1117" s="468"/>
      <c r="F1117" s="468"/>
      <c r="G1117" s="468"/>
      <c r="H1117" s="468"/>
      <c r="I1117" s="468"/>
      <c r="J1117" s="468"/>
      <c r="K1117" s="468"/>
      <c r="L1117" s="468"/>
      <c r="M1117" s="468"/>
      <c r="N1117" s="468"/>
      <c r="O1117" s="468"/>
      <c r="P1117" s="469"/>
      <c r="Q1117" s="725">
        <v>27398</v>
      </c>
      <c r="R1117" s="726"/>
      <c r="S1117" s="726"/>
      <c r="T1117" s="726"/>
      <c r="U1117" s="726"/>
      <c r="V1117" s="726"/>
      <c r="W1117" s="726"/>
      <c r="X1117" s="726"/>
      <c r="Y1117" s="727"/>
      <c r="Z1117" s="725">
        <v>28441</v>
      </c>
      <c r="AA1117" s="726"/>
      <c r="AB1117" s="726"/>
      <c r="AC1117" s="726"/>
      <c r="AD1117" s="726"/>
      <c r="AE1117" s="726"/>
      <c r="AF1117" s="726"/>
      <c r="AG1117" s="726"/>
      <c r="AH1117" s="727"/>
    </row>
    <row r="1118" spans="1:37">
      <c r="A1118" s="467" t="s">
        <v>1387</v>
      </c>
      <c r="B1118" s="468"/>
      <c r="C1118" s="468"/>
      <c r="D1118" s="468"/>
      <c r="E1118" s="468"/>
      <c r="F1118" s="468"/>
      <c r="G1118" s="468"/>
      <c r="H1118" s="468"/>
      <c r="I1118" s="468"/>
      <c r="J1118" s="468"/>
      <c r="K1118" s="468"/>
      <c r="L1118" s="468"/>
      <c r="M1118" s="468"/>
      <c r="N1118" s="468"/>
      <c r="O1118" s="468"/>
      <c r="P1118" s="469"/>
      <c r="Q1118" s="725">
        <v>1361</v>
      </c>
      <c r="R1118" s="726"/>
      <c r="S1118" s="726"/>
      <c r="T1118" s="726"/>
      <c r="U1118" s="726"/>
      <c r="V1118" s="726"/>
      <c r="W1118" s="726"/>
      <c r="X1118" s="726"/>
      <c r="Y1118" s="727"/>
      <c r="Z1118" s="725">
        <v>1361</v>
      </c>
      <c r="AA1118" s="726"/>
      <c r="AB1118" s="726"/>
      <c r="AC1118" s="726"/>
      <c r="AD1118" s="726"/>
      <c r="AE1118" s="726"/>
      <c r="AF1118" s="726"/>
      <c r="AG1118" s="726"/>
      <c r="AH1118" s="727"/>
    </row>
    <row r="1119" spans="1:37">
      <c r="A1119" s="467" t="s">
        <v>1388</v>
      </c>
      <c r="B1119" s="468"/>
      <c r="C1119" s="468"/>
      <c r="D1119" s="468"/>
      <c r="E1119" s="468"/>
      <c r="F1119" s="468"/>
      <c r="G1119" s="468"/>
      <c r="H1119" s="468"/>
      <c r="I1119" s="468"/>
      <c r="J1119" s="468"/>
      <c r="K1119" s="468"/>
      <c r="L1119" s="468"/>
      <c r="M1119" s="468"/>
      <c r="N1119" s="468"/>
      <c r="O1119" s="468"/>
      <c r="P1119" s="469"/>
      <c r="Q1119" s="725">
        <v>252294</v>
      </c>
      <c r="R1119" s="726"/>
      <c r="S1119" s="726"/>
      <c r="T1119" s="726"/>
      <c r="U1119" s="726"/>
      <c r="V1119" s="726"/>
      <c r="W1119" s="726"/>
      <c r="X1119" s="726"/>
      <c r="Y1119" s="727"/>
      <c r="Z1119" s="725">
        <v>118661</v>
      </c>
      <c r="AA1119" s="726"/>
      <c r="AB1119" s="726"/>
      <c r="AC1119" s="726"/>
      <c r="AD1119" s="726"/>
      <c r="AE1119" s="726"/>
      <c r="AF1119" s="726"/>
      <c r="AG1119" s="726"/>
      <c r="AH1119" s="727"/>
    </row>
    <row r="1120" spans="1:37" hidden="1">
      <c r="A1120" s="467"/>
      <c r="B1120" s="468"/>
      <c r="C1120" s="468"/>
      <c r="D1120" s="468"/>
      <c r="E1120" s="468"/>
      <c r="F1120" s="468"/>
      <c r="G1120" s="468"/>
      <c r="H1120" s="468"/>
      <c r="I1120" s="468"/>
      <c r="J1120" s="468"/>
      <c r="K1120" s="468"/>
      <c r="L1120" s="468"/>
      <c r="M1120" s="468"/>
      <c r="N1120" s="468"/>
      <c r="O1120" s="468"/>
      <c r="P1120" s="469"/>
      <c r="Q1120" s="725"/>
      <c r="R1120" s="726"/>
      <c r="S1120" s="726"/>
      <c r="T1120" s="726"/>
      <c r="U1120" s="726"/>
      <c r="V1120" s="726"/>
      <c r="W1120" s="726"/>
      <c r="X1120" s="726"/>
      <c r="Y1120" s="727"/>
      <c r="Z1120" s="725">
        <v>0</v>
      </c>
      <c r="AA1120" s="726"/>
      <c r="AB1120" s="726"/>
      <c r="AC1120" s="726"/>
      <c r="AD1120" s="726"/>
      <c r="AE1120" s="726"/>
      <c r="AF1120" s="726"/>
      <c r="AG1120" s="726"/>
      <c r="AH1120" s="727"/>
    </row>
    <row r="1121" spans="1:34">
      <c r="A1121" s="5"/>
      <c r="B1121" s="5"/>
      <c r="C1121" s="5"/>
      <c r="D1121" s="5"/>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row>
    <row r="1122" spans="1:34" ht="82.5" customHeight="1">
      <c r="A1122" s="808" t="s">
        <v>1476</v>
      </c>
      <c r="B1122" s="977"/>
      <c r="C1122" s="977"/>
      <c r="D1122" s="977"/>
      <c r="E1122" s="977"/>
      <c r="F1122" s="977"/>
      <c r="G1122" s="977"/>
      <c r="H1122" s="977"/>
      <c r="I1122" s="977"/>
      <c r="J1122" s="977"/>
      <c r="K1122" s="977"/>
      <c r="L1122" s="977"/>
      <c r="M1122" s="977"/>
      <c r="N1122" s="977"/>
      <c r="O1122" s="977"/>
      <c r="P1122" s="977"/>
      <c r="Q1122" s="977"/>
      <c r="R1122" s="977"/>
      <c r="S1122" s="977"/>
      <c r="T1122" s="977"/>
      <c r="U1122" s="977"/>
      <c r="V1122" s="977"/>
      <c r="W1122" s="977"/>
      <c r="X1122" s="977"/>
      <c r="Y1122" s="977"/>
      <c r="Z1122" s="977"/>
      <c r="AA1122" s="977"/>
      <c r="AB1122" s="977"/>
      <c r="AC1122" s="977"/>
      <c r="AD1122" s="977"/>
      <c r="AE1122" s="977"/>
      <c r="AF1122" s="977"/>
      <c r="AG1122" s="977"/>
      <c r="AH1122" s="977"/>
    </row>
    <row r="1123" spans="1:34">
      <c r="A1123" s="13" t="s">
        <v>232</v>
      </c>
      <c r="B1123" s="13"/>
      <c r="C1123" s="13"/>
      <c r="D1123" s="13" t="s">
        <v>233</v>
      </c>
      <c r="E1123" s="13"/>
      <c r="F1123" s="13"/>
      <c r="G1123" s="13"/>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row>
    <row r="1124" spans="1:34">
      <c r="A1124" s="13"/>
      <c r="B1124" s="13"/>
      <c r="C1124" s="13"/>
      <c r="D1124" s="13"/>
      <c r="E1124" s="13"/>
      <c r="F1124" s="13"/>
      <c r="G1124" s="13"/>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row>
    <row r="1125" spans="1:34">
      <c r="A1125" s="5" t="s">
        <v>1444</v>
      </c>
      <c r="B1125" s="5"/>
      <c r="C1125" s="5"/>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row>
    <row r="1126" spans="1:34" hidden="1">
      <c r="A1126" s="501" t="s">
        <v>1357</v>
      </c>
      <c r="B1126" s="501"/>
      <c r="C1126" s="501"/>
      <c r="D1126" s="501"/>
      <c r="E1126" s="501"/>
      <c r="F1126" s="501"/>
      <c r="G1126" s="501"/>
      <c r="H1126" s="501"/>
      <c r="I1126" s="501"/>
      <c r="J1126" s="501"/>
      <c r="K1126" s="501"/>
      <c r="L1126" s="501"/>
      <c r="M1126" s="501"/>
      <c r="N1126" s="501"/>
      <c r="O1126" s="501"/>
      <c r="P1126" s="501"/>
      <c r="Q1126" s="501"/>
      <c r="R1126" s="501"/>
      <c r="S1126" s="501"/>
      <c r="T1126" s="501"/>
      <c r="U1126" s="501"/>
      <c r="V1126" s="501"/>
      <c r="W1126" s="501"/>
      <c r="X1126" s="501"/>
      <c r="Y1126" s="501"/>
      <c r="Z1126" s="501"/>
      <c r="AA1126" s="501"/>
      <c r="AB1126" s="501"/>
      <c r="AC1126" s="501"/>
      <c r="AD1126" s="501"/>
      <c r="AE1126" s="501"/>
      <c r="AF1126" s="501"/>
      <c r="AG1126" s="501"/>
      <c r="AH1126" s="501"/>
    </row>
    <row r="1127" spans="1:34" hidden="1">
      <c r="A1127" s="501"/>
      <c r="B1127" s="501"/>
      <c r="C1127" s="501"/>
      <c r="D1127" s="501"/>
      <c r="E1127" s="501"/>
      <c r="F1127" s="501"/>
      <c r="G1127" s="501"/>
      <c r="H1127" s="501"/>
      <c r="I1127" s="501"/>
      <c r="J1127" s="501"/>
      <c r="K1127" s="501"/>
      <c r="L1127" s="501"/>
      <c r="M1127" s="501"/>
      <c r="N1127" s="501"/>
      <c r="O1127" s="501"/>
      <c r="P1127" s="501"/>
      <c r="Q1127" s="501"/>
      <c r="R1127" s="501"/>
      <c r="S1127" s="501"/>
      <c r="T1127" s="501"/>
      <c r="U1127" s="501"/>
      <c r="V1127" s="501"/>
      <c r="W1127" s="501"/>
      <c r="X1127" s="501"/>
      <c r="Y1127" s="501"/>
      <c r="Z1127" s="501"/>
      <c r="AA1127" s="501"/>
      <c r="AB1127" s="501"/>
      <c r="AC1127" s="501"/>
      <c r="AD1127" s="501"/>
      <c r="AE1127" s="501"/>
      <c r="AF1127" s="501"/>
      <c r="AG1127" s="501"/>
      <c r="AH1127" s="501"/>
    </row>
    <row r="1128" spans="1:34" hidden="1">
      <c r="A1128" s="501"/>
      <c r="B1128" s="501"/>
      <c r="C1128" s="501"/>
      <c r="D1128" s="501"/>
      <c r="E1128" s="501"/>
      <c r="F1128" s="501"/>
      <c r="G1128" s="501"/>
      <c r="H1128" s="501"/>
      <c r="I1128" s="501"/>
      <c r="J1128" s="501"/>
      <c r="K1128" s="501"/>
      <c r="L1128" s="501"/>
      <c r="M1128" s="501"/>
      <c r="N1128" s="501"/>
      <c r="O1128" s="501"/>
      <c r="P1128" s="501"/>
      <c r="Q1128" s="501"/>
      <c r="R1128" s="501"/>
      <c r="S1128" s="501"/>
      <c r="T1128" s="501"/>
      <c r="U1128" s="501"/>
      <c r="V1128" s="501"/>
      <c r="W1128" s="501"/>
      <c r="X1128" s="501"/>
      <c r="Y1128" s="501"/>
      <c r="Z1128" s="501"/>
      <c r="AA1128" s="501"/>
      <c r="AB1128" s="501"/>
      <c r="AC1128" s="501"/>
      <c r="AD1128" s="501"/>
      <c r="AE1128" s="501"/>
      <c r="AF1128" s="501"/>
      <c r="AG1128" s="501"/>
      <c r="AH1128" s="501"/>
    </row>
    <row r="1129" spans="1:34" hidden="1">
      <c r="A1129" s="501"/>
      <c r="B1129" s="501"/>
      <c r="C1129" s="501"/>
      <c r="D1129" s="501"/>
      <c r="E1129" s="501"/>
      <c r="F1129" s="501"/>
      <c r="G1129" s="501"/>
      <c r="H1129" s="501"/>
      <c r="I1129" s="501"/>
      <c r="J1129" s="501"/>
      <c r="K1129" s="501"/>
      <c r="L1129" s="501"/>
      <c r="M1129" s="501"/>
      <c r="N1129" s="501"/>
      <c r="O1129" s="501"/>
      <c r="P1129" s="501"/>
      <c r="Q1129" s="501"/>
      <c r="R1129" s="501"/>
      <c r="S1129" s="501"/>
      <c r="T1129" s="501"/>
      <c r="U1129" s="501"/>
      <c r="V1129" s="501"/>
      <c r="W1129" s="501"/>
      <c r="X1129" s="501"/>
      <c r="Y1129" s="501"/>
      <c r="Z1129" s="501"/>
      <c r="AA1129" s="501"/>
      <c r="AB1129" s="501"/>
      <c r="AC1129" s="501"/>
      <c r="AD1129" s="501"/>
      <c r="AE1129" s="501"/>
      <c r="AF1129" s="501"/>
      <c r="AG1129" s="501"/>
      <c r="AH1129" s="501"/>
    </row>
    <row r="1130" spans="1:34" hidden="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row>
    <row r="1131" spans="1:34" hidden="1">
      <c r="A1131" s="5" t="s">
        <v>234</v>
      </c>
      <c r="B1131" s="5"/>
      <c r="C1131" s="5"/>
      <c r="D1131" s="5"/>
      <c r="E1131" s="5"/>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row>
    <row r="1132" spans="1:34" hidden="1">
      <c r="A1132" s="5"/>
      <c r="B1132" s="5"/>
      <c r="C1132" s="5"/>
      <c r="D1132" s="5"/>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row>
    <row r="1133" spans="1:34" hidden="1">
      <c r="A1133" s="628" t="s">
        <v>133</v>
      </c>
      <c r="B1133" s="629"/>
      <c r="C1133" s="629"/>
      <c r="D1133" s="629"/>
      <c r="E1133" s="629"/>
      <c r="F1133" s="629"/>
      <c r="G1133" s="629"/>
      <c r="H1133" s="629"/>
      <c r="I1133" s="629"/>
      <c r="J1133" s="629"/>
      <c r="K1133" s="629"/>
      <c r="L1133" s="630"/>
      <c r="M1133" s="529" t="s">
        <v>235</v>
      </c>
      <c r="N1133" s="530"/>
      <c r="O1133" s="530"/>
      <c r="P1133" s="530"/>
      <c r="Q1133" s="530"/>
      <c r="R1133" s="530"/>
      <c r="S1133" s="530"/>
      <c r="T1133" s="530"/>
      <c r="U1133" s="530"/>
      <c r="V1133" s="530"/>
      <c r="W1133" s="530"/>
      <c r="X1133" s="530"/>
      <c r="Y1133" s="530"/>
      <c r="Z1133" s="531"/>
      <c r="AA1133" s="562" t="s">
        <v>238</v>
      </c>
      <c r="AB1133" s="563"/>
      <c r="AC1133" s="563"/>
      <c r="AD1133" s="563"/>
      <c r="AE1133" s="563"/>
      <c r="AF1133" s="563"/>
      <c r="AG1133" s="563"/>
      <c r="AH1133" s="564"/>
    </row>
    <row r="1134" spans="1:34" hidden="1">
      <c r="A1134" s="634"/>
      <c r="B1134" s="635"/>
      <c r="C1134" s="635"/>
      <c r="D1134" s="635"/>
      <c r="E1134" s="635"/>
      <c r="F1134" s="635"/>
      <c r="G1134" s="635"/>
      <c r="H1134" s="635"/>
      <c r="I1134" s="635"/>
      <c r="J1134" s="635"/>
      <c r="K1134" s="635"/>
      <c r="L1134" s="636"/>
      <c r="M1134" s="529" t="s">
        <v>236</v>
      </c>
      <c r="N1134" s="530"/>
      <c r="O1134" s="530"/>
      <c r="P1134" s="530"/>
      <c r="Q1134" s="530"/>
      <c r="R1134" s="530"/>
      <c r="S1134" s="531"/>
      <c r="T1134" s="529" t="s">
        <v>237</v>
      </c>
      <c r="U1134" s="530"/>
      <c r="V1134" s="530"/>
      <c r="W1134" s="530"/>
      <c r="X1134" s="530"/>
      <c r="Y1134" s="530"/>
      <c r="Z1134" s="531"/>
      <c r="AA1134" s="565"/>
      <c r="AB1134" s="566"/>
      <c r="AC1134" s="566"/>
      <c r="AD1134" s="566"/>
      <c r="AE1134" s="566"/>
      <c r="AF1134" s="566"/>
      <c r="AG1134" s="566"/>
      <c r="AH1134" s="567"/>
    </row>
    <row r="1135" spans="1:34" hidden="1">
      <c r="A1135" s="470" t="s">
        <v>40</v>
      </c>
      <c r="B1135" s="471"/>
      <c r="C1135" s="471"/>
      <c r="D1135" s="471"/>
      <c r="E1135" s="471"/>
      <c r="F1135" s="471"/>
      <c r="G1135" s="471"/>
      <c r="H1135" s="471"/>
      <c r="I1135" s="471"/>
      <c r="J1135" s="471"/>
      <c r="K1135" s="471"/>
      <c r="L1135" s="472"/>
      <c r="M1135" s="470" t="s">
        <v>41</v>
      </c>
      <c r="N1135" s="471"/>
      <c r="O1135" s="471"/>
      <c r="P1135" s="471"/>
      <c r="Q1135" s="471"/>
      <c r="R1135" s="471"/>
      <c r="S1135" s="472"/>
      <c r="T1135" s="470" t="s">
        <v>42</v>
      </c>
      <c r="U1135" s="471"/>
      <c r="V1135" s="471"/>
      <c r="W1135" s="471"/>
      <c r="X1135" s="471"/>
      <c r="Y1135" s="471"/>
      <c r="Z1135" s="472"/>
      <c r="AA1135" s="470" t="s">
        <v>239</v>
      </c>
      <c r="AB1135" s="471"/>
      <c r="AC1135" s="471"/>
      <c r="AD1135" s="471"/>
      <c r="AE1135" s="471"/>
      <c r="AF1135" s="471"/>
      <c r="AG1135" s="471"/>
      <c r="AH1135" s="472"/>
    </row>
    <row r="1136" spans="1:34" hidden="1">
      <c r="A1136" s="755" t="s">
        <v>240</v>
      </c>
      <c r="B1136" s="756"/>
      <c r="C1136" s="756"/>
      <c r="D1136" s="756"/>
      <c r="E1136" s="756"/>
      <c r="F1136" s="756"/>
      <c r="G1136" s="756"/>
      <c r="H1136" s="756"/>
      <c r="I1136" s="756"/>
      <c r="J1136" s="756"/>
      <c r="K1136" s="756"/>
      <c r="L1136" s="757"/>
      <c r="M1136" s="476">
        <f>SUM(M1137:S1139)</f>
        <v>0</v>
      </c>
      <c r="N1136" s="477"/>
      <c r="O1136" s="477"/>
      <c r="P1136" s="477"/>
      <c r="Q1136" s="477"/>
      <c r="R1136" s="477"/>
      <c r="S1136" s="478"/>
      <c r="T1136" s="476">
        <f>SUM(T1137:Z1139)</f>
        <v>0</v>
      </c>
      <c r="U1136" s="477"/>
      <c r="V1136" s="477"/>
      <c r="W1136" s="477"/>
      <c r="X1136" s="477"/>
      <c r="Y1136" s="477"/>
      <c r="Z1136" s="478"/>
      <c r="AA1136" s="476">
        <f>SUM(AA1137:AH1139)</f>
        <v>0</v>
      </c>
      <c r="AB1136" s="477"/>
      <c r="AC1136" s="477"/>
      <c r="AD1136" s="477"/>
      <c r="AE1136" s="477"/>
      <c r="AF1136" s="477"/>
      <c r="AG1136" s="477"/>
      <c r="AH1136" s="478"/>
    </row>
    <row r="1137" spans="1:34" hidden="1">
      <c r="A1137" s="619"/>
      <c r="B1137" s="620"/>
      <c r="C1137" s="620"/>
      <c r="D1137" s="620"/>
      <c r="E1137" s="620"/>
      <c r="F1137" s="620"/>
      <c r="G1137" s="620"/>
      <c r="H1137" s="620"/>
      <c r="I1137" s="620"/>
      <c r="J1137" s="620"/>
      <c r="K1137" s="620"/>
      <c r="L1137" s="621"/>
      <c r="M1137" s="476"/>
      <c r="N1137" s="477"/>
      <c r="O1137" s="477"/>
      <c r="P1137" s="477"/>
      <c r="Q1137" s="477"/>
      <c r="R1137" s="477"/>
      <c r="S1137" s="478"/>
      <c r="T1137" s="476"/>
      <c r="U1137" s="477"/>
      <c r="V1137" s="477"/>
      <c r="W1137" s="477"/>
      <c r="X1137" s="477"/>
      <c r="Y1137" s="477"/>
      <c r="Z1137" s="478"/>
      <c r="AA1137" s="476"/>
      <c r="AB1137" s="477"/>
      <c r="AC1137" s="477"/>
      <c r="AD1137" s="477"/>
      <c r="AE1137" s="477"/>
      <c r="AF1137" s="477"/>
      <c r="AG1137" s="477"/>
      <c r="AH1137" s="478"/>
    </row>
    <row r="1138" spans="1:34" hidden="1">
      <c r="A1138" s="619"/>
      <c r="B1138" s="620"/>
      <c r="C1138" s="620"/>
      <c r="D1138" s="620"/>
      <c r="E1138" s="620"/>
      <c r="F1138" s="620"/>
      <c r="G1138" s="620"/>
      <c r="H1138" s="620"/>
      <c r="I1138" s="620"/>
      <c r="J1138" s="620"/>
      <c r="K1138" s="620"/>
      <c r="L1138" s="621"/>
      <c r="M1138" s="476"/>
      <c r="N1138" s="477"/>
      <c r="O1138" s="477"/>
      <c r="P1138" s="477"/>
      <c r="Q1138" s="477"/>
      <c r="R1138" s="477"/>
      <c r="S1138" s="478"/>
      <c r="T1138" s="476"/>
      <c r="U1138" s="477"/>
      <c r="V1138" s="477"/>
      <c r="W1138" s="477"/>
      <c r="X1138" s="477"/>
      <c r="Y1138" s="477"/>
      <c r="Z1138" s="478"/>
      <c r="AA1138" s="476"/>
      <c r="AB1138" s="477"/>
      <c r="AC1138" s="477"/>
      <c r="AD1138" s="477"/>
      <c r="AE1138" s="477"/>
      <c r="AF1138" s="477"/>
      <c r="AG1138" s="477"/>
      <c r="AH1138" s="478"/>
    </row>
    <row r="1139" spans="1:34" hidden="1">
      <c r="A1139" s="619"/>
      <c r="B1139" s="620"/>
      <c r="C1139" s="620"/>
      <c r="D1139" s="620"/>
      <c r="E1139" s="620"/>
      <c r="F1139" s="620"/>
      <c r="G1139" s="620"/>
      <c r="H1139" s="620"/>
      <c r="I1139" s="620"/>
      <c r="J1139" s="620"/>
      <c r="K1139" s="620"/>
      <c r="L1139" s="621"/>
      <c r="M1139" s="476"/>
      <c r="N1139" s="477"/>
      <c r="O1139" s="477"/>
      <c r="P1139" s="477"/>
      <c r="Q1139" s="477"/>
      <c r="R1139" s="477"/>
      <c r="S1139" s="478"/>
      <c r="T1139" s="476"/>
      <c r="U1139" s="477"/>
      <c r="V1139" s="477"/>
      <c r="W1139" s="477"/>
      <c r="X1139" s="477"/>
      <c r="Y1139" s="477"/>
      <c r="Z1139" s="478"/>
      <c r="AA1139" s="476"/>
      <c r="AB1139" s="477"/>
      <c r="AC1139" s="477"/>
      <c r="AD1139" s="477"/>
      <c r="AE1139" s="477"/>
      <c r="AF1139" s="477"/>
      <c r="AG1139" s="477"/>
      <c r="AH1139" s="478"/>
    </row>
    <row r="1140" spans="1:34" hidden="1">
      <c r="A1140" s="755" t="s">
        <v>241</v>
      </c>
      <c r="B1140" s="756"/>
      <c r="C1140" s="756"/>
      <c r="D1140" s="756"/>
      <c r="E1140" s="756"/>
      <c r="F1140" s="756"/>
      <c r="G1140" s="756"/>
      <c r="H1140" s="756"/>
      <c r="I1140" s="756"/>
      <c r="J1140" s="756"/>
      <c r="K1140" s="756"/>
      <c r="L1140" s="757"/>
      <c r="M1140" s="476">
        <f>SUM(M1141:S1143)</f>
        <v>0</v>
      </c>
      <c r="N1140" s="477"/>
      <c r="O1140" s="477"/>
      <c r="P1140" s="477"/>
      <c r="Q1140" s="477"/>
      <c r="R1140" s="477"/>
      <c r="S1140" s="478"/>
      <c r="T1140" s="476">
        <f>SUM(T1141:Z1143)</f>
        <v>0</v>
      </c>
      <c r="U1140" s="477"/>
      <c r="V1140" s="477"/>
      <c r="W1140" s="477"/>
      <c r="X1140" s="477"/>
      <c r="Y1140" s="477"/>
      <c r="Z1140" s="478"/>
      <c r="AA1140" s="476">
        <f>SUM(AA1141:AH1143)</f>
        <v>0</v>
      </c>
      <c r="AB1140" s="477"/>
      <c r="AC1140" s="477"/>
      <c r="AD1140" s="477"/>
      <c r="AE1140" s="477"/>
      <c r="AF1140" s="477"/>
      <c r="AG1140" s="477"/>
      <c r="AH1140" s="478"/>
    </row>
    <row r="1141" spans="1:34" hidden="1">
      <c r="A1141" s="619"/>
      <c r="B1141" s="620"/>
      <c r="C1141" s="620"/>
      <c r="D1141" s="620"/>
      <c r="E1141" s="620"/>
      <c r="F1141" s="620"/>
      <c r="G1141" s="620"/>
      <c r="H1141" s="620"/>
      <c r="I1141" s="620"/>
      <c r="J1141" s="620"/>
      <c r="K1141" s="620"/>
      <c r="L1141" s="621"/>
      <c r="M1141" s="476"/>
      <c r="N1141" s="477"/>
      <c r="O1141" s="477"/>
      <c r="P1141" s="477"/>
      <c r="Q1141" s="477"/>
      <c r="R1141" s="477"/>
      <c r="S1141" s="478"/>
      <c r="T1141" s="476"/>
      <c r="U1141" s="477"/>
      <c r="V1141" s="477"/>
      <c r="W1141" s="477"/>
      <c r="X1141" s="477"/>
      <c r="Y1141" s="477"/>
      <c r="Z1141" s="478"/>
      <c r="AA1141" s="476"/>
      <c r="AB1141" s="477"/>
      <c r="AC1141" s="477"/>
      <c r="AD1141" s="477"/>
      <c r="AE1141" s="477"/>
      <c r="AF1141" s="477"/>
      <c r="AG1141" s="477"/>
      <c r="AH1141" s="478"/>
    </row>
    <row r="1142" spans="1:34" hidden="1">
      <c r="A1142" s="619"/>
      <c r="B1142" s="620"/>
      <c r="C1142" s="620"/>
      <c r="D1142" s="620"/>
      <c r="E1142" s="620"/>
      <c r="F1142" s="620"/>
      <c r="G1142" s="620"/>
      <c r="H1142" s="620"/>
      <c r="I1142" s="620"/>
      <c r="J1142" s="620"/>
      <c r="K1142" s="620"/>
      <c r="L1142" s="621"/>
      <c r="M1142" s="476"/>
      <c r="N1142" s="477"/>
      <c r="O1142" s="477"/>
      <c r="P1142" s="477"/>
      <c r="Q1142" s="477"/>
      <c r="R1142" s="477"/>
      <c r="S1142" s="478"/>
      <c r="T1142" s="476"/>
      <c r="U1142" s="477"/>
      <c r="V1142" s="477"/>
      <c r="W1142" s="477"/>
      <c r="X1142" s="477"/>
      <c r="Y1142" s="477"/>
      <c r="Z1142" s="478"/>
      <c r="AA1142" s="476"/>
      <c r="AB1142" s="477"/>
      <c r="AC1142" s="477"/>
      <c r="AD1142" s="477"/>
      <c r="AE1142" s="477"/>
      <c r="AF1142" s="477"/>
      <c r="AG1142" s="477"/>
      <c r="AH1142" s="478"/>
    </row>
    <row r="1143" spans="1:34" hidden="1">
      <c r="A1143" s="619"/>
      <c r="B1143" s="620"/>
      <c r="C1143" s="620"/>
      <c r="D1143" s="620"/>
      <c r="E1143" s="620"/>
      <c r="F1143" s="620"/>
      <c r="G1143" s="620"/>
      <c r="H1143" s="620"/>
      <c r="I1143" s="620"/>
      <c r="J1143" s="620"/>
      <c r="K1143" s="620"/>
      <c r="L1143" s="621"/>
      <c r="M1143" s="476"/>
      <c r="N1143" s="477"/>
      <c r="O1143" s="477"/>
      <c r="P1143" s="477"/>
      <c r="Q1143" s="477"/>
      <c r="R1143" s="477"/>
      <c r="S1143" s="478"/>
      <c r="T1143" s="476"/>
      <c r="U1143" s="477"/>
      <c r="V1143" s="477"/>
      <c r="W1143" s="477"/>
      <c r="X1143" s="477"/>
      <c r="Y1143" s="477"/>
      <c r="Z1143" s="478"/>
      <c r="AA1143" s="476"/>
      <c r="AB1143" s="477"/>
      <c r="AC1143" s="477"/>
      <c r="AD1143" s="477"/>
      <c r="AE1143" s="477"/>
      <c r="AF1143" s="477"/>
      <c r="AG1143" s="477"/>
      <c r="AH1143" s="478"/>
    </row>
    <row r="1144" spans="1:34" hidden="1">
      <c r="A1144" s="5"/>
      <c r="B1144" s="5"/>
      <c r="C1144" s="5"/>
      <c r="D1144" s="5"/>
      <c r="E1144" s="5"/>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row>
    <row r="1145" spans="1:34" hidden="1">
      <c r="A1145" s="5"/>
      <c r="B1145" s="5"/>
      <c r="C1145" s="5"/>
      <c r="D1145" s="5"/>
      <c r="E1145" s="5"/>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row>
    <row r="1146" spans="1:34" hidden="1">
      <c r="A1146" s="562" t="s">
        <v>133</v>
      </c>
      <c r="B1146" s="563"/>
      <c r="C1146" s="563"/>
      <c r="D1146" s="563"/>
      <c r="E1146" s="563"/>
      <c r="F1146" s="563"/>
      <c r="G1146" s="563"/>
      <c r="H1146" s="563"/>
      <c r="I1146" s="563"/>
      <c r="J1146" s="563"/>
      <c r="K1146" s="563"/>
      <c r="L1146" s="563"/>
      <c r="M1146" s="563"/>
      <c r="N1146" s="564"/>
      <c r="O1146" s="628" t="s">
        <v>58</v>
      </c>
      <c r="P1146" s="629"/>
      <c r="Q1146" s="629"/>
      <c r="R1146" s="629"/>
      <c r="S1146" s="629"/>
      <c r="T1146" s="629"/>
      <c r="U1146" s="629"/>
      <c r="V1146" s="629"/>
      <c r="W1146" s="629"/>
      <c r="X1146" s="630"/>
      <c r="Y1146" s="562" t="s">
        <v>59</v>
      </c>
      <c r="Z1146" s="563"/>
      <c r="AA1146" s="563"/>
      <c r="AB1146" s="563"/>
      <c r="AC1146" s="563"/>
      <c r="AD1146" s="563"/>
      <c r="AE1146" s="563"/>
      <c r="AF1146" s="563"/>
      <c r="AG1146" s="563"/>
      <c r="AH1146" s="564"/>
    </row>
    <row r="1147" spans="1:34" hidden="1">
      <c r="A1147" s="665"/>
      <c r="B1147" s="666"/>
      <c r="C1147" s="666"/>
      <c r="D1147" s="666"/>
      <c r="E1147" s="666"/>
      <c r="F1147" s="666"/>
      <c r="G1147" s="666"/>
      <c r="H1147" s="666"/>
      <c r="I1147" s="666"/>
      <c r="J1147" s="666"/>
      <c r="K1147" s="666"/>
      <c r="L1147" s="666"/>
      <c r="M1147" s="666"/>
      <c r="N1147" s="667"/>
      <c r="O1147" s="634"/>
      <c r="P1147" s="635"/>
      <c r="Q1147" s="635"/>
      <c r="R1147" s="635"/>
      <c r="S1147" s="635"/>
      <c r="T1147" s="635"/>
      <c r="U1147" s="635"/>
      <c r="V1147" s="635"/>
      <c r="W1147" s="635"/>
      <c r="X1147" s="636"/>
      <c r="Y1147" s="565"/>
      <c r="Z1147" s="566"/>
      <c r="AA1147" s="566"/>
      <c r="AB1147" s="566"/>
      <c r="AC1147" s="566"/>
      <c r="AD1147" s="566"/>
      <c r="AE1147" s="566"/>
      <c r="AF1147" s="566"/>
      <c r="AG1147" s="566"/>
      <c r="AH1147" s="567"/>
    </row>
    <row r="1148" spans="1:34" hidden="1">
      <c r="A1148" s="665"/>
      <c r="B1148" s="666"/>
      <c r="C1148" s="666"/>
      <c r="D1148" s="666"/>
      <c r="E1148" s="666"/>
      <c r="F1148" s="666"/>
      <c r="G1148" s="666"/>
      <c r="H1148" s="666"/>
      <c r="I1148" s="666"/>
      <c r="J1148" s="666"/>
      <c r="K1148" s="666"/>
      <c r="L1148" s="666"/>
      <c r="M1148" s="666"/>
      <c r="N1148" s="667"/>
      <c r="O1148" s="562" t="s">
        <v>242</v>
      </c>
      <c r="P1148" s="563"/>
      <c r="Q1148" s="563"/>
      <c r="R1148" s="563"/>
      <c r="S1148" s="563"/>
      <c r="T1148" s="563"/>
      <c r="U1148" s="563"/>
      <c r="V1148" s="563"/>
      <c r="W1148" s="563"/>
      <c r="X1148" s="564"/>
      <c r="Y1148" s="562" t="s">
        <v>243</v>
      </c>
      <c r="Z1148" s="563"/>
      <c r="AA1148" s="563"/>
      <c r="AB1148" s="563"/>
      <c r="AC1148" s="563"/>
      <c r="AD1148" s="563"/>
      <c r="AE1148" s="563"/>
      <c r="AF1148" s="563"/>
      <c r="AG1148" s="563"/>
      <c r="AH1148" s="564"/>
    </row>
    <row r="1149" spans="1:34" hidden="1">
      <c r="A1149" s="665"/>
      <c r="B1149" s="666"/>
      <c r="C1149" s="666"/>
      <c r="D1149" s="666"/>
      <c r="E1149" s="666"/>
      <c r="F1149" s="666"/>
      <c r="G1149" s="666"/>
      <c r="H1149" s="666"/>
      <c r="I1149" s="666"/>
      <c r="J1149" s="666"/>
      <c r="K1149" s="666"/>
      <c r="L1149" s="666"/>
      <c r="M1149" s="666"/>
      <c r="N1149" s="667"/>
      <c r="O1149" s="565"/>
      <c r="P1149" s="566"/>
      <c r="Q1149" s="566"/>
      <c r="R1149" s="566"/>
      <c r="S1149" s="566"/>
      <c r="T1149" s="566"/>
      <c r="U1149" s="566"/>
      <c r="V1149" s="566"/>
      <c r="W1149" s="566"/>
      <c r="X1149" s="567"/>
      <c r="Y1149" s="565"/>
      <c r="Z1149" s="566"/>
      <c r="AA1149" s="566"/>
      <c r="AB1149" s="566"/>
      <c r="AC1149" s="566"/>
      <c r="AD1149" s="566"/>
      <c r="AE1149" s="566"/>
      <c r="AF1149" s="566"/>
      <c r="AG1149" s="566"/>
      <c r="AH1149" s="567"/>
    </row>
    <row r="1150" spans="1:34" hidden="1">
      <c r="A1150" s="665"/>
      <c r="B1150" s="666"/>
      <c r="C1150" s="666"/>
      <c r="D1150" s="666"/>
      <c r="E1150" s="666"/>
      <c r="F1150" s="666"/>
      <c r="G1150" s="666"/>
      <c r="H1150" s="666"/>
      <c r="I1150" s="666"/>
      <c r="J1150" s="666"/>
      <c r="K1150" s="666"/>
      <c r="L1150" s="666"/>
      <c r="M1150" s="666"/>
      <c r="N1150" s="667"/>
      <c r="O1150" s="562" t="s">
        <v>244</v>
      </c>
      <c r="P1150" s="563"/>
      <c r="Q1150" s="563"/>
      <c r="R1150" s="563"/>
      <c r="S1150" s="564"/>
      <c r="T1150" s="562" t="s">
        <v>245</v>
      </c>
      <c r="U1150" s="563"/>
      <c r="V1150" s="563"/>
      <c r="W1150" s="563"/>
      <c r="X1150" s="564"/>
      <c r="Y1150" s="562" t="s">
        <v>244</v>
      </c>
      <c r="Z1150" s="563"/>
      <c r="AA1150" s="563"/>
      <c r="AB1150" s="563"/>
      <c r="AC1150" s="564"/>
      <c r="AD1150" s="562" t="s">
        <v>246</v>
      </c>
      <c r="AE1150" s="563"/>
      <c r="AF1150" s="563"/>
      <c r="AG1150" s="563"/>
      <c r="AH1150" s="564"/>
    </row>
    <row r="1151" spans="1:34" hidden="1">
      <c r="A1151" s="565"/>
      <c r="B1151" s="566"/>
      <c r="C1151" s="566"/>
      <c r="D1151" s="566"/>
      <c r="E1151" s="566"/>
      <c r="F1151" s="566"/>
      <c r="G1151" s="566"/>
      <c r="H1151" s="566"/>
      <c r="I1151" s="566"/>
      <c r="J1151" s="566"/>
      <c r="K1151" s="566"/>
      <c r="L1151" s="566"/>
      <c r="M1151" s="566"/>
      <c r="N1151" s="567"/>
      <c r="O1151" s="565"/>
      <c r="P1151" s="566"/>
      <c r="Q1151" s="566"/>
      <c r="R1151" s="566"/>
      <c r="S1151" s="567"/>
      <c r="T1151" s="565"/>
      <c r="U1151" s="566"/>
      <c r="V1151" s="566"/>
      <c r="W1151" s="566"/>
      <c r="X1151" s="567"/>
      <c r="Y1151" s="565"/>
      <c r="Z1151" s="566"/>
      <c r="AA1151" s="566"/>
      <c r="AB1151" s="566"/>
      <c r="AC1151" s="567"/>
      <c r="AD1151" s="565"/>
      <c r="AE1151" s="566"/>
      <c r="AF1151" s="566"/>
      <c r="AG1151" s="566"/>
      <c r="AH1151" s="567"/>
    </row>
    <row r="1152" spans="1:34" hidden="1">
      <c r="A1152" s="470" t="s">
        <v>40</v>
      </c>
      <c r="B1152" s="471"/>
      <c r="C1152" s="471"/>
      <c r="D1152" s="471"/>
      <c r="E1152" s="471"/>
      <c r="F1152" s="471"/>
      <c r="G1152" s="471"/>
      <c r="H1152" s="471"/>
      <c r="I1152" s="471"/>
      <c r="J1152" s="471"/>
      <c r="K1152" s="471"/>
      <c r="L1152" s="471"/>
      <c r="M1152" s="471"/>
      <c r="N1152" s="472"/>
      <c r="O1152" s="470" t="s">
        <v>114</v>
      </c>
      <c r="P1152" s="471"/>
      <c r="Q1152" s="471"/>
      <c r="R1152" s="471"/>
      <c r="S1152" s="472"/>
      <c r="T1152" s="470" t="s">
        <v>42</v>
      </c>
      <c r="U1152" s="471"/>
      <c r="V1152" s="471"/>
      <c r="W1152" s="471"/>
      <c r="X1152" s="472"/>
      <c r="Y1152" s="470" t="s">
        <v>43</v>
      </c>
      <c r="Z1152" s="471"/>
      <c r="AA1152" s="471"/>
      <c r="AB1152" s="471"/>
      <c r="AC1152" s="472"/>
      <c r="AD1152" s="470" t="s">
        <v>44</v>
      </c>
      <c r="AE1152" s="471"/>
      <c r="AF1152" s="471"/>
      <c r="AG1152" s="471"/>
      <c r="AH1152" s="472"/>
    </row>
    <row r="1153" spans="1:34" hidden="1">
      <c r="A1153" s="673" t="s">
        <v>247</v>
      </c>
      <c r="B1153" s="674"/>
      <c r="C1153" s="674"/>
      <c r="D1153" s="674"/>
      <c r="E1153" s="674"/>
      <c r="F1153" s="674"/>
      <c r="G1153" s="674"/>
      <c r="H1153" s="674"/>
      <c r="I1153" s="674"/>
      <c r="J1153" s="674"/>
      <c r="K1153" s="674"/>
      <c r="L1153" s="674"/>
      <c r="M1153" s="674"/>
      <c r="N1153" s="675"/>
      <c r="O1153" s="476">
        <f>SUM(O1154:S1157)</f>
        <v>0</v>
      </c>
      <c r="P1153" s="477"/>
      <c r="Q1153" s="477"/>
      <c r="R1153" s="477"/>
      <c r="S1153" s="478"/>
      <c r="T1153" s="476">
        <f t="shared" ref="T1153" si="71">SUM(T1154:X1157)</f>
        <v>0</v>
      </c>
      <c r="U1153" s="477"/>
      <c r="V1153" s="477"/>
      <c r="W1153" s="477"/>
      <c r="X1153" s="478"/>
      <c r="Y1153" s="476">
        <f t="shared" ref="Y1153" si="72">SUM(Y1154:AC1157)</f>
        <v>0</v>
      </c>
      <c r="Z1153" s="477"/>
      <c r="AA1153" s="477"/>
      <c r="AB1153" s="477"/>
      <c r="AC1153" s="478"/>
      <c r="AD1153" s="476">
        <f t="shared" ref="AD1153" si="73">SUM(AD1154:AH1157)</f>
        <v>0</v>
      </c>
      <c r="AE1153" s="477"/>
      <c r="AF1153" s="477"/>
      <c r="AG1153" s="477"/>
      <c r="AH1153" s="478"/>
    </row>
    <row r="1154" spans="1:34" hidden="1">
      <c r="A1154" s="1001"/>
      <c r="B1154" s="1002"/>
      <c r="C1154" s="1002"/>
      <c r="D1154" s="1002"/>
      <c r="E1154" s="1002"/>
      <c r="F1154" s="1002"/>
      <c r="G1154" s="1002"/>
      <c r="H1154" s="1002"/>
      <c r="I1154" s="1002"/>
      <c r="J1154" s="1002"/>
      <c r="K1154" s="1002"/>
      <c r="L1154" s="1002"/>
      <c r="M1154" s="1002"/>
      <c r="N1154" s="1003"/>
      <c r="O1154" s="476"/>
      <c r="P1154" s="477"/>
      <c r="Q1154" s="477"/>
      <c r="R1154" s="477"/>
      <c r="S1154" s="478"/>
      <c r="T1154" s="476"/>
      <c r="U1154" s="477"/>
      <c r="V1154" s="477"/>
      <c r="W1154" s="477"/>
      <c r="X1154" s="478"/>
      <c r="Y1154" s="476"/>
      <c r="Z1154" s="477"/>
      <c r="AA1154" s="477"/>
      <c r="AB1154" s="477"/>
      <c r="AC1154" s="478"/>
      <c r="AD1154" s="476"/>
      <c r="AE1154" s="477"/>
      <c r="AF1154" s="477"/>
      <c r="AG1154" s="477"/>
      <c r="AH1154" s="478"/>
    </row>
    <row r="1155" spans="1:34" hidden="1">
      <c r="A1155" s="1001"/>
      <c r="B1155" s="1002"/>
      <c r="C1155" s="1002"/>
      <c r="D1155" s="1002"/>
      <c r="E1155" s="1002"/>
      <c r="F1155" s="1002"/>
      <c r="G1155" s="1002"/>
      <c r="H1155" s="1002"/>
      <c r="I1155" s="1002"/>
      <c r="J1155" s="1002"/>
      <c r="K1155" s="1002"/>
      <c r="L1155" s="1002"/>
      <c r="M1155" s="1002"/>
      <c r="N1155" s="1003"/>
      <c r="O1155" s="476"/>
      <c r="P1155" s="477"/>
      <c r="Q1155" s="477"/>
      <c r="R1155" s="477"/>
      <c r="S1155" s="478"/>
      <c r="T1155" s="476"/>
      <c r="U1155" s="477"/>
      <c r="V1155" s="477"/>
      <c r="W1155" s="477"/>
      <c r="X1155" s="478"/>
      <c r="Y1155" s="476"/>
      <c r="Z1155" s="477"/>
      <c r="AA1155" s="477"/>
      <c r="AB1155" s="477"/>
      <c r="AC1155" s="478"/>
      <c r="AD1155" s="476"/>
      <c r="AE1155" s="477"/>
      <c r="AF1155" s="477"/>
      <c r="AG1155" s="477"/>
      <c r="AH1155" s="478"/>
    </row>
    <row r="1156" spans="1:34" hidden="1">
      <c r="A1156" s="1001"/>
      <c r="B1156" s="1002"/>
      <c r="C1156" s="1002"/>
      <c r="D1156" s="1002"/>
      <c r="E1156" s="1002"/>
      <c r="F1156" s="1002"/>
      <c r="G1156" s="1002"/>
      <c r="H1156" s="1002"/>
      <c r="I1156" s="1002"/>
      <c r="J1156" s="1002"/>
      <c r="K1156" s="1002"/>
      <c r="L1156" s="1002"/>
      <c r="M1156" s="1002"/>
      <c r="N1156" s="1003"/>
      <c r="O1156" s="476"/>
      <c r="P1156" s="477"/>
      <c r="Q1156" s="477"/>
      <c r="R1156" s="477"/>
      <c r="S1156" s="478"/>
      <c r="T1156" s="476"/>
      <c r="U1156" s="477"/>
      <c r="V1156" s="477"/>
      <c r="W1156" s="477"/>
      <c r="X1156" s="478"/>
      <c r="Y1156" s="476"/>
      <c r="Z1156" s="477"/>
      <c r="AA1156" s="477"/>
      <c r="AB1156" s="477"/>
      <c r="AC1156" s="478"/>
      <c r="AD1156" s="476"/>
      <c r="AE1156" s="477"/>
      <c r="AF1156" s="477"/>
      <c r="AG1156" s="477"/>
      <c r="AH1156" s="478"/>
    </row>
    <row r="1157" spans="1:34" hidden="1">
      <c r="A1157" s="1001"/>
      <c r="B1157" s="1002"/>
      <c r="C1157" s="1002"/>
      <c r="D1157" s="1002"/>
      <c r="E1157" s="1002"/>
      <c r="F1157" s="1002"/>
      <c r="G1157" s="1002"/>
      <c r="H1157" s="1002"/>
      <c r="I1157" s="1002"/>
      <c r="J1157" s="1002"/>
      <c r="K1157" s="1002"/>
      <c r="L1157" s="1002"/>
      <c r="M1157" s="1002"/>
      <c r="N1157" s="1003"/>
      <c r="O1157" s="476"/>
      <c r="P1157" s="477"/>
      <c r="Q1157" s="477"/>
      <c r="R1157" s="477"/>
      <c r="S1157" s="478"/>
      <c r="T1157" s="476"/>
      <c r="U1157" s="477"/>
      <c r="V1157" s="477"/>
      <c r="W1157" s="477"/>
      <c r="X1157" s="478"/>
      <c r="Y1157" s="476"/>
      <c r="Z1157" s="477"/>
      <c r="AA1157" s="477"/>
      <c r="AB1157" s="477"/>
      <c r="AC1157" s="478"/>
      <c r="AD1157" s="476"/>
      <c r="AE1157" s="477"/>
      <c r="AF1157" s="477"/>
      <c r="AG1157" s="477"/>
      <c r="AH1157" s="478"/>
    </row>
    <row r="1158" spans="1:34" hidden="1">
      <c r="A1158" s="673" t="s">
        <v>248</v>
      </c>
      <c r="B1158" s="674"/>
      <c r="C1158" s="674"/>
      <c r="D1158" s="674"/>
      <c r="E1158" s="674"/>
      <c r="F1158" s="674"/>
      <c r="G1158" s="674"/>
      <c r="H1158" s="674"/>
      <c r="I1158" s="674"/>
      <c r="J1158" s="674"/>
      <c r="K1158" s="674"/>
      <c r="L1158" s="674"/>
      <c r="M1158" s="674"/>
      <c r="N1158" s="675"/>
      <c r="O1158" s="476">
        <f>SUM(O1159:S1160)</f>
        <v>0</v>
      </c>
      <c r="P1158" s="477"/>
      <c r="Q1158" s="477"/>
      <c r="R1158" s="477"/>
      <c r="S1158" s="478"/>
      <c r="T1158" s="476">
        <f>SUM(T1159:X1160)</f>
        <v>0</v>
      </c>
      <c r="U1158" s="477"/>
      <c r="V1158" s="477"/>
      <c r="W1158" s="477"/>
      <c r="X1158" s="478"/>
      <c r="Y1158" s="476">
        <f>SUM(Y1159:AC1160)</f>
        <v>0</v>
      </c>
      <c r="Z1158" s="477"/>
      <c r="AA1158" s="477"/>
      <c r="AB1158" s="477"/>
      <c r="AC1158" s="478"/>
      <c r="AD1158" s="476">
        <f>SUM(AD1159:AH1160)</f>
        <v>0</v>
      </c>
      <c r="AE1158" s="477"/>
      <c r="AF1158" s="477"/>
      <c r="AG1158" s="477"/>
      <c r="AH1158" s="478"/>
    </row>
    <row r="1159" spans="1:34" hidden="1">
      <c r="A1159" s="1001"/>
      <c r="B1159" s="1002"/>
      <c r="C1159" s="1002"/>
      <c r="D1159" s="1002"/>
      <c r="E1159" s="1002"/>
      <c r="F1159" s="1002"/>
      <c r="G1159" s="1002"/>
      <c r="H1159" s="1002"/>
      <c r="I1159" s="1002"/>
      <c r="J1159" s="1002"/>
      <c r="K1159" s="1002"/>
      <c r="L1159" s="1002"/>
      <c r="M1159" s="1002"/>
      <c r="N1159" s="1003"/>
      <c r="O1159" s="476"/>
      <c r="P1159" s="477"/>
      <c r="Q1159" s="477"/>
      <c r="R1159" s="477"/>
      <c r="S1159" s="478"/>
      <c r="T1159" s="476"/>
      <c r="U1159" s="477"/>
      <c r="V1159" s="477"/>
      <c r="W1159" s="477"/>
      <c r="X1159" s="478"/>
      <c r="Y1159" s="476"/>
      <c r="Z1159" s="477"/>
      <c r="AA1159" s="477"/>
      <c r="AB1159" s="477"/>
      <c r="AC1159" s="478"/>
      <c r="AD1159" s="476"/>
      <c r="AE1159" s="477"/>
      <c r="AF1159" s="477"/>
      <c r="AG1159" s="477"/>
      <c r="AH1159" s="478"/>
    </row>
    <row r="1160" spans="1:34" hidden="1">
      <c r="A1160" s="1001"/>
      <c r="B1160" s="1002"/>
      <c r="C1160" s="1002"/>
      <c r="D1160" s="1002"/>
      <c r="E1160" s="1002"/>
      <c r="F1160" s="1002"/>
      <c r="G1160" s="1002"/>
      <c r="H1160" s="1002"/>
      <c r="I1160" s="1002"/>
      <c r="J1160" s="1002"/>
      <c r="K1160" s="1002"/>
      <c r="L1160" s="1002"/>
      <c r="M1160" s="1002"/>
      <c r="N1160" s="1003"/>
      <c r="O1160" s="476"/>
      <c r="P1160" s="477"/>
      <c r="Q1160" s="477"/>
      <c r="R1160" s="477"/>
      <c r="S1160" s="478"/>
      <c r="T1160" s="476"/>
      <c r="U1160" s="477"/>
      <c r="V1160" s="477"/>
      <c r="W1160" s="477"/>
      <c r="X1160" s="478"/>
      <c r="Y1160" s="476"/>
      <c r="Z1160" s="477"/>
      <c r="AA1160" s="477"/>
      <c r="AB1160" s="477"/>
      <c r="AC1160" s="478"/>
      <c r="AD1160" s="476"/>
      <c r="AE1160" s="477"/>
      <c r="AF1160" s="477"/>
      <c r="AG1160" s="477"/>
      <c r="AH1160" s="478"/>
    </row>
    <row r="1161" spans="1:34" hidden="1">
      <c r="A1161" s="5"/>
      <c r="B1161" s="5"/>
      <c r="C1161" s="5"/>
      <c r="D1161" s="5"/>
      <c r="E1161" s="5"/>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row>
    <row r="1162" spans="1:34" hidden="1">
      <c r="A1162" s="500" t="s">
        <v>1352</v>
      </c>
      <c r="B1162" s="500"/>
      <c r="C1162" s="500"/>
      <c r="D1162" s="500"/>
      <c r="E1162" s="500"/>
      <c r="F1162" s="500"/>
      <c r="G1162" s="500"/>
      <c r="H1162" s="500"/>
      <c r="I1162" s="500"/>
      <c r="J1162" s="500"/>
      <c r="K1162" s="500"/>
      <c r="L1162" s="500"/>
      <c r="M1162" s="500"/>
      <c r="N1162" s="500"/>
      <c r="O1162" s="500"/>
      <c r="P1162" s="500"/>
      <c r="Q1162" s="500"/>
      <c r="R1162" s="500"/>
      <c r="S1162" s="500"/>
      <c r="T1162" s="500"/>
      <c r="U1162" s="500"/>
      <c r="V1162" s="500"/>
      <c r="W1162" s="500"/>
      <c r="X1162" s="500"/>
      <c r="Y1162" s="500"/>
      <c r="Z1162" s="500"/>
      <c r="AA1162" s="500"/>
      <c r="AB1162" s="500"/>
      <c r="AC1162" s="500"/>
      <c r="AD1162" s="500"/>
      <c r="AE1162" s="500"/>
      <c r="AF1162" s="500"/>
      <c r="AG1162" s="500"/>
      <c r="AH1162" s="500"/>
    </row>
    <row r="1163" spans="1:34" hidden="1">
      <c r="A1163" s="500"/>
      <c r="B1163" s="500"/>
      <c r="C1163" s="500"/>
      <c r="D1163" s="500"/>
      <c r="E1163" s="500"/>
      <c r="F1163" s="500"/>
      <c r="G1163" s="500"/>
      <c r="H1163" s="500"/>
      <c r="I1163" s="500"/>
      <c r="J1163" s="500"/>
      <c r="K1163" s="500"/>
      <c r="L1163" s="500"/>
      <c r="M1163" s="500"/>
      <c r="N1163" s="500"/>
      <c r="O1163" s="500"/>
      <c r="P1163" s="500"/>
      <c r="Q1163" s="500"/>
      <c r="R1163" s="500"/>
      <c r="S1163" s="500"/>
      <c r="T1163" s="500"/>
      <c r="U1163" s="500"/>
      <c r="V1163" s="500"/>
      <c r="W1163" s="500"/>
      <c r="X1163" s="500"/>
      <c r="Y1163" s="500"/>
      <c r="Z1163" s="500"/>
      <c r="AA1163" s="500"/>
      <c r="AB1163" s="500"/>
      <c r="AC1163" s="500"/>
      <c r="AD1163" s="500"/>
      <c r="AE1163" s="500"/>
      <c r="AF1163" s="500"/>
      <c r="AG1163" s="500"/>
      <c r="AH1163" s="500"/>
    </row>
    <row r="1164" spans="1:34" hidden="1">
      <c r="A1164" s="500"/>
      <c r="B1164" s="500"/>
      <c r="C1164" s="500"/>
      <c r="D1164" s="500"/>
      <c r="E1164" s="500"/>
      <c r="F1164" s="500"/>
      <c r="G1164" s="500"/>
      <c r="H1164" s="500"/>
      <c r="I1164" s="500"/>
      <c r="J1164" s="500"/>
      <c r="K1164" s="500"/>
      <c r="L1164" s="500"/>
      <c r="M1164" s="500"/>
      <c r="N1164" s="500"/>
      <c r="O1164" s="500"/>
      <c r="P1164" s="500"/>
      <c r="Q1164" s="500"/>
      <c r="R1164" s="500"/>
      <c r="S1164" s="500"/>
      <c r="T1164" s="500"/>
      <c r="U1164" s="500"/>
      <c r="V1164" s="500"/>
      <c r="W1164" s="500"/>
      <c r="X1164" s="500"/>
      <c r="Y1164" s="500"/>
      <c r="Z1164" s="500"/>
      <c r="AA1164" s="500"/>
      <c r="AB1164" s="500"/>
      <c r="AC1164" s="500"/>
      <c r="AD1164" s="500"/>
      <c r="AE1164" s="500"/>
      <c r="AF1164" s="500"/>
      <c r="AG1164" s="500"/>
      <c r="AH1164" s="500"/>
    </row>
    <row r="1165" spans="1:34" hidden="1">
      <c r="A1165" s="5"/>
      <c r="B1165" s="5"/>
      <c r="C1165" s="5"/>
      <c r="D1165" s="5"/>
      <c r="E1165" s="5"/>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row>
    <row r="1166" spans="1:34" hidden="1">
      <c r="A1166" s="5" t="s">
        <v>249</v>
      </c>
      <c r="B1166" s="5"/>
      <c r="C1166" s="5"/>
      <c r="D1166" s="5"/>
      <c r="E1166" s="5"/>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row>
    <row r="1167" spans="1:34" hidden="1">
      <c r="A1167" s="5"/>
      <c r="B1167" s="5"/>
      <c r="C1167" s="5"/>
      <c r="D1167" s="5"/>
      <c r="E1167" s="5"/>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row>
    <row r="1168" spans="1:34" hidden="1">
      <c r="A1168" s="562" t="s">
        <v>250</v>
      </c>
      <c r="B1168" s="563"/>
      <c r="C1168" s="563"/>
      <c r="D1168" s="563"/>
      <c r="E1168" s="563"/>
      <c r="F1168" s="563"/>
      <c r="G1168" s="563"/>
      <c r="H1168" s="563"/>
      <c r="I1168" s="563"/>
      <c r="J1168" s="563"/>
      <c r="K1168" s="563"/>
      <c r="L1168" s="563"/>
      <c r="M1168" s="563"/>
      <c r="N1168" s="564"/>
      <c r="O1168" s="559" t="s">
        <v>251</v>
      </c>
      <c r="P1168" s="560"/>
      <c r="Q1168" s="560"/>
      <c r="R1168" s="560"/>
      <c r="S1168" s="560"/>
      <c r="T1168" s="560"/>
      <c r="U1168" s="560"/>
      <c r="V1168" s="560"/>
      <c r="W1168" s="560"/>
      <c r="X1168" s="560"/>
      <c r="Y1168" s="560"/>
      <c r="Z1168" s="560"/>
      <c r="AA1168" s="560"/>
      <c r="AB1168" s="560"/>
      <c r="AC1168" s="560"/>
      <c r="AD1168" s="560"/>
      <c r="AE1168" s="560"/>
      <c r="AF1168" s="560"/>
      <c r="AG1168" s="560"/>
      <c r="AH1168" s="561"/>
    </row>
    <row r="1169" spans="1:34" hidden="1">
      <c r="A1169" s="665"/>
      <c r="B1169" s="666"/>
      <c r="C1169" s="666"/>
      <c r="D1169" s="666"/>
      <c r="E1169" s="666"/>
      <c r="F1169" s="666"/>
      <c r="G1169" s="666"/>
      <c r="H1169" s="666"/>
      <c r="I1169" s="666"/>
      <c r="J1169" s="666"/>
      <c r="K1169" s="666"/>
      <c r="L1169" s="666"/>
      <c r="M1169" s="666"/>
      <c r="N1169" s="667"/>
      <c r="O1169" s="562" t="s">
        <v>58</v>
      </c>
      <c r="P1169" s="563"/>
      <c r="Q1169" s="563"/>
      <c r="R1169" s="563"/>
      <c r="S1169" s="563"/>
      <c r="T1169" s="563"/>
      <c r="U1169" s="563"/>
      <c r="V1169" s="563"/>
      <c r="W1169" s="563"/>
      <c r="X1169" s="564"/>
      <c r="Y1169" s="562" t="s">
        <v>59</v>
      </c>
      <c r="Z1169" s="563"/>
      <c r="AA1169" s="563"/>
      <c r="AB1169" s="563"/>
      <c r="AC1169" s="563"/>
      <c r="AD1169" s="563"/>
      <c r="AE1169" s="563"/>
      <c r="AF1169" s="563"/>
      <c r="AG1169" s="563"/>
      <c r="AH1169" s="564"/>
    </row>
    <row r="1170" spans="1:34" hidden="1">
      <c r="A1170" s="565"/>
      <c r="B1170" s="566"/>
      <c r="C1170" s="566"/>
      <c r="D1170" s="566"/>
      <c r="E1170" s="566"/>
      <c r="F1170" s="566"/>
      <c r="G1170" s="566"/>
      <c r="H1170" s="566"/>
      <c r="I1170" s="566"/>
      <c r="J1170" s="566"/>
      <c r="K1170" s="566"/>
      <c r="L1170" s="566"/>
      <c r="M1170" s="566"/>
      <c r="N1170" s="567"/>
      <c r="O1170" s="565"/>
      <c r="P1170" s="566"/>
      <c r="Q1170" s="566"/>
      <c r="R1170" s="566"/>
      <c r="S1170" s="566"/>
      <c r="T1170" s="566"/>
      <c r="U1170" s="566"/>
      <c r="V1170" s="566"/>
      <c r="W1170" s="566"/>
      <c r="X1170" s="567"/>
      <c r="Y1170" s="565"/>
      <c r="Z1170" s="566"/>
      <c r="AA1170" s="566"/>
      <c r="AB1170" s="566"/>
      <c r="AC1170" s="566"/>
      <c r="AD1170" s="566"/>
      <c r="AE1170" s="566"/>
      <c r="AF1170" s="566"/>
      <c r="AG1170" s="566"/>
      <c r="AH1170" s="567"/>
    </row>
    <row r="1171" spans="1:34" hidden="1">
      <c r="A1171" s="529" t="s">
        <v>40</v>
      </c>
      <c r="B1171" s="530"/>
      <c r="C1171" s="530"/>
      <c r="D1171" s="530"/>
      <c r="E1171" s="530"/>
      <c r="F1171" s="530"/>
      <c r="G1171" s="530"/>
      <c r="H1171" s="530"/>
      <c r="I1171" s="530"/>
      <c r="J1171" s="530"/>
      <c r="K1171" s="530"/>
      <c r="L1171" s="530"/>
      <c r="M1171" s="530"/>
      <c r="N1171" s="531"/>
      <c r="O1171" s="529" t="s">
        <v>41</v>
      </c>
      <c r="P1171" s="530"/>
      <c r="Q1171" s="530"/>
      <c r="R1171" s="530"/>
      <c r="S1171" s="530"/>
      <c r="T1171" s="530"/>
      <c r="U1171" s="530"/>
      <c r="V1171" s="530"/>
      <c r="W1171" s="530"/>
      <c r="X1171" s="531"/>
      <c r="Y1171" s="529" t="s">
        <v>42</v>
      </c>
      <c r="Z1171" s="530"/>
      <c r="AA1171" s="530"/>
      <c r="AB1171" s="530"/>
      <c r="AC1171" s="530"/>
      <c r="AD1171" s="530"/>
      <c r="AE1171" s="530"/>
      <c r="AF1171" s="530"/>
      <c r="AG1171" s="530"/>
      <c r="AH1171" s="531"/>
    </row>
    <row r="1172" spans="1:34" hidden="1">
      <c r="A1172" s="467" t="s">
        <v>252</v>
      </c>
      <c r="B1172" s="468"/>
      <c r="C1172" s="468"/>
      <c r="D1172" s="468"/>
      <c r="E1172" s="468"/>
      <c r="F1172" s="468"/>
      <c r="G1172" s="468"/>
      <c r="H1172" s="468"/>
      <c r="I1172" s="468"/>
      <c r="J1172" s="468"/>
      <c r="K1172" s="468"/>
      <c r="L1172" s="468"/>
      <c r="M1172" s="468"/>
      <c r="N1172" s="469"/>
      <c r="O1172" s="725"/>
      <c r="P1172" s="726"/>
      <c r="Q1172" s="726"/>
      <c r="R1172" s="726"/>
      <c r="S1172" s="726"/>
      <c r="T1172" s="726"/>
      <c r="U1172" s="726"/>
      <c r="V1172" s="726"/>
      <c r="W1172" s="726"/>
      <c r="X1172" s="727"/>
      <c r="Y1172" s="725"/>
      <c r="Z1172" s="726"/>
      <c r="AA1172" s="726"/>
      <c r="AB1172" s="726"/>
      <c r="AC1172" s="726"/>
      <c r="AD1172" s="726"/>
      <c r="AE1172" s="726"/>
      <c r="AF1172" s="726"/>
      <c r="AG1172" s="726"/>
      <c r="AH1172" s="727"/>
    </row>
    <row r="1173" spans="1:34" hidden="1">
      <c r="A1173" s="467" t="s">
        <v>253</v>
      </c>
      <c r="B1173" s="468"/>
      <c r="C1173" s="468"/>
      <c r="D1173" s="468"/>
      <c r="E1173" s="468"/>
      <c r="F1173" s="468"/>
      <c r="G1173" s="468"/>
      <c r="H1173" s="468"/>
      <c r="I1173" s="468"/>
      <c r="J1173" s="468"/>
      <c r="K1173" s="468"/>
      <c r="L1173" s="468"/>
      <c r="M1173" s="468"/>
      <c r="N1173" s="469"/>
      <c r="O1173" s="725"/>
      <c r="P1173" s="726"/>
      <c r="Q1173" s="726"/>
      <c r="R1173" s="726"/>
      <c r="S1173" s="726"/>
      <c r="T1173" s="726"/>
      <c r="U1173" s="726"/>
      <c r="V1173" s="726"/>
      <c r="W1173" s="726"/>
      <c r="X1173" s="727"/>
      <c r="Y1173" s="725"/>
      <c r="Z1173" s="726"/>
      <c r="AA1173" s="726"/>
      <c r="AB1173" s="726"/>
      <c r="AC1173" s="726"/>
      <c r="AD1173" s="726"/>
      <c r="AE1173" s="726"/>
      <c r="AF1173" s="726"/>
      <c r="AG1173" s="726"/>
      <c r="AH1173" s="727"/>
    </row>
    <row r="1174" spans="1:34" hidden="1">
      <c r="A1174" s="467" t="s">
        <v>254</v>
      </c>
      <c r="B1174" s="468"/>
      <c r="C1174" s="468"/>
      <c r="D1174" s="468"/>
      <c r="E1174" s="468"/>
      <c r="F1174" s="468"/>
      <c r="G1174" s="468"/>
      <c r="H1174" s="468"/>
      <c r="I1174" s="468"/>
      <c r="J1174" s="468"/>
      <c r="K1174" s="468"/>
      <c r="L1174" s="468"/>
      <c r="M1174" s="468"/>
      <c r="N1174" s="469"/>
      <c r="O1174" s="725"/>
      <c r="P1174" s="726"/>
      <c r="Q1174" s="726"/>
      <c r="R1174" s="726"/>
      <c r="S1174" s="726"/>
      <c r="T1174" s="726"/>
      <c r="U1174" s="726"/>
      <c r="V1174" s="726"/>
      <c r="W1174" s="726"/>
      <c r="X1174" s="727"/>
      <c r="Y1174" s="725"/>
      <c r="Z1174" s="726"/>
      <c r="AA1174" s="726"/>
      <c r="AB1174" s="726"/>
      <c r="AC1174" s="726"/>
      <c r="AD1174" s="726"/>
      <c r="AE1174" s="726"/>
      <c r="AF1174" s="726"/>
      <c r="AG1174" s="726"/>
      <c r="AH1174" s="727"/>
    </row>
    <row r="1175" spans="1:34" ht="27" hidden="1" customHeight="1">
      <c r="A1175" s="467" t="s">
        <v>255</v>
      </c>
      <c r="B1175" s="468"/>
      <c r="C1175" s="468"/>
      <c r="D1175" s="468"/>
      <c r="E1175" s="468"/>
      <c r="F1175" s="468"/>
      <c r="G1175" s="468"/>
      <c r="H1175" s="468"/>
      <c r="I1175" s="468"/>
      <c r="J1175" s="468"/>
      <c r="K1175" s="468"/>
      <c r="L1175" s="468"/>
      <c r="M1175" s="468"/>
      <c r="N1175" s="469"/>
      <c r="O1175" s="725"/>
      <c r="P1175" s="726"/>
      <c r="Q1175" s="726"/>
      <c r="R1175" s="726"/>
      <c r="S1175" s="726"/>
      <c r="T1175" s="726"/>
      <c r="U1175" s="726"/>
      <c r="V1175" s="726"/>
      <c r="W1175" s="726"/>
      <c r="X1175" s="727"/>
      <c r="Y1175" s="725"/>
      <c r="Z1175" s="726"/>
      <c r="AA1175" s="726"/>
      <c r="AB1175" s="726"/>
      <c r="AC1175" s="726"/>
      <c r="AD1175" s="726"/>
      <c r="AE1175" s="726"/>
      <c r="AF1175" s="726"/>
      <c r="AG1175" s="726"/>
      <c r="AH1175" s="727"/>
    </row>
    <row r="1176" spans="1:34" hidden="1">
      <c r="A1176" s="550" t="s">
        <v>39</v>
      </c>
      <c r="B1176" s="551"/>
      <c r="C1176" s="551"/>
      <c r="D1176" s="551"/>
      <c r="E1176" s="551"/>
      <c r="F1176" s="551"/>
      <c r="G1176" s="551"/>
      <c r="H1176" s="551"/>
      <c r="I1176" s="551"/>
      <c r="J1176" s="551"/>
      <c r="K1176" s="551"/>
      <c r="L1176" s="551"/>
      <c r="M1176" s="551"/>
      <c r="N1176" s="552"/>
      <c r="O1176" s="1004">
        <f>SUM(O1172:X1175)</f>
        <v>0</v>
      </c>
      <c r="P1176" s="1005"/>
      <c r="Q1176" s="1005"/>
      <c r="R1176" s="1005"/>
      <c r="S1176" s="1005"/>
      <c r="T1176" s="1005"/>
      <c r="U1176" s="1005"/>
      <c r="V1176" s="1005"/>
      <c r="W1176" s="1005"/>
      <c r="X1176" s="1006"/>
      <c r="Y1176" s="1004">
        <f>SUM(Y1172:AH1175)</f>
        <v>0</v>
      </c>
      <c r="Z1176" s="1005"/>
      <c r="AA1176" s="1005"/>
      <c r="AB1176" s="1005"/>
      <c r="AC1176" s="1005"/>
      <c r="AD1176" s="1005"/>
      <c r="AE1176" s="1005"/>
      <c r="AF1176" s="1005"/>
      <c r="AG1176" s="1005"/>
      <c r="AH1176" s="1006"/>
    </row>
    <row r="1177" spans="1:34" hidden="1">
      <c r="A1177" s="5"/>
      <c r="B1177" s="5"/>
      <c r="C1177" s="5"/>
      <c r="D1177" s="5"/>
      <c r="E1177" s="5"/>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row>
    <row r="1178" spans="1:34" hidden="1">
      <c r="A1178" s="5"/>
      <c r="B1178" s="5"/>
      <c r="C1178" s="5"/>
      <c r="D1178" s="5"/>
      <c r="E1178" s="5"/>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row>
    <row r="1179" spans="1:34">
      <c r="A1179" s="5"/>
      <c r="B1179" s="5"/>
      <c r="C1179" s="5"/>
      <c r="D1179" s="5"/>
      <c r="E1179" s="5"/>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row>
    <row r="1180" spans="1:34">
      <c r="A1180" s="13" t="s">
        <v>256</v>
      </c>
      <c r="B1180" s="13"/>
      <c r="C1180" s="13"/>
      <c r="D1180" s="13" t="s">
        <v>257</v>
      </c>
      <c r="E1180" s="13"/>
      <c r="F1180" s="13"/>
      <c r="G1180" s="13"/>
      <c r="H1180" s="13"/>
      <c r="I1180" s="13"/>
      <c r="J1180" s="13"/>
      <c r="K1180" s="13"/>
      <c r="L1180" s="13"/>
      <c r="M1180" s="13"/>
      <c r="N1180" s="13"/>
      <c r="O1180" s="13"/>
      <c r="P1180" s="13"/>
      <c r="Q1180" s="13"/>
      <c r="R1180" s="13"/>
      <c r="S1180" s="5"/>
      <c r="T1180" s="5"/>
      <c r="U1180" s="5"/>
      <c r="V1180" s="5"/>
      <c r="W1180" s="5"/>
      <c r="X1180" s="5"/>
      <c r="Y1180" s="5"/>
      <c r="Z1180" s="5"/>
      <c r="AA1180" s="5"/>
      <c r="AB1180" s="5"/>
      <c r="AC1180" s="5"/>
      <c r="AD1180" s="5"/>
      <c r="AE1180" s="5"/>
      <c r="AF1180" s="5"/>
      <c r="AG1180" s="5"/>
      <c r="AH1180" s="5"/>
    </row>
    <row r="1181" spans="1:34" s="2" customFormat="1">
      <c r="A1181" s="7"/>
      <c r="B1181" s="7"/>
      <c r="C1181" s="7"/>
      <c r="D1181" s="7"/>
      <c r="E1181" s="7"/>
      <c r="F1181" s="7"/>
      <c r="G1181" s="7"/>
      <c r="H1181" s="7"/>
      <c r="I1181" s="7"/>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7"/>
      <c r="AG1181" s="7"/>
      <c r="AH1181" s="7"/>
    </row>
    <row r="1182" spans="1:34">
      <c r="A1182" s="5" t="s">
        <v>258</v>
      </c>
      <c r="B1182" s="5"/>
      <c r="C1182" s="5"/>
      <c r="D1182" s="5"/>
      <c r="E1182" s="5"/>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row>
    <row r="1183" spans="1:34">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row>
    <row r="1184" spans="1:34" ht="25.5" customHeight="1">
      <c r="A1184" s="562" t="s">
        <v>133</v>
      </c>
      <c r="B1184" s="563"/>
      <c r="C1184" s="563"/>
      <c r="D1184" s="563"/>
      <c r="E1184" s="563"/>
      <c r="F1184" s="563"/>
      <c r="G1184" s="563"/>
      <c r="H1184" s="563"/>
      <c r="I1184" s="563"/>
      <c r="J1184" s="564"/>
      <c r="K1184" s="529" t="s">
        <v>58</v>
      </c>
      <c r="L1184" s="530"/>
      <c r="M1184" s="530"/>
      <c r="N1184" s="530"/>
      <c r="O1184" s="530"/>
      <c r="P1184" s="530"/>
      <c r="Q1184" s="530"/>
      <c r="R1184" s="530"/>
      <c r="S1184" s="530"/>
      <c r="T1184" s="530"/>
      <c r="U1184" s="530"/>
      <c r="V1184" s="531"/>
      <c r="W1184" s="559" t="s">
        <v>59</v>
      </c>
      <c r="X1184" s="560"/>
      <c r="Y1184" s="560"/>
      <c r="Z1184" s="560"/>
      <c r="AA1184" s="560"/>
      <c r="AB1184" s="560"/>
      <c r="AC1184" s="560"/>
      <c r="AD1184" s="560"/>
      <c r="AE1184" s="560"/>
      <c r="AF1184" s="560"/>
      <c r="AG1184" s="560"/>
      <c r="AH1184" s="561"/>
    </row>
    <row r="1185" spans="1:35">
      <c r="A1185" s="665"/>
      <c r="B1185" s="666"/>
      <c r="C1185" s="666"/>
      <c r="D1185" s="666"/>
      <c r="E1185" s="666"/>
      <c r="F1185" s="666"/>
      <c r="G1185" s="666"/>
      <c r="H1185" s="666"/>
      <c r="I1185" s="666"/>
      <c r="J1185" s="667"/>
      <c r="K1185" s="529" t="s">
        <v>191</v>
      </c>
      <c r="L1185" s="530"/>
      <c r="M1185" s="530"/>
      <c r="N1185" s="530"/>
      <c r="O1185" s="530"/>
      <c r="P1185" s="530"/>
      <c r="Q1185" s="530"/>
      <c r="R1185" s="530"/>
      <c r="S1185" s="530"/>
      <c r="T1185" s="530"/>
      <c r="U1185" s="530"/>
      <c r="V1185" s="531"/>
      <c r="W1185" s="529" t="s">
        <v>191</v>
      </c>
      <c r="X1185" s="530"/>
      <c r="Y1185" s="530"/>
      <c r="Z1185" s="530"/>
      <c r="AA1185" s="530"/>
      <c r="AB1185" s="530"/>
      <c r="AC1185" s="530"/>
      <c r="AD1185" s="530"/>
      <c r="AE1185" s="530"/>
      <c r="AF1185" s="530"/>
      <c r="AG1185" s="530"/>
      <c r="AH1185" s="531"/>
    </row>
    <row r="1186" spans="1:35">
      <c r="A1186" s="665"/>
      <c r="B1186" s="666"/>
      <c r="C1186" s="666"/>
      <c r="D1186" s="666"/>
      <c r="E1186" s="666"/>
      <c r="F1186" s="666"/>
      <c r="G1186" s="666"/>
      <c r="H1186" s="666"/>
      <c r="I1186" s="666"/>
      <c r="J1186" s="667"/>
      <c r="K1186" s="562" t="s">
        <v>259</v>
      </c>
      <c r="L1186" s="563"/>
      <c r="M1186" s="563"/>
      <c r="N1186" s="564"/>
      <c r="O1186" s="562" t="s">
        <v>260</v>
      </c>
      <c r="P1186" s="563"/>
      <c r="Q1186" s="563"/>
      <c r="R1186" s="564"/>
      <c r="S1186" s="562" t="s">
        <v>261</v>
      </c>
      <c r="T1186" s="563"/>
      <c r="U1186" s="563"/>
      <c r="V1186" s="564"/>
      <c r="W1186" s="562" t="s">
        <v>259</v>
      </c>
      <c r="X1186" s="563"/>
      <c r="Y1186" s="563"/>
      <c r="Z1186" s="564"/>
      <c r="AA1186" s="562" t="s">
        <v>260</v>
      </c>
      <c r="AB1186" s="563"/>
      <c r="AC1186" s="563"/>
      <c r="AD1186" s="564"/>
      <c r="AE1186" s="562" t="s">
        <v>261</v>
      </c>
      <c r="AF1186" s="563"/>
      <c r="AG1186" s="563"/>
      <c r="AH1186" s="564"/>
    </row>
    <row r="1187" spans="1:35" ht="39.75" customHeight="1">
      <c r="A1187" s="565"/>
      <c r="B1187" s="566"/>
      <c r="C1187" s="566"/>
      <c r="D1187" s="566"/>
      <c r="E1187" s="566"/>
      <c r="F1187" s="566"/>
      <c r="G1187" s="566"/>
      <c r="H1187" s="566"/>
      <c r="I1187" s="566"/>
      <c r="J1187" s="567"/>
      <c r="K1187" s="565"/>
      <c r="L1187" s="566"/>
      <c r="M1187" s="566"/>
      <c r="N1187" s="567"/>
      <c r="O1187" s="565"/>
      <c r="P1187" s="566"/>
      <c r="Q1187" s="566"/>
      <c r="R1187" s="567"/>
      <c r="S1187" s="565"/>
      <c r="T1187" s="566"/>
      <c r="U1187" s="566"/>
      <c r="V1187" s="567"/>
      <c r="W1187" s="565"/>
      <c r="X1187" s="566"/>
      <c r="Y1187" s="566"/>
      <c r="Z1187" s="567"/>
      <c r="AA1187" s="565"/>
      <c r="AB1187" s="566"/>
      <c r="AC1187" s="566"/>
      <c r="AD1187" s="567"/>
      <c r="AE1187" s="565"/>
      <c r="AF1187" s="566"/>
      <c r="AG1187" s="566"/>
      <c r="AH1187" s="567"/>
    </row>
    <row r="1188" spans="1:35">
      <c r="A1188" s="619" t="s">
        <v>262</v>
      </c>
      <c r="B1188" s="620"/>
      <c r="C1188" s="620"/>
      <c r="D1188" s="620"/>
      <c r="E1188" s="620"/>
      <c r="F1188" s="620"/>
      <c r="G1188" s="620"/>
      <c r="H1188" s="620"/>
      <c r="I1188" s="620"/>
      <c r="J1188" s="621"/>
      <c r="K1188" s="1007">
        <v>350169</v>
      </c>
      <c r="L1188" s="1008"/>
      <c r="M1188" s="1008"/>
      <c r="N1188" s="1009"/>
      <c r="O1188" s="1007">
        <v>544615</v>
      </c>
      <c r="P1188" s="1008"/>
      <c r="Q1188" s="1008"/>
      <c r="R1188" s="1009"/>
      <c r="S1188" s="1007"/>
      <c r="T1188" s="1008"/>
      <c r="U1188" s="1008"/>
      <c r="V1188" s="1009"/>
      <c r="W1188" s="523">
        <v>177140</v>
      </c>
      <c r="X1188" s="524"/>
      <c r="Y1188" s="524"/>
      <c r="Z1188" s="525"/>
      <c r="AA1188" s="523">
        <v>304462</v>
      </c>
      <c r="AB1188" s="524"/>
      <c r="AC1188" s="524"/>
      <c r="AD1188" s="525"/>
      <c r="AE1188" s="1007"/>
      <c r="AF1188" s="1008"/>
      <c r="AG1188" s="1008"/>
      <c r="AH1188" s="1009"/>
      <c r="AI1188" s="208"/>
    </row>
    <row r="1189" spans="1:35">
      <c r="A1189" s="619" t="s">
        <v>263</v>
      </c>
      <c r="B1189" s="620"/>
      <c r="C1189" s="620"/>
      <c r="D1189" s="620"/>
      <c r="E1189" s="620"/>
      <c r="F1189" s="620"/>
      <c r="G1189" s="620"/>
      <c r="H1189" s="620"/>
      <c r="I1189" s="620"/>
      <c r="J1189" s="621"/>
      <c r="K1189" s="479">
        <v>31907</v>
      </c>
      <c r="L1189" s="480"/>
      <c r="M1189" s="480"/>
      <c r="N1189" s="481"/>
      <c r="O1189" s="479">
        <v>22641</v>
      </c>
      <c r="P1189" s="480"/>
      <c r="Q1189" s="480"/>
      <c r="R1189" s="481"/>
      <c r="S1189" s="1007"/>
      <c r="T1189" s="1008"/>
      <c r="U1189" s="1008"/>
      <c r="V1189" s="1009"/>
      <c r="W1189" s="523">
        <v>24292</v>
      </c>
      <c r="X1189" s="524"/>
      <c r="Y1189" s="524"/>
      <c r="Z1189" s="525"/>
      <c r="AA1189" s="523">
        <v>15264</v>
      </c>
      <c r="AB1189" s="524"/>
      <c r="AC1189" s="524"/>
      <c r="AD1189" s="525"/>
      <c r="AE1189" s="1007"/>
      <c r="AF1189" s="1008"/>
      <c r="AG1189" s="1008"/>
      <c r="AH1189" s="1009"/>
      <c r="AI1189" s="208"/>
    </row>
    <row r="1190" spans="1:35">
      <c r="A1190" s="673" t="s">
        <v>39</v>
      </c>
      <c r="B1190" s="674"/>
      <c r="C1190" s="674"/>
      <c r="D1190" s="674"/>
      <c r="E1190" s="674"/>
      <c r="F1190" s="674"/>
      <c r="G1190" s="674"/>
      <c r="H1190" s="674"/>
      <c r="I1190" s="674"/>
      <c r="J1190" s="675"/>
      <c r="K1190" s="1007">
        <v>382076</v>
      </c>
      <c r="L1190" s="1008"/>
      <c r="M1190" s="1008"/>
      <c r="N1190" s="1009"/>
      <c r="O1190" s="1007">
        <v>567256</v>
      </c>
      <c r="P1190" s="1008"/>
      <c r="Q1190" s="1008"/>
      <c r="R1190" s="1009"/>
      <c r="S1190" s="1007"/>
      <c r="T1190" s="1008"/>
      <c r="U1190" s="1008"/>
      <c r="V1190" s="1009"/>
      <c r="W1190" s="1007">
        <v>201432</v>
      </c>
      <c r="X1190" s="1008"/>
      <c r="Y1190" s="1008"/>
      <c r="Z1190" s="1009"/>
      <c r="AA1190" s="1007">
        <v>319726</v>
      </c>
      <c r="AB1190" s="1008"/>
      <c r="AC1190" s="1008"/>
      <c r="AD1190" s="1009"/>
      <c r="AE1190" s="1007"/>
      <c r="AF1190" s="1008"/>
      <c r="AG1190" s="1008"/>
      <c r="AH1190" s="1009"/>
      <c r="AI1190" s="208"/>
    </row>
    <row r="1191" spans="1:35">
      <c r="A1191" s="5"/>
      <c r="B1191" s="5"/>
      <c r="C1191" s="5"/>
      <c r="D1191" s="5"/>
      <c r="E1191" s="5"/>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row>
    <row r="1192" spans="1:35" hidden="1">
      <c r="A1192" s="501" t="s">
        <v>1353</v>
      </c>
      <c r="B1192" s="501"/>
      <c r="C1192" s="501"/>
      <c r="D1192" s="501"/>
      <c r="E1192" s="501"/>
      <c r="F1192" s="501"/>
      <c r="G1192" s="501"/>
      <c r="H1192" s="501"/>
      <c r="I1192" s="501"/>
      <c r="J1192" s="501"/>
      <c r="K1192" s="501"/>
      <c r="L1192" s="501"/>
      <c r="M1192" s="501"/>
      <c r="N1192" s="501"/>
      <c r="O1192" s="501"/>
      <c r="P1192" s="501"/>
      <c r="Q1192" s="501"/>
      <c r="R1192" s="501"/>
      <c r="S1192" s="501"/>
      <c r="T1192" s="501"/>
      <c r="U1192" s="501"/>
      <c r="V1192" s="501"/>
      <c r="W1192" s="501"/>
      <c r="X1192" s="501"/>
      <c r="Y1192" s="501"/>
      <c r="Z1192" s="501"/>
      <c r="AA1192" s="501"/>
      <c r="AB1192" s="501"/>
      <c r="AC1192" s="501"/>
      <c r="AD1192" s="501"/>
      <c r="AE1192" s="501"/>
      <c r="AF1192" s="501"/>
      <c r="AG1192" s="501"/>
      <c r="AH1192" s="501"/>
    </row>
    <row r="1193" spans="1:35" hidden="1">
      <c r="A1193" s="501"/>
      <c r="B1193" s="501"/>
      <c r="C1193" s="501"/>
      <c r="D1193" s="501"/>
      <c r="E1193" s="501"/>
      <c r="F1193" s="501"/>
      <c r="G1193" s="501"/>
      <c r="H1193" s="501"/>
      <c r="I1193" s="501"/>
      <c r="J1193" s="501"/>
      <c r="K1193" s="501"/>
      <c r="L1193" s="501"/>
      <c r="M1193" s="501"/>
      <c r="N1193" s="501"/>
      <c r="O1193" s="501"/>
      <c r="P1193" s="501"/>
      <c r="Q1193" s="501"/>
      <c r="R1193" s="501"/>
      <c r="S1193" s="501"/>
      <c r="T1193" s="501"/>
      <c r="U1193" s="501"/>
      <c r="V1193" s="501"/>
      <c r="W1193" s="501"/>
      <c r="X1193" s="501"/>
      <c r="Y1193" s="501"/>
      <c r="Z1193" s="501"/>
      <c r="AA1193" s="501"/>
      <c r="AB1193" s="501"/>
      <c r="AC1193" s="501"/>
      <c r="AD1193" s="501"/>
      <c r="AE1193" s="501"/>
      <c r="AF1193" s="501"/>
      <c r="AG1193" s="501"/>
      <c r="AH1193" s="501"/>
    </row>
    <row r="1194" spans="1:35" hidden="1">
      <c r="A1194" s="136"/>
      <c r="B1194" s="136"/>
      <c r="C1194" s="136"/>
      <c r="D1194" s="136"/>
      <c r="E1194" s="136"/>
      <c r="F1194" s="136"/>
      <c r="G1194" s="136"/>
      <c r="H1194" s="136"/>
      <c r="I1194" s="136"/>
      <c r="J1194" s="136"/>
      <c r="K1194" s="136"/>
      <c r="L1194" s="136"/>
      <c r="M1194" s="136"/>
      <c r="N1194" s="136"/>
      <c r="O1194" s="136"/>
      <c r="P1194" s="136"/>
      <c r="Q1194" s="136"/>
      <c r="R1194" s="136"/>
      <c r="S1194" s="136"/>
      <c r="T1194" s="136"/>
      <c r="U1194" s="136"/>
      <c r="V1194" s="136"/>
      <c r="W1194" s="136"/>
      <c r="X1194" s="136"/>
      <c r="Y1194" s="136"/>
      <c r="Z1194" s="136"/>
      <c r="AA1194" s="136"/>
      <c r="AB1194" s="136"/>
      <c r="AC1194" s="136"/>
      <c r="AD1194" s="136"/>
      <c r="AE1194" s="136"/>
      <c r="AF1194" s="136"/>
      <c r="AG1194" s="136"/>
      <c r="AH1194" s="136"/>
    </row>
    <row r="1195" spans="1:35" hidden="1">
      <c r="A1195" s="467" t="s">
        <v>265</v>
      </c>
      <c r="B1195" s="468"/>
      <c r="C1195" s="468"/>
      <c r="D1195" s="468"/>
      <c r="E1195" s="468"/>
      <c r="F1195" s="468"/>
      <c r="G1195" s="468"/>
      <c r="H1195" s="468"/>
      <c r="I1195" s="468"/>
      <c r="J1195" s="468"/>
      <c r="K1195" s="468"/>
      <c r="L1195" s="468"/>
      <c r="M1195" s="468"/>
      <c r="N1195" s="468"/>
      <c r="O1195" s="468"/>
      <c r="P1195" s="468"/>
      <c r="Q1195" s="468"/>
      <c r="R1195" s="468"/>
      <c r="S1195" s="469"/>
      <c r="T1195" s="619" t="s">
        <v>264</v>
      </c>
      <c r="U1195" s="620"/>
      <c r="V1195" s="620"/>
      <c r="W1195" s="620"/>
      <c r="X1195" s="620"/>
      <c r="Y1195" s="620"/>
      <c r="Z1195" s="620"/>
      <c r="AA1195" s="620"/>
      <c r="AB1195" s="620"/>
      <c r="AC1195" s="620"/>
      <c r="AD1195" s="620"/>
      <c r="AE1195" s="620"/>
      <c r="AF1195" s="620"/>
      <c r="AG1195" s="620"/>
      <c r="AH1195" s="621"/>
    </row>
    <row r="1196" spans="1:35" hidden="1">
      <c r="A1196" s="755"/>
      <c r="B1196" s="756"/>
      <c r="C1196" s="756"/>
      <c r="D1196" s="756"/>
      <c r="E1196" s="756"/>
      <c r="F1196" s="756"/>
      <c r="G1196" s="756"/>
      <c r="H1196" s="756"/>
      <c r="I1196" s="756"/>
      <c r="J1196" s="756"/>
      <c r="K1196" s="756"/>
      <c r="L1196" s="756"/>
      <c r="M1196" s="756"/>
      <c r="N1196" s="756"/>
      <c r="O1196" s="756"/>
      <c r="P1196" s="756"/>
      <c r="Q1196" s="756"/>
      <c r="R1196" s="756"/>
      <c r="S1196" s="757"/>
      <c r="T1196" s="619"/>
      <c r="U1196" s="620"/>
      <c r="V1196" s="620"/>
      <c r="W1196" s="620"/>
      <c r="X1196" s="620"/>
      <c r="Y1196" s="620"/>
      <c r="Z1196" s="620"/>
      <c r="AA1196" s="620"/>
      <c r="AB1196" s="620"/>
      <c r="AC1196" s="620"/>
      <c r="AD1196" s="620"/>
      <c r="AE1196" s="620"/>
      <c r="AF1196" s="620"/>
      <c r="AG1196" s="620"/>
      <c r="AH1196" s="621"/>
    </row>
    <row r="1197" spans="1:35" hidden="1">
      <c r="A1197" s="755"/>
      <c r="B1197" s="756"/>
      <c r="C1197" s="756"/>
      <c r="D1197" s="756"/>
      <c r="E1197" s="756"/>
      <c r="F1197" s="756"/>
      <c r="G1197" s="756"/>
      <c r="H1197" s="756"/>
      <c r="I1197" s="756"/>
      <c r="J1197" s="756"/>
      <c r="K1197" s="756"/>
      <c r="L1197" s="756"/>
      <c r="M1197" s="756"/>
      <c r="N1197" s="756"/>
      <c r="O1197" s="756"/>
      <c r="P1197" s="756"/>
      <c r="Q1197" s="756"/>
      <c r="R1197" s="756"/>
      <c r="S1197" s="757"/>
      <c r="T1197" s="619"/>
      <c r="U1197" s="620"/>
      <c r="V1197" s="620"/>
      <c r="W1197" s="620"/>
      <c r="X1197" s="620"/>
      <c r="Y1197" s="620"/>
      <c r="Z1197" s="620"/>
      <c r="AA1197" s="620"/>
      <c r="AB1197" s="620"/>
      <c r="AC1197" s="620"/>
      <c r="AD1197" s="620"/>
      <c r="AE1197" s="620"/>
      <c r="AF1197" s="620"/>
      <c r="AG1197" s="620"/>
      <c r="AH1197" s="621"/>
    </row>
    <row r="1198" spans="1:35" hidden="1">
      <c r="A1198" s="755"/>
      <c r="B1198" s="756"/>
      <c r="C1198" s="756"/>
      <c r="D1198" s="756"/>
      <c r="E1198" s="756"/>
      <c r="F1198" s="756"/>
      <c r="G1198" s="756"/>
      <c r="H1198" s="756"/>
      <c r="I1198" s="756"/>
      <c r="J1198" s="756"/>
      <c r="K1198" s="756"/>
      <c r="L1198" s="756"/>
      <c r="M1198" s="756"/>
      <c r="N1198" s="756"/>
      <c r="O1198" s="756"/>
      <c r="P1198" s="756"/>
      <c r="Q1198" s="756"/>
      <c r="R1198" s="756"/>
      <c r="S1198" s="757"/>
      <c r="T1198" s="619"/>
      <c r="U1198" s="620"/>
      <c r="V1198" s="620"/>
      <c r="W1198" s="620"/>
      <c r="X1198" s="620"/>
      <c r="Y1198" s="620"/>
      <c r="Z1198" s="620"/>
      <c r="AA1198" s="620"/>
      <c r="AB1198" s="620"/>
      <c r="AC1198" s="620"/>
      <c r="AD1198" s="620"/>
      <c r="AE1198" s="620"/>
      <c r="AF1198" s="620"/>
      <c r="AG1198" s="620"/>
      <c r="AH1198" s="621"/>
    </row>
    <row r="1199" spans="1:35" hidden="1">
      <c r="A1199" s="5"/>
      <c r="B1199" s="5"/>
      <c r="C1199" s="5"/>
      <c r="D1199" s="5"/>
      <c r="E1199" s="5"/>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row>
    <row r="1200" spans="1:35" hidden="1">
      <c r="A1200" s="5"/>
      <c r="B1200" s="5"/>
      <c r="C1200" s="5"/>
      <c r="D1200" s="5"/>
      <c r="E1200" s="5"/>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row>
    <row r="1201" spans="1:37" hidden="1">
      <c r="A1201" s="5"/>
      <c r="B1201" s="5"/>
      <c r="C1201" s="5"/>
      <c r="D1201" s="5"/>
      <c r="E1201" s="5"/>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row>
    <row r="1202" spans="1:37" hidden="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row>
    <row r="1203" spans="1:37" hidden="1">
      <c r="A1203" s="5"/>
      <c r="B1203" s="5"/>
      <c r="C1203" s="5"/>
      <c r="D1203" s="5"/>
      <c r="E1203" s="5"/>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row>
    <row r="1204" spans="1:37" hidden="1">
      <c r="A1204" s="5"/>
      <c r="B1204" s="5"/>
      <c r="C1204" s="5"/>
      <c r="D1204" s="5"/>
      <c r="E1204" s="5"/>
      <c r="F1204" s="5"/>
      <c r="G1204" s="5"/>
      <c r="H1204" s="5"/>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row>
    <row r="1205" spans="1:37" hidden="1">
      <c r="A1205" s="5"/>
      <c r="B1205" s="5"/>
      <c r="C1205" s="5"/>
      <c r="D1205" s="5"/>
      <c r="E1205" s="5"/>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row>
    <row r="1206" spans="1:37" hidden="1">
      <c r="A1206" s="5"/>
      <c r="B1206" s="5"/>
      <c r="C1206" s="5"/>
      <c r="D1206" s="5"/>
      <c r="E1206" s="5"/>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row>
    <row r="1207" spans="1:37">
      <c r="A1207" s="5"/>
      <c r="B1207" s="5"/>
      <c r="C1207" s="5"/>
      <c r="D1207" s="5"/>
      <c r="E1207" s="5"/>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row>
    <row r="1208" spans="1:37">
      <c r="A1208" s="5"/>
      <c r="B1208" s="5"/>
      <c r="C1208" s="5"/>
      <c r="D1208" s="5"/>
      <c r="E1208" s="5"/>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row>
    <row r="1209" spans="1:37">
      <c r="A1209" s="13" t="s">
        <v>266</v>
      </c>
      <c r="B1209" s="13"/>
      <c r="C1209" s="13"/>
      <c r="D1209" s="13" t="s">
        <v>279</v>
      </c>
      <c r="E1209" s="13"/>
      <c r="F1209" s="13"/>
      <c r="G1209" s="13"/>
      <c r="H1209" s="13"/>
      <c r="I1209" s="13"/>
      <c r="J1209" s="13"/>
      <c r="K1209" s="13"/>
      <c r="L1209" s="13"/>
      <c r="M1209" s="13"/>
      <c r="N1209" s="13"/>
      <c r="O1209" s="13"/>
      <c r="P1209" s="13"/>
      <c r="Q1209" s="13"/>
      <c r="R1209" s="13"/>
      <c r="S1209" s="13"/>
      <c r="T1209" s="13"/>
      <c r="U1209" s="13"/>
      <c r="V1209" s="13"/>
      <c r="W1209" s="13"/>
      <c r="X1209" s="13"/>
      <c r="Y1209" s="13"/>
      <c r="Z1209" s="13"/>
      <c r="AA1209" s="5"/>
      <c r="AB1209" s="5"/>
      <c r="AC1209" s="5"/>
      <c r="AD1209" s="5"/>
      <c r="AE1209" s="5"/>
      <c r="AF1209" s="5"/>
      <c r="AG1209" s="5"/>
      <c r="AH1209" s="5"/>
    </row>
    <row r="1210" spans="1:37">
      <c r="A1210" s="5"/>
      <c r="B1210" s="5"/>
      <c r="C1210" s="5"/>
      <c r="D1210" s="5"/>
      <c r="E1210" s="5"/>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row>
    <row r="1211" spans="1:37" ht="36.75" customHeight="1">
      <c r="A1211" s="503" t="s">
        <v>1532</v>
      </c>
      <c r="B1211" s="503"/>
      <c r="C1211" s="503"/>
      <c r="D1211" s="503"/>
      <c r="E1211" s="503"/>
      <c r="F1211" s="503"/>
      <c r="G1211" s="503"/>
      <c r="H1211" s="503"/>
      <c r="I1211" s="503"/>
      <c r="J1211" s="503"/>
      <c r="K1211" s="503"/>
      <c r="L1211" s="503"/>
      <c r="M1211" s="503"/>
      <c r="N1211" s="503"/>
      <c r="O1211" s="503"/>
      <c r="P1211" s="503"/>
      <c r="Q1211" s="503"/>
      <c r="R1211" s="503"/>
      <c r="S1211" s="503"/>
      <c r="T1211" s="503"/>
      <c r="U1211" s="503"/>
      <c r="V1211" s="503"/>
      <c r="W1211" s="503"/>
      <c r="X1211" s="503"/>
      <c r="Y1211" s="503"/>
      <c r="Z1211" s="503"/>
      <c r="AA1211" s="503"/>
      <c r="AB1211" s="503"/>
      <c r="AC1211" s="503"/>
      <c r="AD1211" s="503"/>
      <c r="AE1211" s="503"/>
      <c r="AF1211" s="503"/>
      <c r="AG1211" s="503"/>
      <c r="AH1211" s="503"/>
      <c r="AI1211" s="2"/>
      <c r="AJ1211" s="2"/>
      <c r="AK1211" s="177"/>
    </row>
    <row r="1212" spans="1:37" s="2" customFormat="1" ht="44.25" customHeight="1">
      <c r="A1212" s="503" t="s">
        <v>1533</v>
      </c>
      <c r="B1212" s="503"/>
      <c r="C1212" s="503"/>
      <c r="D1212" s="503"/>
      <c r="E1212" s="503"/>
      <c r="F1212" s="503"/>
      <c r="G1212" s="503"/>
      <c r="H1212" s="503"/>
      <c r="I1212" s="503"/>
      <c r="J1212" s="503"/>
      <c r="K1212" s="503"/>
      <c r="L1212" s="503"/>
      <c r="M1212" s="503"/>
      <c r="N1212" s="503"/>
      <c r="O1212" s="503"/>
      <c r="P1212" s="503"/>
      <c r="Q1212" s="503"/>
      <c r="R1212" s="503"/>
      <c r="S1212" s="503"/>
      <c r="T1212" s="503"/>
      <c r="U1212" s="503"/>
      <c r="V1212" s="503"/>
      <c r="W1212" s="503"/>
      <c r="X1212" s="503"/>
      <c r="Y1212" s="503"/>
      <c r="Z1212" s="503"/>
      <c r="AA1212" s="503"/>
      <c r="AB1212" s="503"/>
      <c r="AC1212" s="503"/>
      <c r="AD1212" s="503"/>
      <c r="AE1212" s="503"/>
      <c r="AF1212" s="503"/>
      <c r="AG1212" s="503"/>
      <c r="AH1212" s="503"/>
    </row>
    <row r="1213" spans="1:37" ht="59.25" customHeight="1">
      <c r="A1213" s="808" t="s">
        <v>1477</v>
      </c>
      <c r="B1213" s="808"/>
      <c r="C1213" s="808"/>
      <c r="D1213" s="808"/>
      <c r="E1213" s="808"/>
      <c r="F1213" s="808"/>
      <c r="G1213" s="808"/>
      <c r="H1213" s="808"/>
      <c r="I1213" s="808"/>
      <c r="J1213" s="808"/>
      <c r="K1213" s="808"/>
      <c r="L1213" s="808"/>
      <c r="M1213" s="808"/>
      <c r="N1213" s="808"/>
      <c r="O1213" s="808"/>
      <c r="P1213" s="808"/>
      <c r="Q1213" s="808"/>
      <c r="R1213" s="808"/>
      <c r="S1213" s="808"/>
      <c r="T1213" s="808"/>
      <c r="U1213" s="808"/>
      <c r="V1213" s="808"/>
      <c r="W1213" s="808"/>
      <c r="X1213" s="808"/>
      <c r="Y1213" s="808"/>
      <c r="Z1213" s="808"/>
      <c r="AA1213" s="808"/>
      <c r="AB1213" s="808"/>
      <c r="AC1213" s="808"/>
      <c r="AD1213" s="808"/>
      <c r="AE1213" s="808"/>
      <c r="AF1213" s="808"/>
      <c r="AG1213" s="808"/>
      <c r="AH1213" s="808"/>
    </row>
    <row r="1214" spans="1:37">
      <c r="A1214" s="221"/>
      <c r="B1214" s="221"/>
      <c r="C1214" s="221"/>
      <c r="D1214" s="221"/>
      <c r="E1214" s="221"/>
      <c r="F1214" s="221"/>
      <c r="G1214" s="221"/>
      <c r="H1214" s="221"/>
      <c r="I1214" s="221"/>
      <c r="J1214" s="221"/>
      <c r="K1214" s="221"/>
      <c r="L1214" s="221"/>
      <c r="M1214" s="221"/>
      <c r="N1214" s="221"/>
      <c r="O1214" s="221"/>
      <c r="P1214" s="221"/>
      <c r="Q1214" s="221"/>
      <c r="R1214" s="221"/>
      <c r="S1214" s="221"/>
      <c r="T1214" s="221"/>
      <c r="U1214" s="221"/>
      <c r="V1214" s="221"/>
      <c r="W1214" s="221"/>
      <c r="X1214" s="221"/>
      <c r="Y1214" s="221"/>
      <c r="Z1214" s="221"/>
      <c r="AA1214" s="221"/>
      <c r="AB1214" s="221"/>
      <c r="AC1214" s="221"/>
      <c r="AD1214" s="221"/>
      <c r="AE1214" s="221"/>
      <c r="AF1214" s="221"/>
      <c r="AG1214" s="221"/>
      <c r="AH1214" s="221"/>
    </row>
    <row r="1215" spans="1:37" hidden="1">
      <c r="A1215" s="501" t="s">
        <v>267</v>
      </c>
      <c r="B1215" s="501"/>
      <c r="C1215" s="501"/>
      <c r="D1215" s="501"/>
      <c r="E1215" s="501"/>
      <c r="F1215" s="501"/>
      <c r="G1215" s="501"/>
      <c r="H1215" s="501"/>
      <c r="I1215" s="501"/>
      <c r="J1215" s="501"/>
      <c r="K1215" s="501"/>
      <c r="L1215" s="501"/>
      <c r="M1215" s="501"/>
      <c r="N1215" s="501"/>
      <c r="O1215" s="501"/>
      <c r="P1215" s="501"/>
      <c r="Q1215" s="501"/>
      <c r="R1215" s="501"/>
      <c r="S1215" s="501"/>
      <c r="T1215" s="501"/>
      <c r="U1215" s="501"/>
      <c r="V1215" s="501"/>
      <c r="W1215" s="501"/>
      <c r="X1215" s="501"/>
      <c r="Y1215" s="501"/>
      <c r="Z1215" s="501"/>
      <c r="AA1215" s="501"/>
      <c r="AB1215" s="501"/>
      <c r="AC1215" s="501"/>
      <c r="AD1215" s="501"/>
      <c r="AE1215" s="501"/>
      <c r="AF1215" s="501"/>
      <c r="AG1215" s="501"/>
      <c r="AH1215" s="501"/>
    </row>
    <row r="1216" spans="1:37" hidden="1">
      <c r="A1216" s="501"/>
      <c r="B1216" s="501"/>
      <c r="C1216" s="501"/>
      <c r="D1216" s="501"/>
      <c r="E1216" s="501"/>
      <c r="F1216" s="501"/>
      <c r="G1216" s="501"/>
      <c r="H1216" s="501"/>
      <c r="I1216" s="501"/>
      <c r="J1216" s="501"/>
      <c r="K1216" s="501"/>
      <c r="L1216" s="501"/>
      <c r="M1216" s="501"/>
      <c r="N1216" s="501"/>
      <c r="O1216" s="501"/>
      <c r="P1216" s="501"/>
      <c r="Q1216" s="501"/>
      <c r="R1216" s="501"/>
      <c r="S1216" s="501"/>
      <c r="T1216" s="501"/>
      <c r="U1216" s="501"/>
      <c r="V1216" s="501"/>
      <c r="W1216" s="501"/>
      <c r="X1216" s="501"/>
      <c r="Y1216" s="501"/>
      <c r="Z1216" s="501"/>
      <c r="AA1216" s="501"/>
      <c r="AB1216" s="501"/>
      <c r="AC1216" s="501"/>
      <c r="AD1216" s="501"/>
      <c r="AE1216" s="501"/>
      <c r="AF1216" s="501"/>
      <c r="AG1216" s="501"/>
      <c r="AH1216" s="501"/>
    </row>
    <row r="1217" spans="1:34" ht="48.75" customHeight="1">
      <c r="A1217" s="808" t="s">
        <v>1478</v>
      </c>
      <c r="B1217" s="808"/>
      <c r="C1217" s="808"/>
      <c r="D1217" s="808"/>
      <c r="E1217" s="808"/>
      <c r="F1217" s="808"/>
      <c r="G1217" s="808"/>
      <c r="H1217" s="808"/>
      <c r="I1217" s="808"/>
      <c r="J1217" s="808"/>
      <c r="K1217" s="808"/>
      <c r="L1217" s="808"/>
      <c r="M1217" s="808"/>
      <c r="N1217" s="808"/>
      <c r="O1217" s="808"/>
      <c r="P1217" s="808"/>
      <c r="Q1217" s="808"/>
      <c r="R1217" s="808"/>
      <c r="S1217" s="808"/>
      <c r="T1217" s="808"/>
      <c r="U1217" s="808"/>
      <c r="V1217" s="808"/>
      <c r="W1217" s="808"/>
      <c r="X1217" s="808"/>
      <c r="Y1217" s="808"/>
      <c r="Z1217" s="808"/>
      <c r="AA1217" s="808"/>
      <c r="AB1217" s="808"/>
      <c r="AC1217" s="808"/>
      <c r="AD1217" s="808"/>
      <c r="AE1217" s="808"/>
      <c r="AF1217" s="808"/>
      <c r="AG1217" s="808"/>
      <c r="AH1217" s="808"/>
    </row>
    <row r="1218" spans="1:34" hidden="1">
      <c r="A1218" s="501" t="s">
        <v>1229</v>
      </c>
      <c r="B1218" s="501"/>
      <c r="C1218" s="501"/>
      <c r="D1218" s="501"/>
      <c r="E1218" s="501"/>
      <c r="F1218" s="501"/>
      <c r="G1218" s="501"/>
      <c r="H1218" s="501"/>
      <c r="I1218" s="501"/>
      <c r="J1218" s="501"/>
      <c r="K1218" s="501"/>
      <c r="L1218" s="501"/>
      <c r="M1218" s="501"/>
      <c r="N1218" s="501"/>
      <c r="O1218" s="501"/>
      <c r="P1218" s="501"/>
      <c r="Q1218" s="501"/>
      <c r="R1218" s="501"/>
      <c r="S1218" s="501"/>
      <c r="T1218" s="501"/>
      <c r="U1218" s="501"/>
      <c r="V1218" s="501"/>
      <c r="W1218" s="501"/>
      <c r="X1218" s="501"/>
      <c r="Y1218" s="501"/>
      <c r="Z1218" s="501"/>
      <c r="AA1218" s="501"/>
      <c r="AB1218" s="501"/>
      <c r="AC1218" s="501"/>
      <c r="AD1218" s="501"/>
      <c r="AE1218" s="501"/>
      <c r="AF1218" s="501"/>
      <c r="AG1218" s="501"/>
      <c r="AH1218" s="501"/>
    </row>
    <row r="1219" spans="1:34" ht="23.25" hidden="1" customHeight="1">
      <c r="A1219" s="501"/>
      <c r="B1219" s="501"/>
      <c r="C1219" s="501"/>
      <c r="D1219" s="501"/>
      <c r="E1219" s="501"/>
      <c r="F1219" s="501"/>
      <c r="G1219" s="501"/>
      <c r="H1219" s="501"/>
      <c r="I1219" s="501"/>
      <c r="J1219" s="501"/>
      <c r="K1219" s="501"/>
      <c r="L1219" s="501"/>
      <c r="M1219" s="501"/>
      <c r="N1219" s="501"/>
      <c r="O1219" s="501"/>
      <c r="P1219" s="501"/>
      <c r="Q1219" s="501"/>
      <c r="R1219" s="501"/>
      <c r="S1219" s="501"/>
      <c r="T1219" s="501"/>
      <c r="U1219" s="501"/>
      <c r="V1219" s="501"/>
      <c r="W1219" s="501"/>
      <c r="X1219" s="501"/>
      <c r="Y1219" s="501"/>
      <c r="Z1219" s="501"/>
      <c r="AA1219" s="501"/>
      <c r="AB1219" s="501"/>
      <c r="AC1219" s="501"/>
      <c r="AD1219" s="501"/>
      <c r="AE1219" s="501"/>
      <c r="AF1219" s="501"/>
      <c r="AG1219" s="501"/>
      <c r="AH1219" s="501"/>
    </row>
    <row r="1220" spans="1:34">
      <c r="A1220" s="5"/>
      <c r="B1220" s="5"/>
      <c r="C1220" s="5"/>
      <c r="D1220" s="5"/>
      <c r="E1220" s="5"/>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row>
    <row r="1221" spans="1:34" hidden="1">
      <c r="A1221" s="501" t="s">
        <v>268</v>
      </c>
      <c r="B1221" s="501"/>
      <c r="C1221" s="501"/>
      <c r="D1221" s="501"/>
      <c r="E1221" s="501"/>
      <c r="F1221" s="501"/>
      <c r="G1221" s="501"/>
      <c r="H1221" s="501"/>
      <c r="I1221" s="501"/>
      <c r="J1221" s="501"/>
      <c r="K1221" s="501"/>
      <c r="L1221" s="501"/>
      <c r="M1221" s="501"/>
      <c r="N1221" s="501"/>
      <c r="O1221" s="501"/>
      <c r="P1221" s="501"/>
      <c r="Q1221" s="501"/>
      <c r="R1221" s="501"/>
      <c r="S1221" s="501"/>
      <c r="T1221" s="501"/>
      <c r="U1221" s="501"/>
      <c r="V1221" s="501"/>
      <c r="W1221" s="501"/>
      <c r="X1221" s="501"/>
      <c r="Y1221" s="501"/>
      <c r="Z1221" s="501"/>
      <c r="AA1221" s="501"/>
      <c r="AB1221" s="501"/>
      <c r="AC1221" s="501"/>
      <c r="AD1221" s="501"/>
      <c r="AE1221" s="501"/>
      <c r="AF1221" s="501"/>
      <c r="AG1221" s="501"/>
      <c r="AH1221" s="501"/>
    </row>
    <row r="1222" spans="1:34" hidden="1">
      <c r="A1222" s="501"/>
      <c r="B1222" s="501"/>
      <c r="C1222" s="501"/>
      <c r="D1222" s="501"/>
      <c r="E1222" s="501"/>
      <c r="F1222" s="501"/>
      <c r="G1222" s="501"/>
      <c r="H1222" s="501"/>
      <c r="I1222" s="501"/>
      <c r="J1222" s="501"/>
      <c r="K1222" s="501"/>
      <c r="L1222" s="501"/>
      <c r="M1222" s="501"/>
      <c r="N1222" s="501"/>
      <c r="O1222" s="501"/>
      <c r="P1222" s="501"/>
      <c r="Q1222" s="501"/>
      <c r="R1222" s="501"/>
      <c r="S1222" s="501"/>
      <c r="T1222" s="501"/>
      <c r="U1222" s="501"/>
      <c r="V1222" s="501"/>
      <c r="W1222" s="501"/>
      <c r="X1222" s="501"/>
      <c r="Y1222" s="501"/>
      <c r="Z1222" s="501"/>
      <c r="AA1222" s="501"/>
      <c r="AB1222" s="501"/>
      <c r="AC1222" s="501"/>
      <c r="AD1222" s="501"/>
      <c r="AE1222" s="501"/>
      <c r="AF1222" s="501"/>
      <c r="AG1222" s="501"/>
      <c r="AH1222" s="501"/>
    </row>
    <row r="1223" spans="1:34" hidden="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row>
    <row r="1224" spans="1:34" hidden="1">
      <c r="A1224" s="501" t="s">
        <v>269</v>
      </c>
      <c r="B1224" s="501"/>
      <c r="C1224" s="501"/>
      <c r="D1224" s="501"/>
      <c r="E1224" s="501"/>
      <c r="F1224" s="501"/>
      <c r="G1224" s="501"/>
      <c r="H1224" s="501"/>
      <c r="I1224" s="501"/>
      <c r="J1224" s="501"/>
      <c r="K1224" s="501"/>
      <c r="L1224" s="501"/>
      <c r="M1224" s="501"/>
      <c r="N1224" s="501"/>
      <c r="O1224" s="501"/>
      <c r="P1224" s="501"/>
      <c r="Q1224" s="501"/>
      <c r="R1224" s="501"/>
      <c r="S1224" s="501"/>
      <c r="T1224" s="501"/>
      <c r="U1224" s="501"/>
      <c r="V1224" s="501"/>
      <c r="W1224" s="501"/>
      <c r="X1224" s="501"/>
      <c r="Y1224" s="501"/>
      <c r="Z1224" s="501"/>
      <c r="AA1224" s="501"/>
      <c r="AB1224" s="501"/>
      <c r="AC1224" s="501"/>
      <c r="AD1224" s="501"/>
      <c r="AE1224" s="501"/>
      <c r="AF1224" s="501"/>
      <c r="AG1224" s="501"/>
      <c r="AH1224" s="501"/>
    </row>
    <row r="1225" spans="1:34" hidden="1">
      <c r="A1225" s="501"/>
      <c r="B1225" s="501"/>
      <c r="C1225" s="501"/>
      <c r="D1225" s="501"/>
      <c r="E1225" s="501"/>
      <c r="F1225" s="501"/>
      <c r="G1225" s="501"/>
      <c r="H1225" s="501"/>
      <c r="I1225" s="501"/>
      <c r="J1225" s="501"/>
      <c r="K1225" s="501"/>
      <c r="L1225" s="501"/>
      <c r="M1225" s="501"/>
      <c r="N1225" s="501"/>
      <c r="O1225" s="501"/>
      <c r="P1225" s="501"/>
      <c r="Q1225" s="501"/>
      <c r="R1225" s="501"/>
      <c r="S1225" s="501"/>
      <c r="T1225" s="501"/>
      <c r="U1225" s="501"/>
      <c r="V1225" s="501"/>
      <c r="W1225" s="501"/>
      <c r="X1225" s="501"/>
      <c r="Y1225" s="501"/>
      <c r="Z1225" s="501"/>
      <c r="AA1225" s="501"/>
      <c r="AB1225" s="501"/>
      <c r="AC1225" s="501"/>
      <c r="AD1225" s="501"/>
      <c r="AE1225" s="501"/>
      <c r="AF1225" s="501"/>
      <c r="AG1225" s="501"/>
      <c r="AH1225" s="501"/>
    </row>
    <row r="1226" spans="1:34" hidden="1">
      <c r="A1226" s="138"/>
      <c r="B1226" s="138"/>
      <c r="C1226" s="138"/>
      <c r="D1226" s="138"/>
      <c r="E1226" s="138"/>
      <c r="F1226" s="138"/>
      <c r="G1226" s="138"/>
      <c r="H1226" s="138"/>
      <c r="I1226" s="138"/>
      <c r="J1226" s="138"/>
      <c r="K1226" s="138"/>
      <c r="L1226" s="138"/>
      <c r="M1226" s="138"/>
      <c r="N1226" s="138"/>
      <c r="O1226" s="138"/>
      <c r="P1226" s="138"/>
      <c r="Q1226" s="138"/>
      <c r="R1226" s="138"/>
      <c r="S1226" s="138"/>
      <c r="T1226" s="138"/>
      <c r="U1226" s="138"/>
      <c r="V1226" s="138"/>
      <c r="W1226" s="138"/>
      <c r="X1226" s="138"/>
      <c r="Y1226" s="138"/>
      <c r="Z1226" s="138"/>
      <c r="AA1226" s="138"/>
      <c r="AB1226" s="138"/>
      <c r="AC1226" s="138"/>
      <c r="AD1226" s="138"/>
      <c r="AE1226" s="138"/>
      <c r="AF1226" s="138"/>
      <c r="AG1226" s="138"/>
      <c r="AH1226" s="138"/>
    </row>
    <row r="1227" spans="1:34" hidden="1">
      <c r="A1227" s="5" t="s">
        <v>280</v>
      </c>
      <c r="B1227" s="5"/>
      <c r="C1227" s="5"/>
      <c r="D1227" s="5"/>
      <c r="E1227" s="5"/>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row>
    <row r="1228" spans="1:34" hidden="1">
      <c r="A1228" s="5"/>
      <c r="B1228" s="5"/>
      <c r="C1228" s="5"/>
      <c r="D1228" s="5"/>
      <c r="E1228" s="5"/>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row>
    <row r="1229" spans="1:34" hidden="1">
      <c r="A1229" s="578" t="s">
        <v>133</v>
      </c>
      <c r="B1229" s="579"/>
      <c r="C1229" s="579"/>
      <c r="D1229" s="579"/>
      <c r="E1229" s="579"/>
      <c r="F1229" s="579"/>
      <c r="G1229" s="579"/>
      <c r="H1229" s="579"/>
      <c r="I1229" s="579"/>
      <c r="J1229" s="579"/>
      <c r="K1229" s="579"/>
      <c r="L1229" s="579"/>
      <c r="M1229" s="579"/>
      <c r="N1229" s="579"/>
      <c r="O1229" s="579"/>
      <c r="P1229" s="579"/>
      <c r="Q1229" s="579"/>
      <c r="R1229" s="580"/>
      <c r="S1229" s="578" t="s">
        <v>58</v>
      </c>
      <c r="T1229" s="579"/>
      <c r="U1229" s="579"/>
      <c r="V1229" s="579"/>
      <c r="W1229" s="579"/>
      <c r="X1229" s="579"/>
      <c r="Y1229" s="579"/>
      <c r="Z1229" s="580"/>
      <c r="AA1229" s="578" t="s">
        <v>59</v>
      </c>
      <c r="AB1229" s="579"/>
      <c r="AC1229" s="579"/>
      <c r="AD1229" s="579"/>
      <c r="AE1229" s="579"/>
      <c r="AF1229" s="579"/>
      <c r="AG1229" s="579"/>
      <c r="AH1229" s="580"/>
    </row>
    <row r="1230" spans="1:34" hidden="1">
      <c r="A1230" s="581"/>
      <c r="B1230" s="582"/>
      <c r="C1230" s="582"/>
      <c r="D1230" s="582"/>
      <c r="E1230" s="582"/>
      <c r="F1230" s="582"/>
      <c r="G1230" s="582"/>
      <c r="H1230" s="582"/>
      <c r="I1230" s="582"/>
      <c r="J1230" s="582"/>
      <c r="K1230" s="582"/>
      <c r="L1230" s="582"/>
      <c r="M1230" s="582"/>
      <c r="N1230" s="582"/>
      <c r="O1230" s="582"/>
      <c r="P1230" s="582"/>
      <c r="Q1230" s="582"/>
      <c r="R1230" s="583"/>
      <c r="S1230" s="581"/>
      <c r="T1230" s="582"/>
      <c r="U1230" s="582"/>
      <c r="V1230" s="582"/>
      <c r="W1230" s="582"/>
      <c r="X1230" s="582"/>
      <c r="Y1230" s="582"/>
      <c r="Z1230" s="583"/>
      <c r="AA1230" s="581"/>
      <c r="AB1230" s="582"/>
      <c r="AC1230" s="582"/>
      <c r="AD1230" s="582"/>
      <c r="AE1230" s="582"/>
      <c r="AF1230" s="582"/>
      <c r="AG1230" s="582"/>
      <c r="AH1230" s="583"/>
    </row>
    <row r="1231" spans="1:34" hidden="1">
      <c r="A1231" s="619" t="s">
        <v>270</v>
      </c>
      <c r="B1231" s="620"/>
      <c r="C1231" s="620"/>
      <c r="D1231" s="620"/>
      <c r="E1231" s="620"/>
      <c r="F1231" s="620"/>
      <c r="G1231" s="620"/>
      <c r="H1231" s="620"/>
      <c r="I1231" s="620"/>
      <c r="J1231" s="620"/>
      <c r="K1231" s="620"/>
      <c r="L1231" s="620"/>
      <c r="M1231" s="620"/>
      <c r="N1231" s="620"/>
      <c r="O1231" s="620"/>
      <c r="P1231" s="620"/>
      <c r="Q1231" s="620"/>
      <c r="R1231" s="621"/>
      <c r="S1231" s="725"/>
      <c r="T1231" s="726"/>
      <c r="U1231" s="726"/>
      <c r="V1231" s="726"/>
      <c r="W1231" s="726"/>
      <c r="X1231" s="726"/>
      <c r="Y1231" s="726"/>
      <c r="Z1231" s="727"/>
      <c r="AA1231" s="725"/>
      <c r="AB1231" s="726"/>
      <c r="AC1231" s="726"/>
      <c r="AD1231" s="726"/>
      <c r="AE1231" s="726"/>
      <c r="AF1231" s="726"/>
      <c r="AG1231" s="726"/>
      <c r="AH1231" s="727"/>
    </row>
    <row r="1232" spans="1:34" hidden="1">
      <c r="A1232" s="619" t="s">
        <v>271</v>
      </c>
      <c r="B1232" s="620"/>
      <c r="C1232" s="620"/>
      <c r="D1232" s="620"/>
      <c r="E1232" s="620"/>
      <c r="F1232" s="620"/>
      <c r="G1232" s="620"/>
      <c r="H1232" s="620"/>
      <c r="I1232" s="620"/>
      <c r="J1232" s="620"/>
      <c r="K1232" s="620"/>
      <c r="L1232" s="620"/>
      <c r="M1232" s="620"/>
      <c r="N1232" s="620"/>
      <c r="O1232" s="620"/>
      <c r="P1232" s="620"/>
      <c r="Q1232" s="620"/>
      <c r="R1232" s="621"/>
      <c r="S1232" s="541"/>
      <c r="T1232" s="542"/>
      <c r="U1232" s="542"/>
      <c r="V1232" s="542"/>
      <c r="W1232" s="542"/>
      <c r="X1232" s="542"/>
      <c r="Y1232" s="542"/>
      <c r="Z1232" s="543"/>
      <c r="AA1232" s="541"/>
      <c r="AB1232" s="542"/>
      <c r="AC1232" s="542"/>
      <c r="AD1232" s="542"/>
      <c r="AE1232" s="542"/>
      <c r="AF1232" s="542"/>
      <c r="AG1232" s="542"/>
      <c r="AH1232" s="543"/>
    </row>
    <row r="1233" spans="1:34" hidden="1">
      <c r="A1233" s="619" t="s">
        <v>272</v>
      </c>
      <c r="B1233" s="620"/>
      <c r="C1233" s="620"/>
      <c r="D1233" s="620"/>
      <c r="E1233" s="620"/>
      <c r="F1233" s="620"/>
      <c r="G1233" s="620"/>
      <c r="H1233" s="620"/>
      <c r="I1233" s="620"/>
      <c r="J1233" s="620"/>
      <c r="K1233" s="620"/>
      <c r="L1233" s="620"/>
      <c r="M1233" s="620"/>
      <c r="N1233" s="620"/>
      <c r="O1233" s="620"/>
      <c r="P1233" s="620"/>
      <c r="Q1233" s="620"/>
      <c r="R1233" s="621"/>
      <c r="S1233" s="725"/>
      <c r="T1233" s="726"/>
      <c r="U1233" s="726"/>
      <c r="V1233" s="726"/>
      <c r="W1233" s="726"/>
      <c r="X1233" s="726"/>
      <c r="Y1233" s="726"/>
      <c r="Z1233" s="727"/>
      <c r="AA1233" s="725"/>
      <c r="AB1233" s="726"/>
      <c r="AC1233" s="726"/>
      <c r="AD1233" s="726"/>
      <c r="AE1233" s="726"/>
      <c r="AF1233" s="726"/>
      <c r="AG1233" s="726"/>
      <c r="AH1233" s="727"/>
    </row>
    <row r="1234" spans="1:34" hidden="1">
      <c r="A1234" s="619" t="s">
        <v>273</v>
      </c>
      <c r="B1234" s="620"/>
      <c r="C1234" s="620"/>
      <c r="D1234" s="620"/>
      <c r="E1234" s="620"/>
      <c r="F1234" s="620"/>
      <c r="G1234" s="620"/>
      <c r="H1234" s="620"/>
      <c r="I1234" s="620"/>
      <c r="J1234" s="620"/>
      <c r="K1234" s="620"/>
      <c r="L1234" s="620"/>
      <c r="M1234" s="620"/>
      <c r="N1234" s="620"/>
      <c r="O1234" s="620"/>
      <c r="P1234" s="620"/>
      <c r="Q1234" s="620"/>
      <c r="R1234" s="621"/>
      <c r="S1234" s="725"/>
      <c r="T1234" s="726"/>
      <c r="U1234" s="726"/>
      <c r="V1234" s="726"/>
      <c r="W1234" s="726"/>
      <c r="X1234" s="726"/>
      <c r="Y1234" s="726"/>
      <c r="Z1234" s="727"/>
      <c r="AA1234" s="725"/>
      <c r="AB1234" s="726"/>
      <c r="AC1234" s="726"/>
      <c r="AD1234" s="726"/>
      <c r="AE1234" s="726"/>
      <c r="AF1234" s="726"/>
      <c r="AG1234" s="726"/>
      <c r="AH1234" s="727"/>
    </row>
    <row r="1235" spans="1:34" hidden="1">
      <c r="A1235" s="619" t="s">
        <v>277</v>
      </c>
      <c r="B1235" s="620"/>
      <c r="C1235" s="620"/>
      <c r="D1235" s="620"/>
      <c r="E1235" s="620"/>
      <c r="F1235" s="620"/>
      <c r="G1235" s="620"/>
      <c r="H1235" s="620"/>
      <c r="I1235" s="620"/>
      <c r="J1235" s="620"/>
      <c r="K1235" s="620"/>
      <c r="L1235" s="620"/>
      <c r="M1235" s="620"/>
      <c r="N1235" s="620"/>
      <c r="O1235" s="620"/>
      <c r="P1235" s="620"/>
      <c r="Q1235" s="620"/>
      <c r="R1235" s="621"/>
      <c r="S1235" s="725"/>
      <c r="T1235" s="726"/>
      <c r="U1235" s="726"/>
      <c r="V1235" s="726"/>
      <c r="W1235" s="726"/>
      <c r="X1235" s="726"/>
      <c r="Y1235" s="726"/>
      <c r="Z1235" s="727"/>
      <c r="AA1235" s="725"/>
      <c r="AB1235" s="726"/>
      <c r="AC1235" s="726"/>
      <c r="AD1235" s="726"/>
      <c r="AE1235" s="726"/>
      <c r="AF1235" s="726"/>
      <c r="AG1235" s="726"/>
      <c r="AH1235" s="727"/>
    </row>
    <row r="1236" spans="1:34" hidden="1">
      <c r="A1236" s="619" t="s">
        <v>274</v>
      </c>
      <c r="B1236" s="620"/>
      <c r="C1236" s="620"/>
      <c r="D1236" s="620"/>
      <c r="E1236" s="620"/>
      <c r="F1236" s="620"/>
      <c r="G1236" s="620"/>
      <c r="H1236" s="620"/>
      <c r="I1236" s="620"/>
      <c r="J1236" s="620"/>
      <c r="K1236" s="620"/>
      <c r="L1236" s="620"/>
      <c r="M1236" s="620"/>
      <c r="N1236" s="620"/>
      <c r="O1236" s="620"/>
      <c r="P1236" s="620"/>
      <c r="Q1236" s="620"/>
      <c r="R1236" s="621"/>
      <c r="S1236" s="725"/>
      <c r="T1236" s="726"/>
      <c r="U1236" s="726"/>
      <c r="V1236" s="726"/>
      <c r="W1236" s="726"/>
      <c r="X1236" s="726"/>
      <c r="Y1236" s="726"/>
      <c r="Z1236" s="727"/>
      <c r="AA1236" s="725"/>
      <c r="AB1236" s="726"/>
      <c r="AC1236" s="726"/>
      <c r="AD1236" s="726"/>
      <c r="AE1236" s="726"/>
      <c r="AF1236" s="726"/>
      <c r="AG1236" s="726"/>
      <c r="AH1236" s="727"/>
    </row>
    <row r="1237" spans="1:34" hidden="1">
      <c r="A1237" s="619" t="s">
        <v>275</v>
      </c>
      <c r="B1237" s="620"/>
      <c r="C1237" s="620"/>
      <c r="D1237" s="620"/>
      <c r="E1237" s="620"/>
      <c r="F1237" s="620"/>
      <c r="G1237" s="620"/>
      <c r="H1237" s="620"/>
      <c r="I1237" s="620"/>
      <c r="J1237" s="620"/>
      <c r="K1237" s="620"/>
      <c r="L1237" s="620"/>
      <c r="M1237" s="620"/>
      <c r="N1237" s="620"/>
      <c r="O1237" s="620"/>
      <c r="P1237" s="620"/>
      <c r="Q1237" s="620"/>
      <c r="R1237" s="621"/>
      <c r="S1237" s="725"/>
      <c r="T1237" s="726"/>
      <c r="U1237" s="726"/>
      <c r="V1237" s="726"/>
      <c r="W1237" s="726"/>
      <c r="X1237" s="726"/>
      <c r="Y1237" s="726"/>
      <c r="Z1237" s="727"/>
      <c r="AA1237" s="725"/>
      <c r="AB1237" s="726"/>
      <c r="AC1237" s="726"/>
      <c r="AD1237" s="726"/>
      <c r="AE1237" s="726"/>
      <c r="AF1237" s="726"/>
      <c r="AG1237" s="726"/>
      <c r="AH1237" s="727"/>
    </row>
    <row r="1238" spans="1:34" hidden="1">
      <c r="A1238" s="619" t="s">
        <v>276</v>
      </c>
      <c r="B1238" s="620"/>
      <c r="C1238" s="620"/>
      <c r="D1238" s="620"/>
      <c r="E1238" s="620"/>
      <c r="F1238" s="620"/>
      <c r="G1238" s="620"/>
      <c r="H1238" s="620"/>
      <c r="I1238" s="620"/>
      <c r="J1238" s="620"/>
      <c r="K1238" s="620"/>
      <c r="L1238" s="620"/>
      <c r="M1238" s="620"/>
      <c r="N1238" s="620"/>
      <c r="O1238" s="620"/>
      <c r="P1238" s="620"/>
      <c r="Q1238" s="620"/>
      <c r="R1238" s="621"/>
      <c r="S1238" s="541"/>
      <c r="T1238" s="542"/>
      <c r="U1238" s="542"/>
      <c r="V1238" s="542"/>
      <c r="W1238" s="542"/>
      <c r="X1238" s="542"/>
      <c r="Y1238" s="542"/>
      <c r="Z1238" s="543"/>
      <c r="AA1238" s="725"/>
      <c r="AB1238" s="726"/>
      <c r="AC1238" s="726"/>
      <c r="AD1238" s="726"/>
      <c r="AE1238" s="726"/>
      <c r="AF1238" s="726"/>
      <c r="AG1238" s="726"/>
      <c r="AH1238" s="727"/>
    </row>
    <row r="1239" spans="1:34" hidden="1">
      <c r="A1239" s="619" t="s">
        <v>278</v>
      </c>
      <c r="B1239" s="620"/>
      <c r="C1239" s="620"/>
      <c r="D1239" s="620"/>
      <c r="E1239" s="620"/>
      <c r="F1239" s="620"/>
      <c r="G1239" s="620"/>
      <c r="H1239" s="620"/>
      <c r="I1239" s="620"/>
      <c r="J1239" s="620"/>
      <c r="K1239" s="620"/>
      <c r="L1239" s="620"/>
      <c r="M1239" s="620"/>
      <c r="N1239" s="620"/>
      <c r="O1239" s="620"/>
      <c r="P1239" s="620"/>
      <c r="Q1239" s="620"/>
      <c r="R1239" s="621"/>
      <c r="S1239" s="725"/>
      <c r="T1239" s="726"/>
      <c r="U1239" s="726"/>
      <c r="V1239" s="726"/>
      <c r="W1239" s="726"/>
      <c r="X1239" s="726"/>
      <c r="Y1239" s="726"/>
      <c r="Z1239" s="727"/>
      <c r="AA1239" s="725"/>
      <c r="AB1239" s="726"/>
      <c r="AC1239" s="726"/>
      <c r="AD1239" s="726"/>
      <c r="AE1239" s="726"/>
      <c r="AF1239" s="726"/>
      <c r="AG1239" s="726"/>
      <c r="AH1239" s="727"/>
    </row>
    <row r="1240" spans="1:34">
      <c r="A1240" s="5"/>
      <c r="B1240" s="5"/>
      <c r="C1240" s="5"/>
      <c r="D1240" s="5"/>
      <c r="E1240" s="5"/>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row>
    <row r="1241" spans="1:34">
      <c r="A1241" s="5" t="s">
        <v>281</v>
      </c>
      <c r="B1241" s="5"/>
      <c r="C1241" s="5"/>
      <c r="D1241" s="5"/>
      <c r="E1241" s="5"/>
      <c r="F1241" s="5"/>
      <c r="G1241" s="5"/>
      <c r="H1241" s="5"/>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row>
    <row r="1242" spans="1:34">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row>
    <row r="1243" spans="1:34">
      <c r="A1243" s="562" t="s">
        <v>282</v>
      </c>
      <c r="B1243" s="563"/>
      <c r="C1243" s="563"/>
      <c r="D1243" s="563"/>
      <c r="E1243" s="563"/>
      <c r="F1243" s="563"/>
      <c r="G1243" s="563"/>
      <c r="H1243" s="563"/>
      <c r="I1243" s="563"/>
      <c r="J1243" s="563"/>
      <c r="K1243" s="563"/>
      <c r="L1243" s="563"/>
      <c r="M1243" s="563"/>
      <c r="N1243" s="564"/>
      <c r="O1243" s="559" t="s">
        <v>58</v>
      </c>
      <c r="P1243" s="560"/>
      <c r="Q1243" s="560"/>
      <c r="R1243" s="560"/>
      <c r="S1243" s="560"/>
      <c r="T1243" s="560"/>
      <c r="U1243" s="560"/>
      <c r="V1243" s="560"/>
      <c r="W1243" s="560"/>
      <c r="X1243" s="560"/>
      <c r="Y1243" s="560"/>
      <c r="Z1243" s="560"/>
      <c r="AA1243" s="560"/>
      <c r="AB1243" s="560"/>
      <c r="AC1243" s="560"/>
      <c r="AD1243" s="560"/>
      <c r="AE1243" s="560"/>
      <c r="AF1243" s="560"/>
      <c r="AG1243" s="560"/>
      <c r="AH1243" s="561"/>
    </row>
    <row r="1244" spans="1:34">
      <c r="A1244" s="565"/>
      <c r="B1244" s="566"/>
      <c r="C1244" s="566"/>
      <c r="D1244" s="566"/>
      <c r="E1244" s="566"/>
      <c r="F1244" s="566"/>
      <c r="G1244" s="566"/>
      <c r="H1244" s="566"/>
      <c r="I1244" s="566"/>
      <c r="J1244" s="566"/>
      <c r="K1244" s="566"/>
      <c r="L1244" s="566"/>
      <c r="M1244" s="566"/>
      <c r="N1244" s="567"/>
      <c r="O1244" s="470" t="s">
        <v>283</v>
      </c>
      <c r="P1244" s="471"/>
      <c r="Q1244" s="471"/>
      <c r="R1244" s="471"/>
      <c r="S1244" s="471"/>
      <c r="T1244" s="471"/>
      <c r="U1244" s="471"/>
      <c r="V1244" s="471"/>
      <c r="W1244" s="471"/>
      <c r="X1244" s="472"/>
      <c r="Y1244" s="470" t="s">
        <v>284</v>
      </c>
      <c r="Z1244" s="471"/>
      <c r="AA1244" s="471"/>
      <c r="AB1244" s="471"/>
      <c r="AC1244" s="471"/>
      <c r="AD1244" s="471"/>
      <c r="AE1244" s="471"/>
      <c r="AF1244" s="471"/>
      <c r="AG1244" s="471"/>
      <c r="AH1244" s="472"/>
    </row>
    <row r="1245" spans="1:34">
      <c r="A1245" s="467" t="s">
        <v>285</v>
      </c>
      <c r="B1245" s="468"/>
      <c r="C1245" s="468"/>
      <c r="D1245" s="468"/>
      <c r="E1245" s="468"/>
      <c r="F1245" s="468"/>
      <c r="G1245" s="468"/>
      <c r="H1245" s="468"/>
      <c r="I1245" s="468"/>
      <c r="J1245" s="468"/>
      <c r="K1245" s="468"/>
      <c r="L1245" s="468"/>
      <c r="M1245" s="468"/>
      <c r="N1245" s="469"/>
      <c r="O1245" s="1014">
        <v>6000</v>
      </c>
      <c r="P1245" s="1015"/>
      <c r="Q1245" s="1015"/>
      <c r="R1245" s="1015"/>
      <c r="S1245" s="1015"/>
      <c r="T1245" s="1015"/>
      <c r="U1245" s="1015"/>
      <c r="V1245" s="1015"/>
      <c r="W1245" s="1015"/>
      <c r="X1245" s="1016"/>
      <c r="Y1245" s="764">
        <v>0</v>
      </c>
      <c r="Z1245" s="765"/>
      <c r="AA1245" s="765"/>
      <c r="AB1245" s="765"/>
      <c r="AC1245" s="765"/>
      <c r="AD1245" s="765"/>
      <c r="AE1245" s="765"/>
      <c r="AF1245" s="765"/>
      <c r="AG1245" s="765"/>
      <c r="AH1245" s="766"/>
    </row>
    <row r="1246" spans="1:34">
      <c r="A1246" s="467" t="s">
        <v>286</v>
      </c>
      <c r="B1246" s="468"/>
      <c r="C1246" s="468"/>
      <c r="D1246" s="468"/>
      <c r="E1246" s="468"/>
      <c r="F1246" s="468"/>
      <c r="G1246" s="468"/>
      <c r="H1246" s="468"/>
      <c r="I1246" s="468"/>
      <c r="J1246" s="468"/>
      <c r="K1246" s="468"/>
      <c r="L1246" s="468"/>
      <c r="M1246" s="468"/>
      <c r="N1246" s="469"/>
      <c r="O1246" s="1014"/>
      <c r="P1246" s="1015"/>
      <c r="Q1246" s="1015"/>
      <c r="R1246" s="1015"/>
      <c r="S1246" s="1015"/>
      <c r="T1246" s="1015"/>
      <c r="U1246" s="1015"/>
      <c r="V1246" s="1015"/>
      <c r="W1246" s="1015"/>
      <c r="X1246" s="1016"/>
      <c r="Y1246" s="764"/>
      <c r="Z1246" s="765"/>
      <c r="AA1246" s="765"/>
      <c r="AB1246" s="765"/>
      <c r="AC1246" s="765"/>
      <c r="AD1246" s="765"/>
      <c r="AE1246" s="765"/>
      <c r="AF1246" s="765"/>
      <c r="AG1246" s="765"/>
      <c r="AH1246" s="766"/>
    </row>
    <row r="1247" spans="1:34">
      <c r="A1247" s="467" t="s">
        <v>287</v>
      </c>
      <c r="B1247" s="468"/>
      <c r="C1247" s="468"/>
      <c r="D1247" s="468"/>
      <c r="E1247" s="468"/>
      <c r="F1247" s="468"/>
      <c r="G1247" s="468"/>
      <c r="H1247" s="468"/>
      <c r="I1247" s="468"/>
      <c r="J1247" s="468"/>
      <c r="K1247" s="468"/>
      <c r="L1247" s="468"/>
      <c r="M1247" s="468"/>
      <c r="N1247" s="469"/>
      <c r="O1247" s="1014"/>
      <c r="P1247" s="1015"/>
      <c r="Q1247" s="1015"/>
      <c r="R1247" s="1015"/>
      <c r="S1247" s="1015"/>
      <c r="T1247" s="1015"/>
      <c r="U1247" s="1015"/>
      <c r="V1247" s="1015"/>
      <c r="W1247" s="1015"/>
      <c r="X1247" s="1016"/>
      <c r="Y1247" s="764"/>
      <c r="Z1247" s="765"/>
      <c r="AA1247" s="765"/>
      <c r="AB1247" s="765"/>
      <c r="AC1247" s="765"/>
      <c r="AD1247" s="765"/>
      <c r="AE1247" s="765"/>
      <c r="AF1247" s="765"/>
      <c r="AG1247" s="765"/>
      <c r="AH1247" s="766"/>
    </row>
    <row r="1248" spans="1:34">
      <c r="A1248" s="467" t="s">
        <v>288</v>
      </c>
      <c r="B1248" s="468"/>
      <c r="C1248" s="468"/>
      <c r="D1248" s="468"/>
      <c r="E1248" s="468"/>
      <c r="F1248" s="468"/>
      <c r="G1248" s="468"/>
      <c r="H1248" s="468"/>
      <c r="I1248" s="468"/>
      <c r="J1248" s="468"/>
      <c r="K1248" s="468"/>
      <c r="L1248" s="468"/>
      <c r="M1248" s="468"/>
      <c r="N1248" s="469"/>
      <c r="O1248" s="1014"/>
      <c r="P1248" s="1015"/>
      <c r="Q1248" s="1015"/>
      <c r="R1248" s="1015"/>
      <c r="S1248" s="1015"/>
      <c r="T1248" s="1015"/>
      <c r="U1248" s="1015"/>
      <c r="V1248" s="1015"/>
      <c r="W1248" s="1015"/>
      <c r="X1248" s="1016"/>
      <c r="Y1248" s="764"/>
      <c r="Z1248" s="765"/>
      <c r="AA1248" s="765"/>
      <c r="AB1248" s="765"/>
      <c r="AC1248" s="765"/>
      <c r="AD1248" s="765"/>
      <c r="AE1248" s="765"/>
      <c r="AF1248" s="765"/>
      <c r="AG1248" s="765"/>
      <c r="AH1248" s="766"/>
    </row>
    <row r="1249" spans="1:37">
      <c r="A1249" s="467" t="s">
        <v>289</v>
      </c>
      <c r="B1249" s="468"/>
      <c r="C1249" s="468"/>
      <c r="D1249" s="468"/>
      <c r="E1249" s="468"/>
      <c r="F1249" s="468"/>
      <c r="G1249" s="468"/>
      <c r="H1249" s="468"/>
      <c r="I1249" s="468"/>
      <c r="J1249" s="468"/>
      <c r="K1249" s="468"/>
      <c r="L1249" s="468"/>
      <c r="M1249" s="468"/>
      <c r="N1249" s="469"/>
      <c r="O1249" s="1014"/>
      <c r="P1249" s="1015"/>
      <c r="Q1249" s="1015"/>
      <c r="R1249" s="1015"/>
      <c r="S1249" s="1015"/>
      <c r="T1249" s="1015"/>
      <c r="U1249" s="1015"/>
      <c r="V1249" s="1015"/>
      <c r="W1249" s="1015"/>
      <c r="X1249" s="1016"/>
      <c r="Y1249" s="764"/>
      <c r="Z1249" s="765"/>
      <c r="AA1249" s="765"/>
      <c r="AB1249" s="765"/>
      <c r="AC1249" s="765"/>
      <c r="AD1249" s="765"/>
      <c r="AE1249" s="765"/>
      <c r="AF1249" s="765"/>
      <c r="AG1249" s="765"/>
      <c r="AH1249" s="766"/>
    </row>
    <row r="1250" spans="1:37">
      <c r="A1250" s="467" t="s">
        <v>290</v>
      </c>
      <c r="B1250" s="468"/>
      <c r="C1250" s="468"/>
      <c r="D1250" s="468"/>
      <c r="E1250" s="468"/>
      <c r="F1250" s="468"/>
      <c r="G1250" s="468"/>
      <c r="H1250" s="468"/>
      <c r="I1250" s="468"/>
      <c r="J1250" s="468"/>
      <c r="K1250" s="468"/>
      <c r="L1250" s="468"/>
      <c r="M1250" s="468"/>
      <c r="N1250" s="469"/>
      <c r="O1250" s="1014"/>
      <c r="P1250" s="1015"/>
      <c r="Q1250" s="1015"/>
      <c r="R1250" s="1015"/>
      <c r="S1250" s="1015"/>
      <c r="T1250" s="1015"/>
      <c r="U1250" s="1015"/>
      <c r="V1250" s="1015"/>
      <c r="W1250" s="1015"/>
      <c r="X1250" s="1016"/>
      <c r="Y1250" s="764"/>
      <c r="Z1250" s="765"/>
      <c r="AA1250" s="765"/>
      <c r="AB1250" s="765"/>
      <c r="AC1250" s="765"/>
      <c r="AD1250" s="765"/>
      <c r="AE1250" s="765"/>
      <c r="AF1250" s="765"/>
      <c r="AG1250" s="765"/>
      <c r="AH1250" s="766"/>
    </row>
    <row r="1251" spans="1:37">
      <c r="A1251" s="5"/>
      <c r="B1251" s="5"/>
      <c r="C1251" s="5"/>
      <c r="D1251" s="5"/>
      <c r="E1251" s="5"/>
      <c r="F1251" s="5"/>
      <c r="G1251" s="5"/>
      <c r="H1251" s="5"/>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row>
    <row r="1252" spans="1:37" hidden="1">
      <c r="A1252" s="562" t="s">
        <v>282</v>
      </c>
      <c r="B1252" s="563"/>
      <c r="C1252" s="563"/>
      <c r="D1252" s="563"/>
      <c r="E1252" s="563"/>
      <c r="F1252" s="563"/>
      <c r="G1252" s="563"/>
      <c r="H1252" s="563"/>
      <c r="I1252" s="563"/>
      <c r="J1252" s="563"/>
      <c r="K1252" s="563"/>
      <c r="L1252" s="563"/>
      <c r="M1252" s="563"/>
      <c r="N1252" s="564"/>
      <c r="O1252" s="559" t="s">
        <v>59</v>
      </c>
      <c r="P1252" s="560"/>
      <c r="Q1252" s="560"/>
      <c r="R1252" s="560"/>
      <c r="S1252" s="560"/>
      <c r="T1252" s="560"/>
      <c r="U1252" s="560"/>
      <c r="V1252" s="560"/>
      <c r="W1252" s="560"/>
      <c r="X1252" s="560"/>
      <c r="Y1252" s="560"/>
      <c r="Z1252" s="560"/>
      <c r="AA1252" s="560"/>
      <c r="AB1252" s="560"/>
      <c r="AC1252" s="560"/>
      <c r="AD1252" s="560"/>
      <c r="AE1252" s="560"/>
      <c r="AF1252" s="560"/>
      <c r="AG1252" s="560"/>
      <c r="AH1252" s="561"/>
    </row>
    <row r="1253" spans="1:37" hidden="1">
      <c r="A1253" s="565"/>
      <c r="B1253" s="566"/>
      <c r="C1253" s="566"/>
      <c r="D1253" s="566"/>
      <c r="E1253" s="566"/>
      <c r="F1253" s="566"/>
      <c r="G1253" s="566"/>
      <c r="H1253" s="566"/>
      <c r="I1253" s="566"/>
      <c r="J1253" s="566"/>
      <c r="K1253" s="566"/>
      <c r="L1253" s="566"/>
      <c r="M1253" s="566"/>
      <c r="N1253" s="567"/>
      <c r="O1253" s="470" t="s">
        <v>283</v>
      </c>
      <c r="P1253" s="471"/>
      <c r="Q1253" s="471"/>
      <c r="R1253" s="471"/>
      <c r="S1253" s="471"/>
      <c r="T1253" s="471"/>
      <c r="U1253" s="471"/>
      <c r="V1253" s="471"/>
      <c r="W1253" s="471"/>
      <c r="X1253" s="472"/>
      <c r="Y1253" s="470" t="s">
        <v>284</v>
      </c>
      <c r="Z1253" s="471"/>
      <c r="AA1253" s="471"/>
      <c r="AB1253" s="471"/>
      <c r="AC1253" s="471"/>
      <c r="AD1253" s="471"/>
      <c r="AE1253" s="471"/>
      <c r="AF1253" s="471"/>
      <c r="AG1253" s="471"/>
      <c r="AH1253" s="472"/>
    </row>
    <row r="1254" spans="1:37" hidden="1">
      <c r="A1254" s="467" t="s">
        <v>285</v>
      </c>
      <c r="B1254" s="468"/>
      <c r="C1254" s="468"/>
      <c r="D1254" s="468"/>
      <c r="E1254" s="468"/>
      <c r="F1254" s="468"/>
      <c r="G1254" s="468"/>
      <c r="H1254" s="468"/>
      <c r="I1254" s="468"/>
      <c r="J1254" s="468"/>
      <c r="K1254" s="468"/>
      <c r="L1254" s="468"/>
      <c r="M1254" s="468"/>
      <c r="N1254" s="469"/>
      <c r="O1254" s="764"/>
      <c r="P1254" s="765"/>
      <c r="Q1254" s="765"/>
      <c r="R1254" s="765"/>
      <c r="S1254" s="765"/>
      <c r="T1254" s="765"/>
      <c r="U1254" s="765"/>
      <c r="V1254" s="765"/>
      <c r="W1254" s="765"/>
      <c r="X1254" s="766"/>
      <c r="Y1254" s="764"/>
      <c r="Z1254" s="765"/>
      <c r="AA1254" s="765"/>
      <c r="AB1254" s="765"/>
      <c r="AC1254" s="765"/>
      <c r="AD1254" s="765"/>
      <c r="AE1254" s="765"/>
      <c r="AF1254" s="765"/>
      <c r="AG1254" s="765"/>
      <c r="AH1254" s="766"/>
    </row>
    <row r="1255" spans="1:37" hidden="1">
      <c r="A1255" s="467" t="s">
        <v>286</v>
      </c>
      <c r="B1255" s="468"/>
      <c r="C1255" s="468"/>
      <c r="D1255" s="468"/>
      <c r="E1255" s="468"/>
      <c r="F1255" s="468"/>
      <c r="G1255" s="468"/>
      <c r="H1255" s="468"/>
      <c r="I1255" s="468"/>
      <c r="J1255" s="468"/>
      <c r="K1255" s="468"/>
      <c r="L1255" s="468"/>
      <c r="M1255" s="468"/>
      <c r="N1255" s="469"/>
      <c r="O1255" s="764"/>
      <c r="P1255" s="765"/>
      <c r="Q1255" s="765"/>
      <c r="R1255" s="765"/>
      <c r="S1255" s="765"/>
      <c r="T1255" s="765"/>
      <c r="U1255" s="765"/>
      <c r="V1255" s="765"/>
      <c r="W1255" s="765"/>
      <c r="X1255" s="766"/>
      <c r="Y1255" s="764"/>
      <c r="Z1255" s="765"/>
      <c r="AA1255" s="765"/>
      <c r="AB1255" s="765"/>
      <c r="AC1255" s="765"/>
      <c r="AD1255" s="765"/>
      <c r="AE1255" s="765"/>
      <c r="AF1255" s="765"/>
      <c r="AG1255" s="765"/>
      <c r="AH1255" s="766"/>
    </row>
    <row r="1256" spans="1:37" hidden="1">
      <c r="A1256" s="467" t="s">
        <v>287</v>
      </c>
      <c r="B1256" s="468"/>
      <c r="C1256" s="468"/>
      <c r="D1256" s="468"/>
      <c r="E1256" s="468"/>
      <c r="F1256" s="468"/>
      <c r="G1256" s="468"/>
      <c r="H1256" s="468"/>
      <c r="I1256" s="468"/>
      <c r="J1256" s="468"/>
      <c r="K1256" s="468"/>
      <c r="L1256" s="468"/>
      <c r="M1256" s="468"/>
      <c r="N1256" s="469"/>
      <c r="O1256" s="764"/>
      <c r="P1256" s="765"/>
      <c r="Q1256" s="765"/>
      <c r="R1256" s="765"/>
      <c r="S1256" s="765"/>
      <c r="T1256" s="765"/>
      <c r="U1256" s="765"/>
      <c r="V1256" s="765"/>
      <c r="W1256" s="765"/>
      <c r="X1256" s="766"/>
      <c r="Y1256" s="764"/>
      <c r="Z1256" s="765"/>
      <c r="AA1256" s="765"/>
      <c r="AB1256" s="765"/>
      <c r="AC1256" s="765"/>
      <c r="AD1256" s="765"/>
      <c r="AE1256" s="765"/>
      <c r="AF1256" s="765"/>
      <c r="AG1256" s="765"/>
      <c r="AH1256" s="766"/>
    </row>
    <row r="1257" spans="1:37" hidden="1">
      <c r="A1257" s="467" t="s">
        <v>288</v>
      </c>
      <c r="B1257" s="468"/>
      <c r="C1257" s="468"/>
      <c r="D1257" s="468"/>
      <c r="E1257" s="468"/>
      <c r="F1257" s="468"/>
      <c r="G1257" s="468"/>
      <c r="H1257" s="468"/>
      <c r="I1257" s="468"/>
      <c r="J1257" s="468"/>
      <c r="K1257" s="468"/>
      <c r="L1257" s="468"/>
      <c r="M1257" s="468"/>
      <c r="N1257" s="469"/>
      <c r="O1257" s="764"/>
      <c r="P1257" s="765"/>
      <c r="Q1257" s="765"/>
      <c r="R1257" s="765"/>
      <c r="S1257" s="765"/>
      <c r="T1257" s="765"/>
      <c r="U1257" s="765"/>
      <c r="V1257" s="765"/>
      <c r="W1257" s="765"/>
      <c r="X1257" s="766"/>
      <c r="Y1257" s="764"/>
      <c r="Z1257" s="765"/>
      <c r="AA1257" s="765"/>
      <c r="AB1257" s="765"/>
      <c r="AC1257" s="765"/>
      <c r="AD1257" s="765"/>
      <c r="AE1257" s="765"/>
      <c r="AF1257" s="765"/>
      <c r="AG1257" s="765"/>
      <c r="AH1257" s="766"/>
    </row>
    <row r="1258" spans="1:37" hidden="1">
      <c r="A1258" s="467" t="s">
        <v>289</v>
      </c>
      <c r="B1258" s="468"/>
      <c r="C1258" s="468"/>
      <c r="D1258" s="468"/>
      <c r="E1258" s="468"/>
      <c r="F1258" s="468"/>
      <c r="G1258" s="468"/>
      <c r="H1258" s="468"/>
      <c r="I1258" s="468"/>
      <c r="J1258" s="468"/>
      <c r="K1258" s="468"/>
      <c r="L1258" s="468"/>
      <c r="M1258" s="468"/>
      <c r="N1258" s="469"/>
      <c r="O1258" s="764"/>
      <c r="P1258" s="765"/>
      <c r="Q1258" s="765"/>
      <c r="R1258" s="765"/>
      <c r="S1258" s="765"/>
      <c r="T1258" s="765"/>
      <c r="U1258" s="765"/>
      <c r="V1258" s="765"/>
      <c r="W1258" s="765"/>
      <c r="X1258" s="766"/>
      <c r="Y1258" s="764"/>
      <c r="Z1258" s="765"/>
      <c r="AA1258" s="765"/>
      <c r="AB1258" s="765"/>
      <c r="AC1258" s="765"/>
      <c r="AD1258" s="765"/>
      <c r="AE1258" s="765"/>
      <c r="AF1258" s="765"/>
      <c r="AG1258" s="765"/>
      <c r="AH1258" s="766"/>
    </row>
    <row r="1259" spans="1:37" hidden="1">
      <c r="A1259" s="710" t="s">
        <v>290</v>
      </c>
      <c r="B1259" s="711"/>
      <c r="C1259" s="711"/>
      <c r="D1259" s="711"/>
      <c r="E1259" s="711"/>
      <c r="F1259" s="711"/>
      <c r="G1259" s="711"/>
      <c r="H1259" s="711"/>
      <c r="I1259" s="711"/>
      <c r="J1259" s="711"/>
      <c r="K1259" s="711"/>
      <c r="L1259" s="711"/>
      <c r="M1259" s="711"/>
      <c r="N1259" s="770"/>
      <c r="O1259" s="771"/>
      <c r="P1259" s="772"/>
      <c r="Q1259" s="772"/>
      <c r="R1259" s="772"/>
      <c r="S1259" s="772"/>
      <c r="T1259" s="772"/>
      <c r="U1259" s="772"/>
      <c r="V1259" s="772"/>
      <c r="W1259" s="772"/>
      <c r="X1259" s="773"/>
      <c r="Y1259" s="771"/>
      <c r="Z1259" s="772"/>
      <c r="AA1259" s="772"/>
      <c r="AB1259" s="772"/>
      <c r="AC1259" s="772"/>
      <c r="AD1259" s="772"/>
      <c r="AE1259" s="772"/>
      <c r="AF1259" s="772"/>
      <c r="AG1259" s="772"/>
      <c r="AH1259" s="773"/>
    </row>
    <row r="1260" spans="1:37" s="2" customFormat="1" ht="97.5" customHeight="1">
      <c r="A1260" s="774" t="s">
        <v>1515</v>
      </c>
      <c r="B1260" s="774"/>
      <c r="C1260" s="774"/>
      <c r="D1260" s="774"/>
      <c r="E1260" s="774"/>
      <c r="F1260" s="774"/>
      <c r="G1260" s="774"/>
      <c r="H1260" s="774"/>
      <c r="I1260" s="774"/>
      <c r="J1260" s="774"/>
      <c r="K1260" s="774"/>
      <c r="L1260" s="774"/>
      <c r="M1260" s="774"/>
      <c r="N1260" s="774"/>
      <c r="O1260" s="774"/>
      <c r="P1260" s="774"/>
      <c r="Q1260" s="774"/>
      <c r="R1260" s="774"/>
      <c r="S1260" s="774"/>
      <c r="T1260" s="774"/>
      <c r="U1260" s="774"/>
      <c r="V1260" s="774"/>
      <c r="W1260" s="774"/>
      <c r="X1260" s="774"/>
      <c r="Y1260" s="774"/>
      <c r="Z1260" s="774"/>
      <c r="AA1260" s="774"/>
      <c r="AB1260" s="774"/>
      <c r="AC1260" s="774"/>
      <c r="AD1260" s="774"/>
      <c r="AE1260" s="774"/>
      <c r="AF1260" s="774"/>
      <c r="AG1260" s="774"/>
      <c r="AH1260" s="774"/>
      <c r="AK1260" s="177"/>
    </row>
    <row r="1261" spans="1:37" s="2" customFormat="1" ht="26.25" customHeight="1">
      <c r="A1261" s="774" t="s">
        <v>1498</v>
      </c>
      <c r="B1261" s="774"/>
      <c r="C1261" s="774"/>
      <c r="D1261" s="774"/>
      <c r="E1261" s="774"/>
      <c r="F1261" s="774"/>
      <c r="G1261" s="774"/>
      <c r="H1261" s="774"/>
      <c r="I1261" s="774"/>
      <c r="J1261" s="774"/>
      <c r="K1261" s="774"/>
      <c r="L1261" s="774"/>
      <c r="M1261" s="774"/>
      <c r="N1261" s="774"/>
      <c r="O1261" s="774"/>
      <c r="P1261" s="774"/>
      <c r="Q1261" s="774"/>
      <c r="R1261" s="774"/>
      <c r="S1261" s="774"/>
      <c r="T1261" s="774"/>
      <c r="U1261" s="774"/>
      <c r="V1261" s="774"/>
      <c r="W1261" s="774"/>
      <c r="X1261" s="774"/>
      <c r="Y1261" s="774"/>
      <c r="Z1261" s="774"/>
      <c r="AA1261" s="774"/>
      <c r="AB1261" s="774"/>
      <c r="AC1261" s="774"/>
      <c r="AD1261" s="774"/>
      <c r="AE1261" s="774"/>
      <c r="AF1261" s="774"/>
      <c r="AG1261" s="774"/>
      <c r="AH1261" s="774"/>
      <c r="AK1261" s="177"/>
    </row>
    <row r="1262" spans="1:37" ht="68.25" customHeight="1">
      <c r="A1262" s="501" t="s">
        <v>1534</v>
      </c>
      <c r="B1262" s="501"/>
      <c r="C1262" s="501"/>
      <c r="D1262" s="501"/>
      <c r="E1262" s="501"/>
      <c r="F1262" s="501"/>
      <c r="G1262" s="501"/>
      <c r="H1262" s="501"/>
      <c r="I1262" s="501"/>
      <c r="J1262" s="501"/>
      <c r="K1262" s="501"/>
      <c r="L1262" s="501"/>
      <c r="M1262" s="501"/>
      <c r="N1262" s="501"/>
      <c r="O1262" s="501"/>
      <c r="P1262" s="501"/>
      <c r="Q1262" s="501"/>
      <c r="R1262" s="501"/>
      <c r="S1262" s="501"/>
      <c r="T1262" s="501"/>
      <c r="U1262" s="501"/>
      <c r="V1262" s="501"/>
      <c r="W1262" s="501"/>
      <c r="X1262" s="501"/>
      <c r="Y1262" s="501"/>
      <c r="Z1262" s="501"/>
      <c r="AA1262" s="501"/>
      <c r="AB1262" s="501"/>
      <c r="AC1262" s="501"/>
      <c r="AD1262" s="501"/>
      <c r="AE1262" s="501"/>
      <c r="AF1262" s="501"/>
      <c r="AG1262" s="501"/>
      <c r="AH1262" s="501"/>
    </row>
    <row r="1263" spans="1:37" hidden="1">
      <c r="A1263" s="5"/>
      <c r="B1263" s="5"/>
      <c r="C1263" s="5"/>
      <c r="D1263" s="5"/>
      <c r="E1263" s="5"/>
      <c r="F1263" s="5"/>
      <c r="G1263" s="5"/>
      <c r="H1263" s="5"/>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row>
    <row r="1264" spans="1:37" hidden="1">
      <c r="A1264" s="5"/>
      <c r="B1264" s="5"/>
      <c r="C1264" s="5"/>
      <c r="D1264" s="5"/>
      <c r="E1264" s="5"/>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row>
    <row r="1265" spans="1:34">
      <c r="A1265" s="5"/>
      <c r="B1265" s="5"/>
      <c r="C1265" s="5"/>
      <c r="D1265" s="5"/>
      <c r="E1265" s="5"/>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row>
    <row r="1266" spans="1:34">
      <c r="A1266" s="139" t="s">
        <v>1490</v>
      </c>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row>
    <row r="1267" spans="1:34" ht="15" customHeight="1">
      <c r="A1267" s="5"/>
      <c r="B1267" s="5"/>
      <c r="C1267" s="5"/>
      <c r="D1267" s="5"/>
      <c r="E1267" s="5"/>
      <c r="F1267" s="5"/>
      <c r="G1267" s="5"/>
      <c r="H1267" s="5"/>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row>
    <row r="1268" spans="1:34" ht="15" customHeight="1">
      <c r="A1268" s="5" t="s">
        <v>1495</v>
      </c>
      <c r="B1268" s="5"/>
      <c r="C1268" s="5"/>
      <c r="D1268" s="5"/>
      <c r="E1268" s="5"/>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row>
    <row r="1269" spans="1:34" hidden="1">
      <c r="A1269" s="562" t="s">
        <v>291</v>
      </c>
      <c r="B1269" s="563"/>
      <c r="C1269" s="563"/>
      <c r="D1269" s="563"/>
      <c r="E1269" s="563"/>
      <c r="F1269" s="563"/>
      <c r="G1269" s="563"/>
      <c r="H1269" s="563"/>
      <c r="I1269" s="563"/>
      <c r="J1269" s="563"/>
      <c r="K1269" s="563"/>
      <c r="L1269" s="563"/>
      <c r="M1269" s="563"/>
      <c r="N1269" s="564"/>
      <c r="O1269" s="562" t="s">
        <v>58</v>
      </c>
      <c r="P1269" s="563"/>
      <c r="Q1269" s="563"/>
      <c r="R1269" s="563"/>
      <c r="S1269" s="563"/>
      <c r="T1269" s="563"/>
      <c r="U1269" s="563"/>
      <c r="V1269" s="563"/>
      <c r="W1269" s="563"/>
      <c r="X1269" s="564"/>
      <c r="Y1269" s="563" t="s">
        <v>59</v>
      </c>
      <c r="Z1269" s="563"/>
      <c r="AA1269" s="563"/>
      <c r="AB1269" s="563"/>
      <c r="AC1269" s="563"/>
      <c r="AD1269" s="563"/>
      <c r="AE1269" s="563"/>
      <c r="AF1269" s="563"/>
      <c r="AG1269" s="563"/>
      <c r="AH1269" s="564"/>
    </row>
    <row r="1270" spans="1:34" hidden="1">
      <c r="A1270" s="565"/>
      <c r="B1270" s="566"/>
      <c r="C1270" s="566"/>
      <c r="D1270" s="566"/>
      <c r="E1270" s="566"/>
      <c r="F1270" s="566"/>
      <c r="G1270" s="566"/>
      <c r="H1270" s="566"/>
      <c r="I1270" s="566"/>
      <c r="J1270" s="566"/>
      <c r="K1270" s="566"/>
      <c r="L1270" s="566"/>
      <c r="M1270" s="566"/>
      <c r="N1270" s="567"/>
      <c r="O1270" s="565"/>
      <c r="P1270" s="566"/>
      <c r="Q1270" s="566"/>
      <c r="R1270" s="566"/>
      <c r="S1270" s="566"/>
      <c r="T1270" s="566"/>
      <c r="U1270" s="566"/>
      <c r="V1270" s="566"/>
      <c r="W1270" s="566"/>
      <c r="X1270" s="567"/>
      <c r="Y1270" s="566"/>
      <c r="Z1270" s="566"/>
      <c r="AA1270" s="566"/>
      <c r="AB1270" s="566"/>
      <c r="AC1270" s="566"/>
      <c r="AD1270" s="566"/>
      <c r="AE1270" s="566"/>
      <c r="AF1270" s="566"/>
      <c r="AG1270" s="566"/>
      <c r="AH1270" s="567"/>
    </row>
    <row r="1271" spans="1:34" hidden="1">
      <c r="A1271" s="467" t="s">
        <v>292</v>
      </c>
      <c r="B1271" s="468"/>
      <c r="C1271" s="468"/>
      <c r="D1271" s="468"/>
      <c r="E1271" s="468"/>
      <c r="F1271" s="468"/>
      <c r="G1271" s="468"/>
      <c r="H1271" s="468"/>
      <c r="I1271" s="468"/>
      <c r="J1271" s="468"/>
      <c r="K1271" s="468"/>
      <c r="L1271" s="468"/>
      <c r="M1271" s="468"/>
      <c r="N1271" s="469"/>
      <c r="O1271" s="764"/>
      <c r="P1271" s="765"/>
      <c r="Q1271" s="765"/>
      <c r="R1271" s="765"/>
      <c r="S1271" s="765"/>
      <c r="T1271" s="765"/>
      <c r="U1271" s="765"/>
      <c r="V1271" s="765"/>
      <c r="W1271" s="765"/>
      <c r="X1271" s="766"/>
      <c r="Y1271" s="764"/>
      <c r="Z1271" s="765"/>
      <c r="AA1271" s="765"/>
      <c r="AB1271" s="765"/>
      <c r="AC1271" s="765"/>
      <c r="AD1271" s="765"/>
      <c r="AE1271" s="765"/>
      <c r="AF1271" s="765"/>
      <c r="AG1271" s="765"/>
      <c r="AH1271" s="766"/>
    </row>
    <row r="1272" spans="1:34" hidden="1">
      <c r="A1272" s="467" t="s">
        <v>293</v>
      </c>
      <c r="B1272" s="468"/>
      <c r="C1272" s="468"/>
      <c r="D1272" s="468"/>
      <c r="E1272" s="468"/>
      <c r="F1272" s="468"/>
      <c r="G1272" s="468"/>
      <c r="H1272" s="468"/>
      <c r="I1272" s="468"/>
      <c r="J1272" s="468"/>
      <c r="K1272" s="468"/>
      <c r="L1272" s="468"/>
      <c r="M1272" s="468"/>
      <c r="N1272" s="469"/>
      <c r="O1272" s="764"/>
      <c r="P1272" s="765"/>
      <c r="Q1272" s="765"/>
      <c r="R1272" s="765"/>
      <c r="S1272" s="765"/>
      <c r="T1272" s="765"/>
      <c r="U1272" s="765"/>
      <c r="V1272" s="765"/>
      <c r="W1272" s="765"/>
      <c r="X1272" s="766"/>
      <c r="Y1272" s="764"/>
      <c r="Z1272" s="765"/>
      <c r="AA1272" s="765"/>
      <c r="AB1272" s="765"/>
      <c r="AC1272" s="765"/>
      <c r="AD1272" s="765"/>
      <c r="AE1272" s="765"/>
      <c r="AF1272" s="765"/>
      <c r="AG1272" s="765"/>
      <c r="AH1272" s="766"/>
    </row>
    <row r="1273" spans="1:34" hidden="1">
      <c r="A1273" s="467" t="s">
        <v>294</v>
      </c>
      <c r="B1273" s="468"/>
      <c r="C1273" s="468"/>
      <c r="D1273" s="468"/>
      <c r="E1273" s="468"/>
      <c r="F1273" s="468"/>
      <c r="G1273" s="468"/>
      <c r="H1273" s="468"/>
      <c r="I1273" s="468"/>
      <c r="J1273" s="468"/>
      <c r="K1273" s="468"/>
      <c r="L1273" s="468"/>
      <c r="M1273" s="468"/>
      <c r="N1273" s="469"/>
      <c r="O1273" s="764"/>
      <c r="P1273" s="765"/>
      <c r="Q1273" s="765"/>
      <c r="R1273" s="765"/>
      <c r="S1273" s="765"/>
      <c r="T1273" s="765"/>
      <c r="U1273" s="765"/>
      <c r="V1273" s="765"/>
      <c r="W1273" s="765"/>
      <c r="X1273" s="766"/>
      <c r="Y1273" s="764"/>
      <c r="Z1273" s="765"/>
      <c r="AA1273" s="765"/>
      <c r="AB1273" s="765"/>
      <c r="AC1273" s="765"/>
      <c r="AD1273" s="765"/>
      <c r="AE1273" s="765"/>
      <c r="AF1273" s="765"/>
      <c r="AG1273" s="765"/>
      <c r="AH1273" s="766"/>
    </row>
    <row r="1274" spans="1:34" ht="29.25" hidden="1" customHeight="1">
      <c r="A1274" s="467" t="s">
        <v>295</v>
      </c>
      <c r="B1274" s="468"/>
      <c r="C1274" s="468"/>
      <c r="D1274" s="468"/>
      <c r="E1274" s="468"/>
      <c r="F1274" s="468"/>
      <c r="G1274" s="468"/>
      <c r="H1274" s="468"/>
      <c r="I1274" s="468"/>
      <c r="J1274" s="468"/>
      <c r="K1274" s="468"/>
      <c r="L1274" s="468"/>
      <c r="M1274" s="468"/>
      <c r="N1274" s="469"/>
      <c r="O1274" s="764"/>
      <c r="P1274" s="765"/>
      <c r="Q1274" s="765"/>
      <c r="R1274" s="765"/>
      <c r="S1274" s="765"/>
      <c r="T1274" s="765"/>
      <c r="U1274" s="765"/>
      <c r="V1274" s="765"/>
      <c r="W1274" s="765"/>
      <c r="X1274" s="766"/>
      <c r="Y1274" s="764"/>
      <c r="Z1274" s="765"/>
      <c r="AA1274" s="765"/>
      <c r="AB1274" s="765"/>
      <c r="AC1274" s="765"/>
      <c r="AD1274" s="765"/>
      <c r="AE1274" s="765"/>
      <c r="AF1274" s="765"/>
      <c r="AG1274" s="765"/>
      <c r="AH1274" s="766"/>
    </row>
    <row r="1275" spans="1:34" hidden="1">
      <c r="A1275" s="467" t="s">
        <v>296</v>
      </c>
      <c r="B1275" s="468"/>
      <c r="C1275" s="468"/>
      <c r="D1275" s="468"/>
      <c r="E1275" s="468"/>
      <c r="F1275" s="468"/>
      <c r="G1275" s="468"/>
      <c r="H1275" s="468"/>
      <c r="I1275" s="468"/>
      <c r="J1275" s="468"/>
      <c r="K1275" s="468"/>
      <c r="L1275" s="468"/>
      <c r="M1275" s="468"/>
      <c r="N1275" s="469"/>
      <c r="O1275" s="764"/>
      <c r="P1275" s="765"/>
      <c r="Q1275" s="765"/>
      <c r="R1275" s="765"/>
      <c r="S1275" s="765"/>
      <c r="T1275" s="765"/>
      <c r="U1275" s="765"/>
      <c r="V1275" s="765"/>
      <c r="W1275" s="765"/>
      <c r="X1275" s="766"/>
      <c r="Y1275" s="764"/>
      <c r="Z1275" s="765"/>
      <c r="AA1275" s="765"/>
      <c r="AB1275" s="765"/>
      <c r="AC1275" s="765"/>
      <c r="AD1275" s="765"/>
      <c r="AE1275" s="765"/>
      <c r="AF1275" s="765"/>
      <c r="AG1275" s="765"/>
      <c r="AH1275" s="766"/>
    </row>
    <row r="1276" spans="1:34" hidden="1">
      <c r="A1276" s="467" t="s">
        <v>297</v>
      </c>
      <c r="B1276" s="468"/>
      <c r="C1276" s="468"/>
      <c r="D1276" s="468"/>
      <c r="E1276" s="468"/>
      <c r="F1276" s="468"/>
      <c r="G1276" s="468"/>
      <c r="H1276" s="468"/>
      <c r="I1276" s="468"/>
      <c r="J1276" s="468"/>
      <c r="K1276" s="468"/>
      <c r="L1276" s="468"/>
      <c r="M1276" s="468"/>
      <c r="N1276" s="469"/>
      <c r="O1276" s="767">
        <v>3119</v>
      </c>
      <c r="P1276" s="768"/>
      <c r="Q1276" s="768"/>
      <c r="R1276" s="768"/>
      <c r="S1276" s="768"/>
      <c r="T1276" s="768"/>
      <c r="U1276" s="768"/>
      <c r="V1276" s="768"/>
      <c r="W1276" s="768"/>
      <c r="X1276" s="769"/>
      <c r="Y1276" s="764"/>
      <c r="Z1276" s="765"/>
      <c r="AA1276" s="765"/>
      <c r="AB1276" s="765"/>
      <c r="AC1276" s="765"/>
      <c r="AD1276" s="765"/>
      <c r="AE1276" s="765"/>
      <c r="AF1276" s="765"/>
      <c r="AG1276" s="765"/>
      <c r="AH1276" s="766"/>
    </row>
    <row r="1277" spans="1:34" hidden="1">
      <c r="A1277" s="467" t="s">
        <v>298</v>
      </c>
      <c r="B1277" s="468"/>
      <c r="C1277" s="468"/>
      <c r="D1277" s="468"/>
      <c r="E1277" s="468"/>
      <c r="F1277" s="468"/>
      <c r="G1277" s="468"/>
      <c r="H1277" s="468"/>
      <c r="I1277" s="468"/>
      <c r="J1277" s="468"/>
      <c r="K1277" s="468"/>
      <c r="L1277" s="468"/>
      <c r="M1277" s="468"/>
      <c r="N1277" s="469"/>
      <c r="O1277" s="764"/>
      <c r="P1277" s="765"/>
      <c r="Q1277" s="765"/>
      <c r="R1277" s="765"/>
      <c r="S1277" s="765"/>
      <c r="T1277" s="765"/>
      <c r="U1277" s="765"/>
      <c r="V1277" s="765"/>
      <c r="W1277" s="765"/>
      <c r="X1277" s="766"/>
      <c r="Y1277" s="764"/>
      <c r="Z1277" s="765"/>
      <c r="AA1277" s="765"/>
      <c r="AB1277" s="765"/>
      <c r="AC1277" s="765"/>
      <c r="AD1277" s="765"/>
      <c r="AE1277" s="765"/>
      <c r="AF1277" s="765"/>
      <c r="AG1277" s="765"/>
      <c r="AH1277" s="766"/>
    </row>
    <row r="1278" spans="1:34" hidden="1">
      <c r="A1278" s="5"/>
      <c r="B1278" s="5"/>
      <c r="C1278" s="5"/>
      <c r="D1278" s="5"/>
      <c r="E1278" s="5"/>
      <c r="F1278" s="5"/>
      <c r="G1278" s="5"/>
      <c r="H1278" s="5"/>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row>
    <row r="1279" spans="1:34" hidden="1">
      <c r="A1279" s="501" t="s">
        <v>1355</v>
      </c>
      <c r="B1279" s="501"/>
      <c r="C1279" s="501"/>
      <c r="D1279" s="501"/>
      <c r="E1279" s="501"/>
      <c r="F1279" s="501"/>
      <c r="G1279" s="501"/>
      <c r="H1279" s="501"/>
      <c r="I1279" s="501"/>
      <c r="J1279" s="501"/>
      <c r="K1279" s="501"/>
      <c r="L1279" s="501"/>
      <c r="M1279" s="501"/>
      <c r="N1279" s="501"/>
      <c r="O1279" s="501"/>
      <c r="P1279" s="501"/>
      <c r="Q1279" s="501"/>
      <c r="R1279" s="501"/>
      <c r="S1279" s="501"/>
      <c r="T1279" s="501"/>
      <c r="U1279" s="501"/>
      <c r="V1279" s="501"/>
      <c r="W1279" s="501"/>
      <c r="X1279" s="501"/>
      <c r="Y1279" s="501"/>
      <c r="Z1279" s="501"/>
      <c r="AA1279" s="501"/>
      <c r="AB1279" s="501"/>
      <c r="AC1279" s="501"/>
      <c r="AD1279" s="501"/>
      <c r="AE1279" s="501"/>
      <c r="AF1279" s="501"/>
      <c r="AG1279" s="501"/>
      <c r="AH1279" s="501"/>
    </row>
    <row r="1280" spans="1:34" hidden="1">
      <c r="A1280" s="5"/>
      <c r="B1280" s="5"/>
      <c r="C1280" s="5"/>
      <c r="D1280" s="5"/>
      <c r="E1280" s="5"/>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row>
    <row r="1281" spans="1:37" hidden="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row>
    <row r="1282" spans="1:37" hidden="1">
      <c r="A1282" s="501" t="s">
        <v>1354</v>
      </c>
      <c r="B1282" s="501"/>
      <c r="C1282" s="501"/>
      <c r="D1282" s="501"/>
      <c r="E1282" s="501"/>
      <c r="F1282" s="501"/>
      <c r="G1282" s="501"/>
      <c r="H1282" s="501"/>
      <c r="I1282" s="501"/>
      <c r="J1282" s="501"/>
      <c r="K1282" s="501"/>
      <c r="L1282" s="501"/>
      <c r="M1282" s="501"/>
      <c r="N1282" s="501"/>
      <c r="O1282" s="501"/>
      <c r="P1282" s="501"/>
      <c r="Q1282" s="501"/>
      <c r="R1282" s="501"/>
      <c r="S1282" s="501"/>
      <c r="T1282" s="501"/>
      <c r="U1282" s="501"/>
      <c r="V1282" s="501"/>
      <c r="W1282" s="501"/>
      <c r="X1282" s="501"/>
      <c r="Y1282" s="501"/>
      <c r="Z1282" s="501"/>
      <c r="AA1282" s="501"/>
      <c r="AB1282" s="501"/>
      <c r="AC1282" s="501"/>
      <c r="AD1282" s="501"/>
      <c r="AE1282" s="501"/>
      <c r="AF1282" s="501"/>
      <c r="AG1282" s="501"/>
      <c r="AH1282" s="501"/>
    </row>
    <row r="1283" spans="1:37" hidden="1">
      <c r="A1283" s="501"/>
      <c r="B1283" s="501"/>
      <c r="C1283" s="501"/>
      <c r="D1283" s="501"/>
      <c r="E1283" s="501"/>
      <c r="F1283" s="501"/>
      <c r="G1283" s="501"/>
      <c r="H1283" s="501"/>
      <c r="I1283" s="501"/>
      <c r="J1283" s="501"/>
      <c r="K1283" s="501"/>
      <c r="L1283" s="501"/>
      <c r="M1283" s="501"/>
      <c r="N1283" s="501"/>
      <c r="O1283" s="501"/>
      <c r="P1283" s="501"/>
      <c r="Q1283" s="501"/>
      <c r="R1283" s="501"/>
      <c r="S1283" s="501"/>
      <c r="T1283" s="501"/>
      <c r="U1283" s="501"/>
      <c r="V1283" s="501"/>
      <c r="W1283" s="501"/>
      <c r="X1283" s="501"/>
      <c r="Y1283" s="501"/>
      <c r="Z1283" s="501"/>
      <c r="AA1283" s="501"/>
      <c r="AB1283" s="501"/>
      <c r="AC1283" s="501"/>
      <c r="AD1283" s="501"/>
      <c r="AE1283" s="501"/>
      <c r="AF1283" s="501"/>
      <c r="AG1283" s="501"/>
      <c r="AH1283" s="501"/>
    </row>
    <row r="1284" spans="1:37">
      <c r="A1284" s="913"/>
      <c r="B1284" s="913"/>
      <c r="C1284" s="913"/>
      <c r="D1284" s="913"/>
      <c r="E1284" s="913"/>
      <c r="F1284" s="913"/>
      <c r="G1284" s="913"/>
      <c r="H1284" s="913"/>
      <c r="I1284" s="913"/>
      <c r="J1284" s="913"/>
      <c r="K1284" s="913"/>
      <c r="L1284" s="913"/>
      <c r="M1284" s="913"/>
      <c r="N1284" s="913"/>
      <c r="O1284" s="913"/>
      <c r="P1284" s="913"/>
      <c r="Q1284" s="913"/>
      <c r="R1284" s="913"/>
      <c r="S1284" s="913"/>
      <c r="T1284" s="913"/>
      <c r="U1284" s="913"/>
      <c r="V1284" s="913"/>
      <c r="W1284" s="913"/>
      <c r="X1284" s="913"/>
      <c r="Y1284" s="913"/>
      <c r="Z1284" s="913"/>
      <c r="AA1284" s="913"/>
      <c r="AB1284" s="913"/>
      <c r="AC1284" s="913"/>
      <c r="AD1284" s="913"/>
      <c r="AE1284" s="913"/>
      <c r="AF1284" s="913"/>
      <c r="AG1284" s="913"/>
      <c r="AH1284" s="913"/>
      <c r="AK1284" s="215"/>
    </row>
    <row r="1285" spans="1:37">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K1285" s="215"/>
    </row>
    <row r="1286" spans="1:37">
      <c r="A1286" s="5"/>
      <c r="B1286" s="5"/>
      <c r="C1286" s="5"/>
      <c r="D1286" s="5"/>
      <c r="E1286" s="5"/>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K1286" s="215"/>
    </row>
    <row r="1287" spans="1:37">
      <c r="A1287" s="13" t="s">
        <v>299</v>
      </c>
      <c r="B1287" s="13"/>
      <c r="C1287" s="13"/>
      <c r="D1287" s="13" t="s">
        <v>300</v>
      </c>
      <c r="E1287" s="13"/>
      <c r="F1287" s="13"/>
      <c r="G1287" s="13"/>
      <c r="H1287" s="13"/>
      <c r="I1287" s="13"/>
      <c r="J1287" s="13"/>
      <c r="K1287" s="13"/>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K1287" s="215"/>
    </row>
    <row r="1288" spans="1:37">
      <c r="A1288" s="5"/>
      <c r="B1288" s="5"/>
      <c r="C1288" s="5"/>
      <c r="D1288" s="5"/>
      <c r="E1288" s="5"/>
      <c r="F1288" s="5"/>
      <c r="G1288" s="5"/>
      <c r="H1288" s="5"/>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K1288" s="216"/>
    </row>
    <row r="1289" spans="1:37">
      <c r="A1289" s="15" t="s">
        <v>301</v>
      </c>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K1289" s="211"/>
    </row>
    <row r="1290" spans="1:37">
      <c r="A1290" s="5"/>
      <c r="B1290" s="5"/>
      <c r="C1290" s="5"/>
      <c r="D1290" s="5"/>
      <c r="E1290" s="5"/>
      <c r="F1290" s="5"/>
      <c r="G1290" s="5"/>
      <c r="H1290" s="5"/>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row>
    <row r="1291" spans="1:37">
      <c r="A1291" s="501" t="s">
        <v>302</v>
      </c>
      <c r="B1291" s="501"/>
      <c r="C1291" s="501"/>
      <c r="D1291" s="501"/>
      <c r="E1291" s="501"/>
      <c r="F1291" s="501"/>
      <c r="G1291" s="501"/>
      <c r="H1291" s="501"/>
      <c r="I1291" s="501"/>
      <c r="J1291" s="501"/>
      <c r="K1291" s="501"/>
      <c r="L1291" s="501"/>
      <c r="M1291" s="501"/>
      <c r="N1291" s="501"/>
      <c r="O1291" s="501"/>
      <c r="P1291" s="501"/>
      <c r="Q1291" s="501"/>
      <c r="R1291" s="501"/>
      <c r="S1291" s="501"/>
      <c r="T1291" s="501"/>
      <c r="U1291" s="501"/>
      <c r="V1291" s="501"/>
      <c r="W1291" s="501"/>
      <c r="X1291" s="501"/>
      <c r="Y1291" s="501"/>
      <c r="Z1291" s="501"/>
      <c r="AA1291" s="501"/>
      <c r="AB1291" s="501"/>
      <c r="AC1291" s="501"/>
      <c r="AD1291" s="501"/>
      <c r="AE1291" s="501"/>
      <c r="AF1291" s="501"/>
      <c r="AG1291" s="501"/>
      <c r="AH1291" s="501"/>
    </row>
    <row r="1292" spans="1:37">
      <c r="A1292" s="501"/>
      <c r="B1292" s="501"/>
      <c r="C1292" s="501"/>
      <c r="D1292" s="501"/>
      <c r="E1292" s="501"/>
      <c r="F1292" s="501"/>
      <c r="G1292" s="501"/>
      <c r="H1292" s="501"/>
      <c r="I1292" s="501"/>
      <c r="J1292" s="501"/>
      <c r="K1292" s="501"/>
      <c r="L1292" s="501"/>
      <c r="M1292" s="501"/>
      <c r="N1292" s="501"/>
      <c r="O1292" s="501"/>
      <c r="P1292" s="501"/>
      <c r="Q1292" s="501"/>
      <c r="R1292" s="501"/>
      <c r="S1292" s="501"/>
      <c r="T1292" s="501"/>
      <c r="U1292" s="501"/>
      <c r="V1292" s="501"/>
      <c r="W1292" s="501"/>
      <c r="X1292" s="501"/>
      <c r="Y1292" s="501"/>
      <c r="Z1292" s="501"/>
      <c r="AA1292" s="501"/>
      <c r="AB1292" s="501"/>
      <c r="AC1292" s="501"/>
      <c r="AD1292" s="501"/>
      <c r="AE1292" s="501"/>
      <c r="AF1292" s="501"/>
      <c r="AG1292" s="501"/>
      <c r="AH1292" s="501"/>
    </row>
    <row r="1293" spans="1:37">
      <c r="A1293" s="5"/>
      <c r="B1293" s="5"/>
      <c r="C1293" s="5"/>
      <c r="D1293" s="5"/>
      <c r="E1293" s="5"/>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row>
    <row r="1294" spans="1:37" ht="33" customHeight="1">
      <c r="A1294" s="562" t="s">
        <v>1479</v>
      </c>
      <c r="B1294" s="563"/>
      <c r="C1294" s="563"/>
      <c r="D1294" s="563"/>
      <c r="E1294" s="563"/>
      <c r="F1294" s="563"/>
      <c r="G1294" s="563"/>
      <c r="H1294" s="563"/>
      <c r="I1294" s="563"/>
      <c r="J1294" s="564"/>
      <c r="K1294" s="559" t="s">
        <v>324</v>
      </c>
      <c r="L1294" s="560"/>
      <c r="M1294" s="560"/>
      <c r="N1294" s="560"/>
      <c r="O1294" s="560"/>
      <c r="P1294" s="560"/>
      <c r="Q1294" s="560"/>
      <c r="R1294" s="561"/>
      <c r="S1294" s="559" t="s">
        <v>326</v>
      </c>
      <c r="T1294" s="560"/>
      <c r="U1294" s="560"/>
      <c r="V1294" s="560"/>
      <c r="W1294" s="560"/>
      <c r="X1294" s="560"/>
      <c r="Y1294" s="560"/>
      <c r="Z1294" s="561"/>
      <c r="AA1294" s="559" t="s">
        <v>1480</v>
      </c>
      <c r="AB1294" s="560"/>
      <c r="AC1294" s="560"/>
      <c r="AD1294" s="560"/>
      <c r="AE1294" s="560"/>
      <c r="AF1294" s="560"/>
      <c r="AG1294" s="560"/>
      <c r="AH1294" s="561"/>
    </row>
    <row r="1295" spans="1:37" ht="36" customHeight="1">
      <c r="A1295" s="565"/>
      <c r="B1295" s="566"/>
      <c r="C1295" s="566"/>
      <c r="D1295" s="566"/>
      <c r="E1295" s="566"/>
      <c r="F1295" s="566"/>
      <c r="G1295" s="566"/>
      <c r="H1295" s="566"/>
      <c r="I1295" s="566"/>
      <c r="J1295" s="567"/>
      <c r="K1295" s="559" t="s">
        <v>58</v>
      </c>
      <c r="L1295" s="560"/>
      <c r="M1295" s="560"/>
      <c r="N1295" s="561"/>
      <c r="O1295" s="559" t="s">
        <v>303</v>
      </c>
      <c r="P1295" s="560"/>
      <c r="Q1295" s="560"/>
      <c r="R1295" s="561"/>
      <c r="S1295" s="559" t="s">
        <v>58</v>
      </c>
      <c r="T1295" s="560"/>
      <c r="U1295" s="560"/>
      <c r="V1295" s="561"/>
      <c r="W1295" s="559" t="s">
        <v>303</v>
      </c>
      <c r="X1295" s="560"/>
      <c r="Y1295" s="560"/>
      <c r="Z1295" s="561"/>
      <c r="AA1295" s="559" t="s">
        <v>58</v>
      </c>
      <c r="AB1295" s="560"/>
      <c r="AC1295" s="560"/>
      <c r="AD1295" s="561"/>
      <c r="AE1295" s="559" t="s">
        <v>303</v>
      </c>
      <c r="AF1295" s="560"/>
      <c r="AG1295" s="560"/>
      <c r="AH1295" s="561"/>
    </row>
    <row r="1296" spans="1:37">
      <c r="A1296" s="470" t="s">
        <v>40</v>
      </c>
      <c r="B1296" s="471"/>
      <c r="C1296" s="471"/>
      <c r="D1296" s="471"/>
      <c r="E1296" s="471"/>
      <c r="F1296" s="471"/>
      <c r="G1296" s="471"/>
      <c r="H1296" s="471"/>
      <c r="I1296" s="471"/>
      <c r="J1296" s="472"/>
      <c r="K1296" s="616" t="s">
        <v>114</v>
      </c>
      <c r="L1296" s="617"/>
      <c r="M1296" s="617"/>
      <c r="N1296" s="618"/>
      <c r="O1296" s="616" t="s">
        <v>42</v>
      </c>
      <c r="P1296" s="617"/>
      <c r="Q1296" s="617"/>
      <c r="R1296" s="618"/>
      <c r="S1296" s="616" t="s">
        <v>43</v>
      </c>
      <c r="T1296" s="617"/>
      <c r="U1296" s="617"/>
      <c r="V1296" s="618"/>
      <c r="W1296" s="616" t="s">
        <v>44</v>
      </c>
      <c r="X1296" s="617"/>
      <c r="Y1296" s="617"/>
      <c r="Z1296" s="618"/>
      <c r="AA1296" s="616" t="s">
        <v>45</v>
      </c>
      <c r="AB1296" s="617"/>
      <c r="AC1296" s="617"/>
      <c r="AD1296" s="618"/>
      <c r="AE1296" s="616" t="s">
        <v>46</v>
      </c>
      <c r="AF1296" s="617"/>
      <c r="AG1296" s="617"/>
      <c r="AH1296" s="618"/>
    </row>
    <row r="1297" spans="1:35">
      <c r="A1297" s="619" t="s">
        <v>1390</v>
      </c>
      <c r="B1297" s="620"/>
      <c r="C1297" s="620"/>
      <c r="D1297" s="620"/>
      <c r="E1297" s="620"/>
      <c r="F1297" s="620"/>
      <c r="G1297" s="620"/>
      <c r="H1297" s="620"/>
      <c r="I1297" s="620"/>
      <c r="J1297" s="621"/>
      <c r="K1297" s="510">
        <v>13996292</v>
      </c>
      <c r="L1297" s="511"/>
      <c r="M1297" s="511"/>
      <c r="N1297" s="512"/>
      <c r="O1297" s="476">
        <v>12648887</v>
      </c>
      <c r="P1297" s="477"/>
      <c r="Q1297" s="477"/>
      <c r="R1297" s="478"/>
      <c r="S1297" s="476"/>
      <c r="T1297" s="477"/>
      <c r="U1297" s="477"/>
      <c r="V1297" s="478"/>
      <c r="W1297" s="476"/>
      <c r="X1297" s="477"/>
      <c r="Y1297" s="477"/>
      <c r="Z1297" s="478"/>
      <c r="AA1297" s="476"/>
      <c r="AB1297" s="477"/>
      <c r="AC1297" s="477"/>
      <c r="AD1297" s="478"/>
      <c r="AE1297" s="476"/>
      <c r="AF1297" s="477"/>
      <c r="AG1297" s="477"/>
      <c r="AH1297" s="478"/>
    </row>
    <row r="1298" spans="1:35">
      <c r="A1298" s="619" t="s">
        <v>1391</v>
      </c>
      <c r="B1298" s="620"/>
      <c r="C1298" s="620"/>
      <c r="D1298" s="620"/>
      <c r="E1298" s="620"/>
      <c r="F1298" s="620"/>
      <c r="G1298" s="620"/>
      <c r="H1298" s="620"/>
      <c r="I1298" s="620"/>
      <c r="J1298" s="621"/>
      <c r="K1298" s="510">
        <v>7335909</v>
      </c>
      <c r="L1298" s="511"/>
      <c r="M1298" s="511"/>
      <c r="N1298" s="512"/>
      <c r="O1298" s="476">
        <v>7699323</v>
      </c>
      <c r="P1298" s="477"/>
      <c r="Q1298" s="477"/>
      <c r="R1298" s="478"/>
      <c r="S1298" s="476"/>
      <c r="T1298" s="477"/>
      <c r="U1298" s="477"/>
      <c r="V1298" s="478"/>
      <c r="W1298" s="476"/>
      <c r="X1298" s="477"/>
      <c r="Y1298" s="477"/>
      <c r="Z1298" s="478"/>
      <c r="AA1298" s="476"/>
      <c r="AB1298" s="477"/>
      <c r="AC1298" s="477"/>
      <c r="AD1298" s="478"/>
      <c r="AE1298" s="476"/>
      <c r="AF1298" s="477"/>
      <c r="AG1298" s="477"/>
      <c r="AH1298" s="478"/>
    </row>
    <row r="1299" spans="1:35">
      <c r="A1299" s="619" t="s">
        <v>1392</v>
      </c>
      <c r="B1299" s="620"/>
      <c r="C1299" s="620"/>
      <c r="D1299" s="620"/>
      <c r="E1299" s="620"/>
      <c r="F1299" s="620"/>
      <c r="G1299" s="620"/>
      <c r="H1299" s="620"/>
      <c r="I1299" s="620"/>
      <c r="J1299" s="621"/>
      <c r="K1299" s="510">
        <v>3667955</v>
      </c>
      <c r="L1299" s="511"/>
      <c r="M1299" s="511"/>
      <c r="N1299" s="512"/>
      <c r="O1299" s="476">
        <v>3299710</v>
      </c>
      <c r="P1299" s="477"/>
      <c r="Q1299" s="477"/>
      <c r="R1299" s="478"/>
      <c r="S1299" s="476"/>
      <c r="T1299" s="477"/>
      <c r="U1299" s="477"/>
      <c r="V1299" s="478"/>
      <c r="W1299" s="476"/>
      <c r="X1299" s="477"/>
      <c r="Y1299" s="477"/>
      <c r="Z1299" s="478"/>
      <c r="AA1299" s="476"/>
      <c r="AB1299" s="477"/>
      <c r="AC1299" s="477"/>
      <c r="AD1299" s="478"/>
      <c r="AE1299" s="476"/>
      <c r="AF1299" s="477"/>
      <c r="AG1299" s="477"/>
      <c r="AH1299" s="478"/>
    </row>
    <row r="1300" spans="1:35">
      <c r="A1300" s="619" t="s">
        <v>1393</v>
      </c>
      <c r="B1300" s="620"/>
      <c r="C1300" s="620"/>
      <c r="D1300" s="620"/>
      <c r="E1300" s="620"/>
      <c r="F1300" s="620"/>
      <c r="G1300" s="620"/>
      <c r="H1300" s="620"/>
      <c r="I1300" s="620"/>
      <c r="J1300" s="621"/>
      <c r="K1300" s="510">
        <v>1309984</v>
      </c>
      <c r="L1300" s="511"/>
      <c r="M1300" s="511"/>
      <c r="N1300" s="512"/>
      <c r="O1300" s="476">
        <v>2971318</v>
      </c>
      <c r="P1300" s="477"/>
      <c r="Q1300" s="477"/>
      <c r="R1300" s="478"/>
      <c r="S1300" s="476">
        <v>583425</v>
      </c>
      <c r="T1300" s="477"/>
      <c r="U1300" s="477"/>
      <c r="V1300" s="478"/>
      <c r="W1300" s="476">
        <v>635321</v>
      </c>
      <c r="X1300" s="477"/>
      <c r="Y1300" s="477"/>
      <c r="Z1300" s="478"/>
      <c r="AA1300" s="476">
        <v>289654</v>
      </c>
      <c r="AB1300" s="477"/>
      <c r="AC1300" s="477"/>
      <c r="AD1300" s="478"/>
      <c r="AE1300" s="476">
        <v>243022</v>
      </c>
      <c r="AF1300" s="477"/>
      <c r="AG1300" s="477"/>
      <c r="AH1300" s="478"/>
      <c r="AI1300" t="str">
        <f>IF(ROUND(O1301+W1301+AE1301-VZAS!E3-VZAS!E7,0)=0,"","CHYBA")</f>
        <v/>
      </c>
    </row>
    <row r="1301" spans="1:35">
      <c r="A1301" s="673" t="s">
        <v>39</v>
      </c>
      <c r="B1301" s="674"/>
      <c r="C1301" s="674"/>
      <c r="D1301" s="674"/>
      <c r="E1301" s="674"/>
      <c r="F1301" s="674"/>
      <c r="G1301" s="674"/>
      <c r="H1301" s="674"/>
      <c r="I1301" s="674"/>
      <c r="J1301" s="675"/>
      <c r="K1301" s="752">
        <v>26310140</v>
      </c>
      <c r="L1301" s="753"/>
      <c r="M1301" s="753"/>
      <c r="N1301" s="754"/>
      <c r="O1301" s="761">
        <v>26619238</v>
      </c>
      <c r="P1301" s="762"/>
      <c r="Q1301" s="762"/>
      <c r="R1301" s="763"/>
      <c r="S1301" s="761">
        <v>583425</v>
      </c>
      <c r="T1301" s="762"/>
      <c r="U1301" s="762"/>
      <c r="V1301" s="763"/>
      <c r="W1301" s="761">
        <v>635321</v>
      </c>
      <c r="X1301" s="762"/>
      <c r="Y1301" s="762"/>
      <c r="Z1301" s="763"/>
      <c r="AA1301" s="761">
        <v>289654</v>
      </c>
      <c r="AB1301" s="762"/>
      <c r="AC1301" s="762"/>
      <c r="AD1301" s="763"/>
      <c r="AE1301" s="761">
        <v>243022</v>
      </c>
      <c r="AF1301" s="762"/>
      <c r="AG1301" s="762"/>
      <c r="AH1301" s="763"/>
    </row>
    <row r="1302" spans="1:35">
      <c r="A1302" s="5"/>
      <c r="B1302" s="5"/>
      <c r="C1302" s="5"/>
      <c r="D1302" s="5"/>
      <c r="E1302" s="5"/>
      <c r="F1302" s="5"/>
      <c r="G1302" s="5"/>
      <c r="H1302" s="5"/>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row>
    <row r="1303" spans="1:35">
      <c r="A1303" s="5"/>
      <c r="B1303" s="5"/>
      <c r="C1303" s="5"/>
      <c r="D1303" s="5"/>
      <c r="E1303" s="5"/>
      <c r="F1303" s="5"/>
      <c r="G1303" s="5"/>
      <c r="H1303" s="5"/>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row>
    <row r="1304" spans="1:35">
      <c r="A1304" s="15" t="s">
        <v>304</v>
      </c>
      <c r="B1304" s="5"/>
      <c r="C1304" s="5"/>
      <c r="D1304" s="5"/>
      <c r="E1304" s="5"/>
      <c r="F1304" s="5"/>
      <c r="G1304" s="5"/>
      <c r="H1304" s="5"/>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row>
    <row r="1305" spans="1:35">
      <c r="A1305" s="5"/>
      <c r="B1305" s="5"/>
      <c r="C1305" s="5"/>
      <c r="D1305" s="5"/>
      <c r="E1305" s="5"/>
      <c r="F1305" s="5"/>
      <c r="G1305" s="5"/>
      <c r="H1305" s="5"/>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row>
    <row r="1306" spans="1:35">
      <c r="A1306" s="5" t="s">
        <v>305</v>
      </c>
      <c r="B1306" s="5"/>
      <c r="C1306" s="5"/>
      <c r="D1306" s="5"/>
      <c r="E1306" s="5"/>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row>
    <row r="1307" spans="1:35">
      <c r="A1307" s="5"/>
      <c r="B1307" s="5"/>
      <c r="C1307" s="5"/>
      <c r="D1307" s="5"/>
      <c r="E1307" s="5"/>
      <c r="F1307" s="5"/>
      <c r="G1307" s="5"/>
      <c r="H1307" s="5"/>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row>
    <row r="1308" spans="1:35" ht="27.75" customHeight="1">
      <c r="A1308" s="628" t="s">
        <v>133</v>
      </c>
      <c r="B1308" s="629"/>
      <c r="C1308" s="629"/>
      <c r="D1308" s="629"/>
      <c r="E1308" s="629"/>
      <c r="F1308" s="629"/>
      <c r="G1308" s="629"/>
      <c r="H1308" s="629"/>
      <c r="I1308" s="630"/>
      <c r="J1308" s="559" t="s">
        <v>58</v>
      </c>
      <c r="K1308" s="560"/>
      <c r="L1308" s="560"/>
      <c r="M1308" s="560"/>
      <c r="N1308" s="561"/>
      <c r="O1308" s="559" t="s">
        <v>59</v>
      </c>
      <c r="P1308" s="560"/>
      <c r="Q1308" s="560"/>
      <c r="R1308" s="560"/>
      <c r="S1308" s="560"/>
      <c r="T1308" s="560"/>
      <c r="U1308" s="560"/>
      <c r="V1308" s="560"/>
      <c r="W1308" s="560"/>
      <c r="X1308" s="561"/>
      <c r="Y1308" s="559" t="s">
        <v>306</v>
      </c>
      <c r="Z1308" s="560"/>
      <c r="AA1308" s="560"/>
      <c r="AB1308" s="560"/>
      <c r="AC1308" s="560"/>
      <c r="AD1308" s="560"/>
      <c r="AE1308" s="560"/>
      <c r="AF1308" s="560"/>
      <c r="AG1308" s="560"/>
      <c r="AH1308" s="561"/>
    </row>
    <row r="1309" spans="1:35" ht="45" customHeight="1">
      <c r="A1309" s="634"/>
      <c r="B1309" s="635"/>
      <c r="C1309" s="635"/>
      <c r="D1309" s="635"/>
      <c r="E1309" s="635"/>
      <c r="F1309" s="635"/>
      <c r="G1309" s="635"/>
      <c r="H1309" s="635"/>
      <c r="I1309" s="636"/>
      <c r="J1309" s="559" t="s">
        <v>307</v>
      </c>
      <c r="K1309" s="560"/>
      <c r="L1309" s="560"/>
      <c r="M1309" s="560"/>
      <c r="N1309" s="561"/>
      <c r="O1309" s="559" t="s">
        <v>307</v>
      </c>
      <c r="P1309" s="560"/>
      <c r="Q1309" s="560"/>
      <c r="R1309" s="560"/>
      <c r="S1309" s="561"/>
      <c r="T1309" s="559" t="s">
        <v>1481</v>
      </c>
      <c r="U1309" s="560"/>
      <c r="V1309" s="560"/>
      <c r="W1309" s="560"/>
      <c r="X1309" s="561"/>
      <c r="Y1309" s="559" t="s">
        <v>58</v>
      </c>
      <c r="Z1309" s="560"/>
      <c r="AA1309" s="560"/>
      <c r="AB1309" s="560"/>
      <c r="AC1309" s="561"/>
      <c r="AD1309" s="559" t="s">
        <v>59</v>
      </c>
      <c r="AE1309" s="560"/>
      <c r="AF1309" s="560"/>
      <c r="AG1309" s="560"/>
      <c r="AH1309" s="561"/>
    </row>
    <row r="1310" spans="1:35">
      <c r="A1310" s="470" t="s">
        <v>40</v>
      </c>
      <c r="B1310" s="471"/>
      <c r="C1310" s="471"/>
      <c r="D1310" s="471"/>
      <c r="E1310" s="471"/>
      <c r="F1310" s="471"/>
      <c r="G1310" s="471"/>
      <c r="H1310" s="471"/>
      <c r="I1310" s="472"/>
      <c r="J1310" s="470" t="s">
        <v>114</v>
      </c>
      <c r="K1310" s="471"/>
      <c r="L1310" s="471"/>
      <c r="M1310" s="471"/>
      <c r="N1310" s="472"/>
      <c r="O1310" s="470" t="s">
        <v>42</v>
      </c>
      <c r="P1310" s="471"/>
      <c r="Q1310" s="471"/>
      <c r="R1310" s="471"/>
      <c r="S1310" s="472"/>
      <c r="T1310" s="470" t="s">
        <v>43</v>
      </c>
      <c r="U1310" s="471"/>
      <c r="V1310" s="471"/>
      <c r="W1310" s="471"/>
      <c r="X1310" s="472"/>
      <c r="Y1310" s="470" t="s">
        <v>44</v>
      </c>
      <c r="Z1310" s="471"/>
      <c r="AA1310" s="471"/>
      <c r="AB1310" s="471"/>
      <c r="AC1310" s="472"/>
      <c r="AD1310" s="702" t="s">
        <v>45</v>
      </c>
      <c r="AE1310" s="703"/>
      <c r="AF1310" s="703"/>
      <c r="AG1310" s="703"/>
      <c r="AH1310" s="704"/>
    </row>
    <row r="1311" spans="1:35">
      <c r="A1311" s="467" t="s">
        <v>1482</v>
      </c>
      <c r="B1311" s="468"/>
      <c r="C1311" s="468"/>
      <c r="D1311" s="468"/>
      <c r="E1311" s="468"/>
      <c r="F1311" s="468"/>
      <c r="G1311" s="468"/>
      <c r="H1311" s="468"/>
      <c r="I1311" s="469"/>
      <c r="J1311" s="476">
        <v>1463587</v>
      </c>
      <c r="K1311" s="477"/>
      <c r="L1311" s="477"/>
      <c r="M1311" s="477"/>
      <c r="N1311" s="478"/>
      <c r="O1311" s="476">
        <v>1187789</v>
      </c>
      <c r="P1311" s="477"/>
      <c r="Q1311" s="477"/>
      <c r="R1311" s="477"/>
      <c r="S1311" s="478"/>
      <c r="T1311" s="476">
        <v>1240397</v>
      </c>
      <c r="U1311" s="477"/>
      <c r="V1311" s="477"/>
      <c r="W1311" s="477"/>
      <c r="X1311" s="478"/>
      <c r="Y1311" s="510">
        <v>275798</v>
      </c>
      <c r="Z1311" s="511"/>
      <c r="AA1311" s="511"/>
      <c r="AB1311" s="511"/>
      <c r="AC1311" s="512"/>
      <c r="AD1311" s="510">
        <v>-52608</v>
      </c>
      <c r="AE1311" s="511"/>
      <c r="AF1311" s="511"/>
      <c r="AG1311" s="511"/>
      <c r="AH1311" s="512"/>
      <c r="AI1311" s="154"/>
    </row>
    <row r="1312" spans="1:35">
      <c r="A1312" s="467" t="s">
        <v>309</v>
      </c>
      <c r="B1312" s="468"/>
      <c r="C1312" s="468"/>
      <c r="D1312" s="468"/>
      <c r="E1312" s="468"/>
      <c r="F1312" s="468"/>
      <c r="G1312" s="468"/>
      <c r="H1312" s="468"/>
      <c r="I1312" s="469"/>
      <c r="J1312" s="476">
        <v>645917</v>
      </c>
      <c r="K1312" s="477"/>
      <c r="L1312" s="477"/>
      <c r="M1312" s="477"/>
      <c r="N1312" s="478"/>
      <c r="O1312" s="476">
        <v>777518</v>
      </c>
      <c r="P1312" s="477"/>
      <c r="Q1312" s="477"/>
      <c r="R1312" s="477"/>
      <c r="S1312" s="478"/>
      <c r="T1312" s="476">
        <v>819034</v>
      </c>
      <c r="U1312" s="477"/>
      <c r="V1312" s="477"/>
      <c r="W1312" s="477"/>
      <c r="X1312" s="478"/>
      <c r="Y1312" s="510">
        <v>-131601</v>
      </c>
      <c r="Z1312" s="511"/>
      <c r="AA1312" s="511"/>
      <c r="AB1312" s="511"/>
      <c r="AC1312" s="512"/>
      <c r="AD1312" s="510">
        <v>-41516</v>
      </c>
      <c r="AE1312" s="511"/>
      <c r="AF1312" s="511"/>
      <c r="AG1312" s="511"/>
      <c r="AH1312" s="512"/>
    </row>
    <row r="1313" spans="1:35">
      <c r="A1313" s="467" t="s">
        <v>310</v>
      </c>
      <c r="B1313" s="468"/>
      <c r="C1313" s="468"/>
      <c r="D1313" s="468"/>
      <c r="E1313" s="468"/>
      <c r="F1313" s="468"/>
      <c r="G1313" s="468"/>
      <c r="H1313" s="468"/>
      <c r="I1313" s="469"/>
      <c r="J1313" s="476">
        <v>0</v>
      </c>
      <c r="K1313" s="477"/>
      <c r="L1313" s="477"/>
      <c r="M1313" s="477"/>
      <c r="N1313" s="478"/>
      <c r="O1313" s="476">
        <v>0</v>
      </c>
      <c r="P1313" s="477"/>
      <c r="Q1313" s="477"/>
      <c r="R1313" s="477"/>
      <c r="S1313" s="478"/>
      <c r="T1313" s="476">
        <v>0</v>
      </c>
      <c r="U1313" s="477"/>
      <c r="V1313" s="477"/>
      <c r="W1313" s="477"/>
      <c r="X1313" s="478"/>
      <c r="Y1313" s="510">
        <v>0</v>
      </c>
      <c r="Z1313" s="511"/>
      <c r="AA1313" s="511"/>
      <c r="AB1313" s="511"/>
      <c r="AC1313" s="512"/>
      <c r="AD1313" s="510">
        <v>0</v>
      </c>
      <c r="AE1313" s="511"/>
      <c r="AF1313" s="511"/>
      <c r="AG1313" s="511"/>
      <c r="AH1313" s="512"/>
    </row>
    <row r="1314" spans="1:35">
      <c r="A1314" s="559" t="s">
        <v>39</v>
      </c>
      <c r="B1314" s="560"/>
      <c r="C1314" s="560"/>
      <c r="D1314" s="560"/>
      <c r="E1314" s="560"/>
      <c r="F1314" s="560"/>
      <c r="G1314" s="560"/>
      <c r="H1314" s="560"/>
      <c r="I1314" s="561"/>
      <c r="J1314" s="761">
        <v>2109504</v>
      </c>
      <c r="K1314" s="762"/>
      <c r="L1314" s="762"/>
      <c r="M1314" s="762"/>
      <c r="N1314" s="763"/>
      <c r="O1314" s="761">
        <v>1965307</v>
      </c>
      <c r="P1314" s="762"/>
      <c r="Q1314" s="762"/>
      <c r="R1314" s="762"/>
      <c r="S1314" s="763"/>
      <c r="T1314" s="761">
        <v>2059431</v>
      </c>
      <c r="U1314" s="762"/>
      <c r="V1314" s="762"/>
      <c r="W1314" s="762"/>
      <c r="X1314" s="763"/>
      <c r="Y1314" s="752">
        <v>144197</v>
      </c>
      <c r="Z1314" s="753"/>
      <c r="AA1314" s="753"/>
      <c r="AB1314" s="753"/>
      <c r="AC1314" s="754"/>
      <c r="AD1314" s="761">
        <v>-94124</v>
      </c>
      <c r="AE1314" s="762"/>
      <c r="AF1314" s="762"/>
      <c r="AG1314" s="762"/>
      <c r="AH1314" s="763"/>
    </row>
    <row r="1315" spans="1:35">
      <c r="A1315" s="467" t="s">
        <v>311</v>
      </c>
      <c r="B1315" s="468"/>
      <c r="C1315" s="468"/>
      <c r="D1315" s="468"/>
      <c r="E1315" s="468"/>
      <c r="F1315" s="468"/>
      <c r="G1315" s="468"/>
      <c r="H1315" s="468"/>
      <c r="I1315" s="469"/>
      <c r="J1315" s="470" t="s">
        <v>30</v>
      </c>
      <c r="K1315" s="471"/>
      <c r="L1315" s="471"/>
      <c r="M1315" s="471"/>
      <c r="N1315" s="472"/>
      <c r="O1315" s="470" t="s">
        <v>30</v>
      </c>
      <c r="P1315" s="471"/>
      <c r="Q1315" s="471"/>
      <c r="R1315" s="471"/>
      <c r="S1315" s="472"/>
      <c r="T1315" s="470" t="s">
        <v>30</v>
      </c>
      <c r="U1315" s="471"/>
      <c r="V1315" s="471"/>
      <c r="W1315" s="471"/>
      <c r="X1315" s="472"/>
      <c r="Y1315" s="510">
        <v>16624</v>
      </c>
      <c r="Z1315" s="511"/>
      <c r="AA1315" s="511"/>
      <c r="AB1315" s="511"/>
      <c r="AC1315" s="512"/>
      <c r="AD1315" s="510">
        <v>37817</v>
      </c>
      <c r="AE1315" s="511"/>
      <c r="AF1315" s="511"/>
      <c r="AG1315" s="511"/>
      <c r="AH1315" s="512"/>
    </row>
    <row r="1316" spans="1:35">
      <c r="A1316" s="467" t="s">
        <v>312</v>
      </c>
      <c r="B1316" s="468"/>
      <c r="C1316" s="468"/>
      <c r="D1316" s="468"/>
      <c r="E1316" s="468"/>
      <c r="F1316" s="468"/>
      <c r="G1316" s="468"/>
      <c r="H1316" s="468"/>
      <c r="I1316" s="469"/>
      <c r="J1316" s="470" t="s">
        <v>30</v>
      </c>
      <c r="K1316" s="471"/>
      <c r="L1316" s="471"/>
      <c r="M1316" s="471"/>
      <c r="N1316" s="472"/>
      <c r="O1316" s="470" t="s">
        <v>30</v>
      </c>
      <c r="P1316" s="471"/>
      <c r="Q1316" s="471"/>
      <c r="R1316" s="471"/>
      <c r="S1316" s="472"/>
      <c r="T1316" s="470" t="s">
        <v>30</v>
      </c>
      <c r="U1316" s="471"/>
      <c r="V1316" s="471"/>
      <c r="W1316" s="471"/>
      <c r="X1316" s="472"/>
      <c r="Y1316" s="510">
        <v>0</v>
      </c>
      <c r="Z1316" s="511"/>
      <c r="AA1316" s="511"/>
      <c r="AB1316" s="511"/>
      <c r="AC1316" s="512"/>
      <c r="AD1316" s="510">
        <v>0</v>
      </c>
      <c r="AE1316" s="511"/>
      <c r="AF1316" s="511"/>
      <c r="AG1316" s="511"/>
      <c r="AH1316" s="512"/>
    </row>
    <row r="1317" spans="1:35">
      <c r="A1317" s="467" t="s">
        <v>313</v>
      </c>
      <c r="B1317" s="468"/>
      <c r="C1317" s="468"/>
      <c r="D1317" s="468"/>
      <c r="E1317" s="468"/>
      <c r="F1317" s="468"/>
      <c r="G1317" s="468"/>
      <c r="H1317" s="468"/>
      <c r="I1317" s="469"/>
      <c r="J1317" s="470" t="s">
        <v>30</v>
      </c>
      <c r="K1317" s="471"/>
      <c r="L1317" s="471"/>
      <c r="M1317" s="471"/>
      <c r="N1317" s="472"/>
      <c r="O1317" s="470" t="s">
        <v>30</v>
      </c>
      <c r="P1317" s="471"/>
      <c r="Q1317" s="471"/>
      <c r="R1317" s="471"/>
      <c r="S1317" s="472"/>
      <c r="T1317" s="470" t="s">
        <v>30</v>
      </c>
      <c r="U1317" s="471"/>
      <c r="V1317" s="471"/>
      <c r="W1317" s="471"/>
      <c r="X1317" s="472"/>
      <c r="Y1317" s="510">
        <v>0</v>
      </c>
      <c r="Z1317" s="511"/>
      <c r="AA1317" s="511"/>
      <c r="AB1317" s="511"/>
      <c r="AC1317" s="512"/>
      <c r="AD1317" s="510">
        <v>0</v>
      </c>
      <c r="AE1317" s="511"/>
      <c r="AF1317" s="511"/>
      <c r="AG1317" s="511"/>
      <c r="AH1317" s="512"/>
    </row>
    <row r="1318" spans="1:35">
      <c r="A1318" s="467" t="s">
        <v>144</v>
      </c>
      <c r="B1318" s="468"/>
      <c r="C1318" s="468"/>
      <c r="D1318" s="468"/>
      <c r="E1318" s="468"/>
      <c r="F1318" s="468"/>
      <c r="G1318" s="468"/>
      <c r="H1318" s="468"/>
      <c r="I1318" s="469"/>
      <c r="J1318" s="470" t="s">
        <v>30</v>
      </c>
      <c r="K1318" s="471"/>
      <c r="L1318" s="471"/>
      <c r="M1318" s="471"/>
      <c r="N1318" s="472"/>
      <c r="O1318" s="470" t="s">
        <v>30</v>
      </c>
      <c r="P1318" s="471"/>
      <c r="Q1318" s="471"/>
      <c r="R1318" s="471"/>
      <c r="S1318" s="472"/>
      <c r="T1318" s="470" t="s">
        <v>30</v>
      </c>
      <c r="U1318" s="471"/>
      <c r="V1318" s="471"/>
      <c r="W1318" s="471"/>
      <c r="X1318" s="472"/>
      <c r="Y1318" s="510">
        <v>22004</v>
      </c>
      <c r="Z1318" s="511"/>
      <c r="AA1318" s="511"/>
      <c r="AB1318" s="511"/>
      <c r="AC1318" s="512"/>
      <c r="AD1318" s="510">
        <v>10377</v>
      </c>
      <c r="AE1318" s="511"/>
      <c r="AF1318" s="511"/>
      <c r="AG1318" s="511"/>
      <c r="AH1318" s="512"/>
      <c r="AI1318" t="str">
        <f>IF(ROUND(AD1319-VZAS!E8,0)=0,"","CHYBA")</f>
        <v/>
      </c>
    </row>
    <row r="1319" spans="1:35" ht="44.25" customHeight="1">
      <c r="A1319" s="559" t="s">
        <v>314</v>
      </c>
      <c r="B1319" s="560"/>
      <c r="C1319" s="560"/>
      <c r="D1319" s="560"/>
      <c r="E1319" s="560"/>
      <c r="F1319" s="560"/>
      <c r="G1319" s="560"/>
      <c r="H1319" s="560"/>
      <c r="I1319" s="561"/>
      <c r="J1319" s="470" t="s">
        <v>30</v>
      </c>
      <c r="K1319" s="471"/>
      <c r="L1319" s="471"/>
      <c r="M1319" s="471"/>
      <c r="N1319" s="472"/>
      <c r="O1319" s="470" t="s">
        <v>30</v>
      </c>
      <c r="P1319" s="471"/>
      <c r="Q1319" s="471"/>
      <c r="R1319" s="471"/>
      <c r="S1319" s="472"/>
      <c r="T1319" s="470" t="s">
        <v>30</v>
      </c>
      <c r="U1319" s="471"/>
      <c r="V1319" s="471"/>
      <c r="W1319" s="471"/>
      <c r="X1319" s="472"/>
      <c r="Y1319" s="752">
        <v>166201</v>
      </c>
      <c r="Z1319" s="753"/>
      <c r="AA1319" s="753"/>
      <c r="AB1319" s="753"/>
      <c r="AC1319" s="754"/>
      <c r="AD1319" s="752">
        <v>-45930</v>
      </c>
      <c r="AE1319" s="753"/>
      <c r="AF1319" s="753"/>
      <c r="AG1319" s="753"/>
      <c r="AH1319" s="754"/>
      <c r="AI1319" t="str">
        <f>IF(ROUND(Y1319-VZAS!D8,0)=0,"","CHYBA")</f>
        <v/>
      </c>
    </row>
    <row r="1320" spans="1:35">
      <c r="A1320" s="5"/>
      <c r="B1320" s="5"/>
      <c r="C1320" s="5"/>
      <c r="D1320" s="5"/>
      <c r="E1320" s="5"/>
      <c r="F1320" s="5"/>
      <c r="G1320" s="5"/>
      <c r="H1320" s="5"/>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row>
    <row r="1321" spans="1:35">
      <c r="A1321" s="7"/>
      <c r="B1321" s="7"/>
      <c r="C1321" s="7"/>
      <c r="D1321" s="7"/>
      <c r="E1321" s="7"/>
      <c r="F1321" s="7"/>
      <c r="G1321" s="7"/>
      <c r="H1321" s="7"/>
      <c r="I1321" s="7"/>
      <c r="J1321" s="7"/>
      <c r="K1321" s="7"/>
      <c r="L1321" s="7"/>
      <c r="M1321" s="7"/>
      <c r="N1321" s="7"/>
      <c r="O1321" s="7"/>
      <c r="P1321" s="7"/>
      <c r="Q1321" s="7"/>
      <c r="R1321" s="7"/>
      <c r="S1321" s="7"/>
      <c r="T1321" s="7"/>
      <c r="U1321" s="7"/>
      <c r="V1321" s="5"/>
      <c r="W1321" s="5"/>
      <c r="X1321" s="5"/>
      <c r="Y1321" s="5"/>
      <c r="Z1321" s="5"/>
      <c r="AA1321" s="5"/>
      <c r="AB1321" s="5"/>
      <c r="AC1321" s="5"/>
      <c r="AD1321" s="5"/>
      <c r="AE1321" s="5"/>
      <c r="AF1321" s="5"/>
      <c r="AG1321" s="5"/>
      <c r="AH1321" s="5"/>
    </row>
    <row r="1322" spans="1:35">
      <c r="A1322" s="7" t="s">
        <v>1558</v>
      </c>
      <c r="B1322" s="2"/>
      <c r="C1322" s="7"/>
      <c r="D1322" s="7"/>
      <c r="E1322" s="7"/>
      <c r="F1322" s="7"/>
      <c r="G1322" s="7"/>
      <c r="H1322" s="7"/>
      <c r="I1322" s="7"/>
      <c r="J1322" s="7"/>
      <c r="K1322" s="7"/>
      <c r="L1322" s="7"/>
      <c r="M1322" s="7"/>
      <c r="N1322" s="7"/>
      <c r="O1322" s="7"/>
      <c r="P1322" s="7"/>
      <c r="Q1322" s="7"/>
      <c r="R1322" s="7"/>
      <c r="S1322" s="7"/>
      <c r="T1322" s="7"/>
      <c r="U1322" s="7"/>
      <c r="V1322" s="7"/>
      <c r="W1322" s="7"/>
      <c r="X1322" s="7"/>
      <c r="Y1322" s="7"/>
      <c r="Z1322" s="7"/>
      <c r="AA1322" s="7"/>
      <c r="AB1322" s="7"/>
      <c r="AC1322" s="7"/>
      <c r="AD1322" s="7"/>
      <c r="AE1322" s="7"/>
      <c r="AF1322" s="7"/>
      <c r="AG1322" s="7"/>
      <c r="AH1322" s="5"/>
    </row>
    <row r="1323" spans="1:35">
      <c r="A1323" s="7" t="s">
        <v>1559</v>
      </c>
      <c r="B1323" s="7"/>
      <c r="C1323" s="7"/>
      <c r="D1323" s="7"/>
      <c r="E1323" s="7"/>
      <c r="F1323" s="7"/>
      <c r="G1323" s="7"/>
      <c r="H1323" s="7"/>
      <c r="I1323" s="7"/>
      <c r="J1323" s="7"/>
      <c r="K1323" s="7"/>
      <c r="L1323" s="7"/>
      <c r="M1323" s="7"/>
      <c r="N1323" s="7"/>
      <c r="O1323" s="7"/>
      <c r="P1323" s="7"/>
      <c r="Q1323" s="7"/>
      <c r="R1323" s="7"/>
      <c r="S1323" s="7"/>
      <c r="T1323" s="7"/>
      <c r="U1323" s="7"/>
      <c r="V1323" s="7"/>
      <c r="W1323" s="7"/>
      <c r="X1323" s="7"/>
      <c r="Y1323" s="7"/>
      <c r="Z1323" s="7"/>
      <c r="AA1323" s="7"/>
      <c r="AB1323" s="7"/>
      <c r="AC1323" s="7"/>
      <c r="AD1323" s="7"/>
      <c r="AE1323" s="7"/>
      <c r="AF1323" s="7"/>
      <c r="AG1323" s="7"/>
      <c r="AH1323" s="5"/>
    </row>
    <row r="1324" spans="1:35">
      <c r="A1324" s="5"/>
      <c r="B1324" s="5"/>
      <c r="C1324" s="5"/>
      <c r="D1324" s="5"/>
      <c r="E1324" s="5"/>
      <c r="F1324" s="5"/>
      <c r="G1324" s="5"/>
      <c r="H1324" s="5"/>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row>
    <row r="1325" spans="1:35" hidden="1">
      <c r="A1325" s="5"/>
      <c r="B1325" s="5"/>
      <c r="C1325" s="5"/>
      <c r="D1325" s="5"/>
      <c r="E1325" s="5"/>
      <c r="F1325" s="5"/>
      <c r="G1325" s="5"/>
      <c r="H1325" s="5"/>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row>
    <row r="1326" spans="1:35" hidden="1">
      <c r="A1326" s="5"/>
      <c r="B1326" s="5"/>
      <c r="C1326" s="5"/>
      <c r="D1326" s="5"/>
      <c r="E1326" s="5"/>
      <c r="F1326" s="5"/>
      <c r="G1326" s="5"/>
      <c r="H1326" s="5"/>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row>
    <row r="1327" spans="1:35" hidden="1">
      <c r="A1327" s="5"/>
      <c r="B1327" s="5"/>
      <c r="C1327" s="5"/>
      <c r="D1327" s="5"/>
      <c r="E1327" s="5"/>
      <c r="F1327" s="5"/>
      <c r="G1327" s="5"/>
      <c r="H1327" s="5"/>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row>
    <row r="1328" spans="1:35" hidden="1">
      <c r="A1328" s="5"/>
      <c r="B1328" s="5"/>
      <c r="C1328" s="5"/>
      <c r="D1328" s="5"/>
      <c r="E1328" s="5"/>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row>
    <row r="1329" spans="1:35" hidden="1">
      <c r="A1329" s="5"/>
      <c r="B1329" s="5"/>
      <c r="C1329" s="5"/>
      <c r="D1329" s="5"/>
      <c r="E1329" s="5"/>
      <c r="F1329" s="5"/>
      <c r="G1329" s="5"/>
      <c r="H1329" s="5"/>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row>
    <row r="1330" spans="1:35" hidden="1">
      <c r="A1330" s="5"/>
      <c r="B1330" s="5"/>
      <c r="C1330" s="5"/>
      <c r="D1330" s="5"/>
      <c r="E1330" s="5"/>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row>
    <row r="1331" spans="1:35">
      <c r="A1331" s="15" t="s">
        <v>315</v>
      </c>
      <c r="B1331" s="15"/>
      <c r="C1331" s="15"/>
      <c r="D1331" s="15"/>
      <c r="E1331" s="15"/>
      <c r="F1331" s="15"/>
      <c r="G1331" s="15"/>
      <c r="H1331" s="15"/>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5"/>
      <c r="AF1331" s="5"/>
      <c r="AG1331" s="5"/>
      <c r="AH1331" s="5"/>
    </row>
    <row r="1332" spans="1:35">
      <c r="A1332" s="5"/>
      <c r="B1332" s="5"/>
      <c r="C1332" s="5"/>
      <c r="D1332" s="5"/>
      <c r="E1332" s="5"/>
      <c r="F1332" s="5"/>
      <c r="G1332" s="5"/>
      <c r="H1332" s="5"/>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row>
    <row r="1333" spans="1:35">
      <c r="A1333" s="501" t="s">
        <v>1483</v>
      </c>
      <c r="B1333" s="501"/>
      <c r="C1333" s="501"/>
      <c r="D1333" s="501"/>
      <c r="E1333" s="501"/>
      <c r="F1333" s="501"/>
      <c r="G1333" s="501"/>
      <c r="H1333" s="501"/>
      <c r="I1333" s="501"/>
      <c r="J1333" s="501"/>
      <c r="K1333" s="501"/>
      <c r="L1333" s="501"/>
      <c r="M1333" s="501"/>
      <c r="N1333" s="501"/>
      <c r="O1333" s="501"/>
      <c r="P1333" s="501"/>
      <c r="Q1333" s="501"/>
      <c r="R1333" s="501"/>
      <c r="S1333" s="501"/>
      <c r="T1333" s="501"/>
      <c r="U1333" s="501"/>
      <c r="V1333" s="501"/>
      <c r="W1333" s="501"/>
      <c r="X1333" s="501"/>
      <c r="Y1333" s="501"/>
      <c r="Z1333" s="501"/>
      <c r="AA1333" s="501"/>
      <c r="AB1333" s="501"/>
      <c r="AC1333" s="501"/>
      <c r="AD1333" s="501"/>
      <c r="AE1333" s="501"/>
      <c r="AF1333" s="501"/>
      <c r="AG1333" s="501"/>
      <c r="AH1333" s="501"/>
    </row>
    <row r="1334" spans="1:35">
      <c r="A1334" s="501"/>
      <c r="B1334" s="501"/>
      <c r="C1334" s="501"/>
      <c r="D1334" s="501"/>
      <c r="E1334" s="501"/>
      <c r="F1334" s="501"/>
      <c r="G1334" s="501"/>
      <c r="H1334" s="501"/>
      <c r="I1334" s="501"/>
      <c r="J1334" s="501"/>
      <c r="K1334" s="501"/>
      <c r="L1334" s="501"/>
      <c r="M1334" s="501"/>
      <c r="N1334" s="501"/>
      <c r="O1334" s="501"/>
      <c r="P1334" s="501"/>
      <c r="Q1334" s="501"/>
      <c r="R1334" s="501"/>
      <c r="S1334" s="501"/>
      <c r="T1334" s="501"/>
      <c r="U1334" s="501"/>
      <c r="V1334" s="501"/>
      <c r="W1334" s="501"/>
      <c r="X1334" s="501"/>
      <c r="Y1334" s="501"/>
      <c r="Z1334" s="501"/>
      <c r="AA1334" s="501"/>
      <c r="AB1334" s="501"/>
      <c r="AC1334" s="501"/>
      <c r="AD1334" s="501"/>
      <c r="AE1334" s="501"/>
      <c r="AF1334" s="501"/>
      <c r="AG1334" s="501"/>
      <c r="AH1334" s="501"/>
    </row>
    <row r="1335" spans="1:35">
      <c r="A1335" s="5"/>
      <c r="B1335" s="5"/>
      <c r="C1335" s="5"/>
      <c r="D1335" s="5"/>
      <c r="E1335" s="5"/>
      <c r="F1335" s="5"/>
      <c r="G1335" s="5"/>
      <c r="H1335" s="5"/>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row>
    <row r="1336" spans="1:35" ht="30.75" customHeight="1">
      <c r="A1336" s="559" t="s">
        <v>133</v>
      </c>
      <c r="B1336" s="560"/>
      <c r="C1336" s="560"/>
      <c r="D1336" s="560"/>
      <c r="E1336" s="560"/>
      <c r="F1336" s="560"/>
      <c r="G1336" s="560"/>
      <c r="H1336" s="560"/>
      <c r="I1336" s="560"/>
      <c r="J1336" s="560"/>
      <c r="K1336" s="560"/>
      <c r="L1336" s="560"/>
      <c r="M1336" s="560"/>
      <c r="N1336" s="560"/>
      <c r="O1336" s="560"/>
      <c r="P1336" s="561"/>
      <c r="Q1336" s="559" t="s">
        <v>58</v>
      </c>
      <c r="R1336" s="560"/>
      <c r="S1336" s="560"/>
      <c r="T1336" s="560"/>
      <c r="U1336" s="560"/>
      <c r="V1336" s="560"/>
      <c r="W1336" s="560"/>
      <c r="X1336" s="560"/>
      <c r="Y1336" s="561"/>
      <c r="Z1336" s="559" t="s">
        <v>59</v>
      </c>
      <c r="AA1336" s="560"/>
      <c r="AB1336" s="560"/>
      <c r="AC1336" s="560"/>
      <c r="AD1336" s="560"/>
      <c r="AE1336" s="560"/>
      <c r="AF1336" s="560"/>
      <c r="AG1336" s="560"/>
      <c r="AH1336" s="561"/>
    </row>
    <row r="1337" spans="1:35">
      <c r="A1337" s="755" t="s">
        <v>316</v>
      </c>
      <c r="B1337" s="756"/>
      <c r="C1337" s="756"/>
      <c r="D1337" s="756"/>
      <c r="E1337" s="756"/>
      <c r="F1337" s="756"/>
      <c r="G1337" s="756"/>
      <c r="H1337" s="756"/>
      <c r="I1337" s="756"/>
      <c r="J1337" s="756"/>
      <c r="K1337" s="756"/>
      <c r="L1337" s="756"/>
      <c r="M1337" s="756"/>
      <c r="N1337" s="756"/>
      <c r="O1337" s="756"/>
      <c r="P1337" s="757"/>
      <c r="Q1337" s="476">
        <f>SUM(Q1338:Y1340)</f>
        <v>0</v>
      </c>
      <c r="R1337" s="477"/>
      <c r="S1337" s="477"/>
      <c r="T1337" s="477"/>
      <c r="U1337" s="477"/>
      <c r="V1337" s="477"/>
      <c r="W1337" s="477"/>
      <c r="X1337" s="477"/>
      <c r="Y1337" s="478"/>
      <c r="Z1337" s="758">
        <f>SUM(Z1338:AH1340)</f>
        <v>0</v>
      </c>
      <c r="AA1337" s="759"/>
      <c r="AB1337" s="759"/>
      <c r="AC1337" s="759"/>
      <c r="AD1337" s="759"/>
      <c r="AE1337" s="759"/>
      <c r="AF1337" s="759"/>
      <c r="AG1337" s="759"/>
      <c r="AH1337" s="760"/>
      <c r="AI1337" t="str">
        <f>IF(ROUND(Z1337-VZAS!E9,0)=0,"","CHYBA")</f>
        <v/>
      </c>
    </row>
    <row r="1338" spans="1:35">
      <c r="A1338" s="470"/>
      <c r="B1338" s="471"/>
      <c r="C1338" s="471"/>
      <c r="D1338" s="471"/>
      <c r="E1338" s="471"/>
      <c r="F1338" s="471"/>
      <c r="G1338" s="471"/>
      <c r="H1338" s="471"/>
      <c r="I1338" s="471"/>
      <c r="J1338" s="471"/>
      <c r="K1338" s="471"/>
      <c r="L1338" s="471"/>
      <c r="M1338" s="471"/>
      <c r="N1338" s="471"/>
      <c r="O1338" s="471"/>
      <c r="P1338" s="472"/>
      <c r="Q1338" s="476"/>
      <c r="R1338" s="477"/>
      <c r="S1338" s="477"/>
      <c r="T1338" s="477"/>
      <c r="U1338" s="477"/>
      <c r="V1338" s="477"/>
      <c r="W1338" s="477"/>
      <c r="X1338" s="477"/>
      <c r="Y1338" s="478"/>
      <c r="Z1338" s="476"/>
      <c r="AA1338" s="477"/>
      <c r="AB1338" s="477"/>
      <c r="AC1338" s="477"/>
      <c r="AD1338" s="477"/>
      <c r="AE1338" s="477"/>
      <c r="AF1338" s="477"/>
      <c r="AG1338" s="477"/>
      <c r="AH1338" s="478"/>
      <c r="AI1338" t="str">
        <f>IF(ROUND(Q1337-VZAS!D9,0)=0,"","CHYBA")</f>
        <v/>
      </c>
    </row>
    <row r="1339" spans="1:35" hidden="1">
      <c r="A1339" s="470"/>
      <c r="B1339" s="471"/>
      <c r="C1339" s="471"/>
      <c r="D1339" s="471"/>
      <c r="E1339" s="471"/>
      <c r="F1339" s="471"/>
      <c r="G1339" s="471"/>
      <c r="H1339" s="471"/>
      <c r="I1339" s="471"/>
      <c r="J1339" s="471"/>
      <c r="K1339" s="471"/>
      <c r="L1339" s="471"/>
      <c r="M1339" s="471"/>
      <c r="N1339" s="471"/>
      <c r="O1339" s="471"/>
      <c r="P1339" s="472"/>
      <c r="Q1339" s="476"/>
      <c r="R1339" s="477"/>
      <c r="S1339" s="477"/>
      <c r="T1339" s="477"/>
      <c r="U1339" s="477"/>
      <c r="V1339" s="477"/>
      <c r="W1339" s="477"/>
      <c r="X1339" s="477"/>
      <c r="Y1339" s="478"/>
      <c r="Z1339" s="476"/>
      <c r="AA1339" s="477"/>
      <c r="AB1339" s="477"/>
      <c r="AC1339" s="477"/>
      <c r="AD1339" s="477"/>
      <c r="AE1339" s="477"/>
      <c r="AF1339" s="477"/>
      <c r="AG1339" s="477"/>
      <c r="AH1339" s="478"/>
    </row>
    <row r="1340" spans="1:35" hidden="1">
      <c r="A1340" s="470"/>
      <c r="B1340" s="471"/>
      <c r="C1340" s="471"/>
      <c r="D1340" s="471"/>
      <c r="E1340" s="471"/>
      <c r="F1340" s="471"/>
      <c r="G1340" s="471"/>
      <c r="H1340" s="471"/>
      <c r="I1340" s="471"/>
      <c r="J1340" s="471"/>
      <c r="K1340" s="471"/>
      <c r="L1340" s="471"/>
      <c r="M1340" s="471"/>
      <c r="N1340" s="471"/>
      <c r="O1340" s="471"/>
      <c r="P1340" s="472"/>
      <c r="Q1340" s="476"/>
      <c r="R1340" s="477"/>
      <c r="S1340" s="477"/>
      <c r="T1340" s="477"/>
      <c r="U1340" s="477"/>
      <c r="V1340" s="477"/>
      <c r="W1340" s="477"/>
      <c r="X1340" s="477"/>
      <c r="Y1340" s="478"/>
      <c r="Z1340" s="476"/>
      <c r="AA1340" s="477"/>
      <c r="AB1340" s="477"/>
      <c r="AC1340" s="477"/>
      <c r="AD1340" s="477"/>
      <c r="AE1340" s="477"/>
      <c r="AF1340" s="477"/>
      <c r="AG1340" s="477"/>
      <c r="AH1340" s="478"/>
    </row>
    <row r="1341" spans="1:35" ht="28.5" customHeight="1">
      <c r="A1341" s="467" t="s">
        <v>317</v>
      </c>
      <c r="B1341" s="468"/>
      <c r="C1341" s="468"/>
      <c r="D1341" s="468"/>
      <c r="E1341" s="468"/>
      <c r="F1341" s="468"/>
      <c r="G1341" s="468"/>
      <c r="H1341" s="468"/>
      <c r="I1341" s="468"/>
      <c r="J1341" s="468"/>
      <c r="K1341" s="468"/>
      <c r="L1341" s="468"/>
      <c r="M1341" s="468"/>
      <c r="N1341" s="468"/>
      <c r="O1341" s="468"/>
      <c r="P1341" s="469"/>
      <c r="Q1341" s="510">
        <v>2236134</v>
      </c>
      <c r="R1341" s="511"/>
      <c r="S1341" s="511"/>
      <c r="T1341" s="511"/>
      <c r="U1341" s="511"/>
      <c r="V1341" s="511"/>
      <c r="W1341" s="511"/>
      <c r="X1341" s="511"/>
      <c r="Y1341" s="512"/>
      <c r="Z1341" s="476">
        <v>1337928</v>
      </c>
      <c r="AA1341" s="477"/>
      <c r="AB1341" s="477"/>
      <c r="AC1341" s="477"/>
      <c r="AD1341" s="477"/>
      <c r="AE1341" s="477"/>
      <c r="AF1341" s="477"/>
      <c r="AG1341" s="477"/>
      <c r="AH1341" s="478"/>
      <c r="AI1341" t="str">
        <f>IF(ROUND(Z1341-VZAS!E21-VZAS!E24,0)=0,"","CHYBA")</f>
        <v/>
      </c>
    </row>
    <row r="1342" spans="1:35">
      <c r="A1342" s="520" t="s">
        <v>1394</v>
      </c>
      <c r="B1342" s="521"/>
      <c r="C1342" s="521"/>
      <c r="D1342" s="521"/>
      <c r="E1342" s="521"/>
      <c r="F1342" s="521"/>
      <c r="G1342" s="521"/>
      <c r="H1342" s="521"/>
      <c r="I1342" s="521"/>
      <c r="J1342" s="521"/>
      <c r="K1342" s="521"/>
      <c r="L1342" s="521"/>
      <c r="M1342" s="521"/>
      <c r="N1342" s="521"/>
      <c r="O1342" s="521"/>
      <c r="P1342" s="522"/>
      <c r="Q1342" s="510">
        <v>823625</v>
      </c>
      <c r="R1342" s="511"/>
      <c r="S1342" s="511"/>
      <c r="T1342" s="511"/>
      <c r="U1342" s="511"/>
      <c r="V1342" s="511"/>
      <c r="W1342" s="511"/>
      <c r="X1342" s="511"/>
      <c r="Y1342" s="512"/>
      <c r="Z1342" s="476">
        <v>104428</v>
      </c>
      <c r="AA1342" s="477"/>
      <c r="AB1342" s="477"/>
      <c r="AC1342" s="477"/>
      <c r="AD1342" s="477"/>
      <c r="AE1342" s="477"/>
      <c r="AF1342" s="477"/>
      <c r="AG1342" s="477"/>
      <c r="AH1342" s="478"/>
    </row>
    <row r="1343" spans="1:35">
      <c r="A1343" s="520" t="s">
        <v>1395</v>
      </c>
      <c r="B1343" s="521"/>
      <c r="C1343" s="521"/>
      <c r="D1343" s="521"/>
      <c r="E1343" s="521"/>
      <c r="F1343" s="521"/>
      <c r="G1343" s="521"/>
      <c r="H1343" s="521"/>
      <c r="I1343" s="521"/>
      <c r="J1343" s="521"/>
      <c r="K1343" s="521"/>
      <c r="L1343" s="521"/>
      <c r="M1343" s="521"/>
      <c r="N1343" s="521"/>
      <c r="O1343" s="521"/>
      <c r="P1343" s="522"/>
      <c r="Q1343" s="510">
        <v>49097</v>
      </c>
      <c r="R1343" s="511"/>
      <c r="S1343" s="511"/>
      <c r="T1343" s="511"/>
      <c r="U1343" s="511"/>
      <c r="V1343" s="511"/>
      <c r="W1343" s="511"/>
      <c r="X1343" s="511"/>
      <c r="Y1343" s="512"/>
      <c r="Z1343" s="476">
        <v>27942</v>
      </c>
      <c r="AA1343" s="477"/>
      <c r="AB1343" s="477"/>
      <c r="AC1343" s="477"/>
      <c r="AD1343" s="477"/>
      <c r="AE1343" s="477"/>
      <c r="AF1343" s="477"/>
      <c r="AG1343" s="477"/>
      <c r="AH1343" s="478"/>
    </row>
    <row r="1344" spans="1:35">
      <c r="A1344" s="520" t="s">
        <v>1396</v>
      </c>
      <c r="B1344" s="521"/>
      <c r="C1344" s="521"/>
      <c r="D1344" s="521"/>
      <c r="E1344" s="521"/>
      <c r="F1344" s="521"/>
      <c r="G1344" s="521"/>
      <c r="H1344" s="521"/>
      <c r="I1344" s="521"/>
      <c r="J1344" s="521"/>
      <c r="K1344" s="521"/>
      <c r="L1344" s="521"/>
      <c r="M1344" s="521"/>
      <c r="N1344" s="521"/>
      <c r="O1344" s="521"/>
      <c r="P1344" s="522"/>
      <c r="Q1344" s="510">
        <v>13764</v>
      </c>
      <c r="R1344" s="511"/>
      <c r="S1344" s="511"/>
      <c r="T1344" s="511"/>
      <c r="U1344" s="511"/>
      <c r="V1344" s="511"/>
      <c r="W1344" s="511"/>
      <c r="X1344" s="511"/>
      <c r="Y1344" s="512"/>
      <c r="Z1344" s="476">
        <v>0</v>
      </c>
      <c r="AA1344" s="477"/>
      <c r="AB1344" s="477"/>
      <c r="AC1344" s="477"/>
      <c r="AD1344" s="477"/>
      <c r="AE1344" s="477"/>
      <c r="AF1344" s="477"/>
      <c r="AG1344" s="477"/>
      <c r="AH1344" s="478"/>
    </row>
    <row r="1345" spans="1:37">
      <c r="A1345" s="520" t="s">
        <v>1535</v>
      </c>
      <c r="B1345" s="521"/>
      <c r="C1345" s="521"/>
      <c r="D1345" s="521"/>
      <c r="E1345" s="521"/>
      <c r="F1345" s="521"/>
      <c r="G1345" s="521"/>
      <c r="H1345" s="521"/>
      <c r="I1345" s="521"/>
      <c r="J1345" s="521"/>
      <c r="K1345" s="521"/>
      <c r="L1345" s="521"/>
      <c r="M1345" s="521"/>
      <c r="N1345" s="521"/>
      <c r="O1345" s="521"/>
      <c r="P1345" s="522"/>
      <c r="Q1345" s="523">
        <v>27398</v>
      </c>
      <c r="R1345" s="524"/>
      <c r="S1345" s="524"/>
      <c r="T1345" s="524"/>
      <c r="U1345" s="524"/>
      <c r="V1345" s="524"/>
      <c r="W1345" s="524"/>
      <c r="X1345" s="524"/>
      <c r="Y1345" s="525"/>
      <c r="Z1345" s="476">
        <v>27398</v>
      </c>
      <c r="AA1345" s="477"/>
      <c r="AB1345" s="477"/>
      <c r="AC1345" s="477"/>
      <c r="AD1345" s="477"/>
      <c r="AE1345" s="477"/>
      <c r="AF1345" s="477"/>
      <c r="AG1345" s="477"/>
      <c r="AH1345" s="478"/>
      <c r="AK1345" s="213"/>
    </row>
    <row r="1346" spans="1:37">
      <c r="A1346" s="520" t="s">
        <v>1397</v>
      </c>
      <c r="B1346" s="521"/>
      <c r="C1346" s="521"/>
      <c r="D1346" s="521"/>
      <c r="E1346" s="521"/>
      <c r="F1346" s="521"/>
      <c r="G1346" s="521"/>
      <c r="H1346" s="521"/>
      <c r="I1346" s="521"/>
      <c r="J1346" s="521"/>
      <c r="K1346" s="521"/>
      <c r="L1346" s="521"/>
      <c r="M1346" s="521"/>
      <c r="N1346" s="521"/>
      <c r="O1346" s="521"/>
      <c r="P1346" s="522"/>
      <c r="Q1346" s="523">
        <v>1362</v>
      </c>
      <c r="R1346" s="524"/>
      <c r="S1346" s="524"/>
      <c r="T1346" s="524"/>
      <c r="U1346" s="524"/>
      <c r="V1346" s="524"/>
      <c r="W1346" s="524"/>
      <c r="X1346" s="524"/>
      <c r="Y1346" s="525"/>
      <c r="Z1346" s="476">
        <v>1362</v>
      </c>
      <c r="AA1346" s="477"/>
      <c r="AB1346" s="477"/>
      <c r="AC1346" s="477"/>
      <c r="AD1346" s="477"/>
      <c r="AE1346" s="477"/>
      <c r="AF1346" s="477"/>
      <c r="AG1346" s="477"/>
      <c r="AH1346" s="478"/>
    </row>
    <row r="1347" spans="1:37">
      <c r="A1347" s="520" t="s">
        <v>1398</v>
      </c>
      <c r="B1347" s="521"/>
      <c r="C1347" s="521"/>
      <c r="D1347" s="521"/>
      <c r="E1347" s="521"/>
      <c r="F1347" s="521"/>
      <c r="G1347" s="521"/>
      <c r="H1347" s="521"/>
      <c r="I1347" s="521"/>
      <c r="J1347" s="521"/>
      <c r="K1347" s="521"/>
      <c r="L1347" s="521"/>
      <c r="M1347" s="521"/>
      <c r="N1347" s="521"/>
      <c r="O1347" s="521"/>
      <c r="P1347" s="522"/>
      <c r="Q1347" s="510">
        <v>252294</v>
      </c>
      <c r="R1347" s="511"/>
      <c r="S1347" s="511"/>
      <c r="T1347" s="511"/>
      <c r="U1347" s="511"/>
      <c r="V1347" s="511"/>
      <c r="W1347" s="511"/>
      <c r="X1347" s="511"/>
      <c r="Y1347" s="512"/>
      <c r="Z1347" s="476">
        <v>118660</v>
      </c>
      <c r="AA1347" s="477"/>
      <c r="AB1347" s="477"/>
      <c r="AC1347" s="477"/>
      <c r="AD1347" s="477"/>
      <c r="AE1347" s="477"/>
      <c r="AF1347" s="477"/>
      <c r="AG1347" s="477"/>
      <c r="AH1347" s="478"/>
    </row>
    <row r="1348" spans="1:37">
      <c r="A1348" s="520" t="s">
        <v>1399</v>
      </c>
      <c r="B1348" s="521"/>
      <c r="C1348" s="521"/>
      <c r="D1348" s="521"/>
      <c r="E1348" s="521"/>
      <c r="F1348" s="521"/>
      <c r="G1348" s="521"/>
      <c r="H1348" s="521"/>
      <c r="I1348" s="521"/>
      <c r="J1348" s="521"/>
      <c r="K1348" s="521"/>
      <c r="L1348" s="521"/>
      <c r="M1348" s="521"/>
      <c r="N1348" s="521"/>
      <c r="O1348" s="521"/>
      <c r="P1348" s="522"/>
      <c r="Q1348" s="510">
        <v>897645</v>
      </c>
      <c r="R1348" s="511"/>
      <c r="S1348" s="511"/>
      <c r="T1348" s="511"/>
      <c r="U1348" s="511"/>
      <c r="V1348" s="511"/>
      <c r="W1348" s="511"/>
      <c r="X1348" s="511"/>
      <c r="Y1348" s="512"/>
      <c r="Z1348" s="476">
        <v>970231</v>
      </c>
      <c r="AA1348" s="477"/>
      <c r="AB1348" s="477"/>
      <c r="AC1348" s="477"/>
      <c r="AD1348" s="477"/>
      <c r="AE1348" s="477"/>
      <c r="AF1348" s="477"/>
      <c r="AG1348" s="477"/>
      <c r="AH1348" s="478"/>
    </row>
    <row r="1349" spans="1:37">
      <c r="A1349" s="520" t="s">
        <v>1400</v>
      </c>
      <c r="B1349" s="521"/>
      <c r="C1349" s="521"/>
      <c r="D1349" s="521"/>
      <c r="E1349" s="521"/>
      <c r="F1349" s="521"/>
      <c r="G1349" s="521"/>
      <c r="H1349" s="521"/>
      <c r="I1349" s="521"/>
      <c r="J1349" s="521"/>
      <c r="K1349" s="521"/>
      <c r="L1349" s="521"/>
      <c r="M1349" s="521"/>
      <c r="N1349" s="521"/>
      <c r="O1349" s="521"/>
      <c r="P1349" s="522"/>
      <c r="Q1349" s="510">
        <v>16624</v>
      </c>
      <c r="R1349" s="511"/>
      <c r="S1349" s="511"/>
      <c r="T1349" s="511"/>
      <c r="U1349" s="511"/>
      <c r="V1349" s="511"/>
      <c r="W1349" s="511"/>
      <c r="X1349" s="511"/>
      <c r="Y1349" s="512"/>
      <c r="Z1349" s="476">
        <v>43763</v>
      </c>
      <c r="AA1349" s="477"/>
      <c r="AB1349" s="477"/>
      <c r="AC1349" s="477"/>
      <c r="AD1349" s="477"/>
      <c r="AE1349" s="477"/>
      <c r="AF1349" s="477"/>
      <c r="AG1349" s="477"/>
      <c r="AH1349" s="478"/>
    </row>
    <row r="1350" spans="1:37">
      <c r="A1350" s="520" t="s">
        <v>1401</v>
      </c>
      <c r="B1350" s="521"/>
      <c r="C1350" s="521"/>
      <c r="D1350" s="521"/>
      <c r="E1350" s="521"/>
      <c r="F1350" s="521"/>
      <c r="G1350" s="521"/>
      <c r="H1350" s="521"/>
      <c r="I1350" s="521"/>
      <c r="J1350" s="521"/>
      <c r="K1350" s="521"/>
      <c r="L1350" s="521"/>
      <c r="M1350" s="521"/>
      <c r="N1350" s="521"/>
      <c r="O1350" s="521"/>
      <c r="P1350" s="522"/>
      <c r="Q1350" s="510">
        <v>154325</v>
      </c>
      <c r="R1350" s="511"/>
      <c r="S1350" s="511"/>
      <c r="T1350" s="511"/>
      <c r="U1350" s="511"/>
      <c r="V1350" s="511"/>
      <c r="W1350" s="511"/>
      <c r="X1350" s="511"/>
      <c r="Y1350" s="512"/>
      <c r="Z1350" s="476">
        <v>44144</v>
      </c>
      <c r="AA1350" s="477"/>
      <c r="AB1350" s="477"/>
      <c r="AC1350" s="477"/>
      <c r="AD1350" s="477"/>
      <c r="AE1350" s="477"/>
      <c r="AF1350" s="477"/>
      <c r="AG1350" s="477"/>
      <c r="AH1350" s="478"/>
      <c r="AI1350" t="str">
        <f>IF(ROUND(Z1352-VZAS!E29-VZAS!E33-VZAS!E37-VZAS!E39-VZAS!E42-VZAS!E44-VZAS!E46-VZAS!E48,0)=0,"","CHYBA")</f>
        <v/>
      </c>
      <c r="AK1350" s="177"/>
    </row>
    <row r="1351" spans="1:37">
      <c r="A1351" s="520"/>
      <c r="B1351" s="521"/>
      <c r="C1351" s="521"/>
      <c r="D1351" s="521"/>
      <c r="E1351" s="521"/>
      <c r="F1351" s="521"/>
      <c r="G1351" s="521"/>
      <c r="H1351" s="521"/>
      <c r="I1351" s="521"/>
      <c r="J1351" s="521"/>
      <c r="K1351" s="521"/>
      <c r="L1351" s="521"/>
      <c r="M1351" s="521"/>
      <c r="N1351" s="521"/>
      <c r="O1351" s="521"/>
      <c r="P1351" s="522"/>
      <c r="Q1351" s="476"/>
      <c r="R1351" s="477"/>
      <c r="S1351" s="477"/>
      <c r="T1351" s="477"/>
      <c r="U1351" s="477"/>
      <c r="V1351" s="477"/>
      <c r="W1351" s="477"/>
      <c r="X1351" s="477"/>
      <c r="Y1351" s="478"/>
      <c r="Z1351" s="476"/>
      <c r="AA1351" s="477"/>
      <c r="AB1351" s="477"/>
      <c r="AC1351" s="477"/>
      <c r="AD1351" s="477"/>
      <c r="AE1351" s="477"/>
      <c r="AF1351" s="477"/>
      <c r="AG1351" s="477"/>
      <c r="AH1351" s="478"/>
      <c r="AK1351" s="177"/>
    </row>
    <row r="1352" spans="1:37">
      <c r="A1352" s="467" t="s">
        <v>318</v>
      </c>
      <c r="B1352" s="468"/>
      <c r="C1352" s="468"/>
      <c r="D1352" s="468"/>
      <c r="E1352" s="468"/>
      <c r="F1352" s="468"/>
      <c r="G1352" s="468"/>
      <c r="H1352" s="468"/>
      <c r="I1352" s="468"/>
      <c r="J1352" s="468"/>
      <c r="K1352" s="468"/>
      <c r="L1352" s="468"/>
      <c r="M1352" s="468"/>
      <c r="N1352" s="468"/>
      <c r="O1352" s="468"/>
      <c r="P1352" s="469"/>
      <c r="Q1352" s="476">
        <f>Q1353+Q1356</f>
        <v>541340</v>
      </c>
      <c r="R1352" s="477"/>
      <c r="S1352" s="477"/>
      <c r="T1352" s="477"/>
      <c r="U1352" s="477"/>
      <c r="V1352" s="477"/>
      <c r="W1352" s="477"/>
      <c r="X1352" s="477"/>
      <c r="Y1352" s="478"/>
      <c r="Z1352" s="476">
        <v>78041</v>
      </c>
      <c r="AA1352" s="477"/>
      <c r="AB1352" s="477"/>
      <c r="AC1352" s="477"/>
      <c r="AD1352" s="477"/>
      <c r="AE1352" s="477"/>
      <c r="AF1352" s="477"/>
      <c r="AG1352" s="477"/>
      <c r="AH1352" s="478"/>
    </row>
    <row r="1353" spans="1:37">
      <c r="A1353" s="544" t="s">
        <v>319</v>
      </c>
      <c r="B1353" s="545"/>
      <c r="C1353" s="545"/>
      <c r="D1353" s="545"/>
      <c r="E1353" s="545"/>
      <c r="F1353" s="545"/>
      <c r="G1353" s="545"/>
      <c r="H1353" s="545"/>
      <c r="I1353" s="545"/>
      <c r="J1353" s="545"/>
      <c r="K1353" s="545"/>
      <c r="L1353" s="545"/>
      <c r="M1353" s="545"/>
      <c r="N1353" s="545"/>
      <c r="O1353" s="545"/>
      <c r="P1353" s="546"/>
      <c r="Q1353" s="476">
        <f>Q1354</f>
        <v>33</v>
      </c>
      <c r="R1353" s="477"/>
      <c r="S1353" s="477"/>
      <c r="T1353" s="477"/>
      <c r="U1353" s="477"/>
      <c r="V1353" s="477"/>
      <c r="W1353" s="477"/>
      <c r="X1353" s="477"/>
      <c r="Y1353" s="478"/>
      <c r="Z1353" s="476">
        <f>Z1354</f>
        <v>4</v>
      </c>
      <c r="AA1353" s="477"/>
      <c r="AB1353" s="477"/>
      <c r="AC1353" s="477"/>
      <c r="AD1353" s="477"/>
      <c r="AE1353" s="477"/>
      <c r="AF1353" s="477"/>
      <c r="AG1353" s="477"/>
      <c r="AH1353" s="478"/>
    </row>
    <row r="1354" spans="1:37" ht="27.75" customHeight="1">
      <c r="A1354" s="544" t="s">
        <v>320</v>
      </c>
      <c r="B1354" s="545"/>
      <c r="C1354" s="545"/>
      <c r="D1354" s="545"/>
      <c r="E1354" s="545"/>
      <c r="F1354" s="545"/>
      <c r="G1354" s="545"/>
      <c r="H1354" s="545"/>
      <c r="I1354" s="545"/>
      <c r="J1354" s="545"/>
      <c r="K1354" s="545"/>
      <c r="L1354" s="545"/>
      <c r="M1354" s="545"/>
      <c r="N1354" s="545"/>
      <c r="O1354" s="545"/>
      <c r="P1354" s="546"/>
      <c r="Q1354" s="476">
        <v>33</v>
      </c>
      <c r="R1354" s="477"/>
      <c r="S1354" s="477"/>
      <c r="T1354" s="477"/>
      <c r="U1354" s="477"/>
      <c r="V1354" s="477"/>
      <c r="W1354" s="477"/>
      <c r="X1354" s="477"/>
      <c r="Y1354" s="478"/>
      <c r="Z1354" s="476">
        <v>4</v>
      </c>
      <c r="AA1354" s="477"/>
      <c r="AB1354" s="477"/>
      <c r="AC1354" s="477"/>
      <c r="AD1354" s="477"/>
      <c r="AE1354" s="477"/>
      <c r="AF1354" s="477"/>
      <c r="AG1354" s="477"/>
      <c r="AH1354" s="478"/>
    </row>
    <row r="1355" spans="1:37">
      <c r="A1355" s="520"/>
      <c r="B1355" s="521"/>
      <c r="C1355" s="521"/>
      <c r="D1355" s="521"/>
      <c r="E1355" s="521"/>
      <c r="F1355" s="521"/>
      <c r="G1355" s="521"/>
      <c r="H1355" s="521"/>
      <c r="I1355" s="521"/>
      <c r="J1355" s="521"/>
      <c r="K1355" s="521"/>
      <c r="L1355" s="521"/>
      <c r="M1355" s="521"/>
      <c r="N1355" s="521"/>
      <c r="O1355" s="521"/>
      <c r="P1355" s="522"/>
      <c r="Q1355" s="476"/>
      <c r="R1355" s="477"/>
      <c r="S1355" s="477"/>
      <c r="T1355" s="477"/>
      <c r="U1355" s="477"/>
      <c r="V1355" s="477"/>
      <c r="W1355" s="477"/>
      <c r="X1355" s="477"/>
      <c r="Y1355" s="478"/>
      <c r="Z1355" s="476"/>
      <c r="AA1355" s="477"/>
      <c r="AB1355" s="477"/>
      <c r="AC1355" s="477"/>
      <c r="AD1355" s="477"/>
      <c r="AE1355" s="477"/>
      <c r="AF1355" s="477"/>
      <c r="AG1355" s="477"/>
      <c r="AH1355" s="478"/>
    </row>
    <row r="1356" spans="1:37">
      <c r="A1356" s="544" t="s">
        <v>321</v>
      </c>
      <c r="B1356" s="545"/>
      <c r="C1356" s="545"/>
      <c r="D1356" s="545"/>
      <c r="E1356" s="545"/>
      <c r="F1356" s="545"/>
      <c r="G1356" s="545"/>
      <c r="H1356" s="545"/>
      <c r="I1356" s="545"/>
      <c r="J1356" s="545"/>
      <c r="K1356" s="545"/>
      <c r="L1356" s="545"/>
      <c r="M1356" s="545"/>
      <c r="N1356" s="545"/>
      <c r="O1356" s="545"/>
      <c r="P1356" s="546"/>
      <c r="Q1356" s="476">
        <f>Q1357+Q1358+Q1359</f>
        <v>541307</v>
      </c>
      <c r="R1356" s="477"/>
      <c r="S1356" s="477"/>
      <c r="T1356" s="477"/>
      <c r="U1356" s="477"/>
      <c r="V1356" s="477"/>
      <c r="W1356" s="477"/>
      <c r="X1356" s="477"/>
      <c r="Y1356" s="478"/>
      <c r="Z1356" s="476">
        <f>Z1357+Z1358+Z1359</f>
        <v>78037</v>
      </c>
      <c r="AA1356" s="477"/>
      <c r="AB1356" s="477"/>
      <c r="AC1356" s="477"/>
      <c r="AD1356" s="477"/>
      <c r="AE1356" s="477"/>
      <c r="AF1356" s="477"/>
      <c r="AG1356" s="477"/>
      <c r="AH1356" s="478"/>
    </row>
    <row r="1357" spans="1:37">
      <c r="A1357" s="520" t="s">
        <v>1402</v>
      </c>
      <c r="B1357" s="521"/>
      <c r="C1357" s="521"/>
      <c r="D1357" s="521"/>
      <c r="E1357" s="521"/>
      <c r="F1357" s="521"/>
      <c r="G1357" s="521"/>
      <c r="H1357" s="521"/>
      <c r="I1357" s="521"/>
      <c r="J1357" s="521"/>
      <c r="K1357" s="521"/>
      <c r="L1357" s="521"/>
      <c r="M1357" s="521"/>
      <c r="N1357" s="521"/>
      <c r="O1357" s="521"/>
      <c r="P1357" s="522"/>
      <c r="Q1357" s="476">
        <v>91330</v>
      </c>
      <c r="R1357" s="477"/>
      <c r="S1357" s="477"/>
      <c r="T1357" s="477"/>
      <c r="U1357" s="477"/>
      <c r="V1357" s="477"/>
      <c r="W1357" s="477"/>
      <c r="X1357" s="477"/>
      <c r="Y1357" s="478"/>
      <c r="Z1357" s="476">
        <v>78028</v>
      </c>
      <c r="AA1357" s="477"/>
      <c r="AB1357" s="477"/>
      <c r="AC1357" s="477"/>
      <c r="AD1357" s="477"/>
      <c r="AE1357" s="477"/>
      <c r="AF1357" s="477"/>
      <c r="AG1357" s="477"/>
      <c r="AH1357" s="478"/>
    </row>
    <row r="1358" spans="1:37">
      <c r="A1358" s="520" t="s">
        <v>1403</v>
      </c>
      <c r="B1358" s="521"/>
      <c r="C1358" s="521"/>
      <c r="D1358" s="521"/>
      <c r="E1358" s="521"/>
      <c r="F1358" s="521"/>
      <c r="G1358" s="521"/>
      <c r="H1358" s="521"/>
      <c r="I1358" s="521"/>
      <c r="J1358" s="521"/>
      <c r="K1358" s="521"/>
      <c r="L1358" s="521"/>
      <c r="M1358" s="521"/>
      <c r="N1358" s="521"/>
      <c r="O1358" s="521"/>
      <c r="P1358" s="522"/>
      <c r="Q1358" s="476">
        <v>22</v>
      </c>
      <c r="R1358" s="477"/>
      <c r="S1358" s="477"/>
      <c r="T1358" s="477"/>
      <c r="U1358" s="477"/>
      <c r="V1358" s="477"/>
      <c r="W1358" s="477"/>
      <c r="X1358" s="477"/>
      <c r="Y1358" s="478"/>
      <c r="Z1358" s="476">
        <v>9</v>
      </c>
      <c r="AA1358" s="477"/>
      <c r="AB1358" s="477"/>
      <c r="AC1358" s="477"/>
      <c r="AD1358" s="477"/>
      <c r="AE1358" s="477"/>
      <c r="AF1358" s="477"/>
      <c r="AG1358" s="477"/>
      <c r="AH1358" s="478"/>
    </row>
    <row r="1359" spans="1:37">
      <c r="A1359" s="520" t="s">
        <v>1404</v>
      </c>
      <c r="B1359" s="521"/>
      <c r="C1359" s="521"/>
      <c r="D1359" s="521"/>
      <c r="E1359" s="521"/>
      <c r="F1359" s="521"/>
      <c r="G1359" s="521"/>
      <c r="H1359" s="521"/>
      <c r="I1359" s="521"/>
      <c r="J1359" s="521"/>
      <c r="K1359" s="521"/>
      <c r="L1359" s="521"/>
      <c r="M1359" s="521"/>
      <c r="N1359" s="521"/>
      <c r="O1359" s="521"/>
      <c r="P1359" s="522"/>
      <c r="Q1359" s="476">
        <v>449955</v>
      </c>
      <c r="R1359" s="477"/>
      <c r="S1359" s="477"/>
      <c r="T1359" s="477"/>
      <c r="U1359" s="477"/>
      <c r="V1359" s="477"/>
      <c r="W1359" s="477"/>
      <c r="X1359" s="477"/>
      <c r="Y1359" s="478"/>
      <c r="Z1359" s="476">
        <v>0</v>
      </c>
      <c r="AA1359" s="477"/>
      <c r="AB1359" s="477"/>
      <c r="AC1359" s="477"/>
      <c r="AD1359" s="477"/>
      <c r="AE1359" s="477"/>
      <c r="AF1359" s="477"/>
      <c r="AG1359" s="477"/>
      <c r="AH1359" s="478"/>
    </row>
    <row r="1360" spans="1:37">
      <c r="A1360" s="619" t="s">
        <v>322</v>
      </c>
      <c r="B1360" s="620"/>
      <c r="C1360" s="620"/>
      <c r="D1360" s="620"/>
      <c r="E1360" s="620"/>
      <c r="F1360" s="620"/>
      <c r="G1360" s="620"/>
      <c r="H1360" s="620"/>
      <c r="I1360" s="620"/>
      <c r="J1360" s="620"/>
      <c r="K1360" s="620"/>
      <c r="L1360" s="620"/>
      <c r="M1360" s="620"/>
      <c r="N1360" s="620"/>
      <c r="O1360" s="620"/>
      <c r="P1360" s="621"/>
      <c r="Q1360" s="476"/>
      <c r="R1360" s="477"/>
      <c r="S1360" s="477"/>
      <c r="T1360" s="477"/>
      <c r="U1360" s="477"/>
      <c r="V1360" s="477"/>
      <c r="W1360" s="477"/>
      <c r="X1360" s="477"/>
      <c r="Y1360" s="478"/>
      <c r="Z1360" s="476"/>
      <c r="AA1360" s="477"/>
      <c r="AB1360" s="477"/>
      <c r="AC1360" s="477"/>
      <c r="AD1360" s="477"/>
      <c r="AE1360" s="477"/>
      <c r="AF1360" s="477"/>
      <c r="AG1360" s="477"/>
      <c r="AH1360" s="478"/>
      <c r="AI1360" t="str">
        <f>IF(ROUND(Z1360-VZAS!E56,0)=0,"","CHYBA")</f>
        <v/>
      </c>
    </row>
    <row r="1361" spans="1:37" hidden="1">
      <c r="A1361" s="470"/>
      <c r="B1361" s="471"/>
      <c r="C1361" s="471"/>
      <c r="D1361" s="471"/>
      <c r="E1361" s="471"/>
      <c r="F1361" s="471"/>
      <c r="G1361" s="471"/>
      <c r="H1361" s="471"/>
      <c r="I1361" s="471"/>
      <c r="J1361" s="471"/>
      <c r="K1361" s="471"/>
      <c r="L1361" s="471"/>
      <c r="M1361" s="471"/>
      <c r="N1361" s="471"/>
      <c r="O1361" s="471"/>
      <c r="P1361" s="472"/>
      <c r="Q1361" s="476"/>
      <c r="R1361" s="477"/>
      <c r="S1361" s="477"/>
      <c r="T1361" s="477"/>
      <c r="U1361" s="477"/>
      <c r="V1361" s="477"/>
      <c r="W1361" s="477"/>
      <c r="X1361" s="477"/>
      <c r="Y1361" s="478"/>
      <c r="Z1361" s="476"/>
      <c r="AA1361" s="477"/>
      <c r="AB1361" s="477"/>
      <c r="AC1361" s="477"/>
      <c r="AD1361" s="477"/>
      <c r="AE1361" s="477"/>
      <c r="AF1361" s="477"/>
      <c r="AG1361" s="477"/>
      <c r="AH1361" s="478"/>
      <c r="AI1361" t="str">
        <f>IF(ROUND(Q1360-VZAS!D56,0)=0,"","CHYBA")</f>
        <v/>
      </c>
    </row>
    <row r="1362" spans="1:37" hidden="1">
      <c r="A1362" s="470"/>
      <c r="B1362" s="471"/>
      <c r="C1362" s="471"/>
      <c r="D1362" s="471"/>
      <c r="E1362" s="471"/>
      <c r="F1362" s="471"/>
      <c r="G1362" s="471"/>
      <c r="H1362" s="471"/>
      <c r="I1362" s="471"/>
      <c r="J1362" s="471"/>
      <c r="K1362" s="471"/>
      <c r="L1362" s="471"/>
      <c r="M1362" s="471"/>
      <c r="N1362" s="471"/>
      <c r="O1362" s="471"/>
      <c r="P1362" s="472"/>
      <c r="Q1362" s="476"/>
      <c r="R1362" s="477"/>
      <c r="S1362" s="477"/>
      <c r="T1362" s="477"/>
      <c r="U1362" s="477"/>
      <c r="V1362" s="477"/>
      <c r="W1362" s="477"/>
      <c r="X1362" s="477"/>
      <c r="Y1362" s="478"/>
      <c r="Z1362" s="476"/>
      <c r="AA1362" s="477"/>
      <c r="AB1362" s="477"/>
      <c r="AC1362" s="477"/>
      <c r="AD1362" s="477"/>
      <c r="AE1362" s="477"/>
      <c r="AF1362" s="477"/>
      <c r="AG1362" s="477"/>
      <c r="AH1362" s="478"/>
    </row>
    <row r="1363" spans="1:37" hidden="1">
      <c r="A1363" s="470"/>
      <c r="B1363" s="471"/>
      <c r="C1363" s="471"/>
      <c r="D1363" s="471"/>
      <c r="E1363" s="471"/>
      <c r="F1363" s="471"/>
      <c r="G1363" s="471"/>
      <c r="H1363" s="471"/>
      <c r="I1363" s="471"/>
      <c r="J1363" s="471"/>
      <c r="K1363" s="471"/>
      <c r="L1363" s="471"/>
      <c r="M1363" s="471"/>
      <c r="N1363" s="471"/>
      <c r="O1363" s="471"/>
      <c r="P1363" s="472"/>
      <c r="Q1363" s="476"/>
      <c r="R1363" s="477"/>
      <c r="S1363" s="477"/>
      <c r="T1363" s="477"/>
      <c r="U1363" s="477"/>
      <c r="V1363" s="477"/>
      <c r="W1363" s="477"/>
      <c r="X1363" s="477"/>
      <c r="Y1363" s="478"/>
      <c r="Z1363" s="476"/>
      <c r="AA1363" s="477"/>
      <c r="AB1363" s="477"/>
      <c r="AC1363" s="477"/>
      <c r="AD1363" s="477"/>
      <c r="AE1363" s="477"/>
      <c r="AF1363" s="477"/>
      <c r="AG1363" s="477"/>
      <c r="AH1363" s="478"/>
    </row>
    <row r="1364" spans="1:37">
      <c r="A1364" s="203"/>
      <c r="B1364" s="203"/>
      <c r="C1364" s="203"/>
      <c r="D1364" s="203"/>
      <c r="E1364" s="203"/>
      <c r="F1364" s="203"/>
      <c r="G1364" s="203"/>
      <c r="H1364" s="203"/>
      <c r="I1364" s="203"/>
      <c r="J1364" s="203"/>
      <c r="K1364" s="203"/>
      <c r="L1364" s="203"/>
      <c r="M1364" s="203"/>
      <c r="N1364" s="203"/>
      <c r="O1364" s="203"/>
      <c r="P1364" s="203"/>
      <c r="Q1364" s="12"/>
      <c r="R1364" s="12"/>
      <c r="S1364" s="12"/>
      <c r="T1364" s="12"/>
      <c r="U1364" s="12"/>
      <c r="V1364" s="12"/>
      <c r="W1364" s="12"/>
      <c r="X1364" s="12"/>
      <c r="Y1364" s="12"/>
      <c r="Z1364" s="12"/>
      <c r="AA1364" s="12"/>
      <c r="AB1364" s="12"/>
      <c r="AC1364" s="12"/>
      <c r="AD1364" s="12"/>
      <c r="AE1364" s="12"/>
      <c r="AF1364" s="12"/>
      <c r="AG1364" s="12"/>
      <c r="AH1364" s="12"/>
    </row>
    <row r="1365" spans="1:37" ht="47.25" customHeight="1">
      <c r="A1365" s="1013" t="s">
        <v>1484</v>
      </c>
      <c r="B1365" s="1013"/>
      <c r="C1365" s="1013"/>
      <c r="D1365" s="1013"/>
      <c r="E1365" s="1013"/>
      <c r="F1365" s="1013"/>
      <c r="G1365" s="1013"/>
      <c r="H1365" s="1013"/>
      <c r="I1365" s="1013"/>
      <c r="J1365" s="1013"/>
      <c r="K1365" s="1013"/>
      <c r="L1365" s="1013"/>
      <c r="M1365" s="1013"/>
      <c r="N1365" s="1013"/>
      <c r="O1365" s="1013"/>
      <c r="P1365" s="1013"/>
      <c r="Q1365" s="1013"/>
      <c r="R1365" s="1013"/>
      <c r="S1365" s="1013"/>
      <c r="T1365" s="1013"/>
      <c r="U1365" s="1013"/>
      <c r="V1365" s="1013"/>
      <c r="W1365" s="1013"/>
      <c r="X1365" s="1013"/>
      <c r="Y1365" s="1013"/>
      <c r="Z1365" s="1013"/>
      <c r="AA1365" s="1013"/>
      <c r="AB1365" s="1013"/>
      <c r="AC1365" s="1013"/>
      <c r="AD1365" s="1013"/>
      <c r="AE1365" s="1013"/>
      <c r="AF1365" s="1013"/>
      <c r="AG1365" s="1013"/>
      <c r="AH1365" s="1013"/>
    </row>
    <row r="1366" spans="1:37">
      <c r="A1366" s="5"/>
      <c r="B1366" s="5"/>
      <c r="C1366" s="5"/>
      <c r="D1366" s="5"/>
      <c r="E1366" s="5"/>
      <c r="F1366" s="5"/>
      <c r="G1366" s="5"/>
      <c r="H1366" s="5"/>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row>
    <row r="1367" spans="1:37">
      <c r="A1367" s="5" t="s">
        <v>323</v>
      </c>
      <c r="B1367" s="5"/>
      <c r="C1367" s="5"/>
      <c r="D1367" s="5"/>
      <c r="E1367" s="5"/>
      <c r="F1367" s="5"/>
      <c r="G1367" s="5"/>
      <c r="H1367" s="5"/>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row>
    <row r="1368" spans="1:37">
      <c r="A1368" s="5"/>
      <c r="B1368" s="5"/>
      <c r="C1368" s="5"/>
      <c r="D1368" s="5"/>
      <c r="E1368" s="5"/>
      <c r="F1368" s="5"/>
      <c r="G1368" s="5"/>
      <c r="H1368" s="5"/>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row>
    <row r="1369" spans="1:37" ht="29.25" customHeight="1">
      <c r="A1369" s="470" t="s">
        <v>133</v>
      </c>
      <c r="B1369" s="471"/>
      <c r="C1369" s="471"/>
      <c r="D1369" s="471"/>
      <c r="E1369" s="471"/>
      <c r="F1369" s="471"/>
      <c r="G1369" s="471"/>
      <c r="H1369" s="471"/>
      <c r="I1369" s="471"/>
      <c r="J1369" s="471"/>
      <c r="K1369" s="471"/>
      <c r="L1369" s="471"/>
      <c r="M1369" s="471"/>
      <c r="N1369" s="471"/>
      <c r="O1369" s="471"/>
      <c r="P1369" s="472"/>
      <c r="Q1369" s="746" t="s">
        <v>136</v>
      </c>
      <c r="R1369" s="747"/>
      <c r="S1369" s="747"/>
      <c r="T1369" s="747"/>
      <c r="U1369" s="747"/>
      <c r="V1369" s="747"/>
      <c r="W1369" s="747"/>
      <c r="X1369" s="747"/>
      <c r="Y1369" s="748"/>
      <c r="Z1369" s="749" t="s">
        <v>59</v>
      </c>
      <c r="AA1369" s="750"/>
      <c r="AB1369" s="750"/>
      <c r="AC1369" s="750"/>
      <c r="AD1369" s="750"/>
      <c r="AE1369" s="750"/>
      <c r="AF1369" s="750"/>
      <c r="AG1369" s="750"/>
      <c r="AH1369" s="751"/>
    </row>
    <row r="1370" spans="1:37">
      <c r="A1370" s="619" t="s">
        <v>324</v>
      </c>
      <c r="B1370" s="620"/>
      <c r="C1370" s="620"/>
      <c r="D1370" s="620"/>
      <c r="E1370" s="620"/>
      <c r="F1370" s="620"/>
      <c r="G1370" s="620"/>
      <c r="H1370" s="620"/>
      <c r="I1370" s="620"/>
      <c r="J1370" s="620"/>
      <c r="K1370" s="620"/>
      <c r="L1370" s="620"/>
      <c r="M1370" s="620"/>
      <c r="N1370" s="620"/>
      <c r="O1370" s="620"/>
      <c r="P1370" s="621"/>
      <c r="Q1370" s="510">
        <v>26310141</v>
      </c>
      <c r="R1370" s="511"/>
      <c r="S1370" s="511"/>
      <c r="T1370" s="511"/>
      <c r="U1370" s="511"/>
      <c r="V1370" s="511"/>
      <c r="W1370" s="511"/>
      <c r="X1370" s="511"/>
      <c r="Y1370" s="512"/>
      <c r="Z1370" s="476">
        <v>26619238</v>
      </c>
      <c r="AA1370" s="477"/>
      <c r="AB1370" s="477"/>
      <c r="AC1370" s="477"/>
      <c r="AD1370" s="477"/>
      <c r="AE1370" s="477"/>
      <c r="AF1370" s="477"/>
      <c r="AG1370" s="477"/>
      <c r="AH1370" s="478"/>
    </row>
    <row r="1371" spans="1:37">
      <c r="A1371" s="619" t="s">
        <v>325</v>
      </c>
      <c r="B1371" s="620"/>
      <c r="C1371" s="620"/>
      <c r="D1371" s="620"/>
      <c r="E1371" s="620"/>
      <c r="F1371" s="620"/>
      <c r="G1371" s="620"/>
      <c r="H1371" s="620"/>
      <c r="I1371" s="620"/>
      <c r="J1371" s="620"/>
      <c r="K1371" s="620"/>
      <c r="L1371" s="620"/>
      <c r="M1371" s="620"/>
      <c r="N1371" s="620"/>
      <c r="O1371" s="620"/>
      <c r="P1371" s="621"/>
      <c r="Q1371" s="510">
        <v>289654</v>
      </c>
      <c r="R1371" s="511"/>
      <c r="S1371" s="511"/>
      <c r="T1371" s="511"/>
      <c r="U1371" s="511"/>
      <c r="V1371" s="511"/>
      <c r="W1371" s="511"/>
      <c r="X1371" s="511"/>
      <c r="Y1371" s="512"/>
      <c r="Z1371" s="476">
        <v>243022</v>
      </c>
      <c r="AA1371" s="477"/>
      <c r="AB1371" s="477"/>
      <c r="AC1371" s="477"/>
      <c r="AD1371" s="477"/>
      <c r="AE1371" s="477"/>
      <c r="AF1371" s="477"/>
      <c r="AG1371" s="477"/>
      <c r="AH1371" s="478"/>
    </row>
    <row r="1372" spans="1:37">
      <c r="A1372" s="619" t="s">
        <v>326</v>
      </c>
      <c r="B1372" s="620"/>
      <c r="C1372" s="620"/>
      <c r="D1372" s="620"/>
      <c r="E1372" s="620"/>
      <c r="F1372" s="620"/>
      <c r="G1372" s="620"/>
      <c r="H1372" s="620"/>
      <c r="I1372" s="620"/>
      <c r="J1372" s="620"/>
      <c r="K1372" s="620"/>
      <c r="L1372" s="620"/>
      <c r="M1372" s="620"/>
      <c r="N1372" s="620"/>
      <c r="O1372" s="620"/>
      <c r="P1372" s="621"/>
      <c r="Q1372" s="510">
        <v>583425</v>
      </c>
      <c r="R1372" s="511"/>
      <c r="S1372" s="511"/>
      <c r="T1372" s="511"/>
      <c r="U1372" s="511"/>
      <c r="V1372" s="511"/>
      <c r="W1372" s="511"/>
      <c r="X1372" s="511"/>
      <c r="Y1372" s="512"/>
      <c r="Z1372" s="476">
        <v>635321</v>
      </c>
      <c r="AA1372" s="477"/>
      <c r="AB1372" s="477"/>
      <c r="AC1372" s="477"/>
      <c r="AD1372" s="477"/>
      <c r="AE1372" s="477"/>
      <c r="AF1372" s="477"/>
      <c r="AG1372" s="477"/>
      <c r="AH1372" s="478"/>
      <c r="AI1372" s="154"/>
    </row>
    <row r="1373" spans="1:37">
      <c r="A1373" s="619" t="s">
        <v>327</v>
      </c>
      <c r="B1373" s="620"/>
      <c r="C1373" s="620"/>
      <c r="D1373" s="620"/>
      <c r="E1373" s="620"/>
      <c r="F1373" s="620"/>
      <c r="G1373" s="620"/>
      <c r="H1373" s="620"/>
      <c r="I1373" s="620"/>
      <c r="J1373" s="620"/>
      <c r="K1373" s="620"/>
      <c r="L1373" s="620"/>
      <c r="M1373" s="620"/>
      <c r="N1373" s="620"/>
      <c r="O1373" s="620"/>
      <c r="P1373" s="621"/>
      <c r="Q1373" s="510">
        <v>0</v>
      </c>
      <c r="R1373" s="511"/>
      <c r="S1373" s="511"/>
      <c r="T1373" s="511"/>
      <c r="U1373" s="511"/>
      <c r="V1373" s="511"/>
      <c r="W1373" s="511"/>
      <c r="X1373" s="511"/>
      <c r="Y1373" s="512"/>
      <c r="Z1373" s="476">
        <v>0</v>
      </c>
      <c r="AA1373" s="477"/>
      <c r="AB1373" s="477"/>
      <c r="AC1373" s="477"/>
      <c r="AD1373" s="477"/>
      <c r="AE1373" s="477"/>
      <c r="AF1373" s="477"/>
      <c r="AG1373" s="477"/>
      <c r="AH1373" s="478"/>
    </row>
    <row r="1374" spans="1:37">
      <c r="A1374" s="619" t="s">
        <v>328</v>
      </c>
      <c r="B1374" s="620"/>
      <c r="C1374" s="620"/>
      <c r="D1374" s="620"/>
      <c r="E1374" s="620"/>
      <c r="F1374" s="620"/>
      <c r="G1374" s="620"/>
      <c r="H1374" s="620"/>
      <c r="I1374" s="620"/>
      <c r="J1374" s="620"/>
      <c r="K1374" s="620"/>
      <c r="L1374" s="620"/>
      <c r="M1374" s="620"/>
      <c r="N1374" s="620"/>
      <c r="O1374" s="620"/>
      <c r="P1374" s="621"/>
      <c r="Q1374" s="510">
        <v>0</v>
      </c>
      <c r="R1374" s="511"/>
      <c r="S1374" s="511"/>
      <c r="T1374" s="511"/>
      <c r="U1374" s="511"/>
      <c r="V1374" s="511"/>
      <c r="W1374" s="511"/>
      <c r="X1374" s="511"/>
      <c r="Y1374" s="512"/>
      <c r="Z1374" s="476">
        <v>0</v>
      </c>
      <c r="AA1374" s="477"/>
      <c r="AB1374" s="477"/>
      <c r="AC1374" s="477"/>
      <c r="AD1374" s="477"/>
      <c r="AE1374" s="477"/>
      <c r="AF1374" s="477"/>
      <c r="AG1374" s="477"/>
      <c r="AH1374" s="478"/>
    </row>
    <row r="1375" spans="1:37">
      <c r="A1375" s="743" t="s">
        <v>329</v>
      </c>
      <c r="B1375" s="744"/>
      <c r="C1375" s="744"/>
      <c r="D1375" s="744"/>
      <c r="E1375" s="744"/>
      <c r="F1375" s="744"/>
      <c r="G1375" s="744"/>
      <c r="H1375" s="744"/>
      <c r="I1375" s="744"/>
      <c r="J1375" s="744"/>
      <c r="K1375" s="744"/>
      <c r="L1375" s="744"/>
      <c r="M1375" s="744"/>
      <c r="N1375" s="744"/>
      <c r="O1375" s="744"/>
      <c r="P1375" s="745"/>
      <c r="Q1375" s="510">
        <v>2236134</v>
      </c>
      <c r="R1375" s="511"/>
      <c r="S1375" s="511"/>
      <c r="T1375" s="511"/>
      <c r="U1375" s="511"/>
      <c r="V1375" s="511"/>
      <c r="W1375" s="511"/>
      <c r="X1375" s="511"/>
      <c r="Y1375" s="512"/>
      <c r="Z1375" s="479">
        <v>1415969</v>
      </c>
      <c r="AA1375" s="480"/>
      <c r="AB1375" s="480"/>
      <c r="AC1375" s="480"/>
      <c r="AD1375" s="480"/>
      <c r="AE1375" s="480"/>
      <c r="AF1375" s="480"/>
      <c r="AG1375" s="480"/>
      <c r="AH1375" s="481"/>
      <c r="AI1375" s="2" t="str">
        <f>IF(ROUND(Z1376-VZAS!E3-VZAS!E7-VZAS!E21-VZAS!E24-VZAS!E29-VZAS!E33-VZAS!E37-VZAS!E39-VZAS!E42-VZAS!E44-VZAS!E46,0)=0,"","CHYBA")</f>
        <v/>
      </c>
      <c r="AK1375" s="177"/>
    </row>
    <row r="1376" spans="1:37">
      <c r="A1376" s="673" t="s">
        <v>330</v>
      </c>
      <c r="B1376" s="674"/>
      <c r="C1376" s="674"/>
      <c r="D1376" s="674"/>
      <c r="E1376" s="674"/>
      <c r="F1376" s="674"/>
      <c r="G1376" s="674"/>
      <c r="H1376" s="674"/>
      <c r="I1376" s="674"/>
      <c r="J1376" s="674"/>
      <c r="K1376" s="674"/>
      <c r="L1376" s="674"/>
      <c r="M1376" s="674"/>
      <c r="N1376" s="674"/>
      <c r="O1376" s="674"/>
      <c r="P1376" s="675"/>
      <c r="Q1376" s="510">
        <v>29419354</v>
      </c>
      <c r="R1376" s="511"/>
      <c r="S1376" s="511"/>
      <c r="T1376" s="511"/>
      <c r="U1376" s="511"/>
      <c r="V1376" s="511"/>
      <c r="W1376" s="511"/>
      <c r="X1376" s="511"/>
      <c r="Y1376" s="512"/>
      <c r="Z1376" s="476">
        <f>SUM(Z1370:AH1375)</f>
        <v>28913550</v>
      </c>
      <c r="AA1376" s="477"/>
      <c r="AB1376" s="477"/>
      <c r="AC1376" s="477"/>
      <c r="AD1376" s="477"/>
      <c r="AE1376" s="477"/>
      <c r="AF1376" s="477"/>
      <c r="AG1376" s="477"/>
      <c r="AH1376" s="478"/>
    </row>
    <row r="1377" spans="1:37">
      <c r="A1377" s="5"/>
      <c r="B1377" s="5"/>
      <c r="C1377" s="5"/>
      <c r="D1377" s="5"/>
      <c r="E1377" s="5"/>
      <c r="F1377" s="5"/>
      <c r="G1377" s="5"/>
      <c r="H1377" s="5"/>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row>
    <row r="1378" spans="1:37" hidden="1">
      <c r="A1378" s="501" t="s">
        <v>331</v>
      </c>
      <c r="B1378" s="501"/>
      <c r="C1378" s="501"/>
      <c r="D1378" s="501"/>
      <c r="E1378" s="501"/>
      <c r="F1378" s="501"/>
      <c r="G1378" s="501"/>
      <c r="H1378" s="501"/>
      <c r="I1378" s="501"/>
      <c r="J1378" s="501"/>
      <c r="K1378" s="501"/>
      <c r="L1378" s="501"/>
      <c r="M1378" s="501"/>
      <c r="N1378" s="501"/>
      <c r="O1378" s="501"/>
      <c r="P1378" s="501"/>
      <c r="Q1378" s="501"/>
      <c r="R1378" s="501"/>
      <c r="S1378" s="501"/>
      <c r="T1378" s="501"/>
      <c r="U1378" s="501"/>
      <c r="V1378" s="501"/>
      <c r="W1378" s="501"/>
      <c r="X1378" s="501"/>
      <c r="Y1378" s="501"/>
      <c r="Z1378" s="501"/>
      <c r="AA1378" s="501"/>
      <c r="AB1378" s="501"/>
      <c r="AC1378" s="501"/>
      <c r="AD1378" s="501"/>
      <c r="AE1378" s="501"/>
      <c r="AF1378" s="501"/>
      <c r="AG1378" s="501"/>
      <c r="AH1378" s="501"/>
    </row>
    <row r="1379" spans="1:37">
      <c r="A1379" s="5"/>
      <c r="B1379" s="5"/>
      <c r="C1379" s="5"/>
      <c r="D1379" s="5"/>
      <c r="E1379" s="5"/>
      <c r="F1379" s="5"/>
      <c r="G1379" s="5"/>
      <c r="H1379" s="5"/>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row>
    <row r="1380" spans="1:37">
      <c r="A1380" s="15" t="s">
        <v>332</v>
      </c>
      <c r="B1380" s="5"/>
      <c r="C1380" s="5"/>
      <c r="D1380" s="5"/>
      <c r="E1380" s="5"/>
      <c r="F1380" s="5"/>
      <c r="G1380" s="5"/>
      <c r="H1380" s="5"/>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row>
    <row r="1381" spans="1:37">
      <c r="A1381" s="5"/>
      <c r="B1381" s="5"/>
      <c r="C1381" s="5"/>
      <c r="D1381" s="5"/>
      <c r="E1381" s="5"/>
      <c r="F1381" s="5"/>
      <c r="G1381" s="5"/>
      <c r="H1381" s="5"/>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row>
    <row r="1382" spans="1:37">
      <c r="A1382" s="501" t="s">
        <v>1485</v>
      </c>
      <c r="B1382" s="501"/>
      <c r="C1382" s="501"/>
      <c r="D1382" s="501"/>
      <c r="E1382" s="501"/>
      <c r="F1382" s="501"/>
      <c r="G1382" s="501"/>
      <c r="H1382" s="501"/>
      <c r="I1382" s="501"/>
      <c r="J1382" s="501"/>
      <c r="K1382" s="501"/>
      <c r="L1382" s="501"/>
      <c r="M1382" s="501"/>
      <c r="N1382" s="501"/>
      <c r="O1382" s="501"/>
      <c r="P1382" s="501"/>
      <c r="Q1382" s="501"/>
      <c r="R1382" s="501"/>
      <c r="S1382" s="501"/>
      <c r="T1382" s="501"/>
      <c r="U1382" s="501"/>
      <c r="V1382" s="501"/>
      <c r="W1382" s="501"/>
      <c r="X1382" s="501"/>
      <c r="Y1382" s="501"/>
      <c r="Z1382" s="501"/>
      <c r="AA1382" s="501"/>
      <c r="AB1382" s="501"/>
      <c r="AC1382" s="501"/>
      <c r="AD1382" s="501"/>
      <c r="AE1382" s="501"/>
      <c r="AF1382" s="501"/>
      <c r="AG1382" s="501"/>
      <c r="AH1382" s="501"/>
    </row>
    <row r="1383" spans="1:37">
      <c r="A1383" s="501"/>
      <c r="B1383" s="501"/>
      <c r="C1383" s="501"/>
      <c r="D1383" s="501"/>
      <c r="E1383" s="501"/>
      <c r="F1383" s="501"/>
      <c r="G1383" s="501"/>
      <c r="H1383" s="501"/>
      <c r="I1383" s="501"/>
      <c r="J1383" s="501"/>
      <c r="K1383" s="501"/>
      <c r="L1383" s="501"/>
      <c r="M1383" s="501"/>
      <c r="N1383" s="501"/>
      <c r="O1383" s="501"/>
      <c r="P1383" s="501"/>
      <c r="Q1383" s="501"/>
      <c r="R1383" s="501"/>
      <c r="S1383" s="501"/>
      <c r="T1383" s="501"/>
      <c r="U1383" s="501"/>
      <c r="V1383" s="501"/>
      <c r="W1383" s="501"/>
      <c r="X1383" s="501"/>
      <c r="Y1383" s="501"/>
      <c r="Z1383" s="501"/>
      <c r="AA1383" s="501"/>
      <c r="AB1383" s="501"/>
      <c r="AC1383" s="501"/>
      <c r="AD1383" s="501"/>
      <c r="AE1383" s="501"/>
      <c r="AF1383" s="501"/>
      <c r="AG1383" s="501"/>
      <c r="AH1383" s="501"/>
    </row>
    <row r="1384" spans="1:37">
      <c r="A1384" s="5"/>
      <c r="B1384" s="5"/>
      <c r="C1384" s="5"/>
      <c r="D1384" s="5"/>
      <c r="E1384" s="5"/>
      <c r="F1384" s="5"/>
      <c r="G1384" s="5"/>
      <c r="H1384" s="5"/>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row>
    <row r="1385" spans="1:37" ht="25.5" customHeight="1">
      <c r="A1385" s="559" t="s">
        <v>133</v>
      </c>
      <c r="B1385" s="560"/>
      <c r="C1385" s="560"/>
      <c r="D1385" s="560"/>
      <c r="E1385" s="560"/>
      <c r="F1385" s="560"/>
      <c r="G1385" s="560"/>
      <c r="H1385" s="560"/>
      <c r="I1385" s="560"/>
      <c r="J1385" s="560"/>
      <c r="K1385" s="560"/>
      <c r="L1385" s="560"/>
      <c r="M1385" s="560"/>
      <c r="N1385" s="560"/>
      <c r="O1385" s="560"/>
      <c r="P1385" s="560"/>
      <c r="Q1385" s="560"/>
      <c r="R1385" s="560"/>
      <c r="S1385" s="560"/>
      <c r="T1385" s="561"/>
      <c r="U1385" s="559" t="s">
        <v>58</v>
      </c>
      <c r="V1385" s="560"/>
      <c r="W1385" s="560"/>
      <c r="X1385" s="560"/>
      <c r="Y1385" s="560"/>
      <c r="Z1385" s="560"/>
      <c r="AA1385" s="561"/>
      <c r="AB1385" s="559" t="s">
        <v>59</v>
      </c>
      <c r="AC1385" s="560"/>
      <c r="AD1385" s="560"/>
      <c r="AE1385" s="560"/>
      <c r="AF1385" s="560"/>
      <c r="AG1385" s="560"/>
      <c r="AH1385" s="561"/>
      <c r="AI1385" t="str">
        <f>IF(ROUND(AB1386-VZAS!E12,0)=0,"","CHYBA")</f>
        <v/>
      </c>
    </row>
    <row r="1386" spans="1:37" ht="20.25" customHeight="1">
      <c r="A1386" s="550" t="s">
        <v>333</v>
      </c>
      <c r="B1386" s="551"/>
      <c r="C1386" s="551"/>
      <c r="D1386" s="551"/>
      <c r="E1386" s="551"/>
      <c r="F1386" s="551"/>
      <c r="G1386" s="551"/>
      <c r="H1386" s="551"/>
      <c r="I1386" s="551"/>
      <c r="J1386" s="551"/>
      <c r="K1386" s="551"/>
      <c r="L1386" s="551"/>
      <c r="M1386" s="551"/>
      <c r="N1386" s="551"/>
      <c r="O1386" s="551"/>
      <c r="P1386" s="551"/>
      <c r="Q1386" s="551"/>
      <c r="R1386" s="551"/>
      <c r="S1386" s="551"/>
      <c r="T1386" s="552"/>
      <c r="U1386" s="553">
        <v>4378190</v>
      </c>
      <c r="V1386" s="554"/>
      <c r="W1386" s="554"/>
      <c r="X1386" s="554"/>
      <c r="Y1386" s="554"/>
      <c r="Z1386" s="554"/>
      <c r="AA1386" s="555"/>
      <c r="AB1386" s="556">
        <f>AB1393+AB1387</f>
        <v>3979215</v>
      </c>
      <c r="AC1386" s="557"/>
      <c r="AD1386" s="557"/>
      <c r="AE1386" s="557"/>
      <c r="AF1386" s="557"/>
      <c r="AG1386" s="557"/>
      <c r="AH1386" s="558"/>
      <c r="AI1386" t="str">
        <f>IF(ROUND(U1386-VZAS!D12,0)=0,"","CHYBA")</f>
        <v/>
      </c>
    </row>
    <row r="1387" spans="1:37">
      <c r="A1387" s="467" t="s">
        <v>334</v>
      </c>
      <c r="B1387" s="468"/>
      <c r="C1387" s="468"/>
      <c r="D1387" s="468"/>
      <c r="E1387" s="468"/>
      <c r="F1387" s="468"/>
      <c r="G1387" s="468"/>
      <c r="H1387" s="468"/>
      <c r="I1387" s="468"/>
      <c r="J1387" s="468"/>
      <c r="K1387" s="468"/>
      <c r="L1387" s="468"/>
      <c r="M1387" s="468"/>
      <c r="N1387" s="468"/>
      <c r="O1387" s="468"/>
      <c r="P1387" s="468"/>
      <c r="Q1387" s="468"/>
      <c r="R1387" s="468"/>
      <c r="S1387" s="468"/>
      <c r="T1387" s="469"/>
      <c r="U1387" s="532">
        <v>35600</v>
      </c>
      <c r="V1387" s="533"/>
      <c r="W1387" s="533"/>
      <c r="X1387" s="533"/>
      <c r="Y1387" s="533"/>
      <c r="Z1387" s="533"/>
      <c r="AA1387" s="534"/>
      <c r="AB1387" s="526">
        <v>44989</v>
      </c>
      <c r="AC1387" s="527"/>
      <c r="AD1387" s="527"/>
      <c r="AE1387" s="527"/>
      <c r="AF1387" s="527"/>
      <c r="AG1387" s="527"/>
      <c r="AH1387" s="528"/>
    </row>
    <row r="1388" spans="1:37">
      <c r="A1388" s="544" t="s">
        <v>335</v>
      </c>
      <c r="B1388" s="545"/>
      <c r="C1388" s="545"/>
      <c r="D1388" s="545"/>
      <c r="E1388" s="545"/>
      <c r="F1388" s="545"/>
      <c r="G1388" s="545"/>
      <c r="H1388" s="545"/>
      <c r="I1388" s="545"/>
      <c r="J1388" s="545"/>
      <c r="K1388" s="545"/>
      <c r="L1388" s="545"/>
      <c r="M1388" s="545"/>
      <c r="N1388" s="545"/>
      <c r="O1388" s="545"/>
      <c r="P1388" s="545"/>
      <c r="Q1388" s="545"/>
      <c r="R1388" s="545"/>
      <c r="S1388" s="545"/>
      <c r="T1388" s="546"/>
      <c r="U1388" s="532">
        <v>26300</v>
      </c>
      <c r="V1388" s="533"/>
      <c r="W1388" s="533"/>
      <c r="X1388" s="533"/>
      <c r="Y1388" s="533"/>
      <c r="Z1388" s="533"/>
      <c r="AA1388" s="534"/>
      <c r="AB1388" s="526">
        <v>22431</v>
      </c>
      <c r="AC1388" s="527"/>
      <c r="AD1388" s="527"/>
      <c r="AE1388" s="527"/>
      <c r="AF1388" s="527"/>
      <c r="AG1388" s="527"/>
      <c r="AH1388" s="528"/>
    </row>
    <row r="1389" spans="1:37">
      <c r="A1389" s="544" t="s">
        <v>336</v>
      </c>
      <c r="B1389" s="545"/>
      <c r="C1389" s="545"/>
      <c r="D1389" s="545"/>
      <c r="E1389" s="545"/>
      <c r="F1389" s="545"/>
      <c r="G1389" s="545"/>
      <c r="H1389" s="545"/>
      <c r="I1389" s="545"/>
      <c r="J1389" s="545"/>
      <c r="K1389" s="545"/>
      <c r="L1389" s="545"/>
      <c r="M1389" s="545"/>
      <c r="N1389" s="545"/>
      <c r="O1389" s="545"/>
      <c r="P1389" s="545"/>
      <c r="Q1389" s="545"/>
      <c r="R1389" s="545"/>
      <c r="S1389" s="545"/>
      <c r="T1389" s="546"/>
      <c r="U1389" s="532">
        <v>5300</v>
      </c>
      <c r="V1389" s="533"/>
      <c r="W1389" s="533"/>
      <c r="X1389" s="533"/>
      <c r="Y1389" s="533"/>
      <c r="Z1389" s="533"/>
      <c r="AA1389" s="534"/>
      <c r="AB1389" s="532">
        <v>7478</v>
      </c>
      <c r="AC1389" s="533"/>
      <c r="AD1389" s="533"/>
      <c r="AE1389" s="533"/>
      <c r="AF1389" s="533"/>
      <c r="AG1389" s="533"/>
      <c r="AH1389" s="534"/>
      <c r="AK1389" s="213"/>
    </row>
    <row r="1390" spans="1:37">
      <c r="A1390" s="544" t="s">
        <v>337</v>
      </c>
      <c r="B1390" s="545"/>
      <c r="C1390" s="545"/>
      <c r="D1390" s="545"/>
      <c r="E1390" s="545"/>
      <c r="F1390" s="545"/>
      <c r="G1390" s="545"/>
      <c r="H1390" s="545"/>
      <c r="I1390" s="545"/>
      <c r="J1390" s="545"/>
      <c r="K1390" s="545"/>
      <c r="L1390" s="545"/>
      <c r="M1390" s="545"/>
      <c r="N1390" s="545"/>
      <c r="O1390" s="545"/>
      <c r="P1390" s="545"/>
      <c r="Q1390" s="545"/>
      <c r="R1390" s="545"/>
      <c r="S1390" s="545"/>
      <c r="T1390" s="546"/>
      <c r="U1390" s="532">
        <v>4000</v>
      </c>
      <c r="V1390" s="533"/>
      <c r="W1390" s="533"/>
      <c r="X1390" s="533"/>
      <c r="Y1390" s="533"/>
      <c r="Z1390" s="533"/>
      <c r="AA1390" s="534"/>
      <c r="AB1390" s="547">
        <v>15080</v>
      </c>
      <c r="AC1390" s="548"/>
      <c r="AD1390" s="548"/>
      <c r="AE1390" s="548"/>
      <c r="AF1390" s="548"/>
      <c r="AG1390" s="548"/>
      <c r="AH1390" s="549"/>
    </row>
    <row r="1391" spans="1:37">
      <c r="A1391" s="544" t="s">
        <v>338</v>
      </c>
      <c r="B1391" s="545"/>
      <c r="C1391" s="545"/>
      <c r="D1391" s="545"/>
      <c r="E1391" s="545"/>
      <c r="F1391" s="545"/>
      <c r="G1391" s="545"/>
      <c r="H1391" s="545"/>
      <c r="I1391" s="545"/>
      <c r="J1391" s="545"/>
      <c r="K1391" s="545"/>
      <c r="L1391" s="545"/>
      <c r="M1391" s="545"/>
      <c r="N1391" s="545"/>
      <c r="O1391" s="545"/>
      <c r="P1391" s="545"/>
      <c r="Q1391" s="545"/>
      <c r="R1391" s="545"/>
      <c r="S1391" s="545"/>
      <c r="T1391" s="546"/>
      <c r="U1391" s="532"/>
      <c r="V1391" s="533"/>
      <c r="W1391" s="533"/>
      <c r="X1391" s="533"/>
      <c r="Y1391" s="533"/>
      <c r="Z1391" s="533"/>
      <c r="AA1391" s="534"/>
      <c r="AB1391" s="526"/>
      <c r="AC1391" s="527"/>
      <c r="AD1391" s="527"/>
      <c r="AE1391" s="527"/>
      <c r="AF1391" s="527"/>
      <c r="AG1391" s="527"/>
      <c r="AH1391" s="528"/>
    </row>
    <row r="1392" spans="1:37">
      <c r="A1392" s="544" t="s">
        <v>339</v>
      </c>
      <c r="B1392" s="545"/>
      <c r="C1392" s="545"/>
      <c r="D1392" s="545"/>
      <c r="E1392" s="545"/>
      <c r="F1392" s="545"/>
      <c r="G1392" s="545"/>
      <c r="H1392" s="545"/>
      <c r="I1392" s="545"/>
      <c r="J1392" s="545"/>
      <c r="K1392" s="545"/>
      <c r="L1392" s="545"/>
      <c r="M1392" s="545"/>
      <c r="N1392" s="545"/>
      <c r="O1392" s="545"/>
      <c r="P1392" s="545"/>
      <c r="Q1392" s="545"/>
      <c r="R1392" s="545"/>
      <c r="S1392" s="545"/>
      <c r="T1392" s="546"/>
      <c r="U1392" s="532"/>
      <c r="V1392" s="533"/>
      <c r="W1392" s="533"/>
      <c r="X1392" s="533"/>
      <c r="Y1392" s="533"/>
      <c r="Z1392" s="533"/>
      <c r="AA1392" s="534"/>
      <c r="AB1392" s="526">
        <v>0</v>
      </c>
      <c r="AC1392" s="527"/>
      <c r="AD1392" s="527"/>
      <c r="AE1392" s="527"/>
      <c r="AF1392" s="527"/>
      <c r="AG1392" s="527"/>
      <c r="AH1392" s="528"/>
    </row>
    <row r="1393" spans="1:37">
      <c r="A1393" s="550" t="s">
        <v>340</v>
      </c>
      <c r="B1393" s="551"/>
      <c r="C1393" s="551"/>
      <c r="D1393" s="551"/>
      <c r="E1393" s="551"/>
      <c r="F1393" s="551"/>
      <c r="G1393" s="551"/>
      <c r="H1393" s="551"/>
      <c r="I1393" s="551"/>
      <c r="J1393" s="551"/>
      <c r="K1393" s="551"/>
      <c r="L1393" s="551"/>
      <c r="M1393" s="551"/>
      <c r="N1393" s="551"/>
      <c r="O1393" s="551"/>
      <c r="P1393" s="551"/>
      <c r="Q1393" s="551"/>
      <c r="R1393" s="551"/>
      <c r="S1393" s="551"/>
      <c r="T1393" s="552"/>
      <c r="U1393" s="553">
        <f>U1394+U1395+U1396+U1397+U1398+U1399+U1400+U1401+U1402+U1403+U1404+U1405+U1406</f>
        <v>4402022.8</v>
      </c>
      <c r="V1393" s="554"/>
      <c r="W1393" s="554"/>
      <c r="X1393" s="554"/>
      <c r="Y1393" s="554"/>
      <c r="Z1393" s="554"/>
      <c r="AA1393" s="555"/>
      <c r="AB1393" s="556">
        <f>AB1394+AB1395+AB1396+AB1397+AB1398+AB1399+AB1400+AB1401+AB1402+AB1403+AB1404+AB1405+AB1406</f>
        <v>3934226</v>
      </c>
      <c r="AC1393" s="557"/>
      <c r="AD1393" s="557"/>
      <c r="AE1393" s="557"/>
      <c r="AF1393" s="557"/>
      <c r="AG1393" s="557"/>
      <c r="AH1393" s="558"/>
    </row>
    <row r="1394" spans="1:37">
      <c r="A1394" s="467" t="s">
        <v>1405</v>
      </c>
      <c r="B1394" s="468"/>
      <c r="C1394" s="468"/>
      <c r="D1394" s="468"/>
      <c r="E1394" s="468"/>
      <c r="F1394" s="468"/>
      <c r="G1394" s="468"/>
      <c r="H1394" s="468"/>
      <c r="I1394" s="468"/>
      <c r="J1394" s="468"/>
      <c r="K1394" s="468"/>
      <c r="L1394" s="468"/>
      <c r="M1394" s="468"/>
      <c r="N1394" s="468"/>
      <c r="O1394" s="468"/>
      <c r="P1394" s="468"/>
      <c r="Q1394" s="468"/>
      <c r="R1394" s="468"/>
      <c r="S1394" s="468"/>
      <c r="T1394" s="469"/>
      <c r="U1394" s="532">
        <v>1276535</v>
      </c>
      <c r="V1394" s="533"/>
      <c r="W1394" s="533"/>
      <c r="X1394" s="533"/>
      <c r="Y1394" s="533"/>
      <c r="Z1394" s="533"/>
      <c r="AA1394" s="534"/>
      <c r="AB1394" s="526">
        <v>955640</v>
      </c>
      <c r="AC1394" s="527"/>
      <c r="AD1394" s="527"/>
      <c r="AE1394" s="527"/>
      <c r="AF1394" s="527"/>
      <c r="AG1394" s="527"/>
      <c r="AH1394" s="528"/>
      <c r="AK1394" s="177"/>
    </row>
    <row r="1395" spans="1:37">
      <c r="A1395" s="467" t="s">
        <v>1406</v>
      </c>
      <c r="B1395" s="468"/>
      <c r="C1395" s="468"/>
      <c r="D1395" s="468"/>
      <c r="E1395" s="468"/>
      <c r="F1395" s="468"/>
      <c r="G1395" s="468"/>
      <c r="H1395" s="468"/>
      <c r="I1395" s="468"/>
      <c r="J1395" s="468"/>
      <c r="K1395" s="468"/>
      <c r="L1395" s="468"/>
      <c r="M1395" s="468"/>
      <c r="N1395" s="468"/>
      <c r="O1395" s="468"/>
      <c r="P1395" s="468"/>
      <c r="Q1395" s="468"/>
      <c r="R1395" s="468"/>
      <c r="S1395" s="468"/>
      <c r="T1395" s="469"/>
      <c r="U1395" s="532">
        <v>403401</v>
      </c>
      <c r="V1395" s="533"/>
      <c r="W1395" s="533"/>
      <c r="X1395" s="533"/>
      <c r="Y1395" s="533"/>
      <c r="Z1395" s="533"/>
      <c r="AA1395" s="534"/>
      <c r="AB1395" s="526">
        <v>353708</v>
      </c>
      <c r="AC1395" s="527"/>
      <c r="AD1395" s="527"/>
      <c r="AE1395" s="527"/>
      <c r="AF1395" s="527"/>
      <c r="AG1395" s="527"/>
      <c r="AH1395" s="528"/>
    </row>
    <row r="1396" spans="1:37">
      <c r="A1396" s="467" t="s">
        <v>1407</v>
      </c>
      <c r="B1396" s="468"/>
      <c r="C1396" s="468"/>
      <c r="D1396" s="468"/>
      <c r="E1396" s="468"/>
      <c r="F1396" s="468"/>
      <c r="G1396" s="468"/>
      <c r="H1396" s="468"/>
      <c r="I1396" s="468"/>
      <c r="J1396" s="468"/>
      <c r="K1396" s="468"/>
      <c r="L1396" s="468"/>
      <c r="M1396" s="468"/>
      <c r="N1396" s="468"/>
      <c r="O1396" s="468"/>
      <c r="P1396" s="468"/>
      <c r="Q1396" s="468"/>
      <c r="R1396" s="468"/>
      <c r="S1396" s="468"/>
      <c r="T1396" s="469"/>
      <c r="U1396" s="532">
        <v>49042</v>
      </c>
      <c r="V1396" s="533"/>
      <c r="W1396" s="533"/>
      <c r="X1396" s="533"/>
      <c r="Y1396" s="533"/>
      <c r="Z1396" s="533"/>
      <c r="AA1396" s="534"/>
      <c r="AB1396" s="526">
        <v>125664</v>
      </c>
      <c r="AC1396" s="527"/>
      <c r="AD1396" s="527"/>
      <c r="AE1396" s="527"/>
      <c r="AF1396" s="527"/>
      <c r="AG1396" s="527"/>
      <c r="AH1396" s="528"/>
    </row>
    <row r="1397" spans="1:37">
      <c r="A1397" s="467" t="s">
        <v>1408</v>
      </c>
      <c r="B1397" s="468"/>
      <c r="C1397" s="468"/>
      <c r="D1397" s="468"/>
      <c r="E1397" s="468"/>
      <c r="F1397" s="468"/>
      <c r="G1397" s="468"/>
      <c r="H1397" s="468"/>
      <c r="I1397" s="468"/>
      <c r="J1397" s="468"/>
      <c r="K1397" s="468"/>
      <c r="L1397" s="468"/>
      <c r="M1397" s="468"/>
      <c r="N1397" s="468"/>
      <c r="O1397" s="468"/>
      <c r="P1397" s="468"/>
      <c r="Q1397" s="468"/>
      <c r="R1397" s="468"/>
      <c r="S1397" s="468"/>
      <c r="T1397" s="469"/>
      <c r="U1397" s="532">
        <v>79167</v>
      </c>
      <c r="V1397" s="533"/>
      <c r="W1397" s="533"/>
      <c r="X1397" s="533"/>
      <c r="Y1397" s="533"/>
      <c r="Z1397" s="533"/>
      <c r="AA1397" s="534"/>
      <c r="AB1397" s="526">
        <v>32408</v>
      </c>
      <c r="AC1397" s="527"/>
      <c r="AD1397" s="527"/>
      <c r="AE1397" s="527"/>
      <c r="AF1397" s="527"/>
      <c r="AG1397" s="527"/>
      <c r="AH1397" s="528"/>
    </row>
    <row r="1398" spans="1:37">
      <c r="A1398" s="467" t="s">
        <v>1409</v>
      </c>
      <c r="B1398" s="468"/>
      <c r="C1398" s="468"/>
      <c r="D1398" s="468"/>
      <c r="E1398" s="468"/>
      <c r="F1398" s="468"/>
      <c r="G1398" s="468"/>
      <c r="H1398" s="468"/>
      <c r="I1398" s="468"/>
      <c r="J1398" s="468"/>
      <c r="K1398" s="468"/>
      <c r="L1398" s="468"/>
      <c r="M1398" s="468"/>
      <c r="N1398" s="468"/>
      <c r="O1398" s="468"/>
      <c r="P1398" s="468"/>
      <c r="Q1398" s="468"/>
      <c r="R1398" s="468"/>
      <c r="S1398" s="468"/>
      <c r="T1398" s="469"/>
      <c r="U1398" s="532">
        <v>290271</v>
      </c>
      <c r="V1398" s="533"/>
      <c r="W1398" s="533"/>
      <c r="X1398" s="533"/>
      <c r="Y1398" s="533"/>
      <c r="Z1398" s="533"/>
      <c r="AA1398" s="534"/>
      <c r="AB1398" s="526">
        <v>171916</v>
      </c>
      <c r="AC1398" s="527"/>
      <c r="AD1398" s="527"/>
      <c r="AE1398" s="527"/>
      <c r="AF1398" s="527"/>
      <c r="AG1398" s="527"/>
      <c r="AH1398" s="528"/>
    </row>
    <row r="1399" spans="1:37">
      <c r="A1399" s="467" t="s">
        <v>1410</v>
      </c>
      <c r="B1399" s="468"/>
      <c r="C1399" s="468"/>
      <c r="D1399" s="468"/>
      <c r="E1399" s="468"/>
      <c r="F1399" s="468"/>
      <c r="G1399" s="468"/>
      <c r="H1399" s="468"/>
      <c r="I1399" s="468"/>
      <c r="J1399" s="468"/>
      <c r="K1399" s="468"/>
      <c r="L1399" s="468"/>
      <c r="M1399" s="468"/>
      <c r="N1399" s="468"/>
      <c r="O1399" s="468"/>
      <c r="P1399" s="468"/>
      <c r="Q1399" s="468"/>
      <c r="R1399" s="468"/>
      <c r="S1399" s="468"/>
      <c r="T1399" s="469"/>
      <c r="U1399" s="532">
        <v>51972</v>
      </c>
      <c r="V1399" s="533"/>
      <c r="W1399" s="533"/>
      <c r="X1399" s="533"/>
      <c r="Y1399" s="533"/>
      <c r="Z1399" s="533"/>
      <c r="AA1399" s="534"/>
      <c r="AB1399" s="526">
        <v>67106</v>
      </c>
      <c r="AC1399" s="527"/>
      <c r="AD1399" s="527"/>
      <c r="AE1399" s="527"/>
      <c r="AF1399" s="527"/>
      <c r="AG1399" s="527"/>
      <c r="AH1399" s="528"/>
    </row>
    <row r="1400" spans="1:37">
      <c r="A1400" s="467" t="s">
        <v>1411</v>
      </c>
      <c r="B1400" s="468"/>
      <c r="C1400" s="468"/>
      <c r="D1400" s="468"/>
      <c r="E1400" s="468"/>
      <c r="F1400" s="468"/>
      <c r="G1400" s="468"/>
      <c r="H1400" s="468"/>
      <c r="I1400" s="468"/>
      <c r="J1400" s="468"/>
      <c r="K1400" s="468"/>
      <c r="L1400" s="468"/>
      <c r="M1400" s="468"/>
      <c r="N1400" s="468"/>
      <c r="O1400" s="468"/>
      <c r="P1400" s="468"/>
      <c r="Q1400" s="468"/>
      <c r="R1400" s="468"/>
      <c r="S1400" s="468"/>
      <c r="T1400" s="469"/>
      <c r="U1400" s="532">
        <v>592710</v>
      </c>
      <c r="V1400" s="533"/>
      <c r="W1400" s="533"/>
      <c r="X1400" s="533"/>
      <c r="Y1400" s="533"/>
      <c r="Z1400" s="533"/>
      <c r="AA1400" s="534"/>
      <c r="AB1400" s="526">
        <v>736262</v>
      </c>
      <c r="AC1400" s="527"/>
      <c r="AD1400" s="527"/>
      <c r="AE1400" s="527"/>
      <c r="AF1400" s="527"/>
      <c r="AG1400" s="527"/>
      <c r="AH1400" s="528"/>
    </row>
    <row r="1401" spans="1:37">
      <c r="A1401" s="467" t="s">
        <v>1412</v>
      </c>
      <c r="B1401" s="468"/>
      <c r="C1401" s="468"/>
      <c r="D1401" s="468"/>
      <c r="E1401" s="468"/>
      <c r="F1401" s="468"/>
      <c r="G1401" s="468"/>
      <c r="H1401" s="468"/>
      <c r="I1401" s="468"/>
      <c r="J1401" s="468"/>
      <c r="K1401" s="468"/>
      <c r="L1401" s="468"/>
      <c r="M1401" s="468"/>
      <c r="N1401" s="468"/>
      <c r="O1401" s="468"/>
      <c r="P1401" s="468"/>
      <c r="Q1401" s="468"/>
      <c r="R1401" s="468"/>
      <c r="S1401" s="468"/>
      <c r="T1401" s="469"/>
      <c r="U1401" s="532">
        <v>28153</v>
      </c>
      <c r="V1401" s="533"/>
      <c r="W1401" s="533"/>
      <c r="X1401" s="533"/>
      <c r="Y1401" s="533"/>
      <c r="Z1401" s="533"/>
      <c r="AA1401" s="534"/>
      <c r="AB1401" s="526">
        <v>29724</v>
      </c>
      <c r="AC1401" s="527"/>
      <c r="AD1401" s="527"/>
      <c r="AE1401" s="527"/>
      <c r="AF1401" s="527"/>
      <c r="AG1401" s="527"/>
      <c r="AH1401" s="528"/>
    </row>
    <row r="1402" spans="1:37">
      <c r="A1402" s="467" t="s">
        <v>1413</v>
      </c>
      <c r="B1402" s="468"/>
      <c r="C1402" s="468"/>
      <c r="D1402" s="468"/>
      <c r="E1402" s="468"/>
      <c r="F1402" s="468"/>
      <c r="G1402" s="468"/>
      <c r="H1402" s="468"/>
      <c r="I1402" s="468"/>
      <c r="J1402" s="468"/>
      <c r="K1402" s="468"/>
      <c r="L1402" s="468"/>
      <c r="M1402" s="468"/>
      <c r="N1402" s="468"/>
      <c r="O1402" s="468"/>
      <c r="P1402" s="468"/>
      <c r="Q1402" s="468"/>
      <c r="R1402" s="468"/>
      <c r="S1402" s="468"/>
      <c r="T1402" s="469"/>
      <c r="U1402" s="532">
        <v>39489</v>
      </c>
      <c r="V1402" s="533"/>
      <c r="W1402" s="533"/>
      <c r="X1402" s="533"/>
      <c r="Y1402" s="533"/>
      <c r="Z1402" s="533"/>
      <c r="AA1402" s="534"/>
      <c r="AB1402" s="526">
        <v>52332</v>
      </c>
      <c r="AC1402" s="527"/>
      <c r="AD1402" s="527"/>
      <c r="AE1402" s="527"/>
      <c r="AF1402" s="527"/>
      <c r="AG1402" s="527"/>
      <c r="AH1402" s="528"/>
    </row>
    <row r="1403" spans="1:37">
      <c r="A1403" s="467" t="s">
        <v>1414</v>
      </c>
      <c r="B1403" s="468"/>
      <c r="C1403" s="468"/>
      <c r="D1403" s="468"/>
      <c r="E1403" s="468"/>
      <c r="F1403" s="468"/>
      <c r="G1403" s="468"/>
      <c r="H1403" s="468"/>
      <c r="I1403" s="468"/>
      <c r="J1403" s="468"/>
      <c r="K1403" s="468"/>
      <c r="L1403" s="468"/>
      <c r="M1403" s="468"/>
      <c r="N1403" s="468"/>
      <c r="O1403" s="468"/>
      <c r="P1403" s="468"/>
      <c r="Q1403" s="468"/>
      <c r="R1403" s="468"/>
      <c r="S1403" s="468"/>
      <c r="T1403" s="469"/>
      <c r="U1403" s="532">
        <v>78809</v>
      </c>
      <c r="V1403" s="533"/>
      <c r="W1403" s="533"/>
      <c r="X1403" s="533"/>
      <c r="Y1403" s="533"/>
      <c r="Z1403" s="533"/>
      <c r="AA1403" s="534"/>
      <c r="AB1403" s="526">
        <v>79772</v>
      </c>
      <c r="AC1403" s="527"/>
      <c r="AD1403" s="527"/>
      <c r="AE1403" s="527"/>
      <c r="AF1403" s="527"/>
      <c r="AG1403" s="527"/>
      <c r="AH1403" s="528"/>
    </row>
    <row r="1404" spans="1:37">
      <c r="A1404" s="467" t="s">
        <v>1491</v>
      </c>
      <c r="B1404" s="468"/>
      <c r="C1404" s="468"/>
      <c r="D1404" s="468"/>
      <c r="E1404" s="468"/>
      <c r="F1404" s="468"/>
      <c r="G1404" s="468"/>
      <c r="H1404" s="468"/>
      <c r="I1404" s="468"/>
      <c r="J1404" s="468"/>
      <c r="K1404" s="468"/>
      <c r="L1404" s="468"/>
      <c r="M1404" s="468"/>
      <c r="N1404" s="468"/>
      <c r="O1404" s="468"/>
      <c r="P1404" s="468"/>
      <c r="Q1404" s="468"/>
      <c r="R1404" s="468"/>
      <c r="S1404" s="468"/>
      <c r="T1404" s="469"/>
      <c r="U1404" s="532">
        <v>353665</v>
      </c>
      <c r="V1404" s="533"/>
      <c r="W1404" s="533"/>
      <c r="X1404" s="533"/>
      <c r="Y1404" s="533"/>
      <c r="Z1404" s="533"/>
      <c r="AA1404" s="534"/>
      <c r="AB1404" s="526">
        <v>288723</v>
      </c>
      <c r="AC1404" s="527"/>
      <c r="AD1404" s="527"/>
      <c r="AE1404" s="527"/>
      <c r="AF1404" s="527"/>
      <c r="AG1404" s="527"/>
      <c r="AH1404" s="528"/>
    </row>
    <row r="1405" spans="1:37">
      <c r="A1405" s="467" t="s">
        <v>1492</v>
      </c>
      <c r="B1405" s="468"/>
      <c r="C1405" s="468"/>
      <c r="D1405" s="468"/>
      <c r="E1405" s="468"/>
      <c r="F1405" s="468"/>
      <c r="G1405" s="468"/>
      <c r="H1405" s="468"/>
      <c r="I1405" s="468"/>
      <c r="J1405" s="468"/>
      <c r="K1405" s="468"/>
      <c r="L1405" s="468"/>
      <c r="M1405" s="468"/>
      <c r="N1405" s="468"/>
      <c r="O1405" s="468"/>
      <c r="P1405" s="468"/>
      <c r="Q1405" s="468"/>
      <c r="R1405" s="468"/>
      <c r="S1405" s="468"/>
      <c r="T1405" s="469"/>
      <c r="U1405" s="532">
        <v>65225.8</v>
      </c>
      <c r="V1405" s="533"/>
      <c r="W1405" s="533"/>
      <c r="X1405" s="533"/>
      <c r="Y1405" s="533"/>
      <c r="Z1405" s="533"/>
      <c r="AA1405" s="534"/>
      <c r="AB1405" s="526">
        <v>62099</v>
      </c>
      <c r="AC1405" s="527"/>
      <c r="AD1405" s="527"/>
      <c r="AE1405" s="527"/>
      <c r="AF1405" s="527"/>
      <c r="AG1405" s="527"/>
      <c r="AH1405" s="528"/>
    </row>
    <row r="1406" spans="1:37">
      <c r="A1406" s="467" t="s">
        <v>1415</v>
      </c>
      <c r="B1406" s="468"/>
      <c r="C1406" s="468"/>
      <c r="D1406" s="468"/>
      <c r="E1406" s="468"/>
      <c r="F1406" s="468"/>
      <c r="G1406" s="468"/>
      <c r="H1406" s="468"/>
      <c r="I1406" s="468"/>
      <c r="J1406" s="468"/>
      <c r="K1406" s="468"/>
      <c r="L1406" s="468"/>
      <c r="M1406" s="468"/>
      <c r="N1406" s="468"/>
      <c r="O1406" s="468"/>
      <c r="P1406" s="468"/>
      <c r="Q1406" s="468"/>
      <c r="R1406" s="468"/>
      <c r="S1406" s="468"/>
      <c r="T1406" s="469"/>
      <c r="U1406" s="532">
        <v>1093583</v>
      </c>
      <c r="V1406" s="533"/>
      <c r="W1406" s="533"/>
      <c r="X1406" s="533"/>
      <c r="Y1406" s="533"/>
      <c r="Z1406" s="533"/>
      <c r="AA1406" s="534"/>
      <c r="AB1406" s="526">
        <v>978872</v>
      </c>
      <c r="AC1406" s="527"/>
      <c r="AD1406" s="527"/>
      <c r="AE1406" s="527"/>
      <c r="AF1406" s="527"/>
      <c r="AG1406" s="527"/>
      <c r="AH1406" s="528"/>
    </row>
    <row r="1407" spans="1:37">
      <c r="A1407" s="467"/>
      <c r="B1407" s="468"/>
      <c r="C1407" s="468"/>
      <c r="D1407" s="468"/>
      <c r="E1407" s="468"/>
      <c r="F1407" s="468"/>
      <c r="G1407" s="468"/>
      <c r="H1407" s="468"/>
      <c r="I1407" s="468"/>
      <c r="J1407" s="468"/>
      <c r="K1407" s="468"/>
      <c r="L1407" s="468"/>
      <c r="M1407" s="468"/>
      <c r="N1407" s="468"/>
      <c r="O1407" s="468"/>
      <c r="P1407" s="468"/>
      <c r="Q1407" s="468"/>
      <c r="R1407" s="468"/>
      <c r="S1407" s="468"/>
      <c r="T1407" s="469"/>
      <c r="U1407" s="532"/>
      <c r="V1407" s="533"/>
      <c r="W1407" s="533"/>
      <c r="X1407" s="533"/>
      <c r="Y1407" s="533"/>
      <c r="Z1407" s="533"/>
      <c r="AA1407" s="534"/>
      <c r="AB1407" s="526"/>
      <c r="AC1407" s="527"/>
      <c r="AD1407" s="527"/>
      <c r="AE1407" s="527"/>
      <c r="AF1407" s="527"/>
      <c r="AG1407" s="527"/>
      <c r="AH1407" s="528"/>
    </row>
    <row r="1408" spans="1:37" ht="28.5" customHeight="1">
      <c r="A1408" s="550" t="s">
        <v>341</v>
      </c>
      <c r="B1408" s="551"/>
      <c r="C1408" s="551"/>
      <c r="D1408" s="551"/>
      <c r="E1408" s="551"/>
      <c r="F1408" s="551"/>
      <c r="G1408" s="551"/>
      <c r="H1408" s="551"/>
      <c r="I1408" s="551"/>
      <c r="J1408" s="551"/>
      <c r="K1408" s="551"/>
      <c r="L1408" s="551"/>
      <c r="M1408" s="551"/>
      <c r="N1408" s="551"/>
      <c r="O1408" s="551"/>
      <c r="P1408" s="551"/>
      <c r="Q1408" s="551"/>
      <c r="R1408" s="551"/>
      <c r="S1408" s="551"/>
      <c r="T1408" s="552"/>
      <c r="U1408" s="553">
        <v>1126867</v>
      </c>
      <c r="V1408" s="554"/>
      <c r="W1408" s="554"/>
      <c r="X1408" s="554"/>
      <c r="Y1408" s="554"/>
      <c r="Z1408" s="554"/>
      <c r="AA1408" s="555"/>
      <c r="AB1408" s="556">
        <v>134499</v>
      </c>
      <c r="AC1408" s="557"/>
      <c r="AD1408" s="557"/>
      <c r="AE1408" s="557"/>
      <c r="AF1408" s="557"/>
      <c r="AG1408" s="557"/>
      <c r="AH1408" s="558"/>
      <c r="AI1408" t="str">
        <f>IF(ROUND(AB1408-VZAS!E25,0)=0,"","CHYBA")</f>
        <v/>
      </c>
    </row>
    <row r="1409" spans="1:37">
      <c r="A1409" s="467" t="s">
        <v>1486</v>
      </c>
      <c r="B1409" s="468"/>
      <c r="C1409" s="468"/>
      <c r="D1409" s="468"/>
      <c r="E1409" s="468"/>
      <c r="F1409" s="468"/>
      <c r="G1409" s="468"/>
      <c r="H1409" s="468"/>
      <c r="I1409" s="468"/>
      <c r="J1409" s="468"/>
      <c r="K1409" s="468"/>
      <c r="L1409" s="468"/>
      <c r="M1409" s="468"/>
      <c r="N1409" s="468"/>
      <c r="O1409" s="468"/>
      <c r="P1409" s="468"/>
      <c r="Q1409" s="468"/>
      <c r="R1409" s="468"/>
      <c r="S1409" s="468"/>
      <c r="T1409" s="469"/>
      <c r="U1409" s="532">
        <v>0</v>
      </c>
      <c r="V1409" s="533"/>
      <c r="W1409" s="533"/>
      <c r="X1409" s="533"/>
      <c r="Y1409" s="533"/>
      <c r="Z1409" s="533"/>
      <c r="AA1409" s="534"/>
      <c r="AB1409" s="526">
        <v>0</v>
      </c>
      <c r="AC1409" s="527"/>
      <c r="AD1409" s="527"/>
      <c r="AE1409" s="527"/>
      <c r="AF1409" s="527"/>
      <c r="AG1409" s="527"/>
      <c r="AH1409" s="528"/>
      <c r="AK1409" s="177"/>
    </row>
    <row r="1410" spans="1:37">
      <c r="A1410" s="467" t="s">
        <v>1487</v>
      </c>
      <c r="B1410" s="468"/>
      <c r="C1410" s="468"/>
      <c r="D1410" s="468"/>
      <c r="E1410" s="468"/>
      <c r="F1410" s="468"/>
      <c r="G1410" s="468"/>
      <c r="H1410" s="468"/>
      <c r="I1410" s="468"/>
      <c r="J1410" s="468"/>
      <c r="K1410" s="468"/>
      <c r="L1410" s="468"/>
      <c r="M1410" s="468"/>
      <c r="N1410" s="468"/>
      <c r="O1410" s="468"/>
      <c r="P1410" s="468"/>
      <c r="Q1410" s="468"/>
      <c r="R1410" s="468"/>
      <c r="S1410" s="468"/>
      <c r="T1410" s="469"/>
      <c r="U1410" s="532">
        <v>406</v>
      </c>
      <c r="V1410" s="533"/>
      <c r="W1410" s="533"/>
      <c r="X1410" s="533"/>
      <c r="Y1410" s="533"/>
      <c r="Z1410" s="533"/>
      <c r="AA1410" s="534"/>
      <c r="AB1410" s="526">
        <v>0</v>
      </c>
      <c r="AC1410" s="527"/>
      <c r="AD1410" s="527"/>
      <c r="AE1410" s="527"/>
      <c r="AF1410" s="527"/>
      <c r="AG1410" s="527"/>
      <c r="AH1410" s="528"/>
    </row>
    <row r="1411" spans="1:37">
      <c r="A1411" s="467" t="s">
        <v>1488</v>
      </c>
      <c r="B1411" s="468"/>
      <c r="C1411" s="468"/>
      <c r="D1411" s="468"/>
      <c r="E1411" s="468"/>
      <c r="F1411" s="468"/>
      <c r="G1411" s="468"/>
      <c r="H1411" s="468"/>
      <c r="I1411" s="468"/>
      <c r="J1411" s="468"/>
      <c r="K1411" s="468"/>
      <c r="L1411" s="468"/>
      <c r="M1411" s="468"/>
      <c r="N1411" s="468"/>
      <c r="O1411" s="468"/>
      <c r="P1411" s="468"/>
      <c r="Q1411" s="468"/>
      <c r="R1411" s="468"/>
      <c r="S1411" s="468"/>
      <c r="T1411" s="469"/>
      <c r="U1411" s="532">
        <v>81048</v>
      </c>
      <c r="V1411" s="533"/>
      <c r="W1411" s="533"/>
      <c r="X1411" s="533"/>
      <c r="Y1411" s="533"/>
      <c r="Z1411" s="533"/>
      <c r="AA1411" s="534"/>
      <c r="AB1411" s="526">
        <v>68155</v>
      </c>
      <c r="AC1411" s="527"/>
      <c r="AD1411" s="527"/>
      <c r="AE1411" s="527"/>
      <c r="AF1411" s="527"/>
      <c r="AG1411" s="527"/>
      <c r="AH1411" s="528"/>
    </row>
    <row r="1412" spans="1:37">
      <c r="A1412" s="467" t="s">
        <v>311</v>
      </c>
      <c r="B1412" s="468"/>
      <c r="C1412" s="468"/>
      <c r="D1412" s="468"/>
      <c r="E1412" s="468"/>
      <c r="F1412" s="468"/>
      <c r="G1412" s="468"/>
      <c r="H1412" s="468"/>
      <c r="I1412" s="468"/>
      <c r="J1412" s="468"/>
      <c r="K1412" s="468"/>
      <c r="L1412" s="468"/>
      <c r="M1412" s="468"/>
      <c r="N1412" s="468"/>
      <c r="O1412" s="468"/>
      <c r="P1412" s="468"/>
      <c r="Q1412" s="468"/>
      <c r="R1412" s="468"/>
      <c r="S1412" s="468"/>
      <c r="T1412" s="469"/>
      <c r="U1412" s="532">
        <v>20022</v>
      </c>
      <c r="V1412" s="533"/>
      <c r="W1412" s="533"/>
      <c r="X1412" s="533"/>
      <c r="Y1412" s="533"/>
      <c r="Z1412" s="533"/>
      <c r="AA1412" s="534"/>
      <c r="AB1412" s="526">
        <v>43090</v>
      </c>
      <c r="AC1412" s="527"/>
      <c r="AD1412" s="527"/>
      <c r="AE1412" s="527"/>
      <c r="AF1412" s="527"/>
      <c r="AG1412" s="527"/>
      <c r="AH1412" s="528"/>
    </row>
    <row r="1413" spans="1:37">
      <c r="A1413" s="467" t="s">
        <v>1489</v>
      </c>
      <c r="B1413" s="468"/>
      <c r="C1413" s="468"/>
      <c r="D1413" s="468"/>
      <c r="E1413" s="468"/>
      <c r="F1413" s="468"/>
      <c r="G1413" s="468"/>
      <c r="H1413" s="468"/>
      <c r="I1413" s="468"/>
      <c r="J1413" s="468"/>
      <c r="K1413" s="468"/>
      <c r="L1413" s="468"/>
      <c r="M1413" s="468"/>
      <c r="N1413" s="468"/>
      <c r="O1413" s="468"/>
      <c r="P1413" s="468"/>
      <c r="Q1413" s="468"/>
      <c r="R1413" s="468"/>
      <c r="S1413" s="468"/>
      <c r="T1413" s="469"/>
      <c r="U1413" s="532">
        <v>1025391</v>
      </c>
      <c r="V1413" s="533"/>
      <c r="W1413" s="533"/>
      <c r="X1413" s="533"/>
      <c r="Y1413" s="533"/>
      <c r="Z1413" s="533"/>
      <c r="AA1413" s="534"/>
      <c r="AB1413" s="526">
        <v>23245</v>
      </c>
      <c r="AC1413" s="527"/>
      <c r="AD1413" s="527"/>
      <c r="AE1413" s="527"/>
      <c r="AF1413" s="527"/>
      <c r="AG1413" s="527"/>
      <c r="AH1413" s="528"/>
    </row>
    <row r="1414" spans="1:37">
      <c r="A1414" s="467"/>
      <c r="B1414" s="468"/>
      <c r="C1414" s="468"/>
      <c r="D1414" s="468"/>
      <c r="E1414" s="468"/>
      <c r="F1414" s="468"/>
      <c r="G1414" s="468"/>
      <c r="H1414" s="468"/>
      <c r="I1414" s="468"/>
      <c r="J1414" s="468"/>
      <c r="K1414" s="468"/>
      <c r="L1414" s="468"/>
      <c r="M1414" s="468"/>
      <c r="N1414" s="468"/>
      <c r="O1414" s="468"/>
      <c r="P1414" s="468"/>
      <c r="Q1414" s="468"/>
      <c r="R1414" s="468"/>
      <c r="S1414" s="468"/>
      <c r="T1414" s="469"/>
      <c r="U1414" s="532"/>
      <c r="V1414" s="533"/>
      <c r="W1414" s="533"/>
      <c r="X1414" s="533"/>
      <c r="Y1414" s="533"/>
      <c r="Z1414" s="533"/>
      <c r="AA1414" s="534"/>
      <c r="AB1414" s="526"/>
      <c r="AC1414" s="527"/>
      <c r="AD1414" s="527"/>
      <c r="AE1414" s="527"/>
      <c r="AF1414" s="527"/>
      <c r="AG1414" s="527"/>
      <c r="AH1414" s="528"/>
    </row>
    <row r="1415" spans="1:37" ht="15" hidden="1" customHeight="1">
      <c r="A1415" s="467"/>
      <c r="B1415" s="468"/>
      <c r="C1415" s="468"/>
      <c r="D1415" s="468"/>
      <c r="E1415" s="468"/>
      <c r="F1415" s="468"/>
      <c r="G1415" s="468"/>
      <c r="H1415" s="468"/>
      <c r="I1415" s="468"/>
      <c r="J1415" s="468"/>
      <c r="K1415" s="468"/>
      <c r="L1415" s="468"/>
      <c r="M1415" s="468"/>
      <c r="N1415" s="468"/>
      <c r="O1415" s="468"/>
      <c r="P1415" s="468"/>
      <c r="Q1415" s="468"/>
      <c r="R1415" s="468"/>
      <c r="S1415" s="468"/>
      <c r="T1415" s="469"/>
      <c r="U1415" s="532"/>
      <c r="V1415" s="533"/>
      <c r="W1415" s="533"/>
      <c r="X1415" s="533"/>
      <c r="Y1415" s="533"/>
      <c r="Z1415" s="533"/>
      <c r="AA1415" s="534"/>
      <c r="AB1415" s="526"/>
      <c r="AC1415" s="527"/>
      <c r="AD1415" s="527"/>
      <c r="AE1415" s="527"/>
      <c r="AF1415" s="527"/>
      <c r="AG1415" s="527"/>
      <c r="AH1415" s="528"/>
    </row>
    <row r="1416" spans="1:37">
      <c r="A1416" s="550" t="s">
        <v>342</v>
      </c>
      <c r="B1416" s="551"/>
      <c r="C1416" s="551"/>
      <c r="D1416" s="551"/>
      <c r="E1416" s="551"/>
      <c r="F1416" s="551"/>
      <c r="G1416" s="551"/>
      <c r="H1416" s="551"/>
      <c r="I1416" s="551"/>
      <c r="J1416" s="551"/>
      <c r="K1416" s="551"/>
      <c r="L1416" s="551"/>
      <c r="M1416" s="551"/>
      <c r="N1416" s="551"/>
      <c r="O1416" s="551"/>
      <c r="P1416" s="551"/>
      <c r="Q1416" s="551"/>
      <c r="R1416" s="551"/>
      <c r="S1416" s="551"/>
      <c r="T1416" s="552"/>
      <c r="U1416" s="553">
        <v>1358109</v>
      </c>
      <c r="V1416" s="554"/>
      <c r="W1416" s="554"/>
      <c r="X1416" s="554"/>
      <c r="Y1416" s="554"/>
      <c r="Z1416" s="554"/>
      <c r="AA1416" s="555"/>
      <c r="AB1416" s="556">
        <v>160697</v>
      </c>
      <c r="AC1416" s="557"/>
      <c r="AD1416" s="557"/>
      <c r="AE1416" s="557"/>
      <c r="AF1416" s="557"/>
      <c r="AG1416" s="557"/>
      <c r="AH1416" s="558"/>
      <c r="AI1416" t="str">
        <f>IF(ROUND(AB1416-VZAS!E32-VZAS!E38-VZAS!E40-VZAS!E41-VZAS!E43-VZAS!E45-VZAS!E47-VZAS!E49,0)=0,"","CHYBA")</f>
        <v/>
      </c>
    </row>
    <row r="1417" spans="1:37">
      <c r="A1417" s="467" t="s">
        <v>343</v>
      </c>
      <c r="B1417" s="468"/>
      <c r="C1417" s="468"/>
      <c r="D1417" s="468"/>
      <c r="E1417" s="468"/>
      <c r="F1417" s="468"/>
      <c r="G1417" s="468"/>
      <c r="H1417" s="468"/>
      <c r="I1417" s="468"/>
      <c r="J1417" s="468"/>
      <c r="K1417" s="468"/>
      <c r="L1417" s="468"/>
      <c r="M1417" s="468"/>
      <c r="N1417" s="468"/>
      <c r="O1417" s="468"/>
      <c r="P1417" s="468"/>
      <c r="Q1417" s="468"/>
      <c r="R1417" s="468"/>
      <c r="S1417" s="468"/>
      <c r="T1417" s="469"/>
      <c r="U1417" s="532">
        <v>305</v>
      </c>
      <c r="V1417" s="533"/>
      <c r="W1417" s="533"/>
      <c r="X1417" s="533"/>
      <c r="Y1417" s="533"/>
      <c r="Z1417" s="533"/>
      <c r="AA1417" s="534"/>
      <c r="AB1417" s="526">
        <v>264</v>
      </c>
      <c r="AC1417" s="527"/>
      <c r="AD1417" s="527"/>
      <c r="AE1417" s="527"/>
      <c r="AF1417" s="527"/>
      <c r="AG1417" s="527"/>
      <c r="AH1417" s="528"/>
    </row>
    <row r="1418" spans="1:37">
      <c r="A1418" s="544" t="s">
        <v>344</v>
      </c>
      <c r="B1418" s="545"/>
      <c r="C1418" s="545"/>
      <c r="D1418" s="545"/>
      <c r="E1418" s="545"/>
      <c r="F1418" s="545"/>
      <c r="G1418" s="545"/>
      <c r="H1418" s="545"/>
      <c r="I1418" s="545"/>
      <c r="J1418" s="545"/>
      <c r="K1418" s="545"/>
      <c r="L1418" s="545"/>
      <c r="M1418" s="545"/>
      <c r="N1418" s="545"/>
      <c r="O1418" s="545"/>
      <c r="P1418" s="545"/>
      <c r="Q1418" s="545"/>
      <c r="R1418" s="545"/>
      <c r="S1418" s="545"/>
      <c r="T1418" s="546"/>
      <c r="U1418" s="532">
        <v>305</v>
      </c>
      <c r="V1418" s="533"/>
      <c r="W1418" s="533"/>
      <c r="X1418" s="533"/>
      <c r="Y1418" s="533"/>
      <c r="Z1418" s="533"/>
      <c r="AA1418" s="534"/>
      <c r="AB1418" s="526">
        <v>264</v>
      </c>
      <c r="AC1418" s="527"/>
      <c r="AD1418" s="527"/>
      <c r="AE1418" s="527"/>
      <c r="AF1418" s="527"/>
      <c r="AG1418" s="527"/>
      <c r="AH1418" s="528"/>
    </row>
    <row r="1419" spans="1:37">
      <c r="A1419" s="467" t="s">
        <v>345</v>
      </c>
      <c r="B1419" s="468"/>
      <c r="C1419" s="468"/>
      <c r="D1419" s="468"/>
      <c r="E1419" s="468"/>
      <c r="F1419" s="468"/>
      <c r="G1419" s="468"/>
      <c r="H1419" s="468"/>
      <c r="I1419" s="468"/>
      <c r="J1419" s="468"/>
      <c r="K1419" s="468"/>
      <c r="L1419" s="468"/>
      <c r="M1419" s="468"/>
      <c r="N1419" s="468"/>
      <c r="O1419" s="468"/>
      <c r="P1419" s="468"/>
      <c r="Q1419" s="468"/>
      <c r="R1419" s="468"/>
      <c r="S1419" s="468"/>
      <c r="T1419" s="469"/>
      <c r="U1419" s="532">
        <v>1357803</v>
      </c>
      <c r="V1419" s="533"/>
      <c r="W1419" s="533"/>
      <c r="X1419" s="533"/>
      <c r="Y1419" s="533"/>
      <c r="Z1419" s="533"/>
      <c r="AA1419" s="534"/>
      <c r="AB1419" s="526">
        <v>160433</v>
      </c>
      <c r="AC1419" s="527"/>
      <c r="AD1419" s="527"/>
      <c r="AE1419" s="527"/>
      <c r="AF1419" s="527"/>
      <c r="AG1419" s="527"/>
      <c r="AH1419" s="528"/>
    </row>
    <row r="1420" spans="1:37">
      <c r="A1420" s="467" t="s">
        <v>1416</v>
      </c>
      <c r="B1420" s="468"/>
      <c r="C1420" s="468"/>
      <c r="D1420" s="468"/>
      <c r="E1420" s="468"/>
      <c r="F1420" s="468"/>
      <c r="G1420" s="468"/>
      <c r="H1420" s="468"/>
      <c r="I1420" s="468"/>
      <c r="J1420" s="468"/>
      <c r="K1420" s="468"/>
      <c r="L1420" s="468"/>
      <c r="M1420" s="468"/>
      <c r="N1420" s="468"/>
      <c r="O1420" s="468"/>
      <c r="P1420" s="468"/>
      <c r="Q1420" s="468"/>
      <c r="R1420" s="468"/>
      <c r="S1420" s="468"/>
      <c r="T1420" s="469"/>
      <c r="U1420" s="532"/>
      <c r="V1420" s="533"/>
      <c r="W1420" s="533"/>
      <c r="X1420" s="533"/>
      <c r="Y1420" s="533"/>
      <c r="Z1420" s="533"/>
      <c r="AA1420" s="534"/>
      <c r="AB1420" s="526">
        <v>0</v>
      </c>
      <c r="AC1420" s="527"/>
      <c r="AD1420" s="527"/>
      <c r="AE1420" s="527"/>
      <c r="AF1420" s="527"/>
      <c r="AG1420" s="527"/>
      <c r="AH1420" s="528"/>
    </row>
    <row r="1421" spans="1:37">
      <c r="A1421" s="467" t="s">
        <v>1417</v>
      </c>
      <c r="B1421" s="468"/>
      <c r="C1421" s="468"/>
      <c r="D1421" s="468"/>
      <c r="E1421" s="468"/>
      <c r="F1421" s="468"/>
      <c r="G1421" s="468"/>
      <c r="H1421" s="468"/>
      <c r="I1421" s="468"/>
      <c r="J1421" s="468"/>
      <c r="K1421" s="468"/>
      <c r="L1421" s="468"/>
      <c r="M1421" s="468"/>
      <c r="N1421" s="468"/>
      <c r="O1421" s="468"/>
      <c r="P1421" s="468"/>
      <c r="Q1421" s="468"/>
      <c r="R1421" s="468"/>
      <c r="S1421" s="468"/>
      <c r="T1421" s="469"/>
      <c r="U1421" s="532">
        <v>101719</v>
      </c>
      <c r="V1421" s="533"/>
      <c r="W1421" s="533"/>
      <c r="X1421" s="533"/>
      <c r="Y1421" s="533"/>
      <c r="Z1421" s="533"/>
      <c r="AA1421" s="534"/>
      <c r="AB1421" s="526">
        <v>122660</v>
      </c>
      <c r="AC1421" s="527"/>
      <c r="AD1421" s="527"/>
      <c r="AE1421" s="527"/>
      <c r="AF1421" s="527"/>
      <c r="AG1421" s="527"/>
      <c r="AH1421" s="528"/>
    </row>
    <row r="1422" spans="1:37">
      <c r="A1422" s="467" t="s">
        <v>1418</v>
      </c>
      <c r="B1422" s="468"/>
      <c r="C1422" s="468"/>
      <c r="D1422" s="468"/>
      <c r="E1422" s="468"/>
      <c r="F1422" s="468"/>
      <c r="G1422" s="468"/>
      <c r="H1422" s="468"/>
      <c r="I1422" s="468"/>
      <c r="J1422" s="468"/>
      <c r="K1422" s="468"/>
      <c r="L1422" s="468"/>
      <c r="M1422" s="468"/>
      <c r="N1422" s="468"/>
      <c r="O1422" s="468"/>
      <c r="P1422" s="468"/>
      <c r="Q1422" s="468"/>
      <c r="R1422" s="468"/>
      <c r="S1422" s="468"/>
      <c r="T1422" s="469"/>
      <c r="U1422" s="532"/>
      <c r="V1422" s="533"/>
      <c r="W1422" s="533"/>
      <c r="X1422" s="533"/>
      <c r="Y1422" s="533"/>
      <c r="Z1422" s="533"/>
      <c r="AA1422" s="534"/>
      <c r="AB1422" s="526"/>
      <c r="AC1422" s="527"/>
      <c r="AD1422" s="527"/>
      <c r="AE1422" s="527"/>
      <c r="AF1422" s="527"/>
      <c r="AG1422" s="527"/>
      <c r="AH1422" s="528"/>
    </row>
    <row r="1423" spans="1:37">
      <c r="A1423" s="467" t="s">
        <v>1419</v>
      </c>
      <c r="B1423" s="468"/>
      <c r="C1423" s="468"/>
      <c r="D1423" s="468"/>
      <c r="E1423" s="468"/>
      <c r="F1423" s="468"/>
      <c r="G1423" s="468"/>
      <c r="H1423" s="468"/>
      <c r="I1423" s="468"/>
      <c r="J1423" s="468"/>
      <c r="K1423" s="468"/>
      <c r="L1423" s="468"/>
      <c r="M1423" s="468"/>
      <c r="N1423" s="468"/>
      <c r="O1423" s="468"/>
      <c r="P1423" s="468"/>
      <c r="Q1423" s="468"/>
      <c r="R1423" s="468"/>
      <c r="S1423" s="468"/>
      <c r="T1423" s="469"/>
      <c r="U1423" s="532">
        <v>6600</v>
      </c>
      <c r="V1423" s="533"/>
      <c r="W1423" s="533"/>
      <c r="X1423" s="533"/>
      <c r="Y1423" s="533"/>
      <c r="Z1423" s="533"/>
      <c r="AA1423" s="534"/>
      <c r="AB1423" s="526">
        <v>6744</v>
      </c>
      <c r="AC1423" s="527"/>
      <c r="AD1423" s="527"/>
      <c r="AE1423" s="527"/>
      <c r="AF1423" s="527"/>
      <c r="AG1423" s="527"/>
      <c r="AH1423" s="528"/>
    </row>
    <row r="1424" spans="1:37">
      <c r="A1424" s="467" t="s">
        <v>1420</v>
      </c>
      <c r="B1424" s="468"/>
      <c r="C1424" s="468"/>
      <c r="D1424" s="468"/>
      <c r="E1424" s="468"/>
      <c r="F1424" s="468"/>
      <c r="G1424" s="468"/>
      <c r="H1424" s="468"/>
      <c r="I1424" s="468"/>
      <c r="J1424" s="468"/>
      <c r="K1424" s="468"/>
      <c r="L1424" s="468"/>
      <c r="M1424" s="468"/>
      <c r="N1424" s="468"/>
      <c r="O1424" s="468"/>
      <c r="P1424" s="468"/>
      <c r="Q1424" s="468"/>
      <c r="R1424" s="468"/>
      <c r="S1424" s="468"/>
      <c r="T1424" s="469"/>
      <c r="U1424" s="532">
        <v>16935</v>
      </c>
      <c r="V1424" s="533"/>
      <c r="W1424" s="533"/>
      <c r="X1424" s="533"/>
      <c r="Y1424" s="533"/>
      <c r="Z1424" s="533"/>
      <c r="AA1424" s="534"/>
      <c r="AB1424" s="526">
        <v>13763</v>
      </c>
      <c r="AC1424" s="527"/>
      <c r="AD1424" s="527"/>
      <c r="AE1424" s="527"/>
      <c r="AF1424" s="527"/>
      <c r="AG1424" s="527"/>
      <c r="AH1424" s="528"/>
    </row>
    <row r="1425" spans="1:36">
      <c r="A1425" s="467" t="s">
        <v>1421</v>
      </c>
      <c r="B1425" s="468"/>
      <c r="C1425" s="468"/>
      <c r="D1425" s="468"/>
      <c r="E1425" s="468"/>
      <c r="F1425" s="468"/>
      <c r="G1425" s="468"/>
      <c r="H1425" s="468"/>
      <c r="I1425" s="468"/>
      <c r="J1425" s="468"/>
      <c r="K1425" s="468"/>
      <c r="L1425" s="468"/>
      <c r="M1425" s="468"/>
      <c r="N1425" s="468"/>
      <c r="O1425" s="468"/>
      <c r="P1425" s="468"/>
      <c r="Q1425" s="468"/>
      <c r="R1425" s="468"/>
      <c r="S1425" s="468"/>
      <c r="T1425" s="469"/>
      <c r="U1425" s="532">
        <v>10098</v>
      </c>
      <c r="V1425" s="533"/>
      <c r="W1425" s="533"/>
      <c r="X1425" s="533"/>
      <c r="Y1425" s="533"/>
      <c r="Z1425" s="533"/>
      <c r="AA1425" s="534"/>
      <c r="AB1425" s="526">
        <v>17266</v>
      </c>
      <c r="AC1425" s="527"/>
      <c r="AD1425" s="527"/>
      <c r="AE1425" s="527"/>
      <c r="AF1425" s="527"/>
      <c r="AG1425" s="527"/>
      <c r="AH1425" s="528"/>
    </row>
    <row r="1426" spans="1:36">
      <c r="A1426" s="467" t="s">
        <v>1422</v>
      </c>
      <c r="B1426" s="468"/>
      <c r="C1426" s="468"/>
      <c r="D1426" s="468"/>
      <c r="E1426" s="468"/>
      <c r="F1426" s="468"/>
      <c r="G1426" s="468"/>
      <c r="H1426" s="468"/>
      <c r="I1426" s="468"/>
      <c r="J1426" s="468"/>
      <c r="K1426" s="468"/>
      <c r="L1426" s="468"/>
      <c r="M1426" s="468"/>
      <c r="N1426" s="468"/>
      <c r="O1426" s="468"/>
      <c r="P1426" s="468"/>
      <c r="Q1426" s="468"/>
      <c r="R1426" s="468"/>
      <c r="S1426" s="468"/>
      <c r="T1426" s="469"/>
      <c r="U1426" s="532">
        <v>1222451</v>
      </c>
      <c r="V1426" s="533"/>
      <c r="W1426" s="533"/>
      <c r="X1426" s="533"/>
      <c r="Y1426" s="533"/>
      <c r="Z1426" s="533"/>
      <c r="AA1426" s="534"/>
      <c r="AB1426" s="526"/>
      <c r="AC1426" s="527"/>
      <c r="AD1426" s="527"/>
      <c r="AE1426" s="527"/>
      <c r="AF1426" s="527"/>
      <c r="AG1426" s="527"/>
      <c r="AH1426" s="528"/>
    </row>
    <row r="1427" spans="1:36">
      <c r="A1427" s="550" t="s">
        <v>346</v>
      </c>
      <c r="B1427" s="551"/>
      <c r="C1427" s="551"/>
      <c r="D1427" s="551"/>
      <c r="E1427" s="551"/>
      <c r="F1427" s="551"/>
      <c r="G1427" s="551"/>
      <c r="H1427" s="551"/>
      <c r="I1427" s="551"/>
      <c r="J1427" s="551"/>
      <c r="K1427" s="551"/>
      <c r="L1427" s="551"/>
      <c r="M1427" s="551"/>
      <c r="N1427" s="551"/>
      <c r="O1427" s="551"/>
      <c r="P1427" s="551"/>
      <c r="Q1427" s="551"/>
      <c r="R1427" s="551"/>
      <c r="S1427" s="551"/>
      <c r="T1427" s="552"/>
      <c r="U1427" s="532"/>
      <c r="V1427" s="533"/>
      <c r="W1427" s="533"/>
      <c r="X1427" s="533"/>
      <c r="Y1427" s="533"/>
      <c r="Z1427" s="533"/>
      <c r="AA1427" s="534"/>
      <c r="AB1427" s="526">
        <v>0</v>
      </c>
      <c r="AC1427" s="527"/>
      <c r="AD1427" s="527"/>
      <c r="AE1427" s="527"/>
      <c r="AF1427" s="527"/>
      <c r="AG1427" s="527"/>
      <c r="AH1427" s="528"/>
      <c r="AI1427" t="str">
        <f>IF(ROUND(AB1427-VZAS!E57,0)=0,"","CHYBA")</f>
        <v/>
      </c>
    </row>
    <row r="1428" spans="1:36" ht="15" hidden="1" customHeight="1">
      <c r="A1428" s="467"/>
      <c r="B1428" s="468"/>
      <c r="C1428" s="468"/>
      <c r="D1428" s="468"/>
      <c r="E1428" s="468"/>
      <c r="F1428" s="468"/>
      <c r="G1428" s="468"/>
      <c r="H1428" s="468"/>
      <c r="I1428" s="468"/>
      <c r="J1428" s="468"/>
      <c r="K1428" s="468"/>
      <c r="L1428" s="468"/>
      <c r="M1428" s="468"/>
      <c r="N1428" s="468"/>
      <c r="O1428" s="468"/>
      <c r="P1428" s="468"/>
      <c r="Q1428" s="468"/>
      <c r="R1428" s="468"/>
      <c r="S1428" s="468"/>
      <c r="T1428" s="469"/>
      <c r="U1428" s="526"/>
      <c r="V1428" s="527"/>
      <c r="W1428" s="527"/>
      <c r="X1428" s="527"/>
      <c r="Y1428" s="527"/>
      <c r="Z1428" s="527"/>
      <c r="AA1428" s="528"/>
      <c r="AB1428" s="526"/>
      <c r="AC1428" s="527"/>
      <c r="AD1428" s="527"/>
      <c r="AE1428" s="527"/>
      <c r="AF1428" s="527"/>
      <c r="AG1428" s="527"/>
      <c r="AH1428" s="528"/>
      <c r="AI1428" t="str">
        <f>IF(ROUND(U1427-VZAS!D57,0)=0,"","CHYBA")</f>
        <v/>
      </c>
      <c r="AJ1428" t="s">
        <v>1223</v>
      </c>
    </row>
    <row r="1429" spans="1:36" hidden="1">
      <c r="A1429" s="467"/>
      <c r="B1429" s="468"/>
      <c r="C1429" s="468"/>
      <c r="D1429" s="468"/>
      <c r="E1429" s="468"/>
      <c r="F1429" s="468"/>
      <c r="G1429" s="468"/>
      <c r="H1429" s="468"/>
      <c r="I1429" s="468"/>
      <c r="J1429" s="468"/>
      <c r="K1429" s="468"/>
      <c r="L1429" s="468"/>
      <c r="M1429" s="468"/>
      <c r="N1429" s="468"/>
      <c r="O1429" s="468"/>
      <c r="P1429" s="468"/>
      <c r="Q1429" s="468"/>
      <c r="R1429" s="468"/>
      <c r="S1429" s="468"/>
      <c r="T1429" s="469"/>
      <c r="U1429" s="526"/>
      <c r="V1429" s="527"/>
      <c r="W1429" s="527"/>
      <c r="X1429" s="527"/>
      <c r="Y1429" s="527"/>
      <c r="Z1429" s="527"/>
      <c r="AA1429" s="528"/>
      <c r="AB1429" s="526"/>
      <c r="AC1429" s="527"/>
      <c r="AD1429" s="527"/>
      <c r="AE1429" s="527"/>
      <c r="AF1429" s="527"/>
      <c r="AG1429" s="527"/>
      <c r="AH1429" s="528"/>
    </row>
    <row r="1430" spans="1:36" hidden="1">
      <c r="A1430" s="467"/>
      <c r="B1430" s="468"/>
      <c r="C1430" s="468"/>
      <c r="D1430" s="468"/>
      <c r="E1430" s="468"/>
      <c r="F1430" s="468"/>
      <c r="G1430" s="468"/>
      <c r="H1430" s="468"/>
      <c r="I1430" s="468"/>
      <c r="J1430" s="468"/>
      <c r="K1430" s="468"/>
      <c r="L1430" s="468"/>
      <c r="M1430" s="468"/>
      <c r="N1430" s="468"/>
      <c r="O1430" s="468"/>
      <c r="P1430" s="468"/>
      <c r="Q1430" s="468"/>
      <c r="R1430" s="468"/>
      <c r="S1430" s="468"/>
      <c r="T1430" s="469"/>
      <c r="U1430" s="526"/>
      <c r="V1430" s="527"/>
      <c r="W1430" s="527"/>
      <c r="X1430" s="527"/>
      <c r="Y1430" s="527"/>
      <c r="Z1430" s="527"/>
      <c r="AA1430" s="528"/>
      <c r="AB1430" s="526"/>
      <c r="AC1430" s="527"/>
      <c r="AD1430" s="527"/>
      <c r="AE1430" s="527"/>
      <c r="AF1430" s="527"/>
      <c r="AG1430" s="527"/>
      <c r="AH1430" s="528"/>
    </row>
    <row r="1431" spans="1:36" hidden="1">
      <c r="A1431" s="501" t="s">
        <v>347</v>
      </c>
      <c r="B1431" s="501"/>
      <c r="C1431" s="501"/>
      <c r="D1431" s="501"/>
      <c r="E1431" s="501"/>
      <c r="F1431" s="501"/>
      <c r="G1431" s="501"/>
      <c r="H1431" s="501"/>
      <c r="I1431" s="501"/>
      <c r="J1431" s="501"/>
      <c r="K1431" s="501"/>
      <c r="L1431" s="501"/>
      <c r="M1431" s="501"/>
      <c r="N1431" s="501"/>
      <c r="O1431" s="501"/>
      <c r="P1431" s="501"/>
      <c r="Q1431" s="501"/>
      <c r="R1431" s="501"/>
      <c r="S1431" s="501"/>
      <c r="T1431" s="501"/>
      <c r="U1431" s="501"/>
      <c r="V1431" s="501"/>
      <c r="W1431" s="501"/>
      <c r="X1431" s="501"/>
      <c r="Y1431" s="501"/>
      <c r="Z1431" s="501"/>
      <c r="AA1431" s="501"/>
      <c r="AB1431" s="501"/>
      <c r="AC1431" s="501"/>
      <c r="AD1431" s="501"/>
      <c r="AE1431" s="501"/>
      <c r="AF1431" s="501"/>
      <c r="AG1431" s="501"/>
      <c r="AH1431" s="501"/>
    </row>
    <row r="1432" spans="1:36">
      <c r="A1432" s="5"/>
      <c r="B1432" s="5"/>
      <c r="C1432" s="5"/>
      <c r="D1432" s="5"/>
      <c r="E1432" s="5"/>
      <c r="F1432" s="5"/>
      <c r="G1432" s="5"/>
      <c r="H1432" s="5"/>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row>
    <row r="1433" spans="1:36" hidden="1">
      <c r="A1433" s="5"/>
      <c r="B1433" s="5"/>
      <c r="C1433" s="5"/>
      <c r="D1433" s="5"/>
      <c r="E1433" s="5"/>
      <c r="F1433" s="5"/>
      <c r="G1433" s="5"/>
      <c r="H1433" s="5"/>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row>
    <row r="1434" spans="1:36">
      <c r="A1434" s="5"/>
      <c r="B1434" s="5"/>
      <c r="C1434" s="5"/>
      <c r="D1434" s="5"/>
      <c r="E1434" s="5"/>
      <c r="F1434" s="5"/>
      <c r="G1434" s="5"/>
      <c r="H1434" s="5"/>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row>
    <row r="1435" spans="1:36">
      <c r="A1435" s="15" t="s">
        <v>348</v>
      </c>
      <c r="B1435" s="5"/>
      <c r="C1435" s="5"/>
      <c r="D1435" s="5"/>
      <c r="E1435" s="5"/>
      <c r="F1435" s="5"/>
      <c r="G1435" s="5"/>
      <c r="H1435" s="5"/>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row>
    <row r="1436" spans="1:36">
      <c r="A1436" s="5"/>
      <c r="B1436" s="5"/>
      <c r="C1436" s="5"/>
      <c r="D1436" s="5"/>
      <c r="E1436" s="5"/>
      <c r="F1436" s="5"/>
      <c r="G1436" s="5"/>
      <c r="H1436" s="5"/>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row>
    <row r="1437" spans="1:36" ht="33" customHeight="1">
      <c r="A1437" s="740" t="s">
        <v>133</v>
      </c>
      <c r="B1437" s="741"/>
      <c r="C1437" s="741"/>
      <c r="D1437" s="741"/>
      <c r="E1437" s="741"/>
      <c r="F1437" s="741"/>
      <c r="G1437" s="741"/>
      <c r="H1437" s="741"/>
      <c r="I1437" s="741"/>
      <c r="J1437" s="741"/>
      <c r="K1437" s="741"/>
      <c r="L1437" s="741"/>
      <c r="M1437" s="741"/>
      <c r="N1437" s="741"/>
      <c r="O1437" s="741"/>
      <c r="P1437" s="741"/>
      <c r="Q1437" s="741"/>
      <c r="R1437" s="742"/>
      <c r="S1437" s="740" t="s">
        <v>58</v>
      </c>
      <c r="T1437" s="741"/>
      <c r="U1437" s="741"/>
      <c r="V1437" s="741"/>
      <c r="W1437" s="741"/>
      <c r="X1437" s="741"/>
      <c r="Y1437" s="741"/>
      <c r="Z1437" s="742"/>
      <c r="AA1437" s="740" t="s">
        <v>59</v>
      </c>
      <c r="AB1437" s="741"/>
      <c r="AC1437" s="741"/>
      <c r="AD1437" s="741"/>
      <c r="AE1437" s="741"/>
      <c r="AF1437" s="741"/>
      <c r="AG1437" s="741"/>
      <c r="AH1437" s="742"/>
    </row>
    <row r="1438" spans="1:36" ht="30.75" customHeight="1">
      <c r="A1438" s="679" t="s">
        <v>349</v>
      </c>
      <c r="B1438" s="680"/>
      <c r="C1438" s="680"/>
      <c r="D1438" s="680"/>
      <c r="E1438" s="680"/>
      <c r="F1438" s="680"/>
      <c r="G1438" s="680"/>
      <c r="H1438" s="680"/>
      <c r="I1438" s="680"/>
      <c r="J1438" s="680"/>
      <c r="K1438" s="680"/>
      <c r="L1438" s="680"/>
      <c r="M1438" s="680"/>
      <c r="N1438" s="680"/>
      <c r="O1438" s="680"/>
      <c r="P1438" s="680"/>
      <c r="Q1438" s="680"/>
      <c r="R1438" s="681"/>
      <c r="S1438" s="541">
        <v>0</v>
      </c>
      <c r="T1438" s="542"/>
      <c r="U1438" s="542"/>
      <c r="V1438" s="542"/>
      <c r="W1438" s="542"/>
      <c r="X1438" s="542"/>
      <c r="Y1438" s="542"/>
      <c r="Z1438" s="543"/>
      <c r="AA1438" s="541">
        <v>0</v>
      </c>
      <c r="AB1438" s="542"/>
      <c r="AC1438" s="542"/>
      <c r="AD1438" s="542"/>
      <c r="AE1438" s="542"/>
      <c r="AF1438" s="542"/>
      <c r="AG1438" s="542"/>
      <c r="AH1438" s="543"/>
    </row>
    <row r="1439" spans="1:36" ht="27" customHeight="1">
      <c r="A1439" s="679" t="s">
        <v>350</v>
      </c>
      <c r="B1439" s="680"/>
      <c r="C1439" s="680"/>
      <c r="D1439" s="680"/>
      <c r="E1439" s="680"/>
      <c r="F1439" s="680"/>
      <c r="G1439" s="680"/>
      <c r="H1439" s="680"/>
      <c r="I1439" s="680"/>
      <c r="J1439" s="680"/>
      <c r="K1439" s="680"/>
      <c r="L1439" s="680"/>
      <c r="M1439" s="680"/>
      <c r="N1439" s="680"/>
      <c r="O1439" s="680"/>
      <c r="P1439" s="680"/>
      <c r="Q1439" s="680"/>
      <c r="R1439" s="681"/>
      <c r="S1439" s="541">
        <v>2651</v>
      </c>
      <c r="T1439" s="542"/>
      <c r="U1439" s="542"/>
      <c r="V1439" s="542"/>
      <c r="W1439" s="542"/>
      <c r="X1439" s="542"/>
      <c r="Y1439" s="542"/>
      <c r="Z1439" s="543"/>
      <c r="AA1439" s="541">
        <v>28958</v>
      </c>
      <c r="AB1439" s="542"/>
      <c r="AC1439" s="542"/>
      <c r="AD1439" s="542"/>
      <c r="AE1439" s="542"/>
      <c r="AF1439" s="542"/>
      <c r="AG1439" s="542"/>
      <c r="AH1439" s="543"/>
    </row>
    <row r="1440" spans="1:36" ht="56.25" customHeight="1">
      <c r="A1440" s="679" t="s">
        <v>351</v>
      </c>
      <c r="B1440" s="680"/>
      <c r="C1440" s="680"/>
      <c r="D1440" s="680"/>
      <c r="E1440" s="680"/>
      <c r="F1440" s="680"/>
      <c r="G1440" s="680"/>
      <c r="H1440" s="680"/>
      <c r="I1440" s="680"/>
      <c r="J1440" s="680"/>
      <c r="K1440" s="680"/>
      <c r="L1440" s="680"/>
      <c r="M1440" s="680"/>
      <c r="N1440" s="680"/>
      <c r="O1440" s="680"/>
      <c r="P1440" s="680"/>
      <c r="Q1440" s="680"/>
      <c r="R1440" s="681"/>
      <c r="S1440" s="541">
        <v>0</v>
      </c>
      <c r="T1440" s="542"/>
      <c r="U1440" s="542"/>
      <c r="V1440" s="542"/>
      <c r="W1440" s="542"/>
      <c r="X1440" s="542"/>
      <c r="Y1440" s="542"/>
      <c r="Z1440" s="543"/>
      <c r="AA1440" s="541">
        <v>0</v>
      </c>
      <c r="AB1440" s="542"/>
      <c r="AC1440" s="542"/>
      <c r="AD1440" s="542"/>
      <c r="AE1440" s="542"/>
      <c r="AF1440" s="542"/>
      <c r="AG1440" s="542"/>
      <c r="AH1440" s="543"/>
    </row>
    <row r="1441" spans="1:34" ht="48.75" customHeight="1">
      <c r="A1441" s="679" t="s">
        <v>352</v>
      </c>
      <c r="B1441" s="680"/>
      <c r="C1441" s="680"/>
      <c r="D1441" s="680"/>
      <c r="E1441" s="680"/>
      <c r="F1441" s="680"/>
      <c r="G1441" s="680"/>
      <c r="H1441" s="680"/>
      <c r="I1441" s="680"/>
      <c r="J1441" s="680"/>
      <c r="K1441" s="680"/>
      <c r="L1441" s="680"/>
      <c r="M1441" s="680"/>
      <c r="N1441" s="680"/>
      <c r="O1441" s="680"/>
      <c r="P1441" s="680"/>
      <c r="Q1441" s="680"/>
      <c r="R1441" s="681"/>
      <c r="S1441" s="541">
        <v>0</v>
      </c>
      <c r="T1441" s="542"/>
      <c r="U1441" s="542"/>
      <c r="V1441" s="542"/>
      <c r="W1441" s="542"/>
      <c r="X1441" s="542"/>
      <c r="Y1441" s="542"/>
      <c r="Z1441" s="543"/>
      <c r="AA1441" s="541">
        <v>0</v>
      </c>
      <c r="AB1441" s="542"/>
      <c r="AC1441" s="542"/>
      <c r="AD1441" s="542"/>
      <c r="AE1441" s="542"/>
      <c r="AF1441" s="542"/>
      <c r="AG1441" s="542"/>
      <c r="AH1441" s="543"/>
    </row>
    <row r="1442" spans="1:34" ht="40.5" customHeight="1">
      <c r="A1442" s="679" t="s">
        <v>353</v>
      </c>
      <c r="B1442" s="680"/>
      <c r="C1442" s="680"/>
      <c r="D1442" s="680"/>
      <c r="E1442" s="680"/>
      <c r="F1442" s="680"/>
      <c r="G1442" s="680"/>
      <c r="H1442" s="680"/>
      <c r="I1442" s="680"/>
      <c r="J1442" s="680"/>
      <c r="K1442" s="680"/>
      <c r="L1442" s="680"/>
      <c r="M1442" s="680"/>
      <c r="N1442" s="680"/>
      <c r="O1442" s="680"/>
      <c r="P1442" s="680"/>
      <c r="Q1442" s="680"/>
      <c r="R1442" s="681"/>
      <c r="S1442" s="541">
        <v>0</v>
      </c>
      <c r="T1442" s="542"/>
      <c r="U1442" s="542"/>
      <c r="V1442" s="542"/>
      <c r="W1442" s="542"/>
      <c r="X1442" s="542"/>
      <c r="Y1442" s="542"/>
      <c r="Z1442" s="543"/>
      <c r="AA1442" s="541">
        <v>0</v>
      </c>
      <c r="AB1442" s="542"/>
      <c r="AC1442" s="542"/>
      <c r="AD1442" s="542"/>
      <c r="AE1442" s="542"/>
      <c r="AF1442" s="542"/>
      <c r="AG1442" s="542"/>
      <c r="AH1442" s="543"/>
    </row>
    <row r="1443" spans="1:34" ht="33" customHeight="1">
      <c r="A1443" s="679" t="s">
        <v>354</v>
      </c>
      <c r="B1443" s="680"/>
      <c r="C1443" s="680"/>
      <c r="D1443" s="680"/>
      <c r="E1443" s="680"/>
      <c r="F1443" s="680"/>
      <c r="G1443" s="680"/>
      <c r="H1443" s="680"/>
      <c r="I1443" s="680"/>
      <c r="J1443" s="680"/>
      <c r="K1443" s="680"/>
      <c r="L1443" s="680"/>
      <c r="M1443" s="680"/>
      <c r="N1443" s="680"/>
      <c r="O1443" s="680"/>
      <c r="P1443" s="680"/>
      <c r="Q1443" s="680"/>
      <c r="R1443" s="681"/>
      <c r="S1443" s="541">
        <v>0</v>
      </c>
      <c r="T1443" s="542"/>
      <c r="U1443" s="542"/>
      <c r="V1443" s="542"/>
      <c r="W1443" s="542"/>
      <c r="X1443" s="542"/>
      <c r="Y1443" s="542"/>
      <c r="Z1443" s="543"/>
      <c r="AA1443" s="541">
        <v>0</v>
      </c>
      <c r="AB1443" s="542"/>
      <c r="AC1443" s="542"/>
      <c r="AD1443" s="542"/>
      <c r="AE1443" s="542"/>
      <c r="AF1443" s="542"/>
      <c r="AG1443" s="542"/>
      <c r="AH1443" s="543"/>
    </row>
    <row r="1444" spans="1:34" ht="13.5" customHeight="1">
      <c r="A1444" s="5"/>
      <c r="B1444" s="5"/>
      <c r="C1444" s="5"/>
      <c r="D1444" s="5"/>
      <c r="E1444" s="5"/>
      <c r="F1444" s="5"/>
      <c r="G1444" s="5"/>
      <c r="H1444" s="5"/>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row>
    <row r="1445" spans="1:34" ht="53.25" customHeight="1">
      <c r="A1445" s="502" t="s">
        <v>1548</v>
      </c>
      <c r="B1445" s="502"/>
      <c r="C1445" s="502"/>
      <c r="D1445" s="502"/>
      <c r="E1445" s="502"/>
      <c r="F1445" s="502"/>
      <c r="G1445" s="502"/>
      <c r="H1445" s="502"/>
      <c r="I1445" s="502"/>
      <c r="J1445" s="502"/>
      <c r="K1445" s="502"/>
      <c r="L1445" s="502"/>
      <c r="M1445" s="502"/>
      <c r="N1445" s="502"/>
      <c r="O1445" s="502"/>
      <c r="P1445" s="502"/>
      <c r="Q1445" s="502"/>
      <c r="R1445" s="502"/>
      <c r="S1445" s="502"/>
      <c r="T1445" s="502"/>
      <c r="U1445" s="502"/>
      <c r="V1445" s="502"/>
      <c r="W1445" s="502"/>
      <c r="X1445" s="502"/>
      <c r="Y1445" s="502"/>
      <c r="Z1445" s="502"/>
      <c r="AA1445" s="502"/>
      <c r="AB1445" s="502"/>
      <c r="AC1445" s="502"/>
      <c r="AD1445" s="502"/>
      <c r="AE1445" s="502"/>
      <c r="AF1445" s="502"/>
      <c r="AG1445" s="502"/>
      <c r="AH1445" s="502"/>
    </row>
    <row r="1446" spans="1:34" ht="13.5" customHeight="1">
      <c r="A1446" s="5"/>
      <c r="B1446" s="5"/>
      <c r="C1446" s="5"/>
      <c r="D1446" s="5"/>
      <c r="E1446" s="5"/>
      <c r="F1446" s="5"/>
      <c r="G1446" s="5"/>
      <c r="H1446" s="5"/>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row>
    <row r="1447" spans="1:34">
      <c r="A1447" s="15" t="s">
        <v>355</v>
      </c>
      <c r="B1447" s="5"/>
      <c r="C1447" s="5"/>
      <c r="D1447" s="5"/>
      <c r="E1447" s="5"/>
      <c r="F1447" s="5"/>
      <c r="G1447" s="5"/>
      <c r="H1447" s="5"/>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row>
    <row r="1448" spans="1:34">
      <c r="A1448" s="5"/>
      <c r="B1448" s="5"/>
      <c r="C1448" s="5"/>
      <c r="D1448" s="5"/>
      <c r="E1448" s="5"/>
      <c r="F1448" s="5"/>
      <c r="G1448" s="5"/>
      <c r="H1448" s="5"/>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row>
    <row r="1449" spans="1:34">
      <c r="A1449" s="5" t="s">
        <v>356</v>
      </c>
      <c r="B1449" s="5"/>
      <c r="C1449" s="5"/>
      <c r="D1449" s="5"/>
      <c r="E1449" s="5"/>
      <c r="F1449" s="5"/>
      <c r="G1449" s="5"/>
      <c r="H1449" s="5"/>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row>
    <row r="1450" spans="1:34">
      <c r="A1450" s="5"/>
      <c r="B1450" s="5"/>
      <c r="C1450" s="5"/>
      <c r="D1450" s="5"/>
      <c r="E1450" s="5"/>
      <c r="F1450" s="5"/>
      <c r="G1450" s="5"/>
      <c r="H1450" s="5"/>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row>
    <row r="1451" spans="1:34" ht="28.5" customHeight="1">
      <c r="A1451" s="563" t="s">
        <v>357</v>
      </c>
      <c r="B1451" s="563"/>
      <c r="C1451" s="563"/>
      <c r="D1451" s="563"/>
      <c r="E1451" s="563"/>
      <c r="F1451" s="563"/>
      <c r="G1451" s="563"/>
      <c r="H1451" s="563"/>
      <c r="I1451" s="563"/>
      <c r="J1451" s="563"/>
      <c r="K1451" s="563"/>
      <c r="L1451" s="563"/>
      <c r="M1451" s="563"/>
      <c r="N1451" s="564"/>
      <c r="O1451" s="559" t="s">
        <v>58</v>
      </c>
      <c r="P1451" s="560"/>
      <c r="Q1451" s="560"/>
      <c r="R1451" s="560"/>
      <c r="S1451" s="560"/>
      <c r="T1451" s="560"/>
      <c r="U1451" s="560"/>
      <c r="V1451" s="560"/>
      <c r="W1451" s="560"/>
      <c r="X1451" s="561"/>
      <c r="Y1451" s="559" t="s">
        <v>59</v>
      </c>
      <c r="Z1451" s="560"/>
      <c r="AA1451" s="560"/>
      <c r="AB1451" s="560"/>
      <c r="AC1451" s="560"/>
      <c r="AD1451" s="560"/>
      <c r="AE1451" s="560"/>
      <c r="AF1451" s="560"/>
      <c r="AG1451" s="560"/>
      <c r="AH1451" s="561"/>
    </row>
    <row r="1452" spans="1:34">
      <c r="A1452" s="566"/>
      <c r="B1452" s="566"/>
      <c r="C1452" s="566"/>
      <c r="D1452" s="566"/>
      <c r="E1452" s="566"/>
      <c r="F1452" s="566"/>
      <c r="G1452" s="566"/>
      <c r="H1452" s="566"/>
      <c r="I1452" s="566"/>
      <c r="J1452" s="566"/>
      <c r="K1452" s="566"/>
      <c r="L1452" s="566"/>
      <c r="M1452" s="566"/>
      <c r="N1452" s="567"/>
      <c r="O1452" s="470" t="s">
        <v>358</v>
      </c>
      <c r="P1452" s="471"/>
      <c r="Q1452" s="471"/>
      <c r="R1452" s="472"/>
      <c r="S1452" s="470" t="s">
        <v>359</v>
      </c>
      <c r="T1452" s="471"/>
      <c r="U1452" s="472"/>
      <c r="V1452" s="616" t="s">
        <v>360</v>
      </c>
      <c r="W1452" s="617"/>
      <c r="X1452" s="618"/>
      <c r="Y1452" s="470" t="s">
        <v>358</v>
      </c>
      <c r="Z1452" s="471"/>
      <c r="AA1452" s="471"/>
      <c r="AB1452" s="472"/>
      <c r="AC1452" s="616" t="s">
        <v>359</v>
      </c>
      <c r="AD1452" s="617"/>
      <c r="AE1452" s="618"/>
      <c r="AF1452" s="616" t="s">
        <v>360</v>
      </c>
      <c r="AG1452" s="617"/>
      <c r="AH1452" s="618"/>
    </row>
    <row r="1453" spans="1:34">
      <c r="A1453" s="470" t="s">
        <v>40</v>
      </c>
      <c r="B1453" s="471"/>
      <c r="C1453" s="471"/>
      <c r="D1453" s="471"/>
      <c r="E1453" s="471"/>
      <c r="F1453" s="471"/>
      <c r="G1453" s="471"/>
      <c r="H1453" s="471"/>
      <c r="I1453" s="471"/>
      <c r="J1453" s="471"/>
      <c r="K1453" s="471"/>
      <c r="L1453" s="471"/>
      <c r="M1453" s="471"/>
      <c r="N1453" s="472"/>
      <c r="O1453" s="616" t="s">
        <v>41</v>
      </c>
      <c r="P1453" s="617"/>
      <c r="Q1453" s="617"/>
      <c r="R1453" s="618"/>
      <c r="S1453" s="470" t="s">
        <v>42</v>
      </c>
      <c r="T1453" s="471"/>
      <c r="U1453" s="472"/>
      <c r="V1453" s="470" t="s">
        <v>239</v>
      </c>
      <c r="W1453" s="471"/>
      <c r="X1453" s="472"/>
      <c r="Y1453" s="470" t="s">
        <v>44</v>
      </c>
      <c r="Z1453" s="471"/>
      <c r="AA1453" s="471"/>
      <c r="AB1453" s="472"/>
      <c r="AC1453" s="470" t="s">
        <v>45</v>
      </c>
      <c r="AD1453" s="471"/>
      <c r="AE1453" s="472"/>
      <c r="AF1453" s="470" t="s">
        <v>46</v>
      </c>
      <c r="AG1453" s="471"/>
      <c r="AH1453" s="472"/>
    </row>
    <row r="1454" spans="1:34">
      <c r="A1454" s="619" t="s">
        <v>361</v>
      </c>
      <c r="B1454" s="620"/>
      <c r="C1454" s="620"/>
      <c r="D1454" s="620"/>
      <c r="E1454" s="620"/>
      <c r="F1454" s="620"/>
      <c r="G1454" s="620"/>
      <c r="H1454" s="620"/>
      <c r="I1454" s="620"/>
      <c r="J1454" s="620"/>
      <c r="K1454" s="620"/>
      <c r="L1454" s="620"/>
      <c r="M1454" s="620"/>
      <c r="N1454" s="621"/>
      <c r="O1454" s="725">
        <v>1162354</v>
      </c>
      <c r="P1454" s="726"/>
      <c r="Q1454" s="726"/>
      <c r="R1454" s="727"/>
      <c r="S1454" s="719" t="s">
        <v>102</v>
      </c>
      <c r="T1454" s="720"/>
      <c r="U1454" s="721"/>
      <c r="V1454" s="719" t="s">
        <v>102</v>
      </c>
      <c r="W1454" s="720"/>
      <c r="X1454" s="721"/>
      <c r="Y1454" s="725">
        <v>1429291</v>
      </c>
      <c r="Z1454" s="726"/>
      <c r="AA1454" s="726"/>
      <c r="AB1454" s="727"/>
      <c r="AC1454" s="719" t="s">
        <v>102</v>
      </c>
      <c r="AD1454" s="720"/>
      <c r="AE1454" s="721"/>
      <c r="AF1454" s="719" t="s">
        <v>102</v>
      </c>
      <c r="AG1454" s="720"/>
      <c r="AH1454" s="721"/>
    </row>
    <row r="1455" spans="1:34">
      <c r="A1455" s="619" t="s">
        <v>362</v>
      </c>
      <c r="B1455" s="620"/>
      <c r="C1455" s="620"/>
      <c r="D1455" s="620"/>
      <c r="E1455" s="620"/>
      <c r="F1455" s="620"/>
      <c r="G1455" s="620"/>
      <c r="H1455" s="620"/>
      <c r="I1455" s="620"/>
      <c r="J1455" s="620"/>
      <c r="K1455" s="620"/>
      <c r="L1455" s="620"/>
      <c r="M1455" s="620"/>
      <c r="N1455" s="621"/>
      <c r="O1455" s="719" t="s">
        <v>102</v>
      </c>
      <c r="P1455" s="720"/>
      <c r="Q1455" s="720"/>
      <c r="R1455" s="721"/>
      <c r="S1455" s="541">
        <v>267341</v>
      </c>
      <c r="T1455" s="542"/>
      <c r="U1455" s="543"/>
      <c r="V1455" s="737">
        <v>0.23</v>
      </c>
      <c r="W1455" s="738"/>
      <c r="X1455" s="739"/>
      <c r="Y1455" s="719" t="s">
        <v>102</v>
      </c>
      <c r="Z1455" s="720"/>
      <c r="AA1455" s="720"/>
      <c r="AB1455" s="721"/>
      <c r="AC1455" s="725">
        <v>271565</v>
      </c>
      <c r="AD1455" s="726"/>
      <c r="AE1455" s="727"/>
      <c r="AF1455" s="728">
        <v>0.19</v>
      </c>
      <c r="AG1455" s="729"/>
      <c r="AH1455" s="730"/>
    </row>
    <row r="1456" spans="1:34">
      <c r="A1456" s="619" t="s">
        <v>363</v>
      </c>
      <c r="B1456" s="620"/>
      <c r="C1456" s="620"/>
      <c r="D1456" s="620"/>
      <c r="E1456" s="620"/>
      <c r="F1456" s="620"/>
      <c r="G1456" s="620"/>
      <c r="H1456" s="620"/>
      <c r="I1456" s="620"/>
      <c r="J1456" s="620"/>
      <c r="K1456" s="620"/>
      <c r="L1456" s="620"/>
      <c r="M1456" s="620"/>
      <c r="N1456" s="621"/>
      <c r="O1456" s="725">
        <v>1423006</v>
      </c>
      <c r="P1456" s="726"/>
      <c r="Q1456" s="726"/>
      <c r="R1456" s="727"/>
      <c r="S1456" s="541">
        <v>327291</v>
      </c>
      <c r="T1456" s="542"/>
      <c r="U1456" s="543"/>
      <c r="V1456" s="722">
        <v>0.28157600868582205</v>
      </c>
      <c r="W1456" s="723"/>
      <c r="X1456" s="724"/>
      <c r="Y1456" s="725">
        <v>599182</v>
      </c>
      <c r="Z1456" s="726"/>
      <c r="AA1456" s="726"/>
      <c r="AB1456" s="727"/>
      <c r="AC1456" s="725">
        <v>113845</v>
      </c>
      <c r="AD1456" s="726"/>
      <c r="AE1456" s="727"/>
      <c r="AF1456" s="728">
        <v>7.9651379600095426E-2</v>
      </c>
      <c r="AG1456" s="729"/>
      <c r="AH1456" s="730"/>
    </row>
    <row r="1457" spans="1:35">
      <c r="A1457" s="619" t="s">
        <v>364</v>
      </c>
      <c r="B1457" s="620"/>
      <c r="C1457" s="620"/>
      <c r="D1457" s="620"/>
      <c r="E1457" s="620"/>
      <c r="F1457" s="620"/>
      <c r="G1457" s="620"/>
      <c r="H1457" s="620"/>
      <c r="I1457" s="620"/>
      <c r="J1457" s="620"/>
      <c r="K1457" s="620"/>
      <c r="L1457" s="620"/>
      <c r="M1457" s="620"/>
      <c r="N1457" s="621"/>
      <c r="O1457" s="725">
        <v>-420401</v>
      </c>
      <c r="P1457" s="726"/>
      <c r="Q1457" s="726"/>
      <c r="R1457" s="727"/>
      <c r="S1457" s="541">
        <v>-96692</v>
      </c>
      <c r="T1457" s="542"/>
      <c r="U1457" s="543"/>
      <c r="V1457" s="722">
        <v>-8.3186361469913636E-2</v>
      </c>
      <c r="W1457" s="723"/>
      <c r="X1457" s="724"/>
      <c r="Y1457" s="725">
        <v>-670524</v>
      </c>
      <c r="Z1457" s="726"/>
      <c r="AA1457" s="726"/>
      <c r="AB1457" s="727"/>
      <c r="AC1457" s="725">
        <v>-127400</v>
      </c>
      <c r="AD1457" s="726"/>
      <c r="AE1457" s="727"/>
      <c r="AF1457" s="728">
        <v>-8.9135102648795803E-2</v>
      </c>
      <c r="AG1457" s="729"/>
      <c r="AH1457" s="730"/>
    </row>
    <row r="1458" spans="1:35">
      <c r="A1458" s="619" t="s">
        <v>365</v>
      </c>
      <c r="B1458" s="620"/>
      <c r="C1458" s="620"/>
      <c r="D1458" s="620"/>
      <c r="E1458" s="620"/>
      <c r="F1458" s="620"/>
      <c r="G1458" s="620"/>
      <c r="H1458" s="620"/>
      <c r="I1458" s="620"/>
      <c r="J1458" s="620"/>
      <c r="K1458" s="620"/>
      <c r="L1458" s="620"/>
      <c r="M1458" s="620"/>
      <c r="N1458" s="621"/>
      <c r="O1458" s="725"/>
      <c r="P1458" s="726"/>
      <c r="Q1458" s="726"/>
      <c r="R1458" s="727"/>
      <c r="S1458" s="541">
        <v>0</v>
      </c>
      <c r="T1458" s="542"/>
      <c r="U1458" s="543"/>
      <c r="V1458" s="722">
        <v>0</v>
      </c>
      <c r="W1458" s="723"/>
      <c r="X1458" s="724"/>
      <c r="Y1458" s="725"/>
      <c r="Z1458" s="726"/>
      <c r="AA1458" s="726"/>
      <c r="AB1458" s="727"/>
      <c r="AC1458" s="725">
        <v>0</v>
      </c>
      <c r="AD1458" s="726"/>
      <c r="AE1458" s="727"/>
      <c r="AF1458" s="728">
        <v>0</v>
      </c>
      <c r="AG1458" s="729"/>
      <c r="AH1458" s="730"/>
    </row>
    <row r="1459" spans="1:35">
      <c r="A1459" s="673" t="s">
        <v>39</v>
      </c>
      <c r="B1459" s="674"/>
      <c r="C1459" s="674"/>
      <c r="D1459" s="674"/>
      <c r="E1459" s="674"/>
      <c r="F1459" s="674"/>
      <c r="G1459" s="674"/>
      <c r="H1459" s="674"/>
      <c r="I1459" s="674"/>
      <c r="J1459" s="674"/>
      <c r="K1459" s="674"/>
      <c r="L1459" s="674"/>
      <c r="M1459" s="674"/>
      <c r="N1459" s="675"/>
      <c r="O1459" s="725">
        <v>2164959</v>
      </c>
      <c r="P1459" s="726"/>
      <c r="Q1459" s="726"/>
      <c r="R1459" s="727"/>
      <c r="S1459" s="541">
        <v>497940</v>
      </c>
      <c r="T1459" s="542"/>
      <c r="U1459" s="543"/>
      <c r="V1459" s="722">
        <v>0.42838964721590844</v>
      </c>
      <c r="W1459" s="723"/>
      <c r="X1459" s="724"/>
      <c r="Y1459" s="725">
        <v>1357949</v>
      </c>
      <c r="Z1459" s="726"/>
      <c r="AA1459" s="726"/>
      <c r="AB1459" s="727"/>
      <c r="AC1459" s="725">
        <v>258010</v>
      </c>
      <c r="AD1459" s="726"/>
      <c r="AE1459" s="727"/>
      <c r="AF1459" s="728">
        <v>0.18051627695129963</v>
      </c>
      <c r="AG1459" s="729"/>
      <c r="AH1459" s="730"/>
    </row>
    <row r="1460" spans="1:35">
      <c r="A1460" s="619" t="s">
        <v>366</v>
      </c>
      <c r="B1460" s="620"/>
      <c r="C1460" s="620"/>
      <c r="D1460" s="620"/>
      <c r="E1460" s="620"/>
      <c r="F1460" s="620"/>
      <c r="G1460" s="620"/>
      <c r="H1460" s="620"/>
      <c r="I1460" s="620"/>
      <c r="J1460" s="620"/>
      <c r="K1460" s="620"/>
      <c r="L1460" s="620"/>
      <c r="M1460" s="620"/>
      <c r="N1460" s="621"/>
      <c r="O1460" s="719" t="s">
        <v>102</v>
      </c>
      <c r="P1460" s="720"/>
      <c r="Q1460" s="720"/>
      <c r="R1460" s="721"/>
      <c r="S1460" s="541">
        <v>497940</v>
      </c>
      <c r="T1460" s="542"/>
      <c r="U1460" s="543"/>
      <c r="V1460" s="722">
        <v>0.42838964721590844</v>
      </c>
      <c r="W1460" s="723"/>
      <c r="X1460" s="724"/>
      <c r="Y1460" s="719" t="s">
        <v>102</v>
      </c>
      <c r="Z1460" s="720"/>
      <c r="AA1460" s="720"/>
      <c r="AB1460" s="721"/>
      <c r="AC1460" s="725">
        <v>258010</v>
      </c>
      <c r="AD1460" s="726"/>
      <c r="AE1460" s="727"/>
      <c r="AF1460" s="728">
        <v>0.18051627695129963</v>
      </c>
      <c r="AG1460" s="729"/>
      <c r="AH1460" s="730"/>
    </row>
    <row r="1461" spans="1:35">
      <c r="A1461" s="619" t="s">
        <v>367</v>
      </c>
      <c r="B1461" s="620"/>
      <c r="C1461" s="620"/>
      <c r="D1461" s="620"/>
      <c r="E1461" s="620"/>
      <c r="F1461" s="620"/>
      <c r="G1461" s="620"/>
      <c r="H1461" s="620"/>
      <c r="I1461" s="620"/>
      <c r="J1461" s="620"/>
      <c r="K1461" s="620"/>
      <c r="L1461" s="620"/>
      <c r="M1461" s="620"/>
      <c r="N1461" s="621"/>
      <c r="O1461" s="719" t="s">
        <v>102</v>
      </c>
      <c r="P1461" s="720"/>
      <c r="Q1461" s="720"/>
      <c r="R1461" s="721"/>
      <c r="S1461" s="541">
        <v>-108341</v>
      </c>
      <c r="T1461" s="542"/>
      <c r="U1461" s="543"/>
      <c r="V1461" s="722">
        <v>-9.3208265296114604E-2</v>
      </c>
      <c r="W1461" s="723"/>
      <c r="X1461" s="724"/>
      <c r="Y1461" s="719" t="s">
        <v>102</v>
      </c>
      <c r="Z1461" s="720"/>
      <c r="AA1461" s="720"/>
      <c r="AB1461" s="721"/>
      <c r="AC1461" s="725">
        <v>21418</v>
      </c>
      <c r="AD1461" s="726"/>
      <c r="AE1461" s="727"/>
      <c r="AF1461" s="728">
        <v>1.4985052029292845E-2</v>
      </c>
      <c r="AG1461" s="729"/>
      <c r="AH1461" s="730"/>
    </row>
    <row r="1462" spans="1:35">
      <c r="A1462" s="619" t="s">
        <v>368</v>
      </c>
      <c r="B1462" s="620"/>
      <c r="C1462" s="620"/>
      <c r="D1462" s="620"/>
      <c r="E1462" s="620"/>
      <c r="F1462" s="620"/>
      <c r="G1462" s="620"/>
      <c r="H1462" s="620"/>
      <c r="I1462" s="620"/>
      <c r="J1462" s="620"/>
      <c r="K1462" s="620"/>
      <c r="L1462" s="620"/>
      <c r="M1462" s="620"/>
      <c r="N1462" s="621"/>
      <c r="O1462" s="719" t="s">
        <v>102</v>
      </c>
      <c r="P1462" s="720"/>
      <c r="Q1462" s="720"/>
      <c r="R1462" s="721"/>
      <c r="S1462" s="541">
        <v>389599</v>
      </c>
      <c r="T1462" s="542"/>
      <c r="U1462" s="543"/>
      <c r="V1462" s="722">
        <v>0.33518138191979385</v>
      </c>
      <c r="W1462" s="723"/>
      <c r="X1462" s="724"/>
      <c r="Y1462" s="719" t="s">
        <v>102</v>
      </c>
      <c r="Z1462" s="720"/>
      <c r="AA1462" s="720"/>
      <c r="AB1462" s="721"/>
      <c r="AC1462" s="725">
        <v>279428</v>
      </c>
      <c r="AD1462" s="726"/>
      <c r="AE1462" s="727"/>
      <c r="AF1462" s="728">
        <v>0.19550132898059247</v>
      </c>
      <c r="AG1462" s="729"/>
      <c r="AH1462" s="730"/>
      <c r="AI1462" t="str">
        <f>IF(ROUND(S1462-VZAS!D52-VZAS!D61,0)=0,"","CHYBA")</f>
        <v/>
      </c>
    </row>
    <row r="1463" spans="1:35">
      <c r="A1463" s="5"/>
      <c r="B1463" s="5"/>
      <c r="C1463" s="5"/>
      <c r="D1463" s="5"/>
      <c r="E1463" s="5"/>
      <c r="F1463" s="5"/>
      <c r="G1463" s="5"/>
      <c r="H1463" s="5"/>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row>
    <row r="1464" spans="1:35">
      <c r="A1464" s="501" t="s">
        <v>1493</v>
      </c>
      <c r="B1464" s="501"/>
      <c r="C1464" s="501"/>
      <c r="D1464" s="501"/>
      <c r="E1464" s="501"/>
      <c r="F1464" s="501"/>
      <c r="G1464" s="501"/>
      <c r="H1464" s="501"/>
      <c r="I1464" s="501"/>
      <c r="J1464" s="501"/>
      <c r="K1464" s="501"/>
      <c r="L1464" s="501"/>
      <c r="M1464" s="501"/>
      <c r="N1464" s="501"/>
      <c r="O1464" s="501"/>
      <c r="P1464" s="501"/>
      <c r="Q1464" s="501"/>
      <c r="R1464" s="501"/>
      <c r="S1464" s="501"/>
      <c r="T1464" s="501"/>
      <c r="U1464" s="501"/>
      <c r="V1464" s="501"/>
      <c r="W1464" s="501"/>
      <c r="X1464" s="501"/>
      <c r="Y1464" s="501"/>
      <c r="Z1464" s="501"/>
      <c r="AA1464" s="501"/>
      <c r="AB1464" s="501"/>
      <c r="AC1464" s="501"/>
      <c r="AD1464" s="501"/>
      <c r="AE1464" s="501"/>
      <c r="AF1464" s="501"/>
      <c r="AG1464" s="501"/>
      <c r="AH1464" s="501"/>
    </row>
    <row r="1465" spans="1:35">
      <c r="A1465" s="5"/>
      <c r="B1465" s="5"/>
      <c r="C1465" s="5"/>
      <c r="D1465" s="5"/>
      <c r="E1465" s="5"/>
      <c r="F1465" s="5"/>
      <c r="G1465" s="5"/>
      <c r="H1465" s="5"/>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row>
    <row r="1466" spans="1:35" hidden="1">
      <c r="A1466" s="5"/>
      <c r="B1466" s="5"/>
      <c r="C1466" s="5"/>
      <c r="D1466" s="5"/>
      <c r="E1466" s="5"/>
      <c r="F1466" s="5"/>
      <c r="G1466" s="5"/>
      <c r="H1466" s="5"/>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row>
    <row r="1467" spans="1:35">
      <c r="A1467" s="5"/>
      <c r="B1467" s="5"/>
      <c r="C1467" s="5"/>
      <c r="D1467" s="5"/>
      <c r="E1467" s="5"/>
      <c r="F1467" s="5"/>
      <c r="G1467" s="5"/>
      <c r="H1467" s="5"/>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row>
    <row r="1469" spans="1:35">
      <c r="A1469" s="731" t="s">
        <v>369</v>
      </c>
      <c r="B1469" s="731"/>
      <c r="C1469" s="731"/>
      <c r="D1469" s="731"/>
      <c r="E1469" s="731"/>
      <c r="F1469" s="731"/>
      <c r="G1469" s="731"/>
      <c r="H1469" s="731"/>
      <c r="I1469" s="731"/>
      <c r="J1469" s="731"/>
      <c r="K1469" s="731"/>
      <c r="L1469" s="731"/>
      <c r="M1469" s="731"/>
      <c r="N1469" s="731"/>
      <c r="O1469" s="731"/>
      <c r="P1469" s="731"/>
      <c r="Q1469" s="731"/>
      <c r="R1469" s="731"/>
      <c r="S1469" s="731"/>
      <c r="T1469" s="731"/>
      <c r="U1469" s="731"/>
      <c r="V1469" s="731"/>
      <c r="W1469" s="731"/>
      <c r="X1469" s="731"/>
      <c r="Y1469" s="731"/>
      <c r="Z1469" s="731"/>
      <c r="AA1469" s="731"/>
      <c r="AB1469" s="731"/>
      <c r="AC1469" s="731"/>
      <c r="AD1469" s="731"/>
      <c r="AE1469" s="731"/>
      <c r="AF1469" s="731"/>
      <c r="AG1469" s="731"/>
      <c r="AH1469" s="731"/>
    </row>
    <row r="1470" spans="1:35">
      <c r="A1470" s="731"/>
      <c r="B1470" s="731"/>
      <c r="C1470" s="731"/>
      <c r="D1470" s="731"/>
      <c r="E1470" s="731"/>
      <c r="F1470" s="731"/>
      <c r="G1470" s="731"/>
      <c r="H1470" s="731"/>
      <c r="I1470" s="731"/>
      <c r="J1470" s="731"/>
      <c r="K1470" s="731"/>
      <c r="L1470" s="731"/>
      <c r="M1470" s="731"/>
      <c r="N1470" s="731"/>
      <c r="O1470" s="731"/>
      <c r="P1470" s="731"/>
      <c r="Q1470" s="731"/>
      <c r="R1470" s="731"/>
      <c r="S1470" s="731"/>
      <c r="T1470" s="731"/>
      <c r="U1470" s="731"/>
      <c r="V1470" s="731"/>
      <c r="W1470" s="731"/>
      <c r="X1470" s="731"/>
      <c r="Y1470" s="731"/>
      <c r="Z1470" s="731"/>
      <c r="AA1470" s="731"/>
      <c r="AB1470" s="731"/>
      <c r="AC1470" s="731"/>
      <c r="AD1470" s="731"/>
      <c r="AE1470" s="731"/>
      <c r="AF1470" s="731"/>
      <c r="AG1470" s="731"/>
      <c r="AH1470" s="731"/>
    </row>
    <row r="1471" spans="1:35">
      <c r="A1471" s="5"/>
      <c r="B1471" s="5"/>
      <c r="C1471" s="5"/>
      <c r="D1471" s="5"/>
      <c r="E1471" s="5"/>
      <c r="F1471" s="5"/>
      <c r="G1471" s="5"/>
      <c r="H1471" s="5"/>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row>
    <row r="1472" spans="1:35" s="2" customFormat="1" ht="14.25" customHeight="1">
      <c r="A1472" s="503" t="s">
        <v>370</v>
      </c>
      <c r="B1472" s="503"/>
      <c r="C1472" s="503"/>
      <c r="D1472" s="503"/>
      <c r="E1472" s="503"/>
      <c r="F1472" s="503"/>
      <c r="G1472" s="503"/>
      <c r="H1472" s="503"/>
      <c r="I1472" s="503"/>
      <c r="J1472" s="503"/>
      <c r="K1472" s="503"/>
      <c r="L1472" s="503"/>
      <c r="M1472" s="503"/>
      <c r="N1472" s="503"/>
      <c r="O1472" s="503"/>
      <c r="P1472" s="503"/>
      <c r="Q1472" s="503"/>
      <c r="R1472" s="503"/>
      <c r="S1472" s="503"/>
      <c r="T1472" s="503"/>
      <c r="U1472" s="503"/>
      <c r="V1472" s="503"/>
      <c r="W1472" s="503"/>
      <c r="X1472" s="503"/>
      <c r="Y1472" s="503"/>
      <c r="Z1472" s="503"/>
      <c r="AA1472" s="503"/>
      <c r="AB1472" s="503"/>
      <c r="AC1472" s="503"/>
      <c r="AD1472" s="503"/>
      <c r="AE1472" s="503"/>
      <c r="AF1472" s="503"/>
      <c r="AG1472" s="503"/>
      <c r="AH1472" s="503"/>
    </row>
    <row r="1473" spans="1:37" s="2" customFormat="1">
      <c r="A1473" s="503"/>
      <c r="B1473" s="503"/>
      <c r="C1473" s="503"/>
      <c r="D1473" s="503"/>
      <c r="E1473" s="503"/>
      <c r="F1473" s="503"/>
      <c r="G1473" s="503"/>
      <c r="H1473" s="503"/>
      <c r="I1473" s="503"/>
      <c r="J1473" s="503"/>
      <c r="K1473" s="503"/>
      <c r="L1473" s="503"/>
      <c r="M1473" s="503"/>
      <c r="N1473" s="503"/>
      <c r="O1473" s="503"/>
      <c r="P1473" s="503"/>
      <c r="Q1473" s="503"/>
      <c r="R1473" s="503"/>
      <c r="S1473" s="503"/>
      <c r="T1473" s="503"/>
      <c r="U1473" s="503"/>
      <c r="V1473" s="503"/>
      <c r="W1473" s="503"/>
      <c r="X1473" s="503"/>
      <c r="Y1473" s="503"/>
      <c r="Z1473" s="503"/>
      <c r="AA1473" s="503"/>
      <c r="AB1473" s="503"/>
      <c r="AC1473" s="503"/>
      <c r="AD1473" s="503"/>
      <c r="AE1473" s="503"/>
      <c r="AF1473" s="503"/>
      <c r="AG1473" s="503"/>
      <c r="AH1473" s="503"/>
    </row>
    <row r="1474" spans="1:37" hidden="1">
      <c r="A1474" s="735"/>
      <c r="B1474" s="735"/>
      <c r="C1474" s="735"/>
      <c r="D1474" s="735"/>
      <c r="E1474" s="735"/>
      <c r="F1474" s="735"/>
      <c r="G1474" s="735"/>
      <c r="H1474" s="735"/>
      <c r="I1474" s="735"/>
      <c r="J1474" s="735"/>
      <c r="K1474" s="735"/>
      <c r="L1474" s="735"/>
      <c r="M1474" s="735"/>
      <c r="N1474" s="735"/>
      <c r="O1474" s="735"/>
      <c r="P1474" s="735"/>
      <c r="Q1474" s="735"/>
      <c r="R1474" s="735"/>
      <c r="S1474" s="735"/>
      <c r="T1474" s="735"/>
      <c r="U1474" s="735"/>
      <c r="V1474" s="735"/>
      <c r="W1474" s="735"/>
      <c r="X1474" s="735"/>
      <c r="Y1474" s="735"/>
      <c r="Z1474" s="735"/>
      <c r="AA1474" s="735"/>
      <c r="AB1474" s="735"/>
      <c r="AC1474" s="735"/>
      <c r="AD1474" s="735"/>
      <c r="AE1474" s="735"/>
      <c r="AF1474" s="735"/>
      <c r="AG1474" s="735"/>
      <c r="AH1474" s="735"/>
    </row>
    <row r="1475" spans="1:37" hidden="1">
      <c r="A1475" s="214"/>
      <c r="B1475" s="214"/>
      <c r="C1475" s="214"/>
      <c r="D1475" s="214"/>
      <c r="E1475" s="214"/>
      <c r="F1475" s="214"/>
      <c r="G1475" s="214"/>
      <c r="H1475" s="214"/>
      <c r="I1475" s="214"/>
      <c r="J1475" s="214"/>
      <c r="K1475" s="214"/>
      <c r="L1475" s="214"/>
      <c r="M1475" s="214"/>
      <c r="N1475" s="214"/>
      <c r="O1475" s="214"/>
      <c r="P1475" s="214"/>
      <c r="Q1475" s="214"/>
      <c r="R1475" s="214"/>
      <c r="S1475" s="214"/>
      <c r="T1475" s="214"/>
      <c r="U1475" s="214"/>
      <c r="V1475" s="214"/>
      <c r="W1475" s="214"/>
      <c r="X1475" s="214"/>
      <c r="Y1475" s="214"/>
      <c r="Z1475" s="214"/>
      <c r="AA1475" s="214"/>
      <c r="AB1475" s="214"/>
      <c r="AC1475" s="214"/>
      <c r="AD1475" s="214"/>
      <c r="AE1475" s="214"/>
      <c r="AF1475" s="214"/>
      <c r="AG1475" s="214"/>
      <c r="AH1475" s="214"/>
    </row>
    <row r="1476" spans="1:37" s="2" customFormat="1">
      <c r="A1476" s="736"/>
      <c r="B1476" s="736"/>
      <c r="C1476" s="736"/>
      <c r="D1476" s="736"/>
      <c r="E1476" s="736"/>
      <c r="F1476" s="736"/>
      <c r="G1476" s="736"/>
      <c r="H1476" s="736"/>
      <c r="I1476" s="736"/>
      <c r="J1476" s="736"/>
      <c r="K1476" s="736"/>
      <c r="L1476" s="736"/>
      <c r="M1476" s="736"/>
      <c r="N1476" s="736"/>
      <c r="O1476" s="736"/>
      <c r="P1476" s="736"/>
      <c r="Q1476" s="736"/>
      <c r="R1476" s="736"/>
      <c r="S1476" s="736"/>
      <c r="T1476" s="736"/>
      <c r="U1476" s="736"/>
      <c r="V1476" s="736"/>
      <c r="W1476" s="736"/>
      <c r="X1476" s="736"/>
      <c r="Y1476" s="736"/>
      <c r="Z1476" s="736"/>
      <c r="AA1476" s="736"/>
      <c r="AB1476" s="736"/>
      <c r="AC1476" s="736"/>
      <c r="AD1476" s="736"/>
      <c r="AE1476" s="736"/>
      <c r="AF1476" s="736"/>
      <c r="AG1476" s="736"/>
      <c r="AH1476" s="736"/>
      <c r="AK1476" s="177"/>
    </row>
    <row r="1477" spans="1:37" ht="29.25" customHeight="1">
      <c r="A1477" s="562" t="s">
        <v>371</v>
      </c>
      <c r="B1477" s="563"/>
      <c r="C1477" s="563"/>
      <c r="D1477" s="563"/>
      <c r="E1477" s="563"/>
      <c r="F1477" s="563"/>
      <c r="G1477" s="563"/>
      <c r="H1477" s="563"/>
      <c r="I1477" s="563"/>
      <c r="J1477" s="564"/>
      <c r="K1477" s="559" t="s">
        <v>372</v>
      </c>
      <c r="L1477" s="560"/>
      <c r="M1477" s="560"/>
      <c r="N1477" s="560"/>
      <c r="O1477" s="560"/>
      <c r="P1477" s="560"/>
      <c r="Q1477" s="560"/>
      <c r="R1477" s="560"/>
      <c r="S1477" s="560"/>
      <c r="T1477" s="560"/>
      <c r="U1477" s="560"/>
      <c r="V1477" s="561"/>
      <c r="W1477" s="559" t="s">
        <v>373</v>
      </c>
      <c r="X1477" s="560"/>
      <c r="Y1477" s="560"/>
      <c r="Z1477" s="560"/>
      <c r="AA1477" s="560"/>
      <c r="AB1477" s="560"/>
      <c r="AC1477" s="560"/>
      <c r="AD1477" s="560"/>
      <c r="AE1477" s="560"/>
      <c r="AF1477" s="560"/>
      <c r="AG1477" s="560"/>
      <c r="AH1477" s="561"/>
    </row>
    <row r="1478" spans="1:37">
      <c r="A1478" s="665"/>
      <c r="B1478" s="666"/>
      <c r="C1478" s="666"/>
      <c r="D1478" s="666"/>
      <c r="E1478" s="666"/>
      <c r="F1478" s="666"/>
      <c r="G1478" s="666"/>
      <c r="H1478" s="666"/>
      <c r="I1478" s="666"/>
      <c r="J1478" s="667"/>
      <c r="K1478" s="616" t="s">
        <v>41</v>
      </c>
      <c r="L1478" s="617"/>
      <c r="M1478" s="617"/>
      <c r="N1478" s="617"/>
      <c r="O1478" s="617"/>
      <c r="P1478" s="617"/>
      <c r="Q1478" s="617"/>
      <c r="R1478" s="617"/>
      <c r="S1478" s="617"/>
      <c r="T1478" s="617"/>
      <c r="U1478" s="617"/>
      <c r="V1478" s="618"/>
      <c r="W1478" s="616" t="s">
        <v>42</v>
      </c>
      <c r="X1478" s="617"/>
      <c r="Y1478" s="617"/>
      <c r="Z1478" s="617"/>
      <c r="AA1478" s="617"/>
      <c r="AB1478" s="617"/>
      <c r="AC1478" s="617"/>
      <c r="AD1478" s="617"/>
      <c r="AE1478" s="617"/>
      <c r="AF1478" s="617"/>
      <c r="AG1478" s="617"/>
      <c r="AH1478" s="618"/>
    </row>
    <row r="1479" spans="1:37">
      <c r="A1479" s="665"/>
      <c r="B1479" s="666"/>
      <c r="C1479" s="666"/>
      <c r="D1479" s="666"/>
      <c r="E1479" s="666"/>
      <c r="F1479" s="666"/>
      <c r="G1479" s="666"/>
      <c r="H1479" s="666"/>
      <c r="I1479" s="666"/>
      <c r="J1479" s="667"/>
      <c r="K1479" s="732" t="s">
        <v>374</v>
      </c>
      <c r="L1479" s="733"/>
      <c r="M1479" s="733"/>
      <c r="N1479" s="734"/>
      <c r="O1479" s="732" t="s">
        <v>375</v>
      </c>
      <c r="P1479" s="733"/>
      <c r="Q1479" s="733"/>
      <c r="R1479" s="734"/>
      <c r="S1479" s="732" t="s">
        <v>376</v>
      </c>
      <c r="T1479" s="733"/>
      <c r="U1479" s="733"/>
      <c r="V1479" s="734"/>
      <c r="W1479" s="732" t="s">
        <v>374</v>
      </c>
      <c r="X1479" s="733"/>
      <c r="Y1479" s="733"/>
      <c r="Z1479" s="734"/>
      <c r="AA1479" s="732" t="s">
        <v>375</v>
      </c>
      <c r="AB1479" s="733"/>
      <c r="AC1479" s="733"/>
      <c r="AD1479" s="734"/>
      <c r="AE1479" s="732" t="s">
        <v>376</v>
      </c>
      <c r="AF1479" s="733"/>
      <c r="AG1479" s="733"/>
      <c r="AH1479" s="734"/>
    </row>
    <row r="1480" spans="1:37">
      <c r="A1480" s="565"/>
      <c r="B1480" s="566"/>
      <c r="C1480" s="566"/>
      <c r="D1480" s="566"/>
      <c r="E1480" s="566"/>
      <c r="F1480" s="566"/>
      <c r="G1480" s="566"/>
      <c r="H1480" s="566"/>
      <c r="I1480" s="566"/>
      <c r="J1480" s="567"/>
      <c r="K1480" s="616" t="s">
        <v>377</v>
      </c>
      <c r="L1480" s="617"/>
      <c r="M1480" s="617"/>
      <c r="N1480" s="617"/>
      <c r="O1480" s="617"/>
      <c r="P1480" s="617"/>
      <c r="Q1480" s="617"/>
      <c r="R1480" s="617"/>
      <c r="S1480" s="617"/>
      <c r="T1480" s="617"/>
      <c r="U1480" s="617"/>
      <c r="V1480" s="618"/>
      <c r="W1480" s="616" t="s">
        <v>377</v>
      </c>
      <c r="X1480" s="617"/>
      <c r="Y1480" s="617"/>
      <c r="Z1480" s="617"/>
      <c r="AA1480" s="617"/>
      <c r="AB1480" s="617"/>
      <c r="AC1480" s="617"/>
      <c r="AD1480" s="617"/>
      <c r="AE1480" s="617"/>
      <c r="AF1480" s="617"/>
      <c r="AG1480" s="617"/>
      <c r="AH1480" s="618"/>
    </row>
    <row r="1481" spans="1:37" ht="24.75" customHeight="1">
      <c r="A1481" s="616" t="s">
        <v>40</v>
      </c>
      <c r="B1481" s="617"/>
      <c r="C1481" s="617"/>
      <c r="D1481" s="617"/>
      <c r="E1481" s="617"/>
      <c r="F1481" s="617"/>
      <c r="G1481" s="617"/>
      <c r="H1481" s="617"/>
      <c r="I1481" s="617"/>
      <c r="J1481" s="618"/>
      <c r="K1481" s="616" t="s">
        <v>378</v>
      </c>
      <c r="L1481" s="617"/>
      <c r="M1481" s="617"/>
      <c r="N1481" s="617"/>
      <c r="O1481" s="617"/>
      <c r="P1481" s="617"/>
      <c r="Q1481" s="617"/>
      <c r="R1481" s="617"/>
      <c r="S1481" s="617"/>
      <c r="T1481" s="617"/>
      <c r="U1481" s="617"/>
      <c r="V1481" s="618"/>
      <c r="W1481" s="616" t="s">
        <v>378</v>
      </c>
      <c r="X1481" s="617"/>
      <c r="Y1481" s="617"/>
      <c r="Z1481" s="617"/>
      <c r="AA1481" s="617"/>
      <c r="AB1481" s="617"/>
      <c r="AC1481" s="617"/>
      <c r="AD1481" s="617"/>
      <c r="AE1481" s="617"/>
      <c r="AF1481" s="617"/>
      <c r="AG1481" s="617"/>
      <c r="AH1481" s="618"/>
    </row>
    <row r="1482" spans="1:37">
      <c r="A1482" s="710" t="s">
        <v>379</v>
      </c>
      <c r="B1482" s="711"/>
      <c r="C1482" s="711"/>
      <c r="D1482" s="711"/>
      <c r="E1482" s="711"/>
      <c r="F1482" s="711"/>
      <c r="G1482" s="711"/>
      <c r="H1482" s="711"/>
      <c r="I1482" s="714">
        <v>2012</v>
      </c>
      <c r="J1482" s="715"/>
      <c r="K1482" s="716"/>
      <c r="L1482" s="717"/>
      <c r="M1482" s="717"/>
      <c r="N1482" s="718"/>
      <c r="O1482" s="584"/>
      <c r="P1482" s="585"/>
      <c r="Q1482" s="585"/>
      <c r="R1482" s="586"/>
      <c r="S1482" s="584"/>
      <c r="T1482" s="585"/>
      <c r="U1482" s="585"/>
      <c r="V1482" s="586"/>
      <c r="W1482" s="584"/>
      <c r="X1482" s="585"/>
      <c r="Y1482" s="585"/>
      <c r="Z1482" s="586"/>
      <c r="AA1482" s="584"/>
      <c r="AB1482" s="585"/>
      <c r="AC1482" s="585"/>
      <c r="AD1482" s="586"/>
      <c r="AE1482" s="584"/>
      <c r="AF1482" s="585"/>
      <c r="AG1482" s="585"/>
      <c r="AH1482" s="586"/>
      <c r="AK1482" s="177"/>
    </row>
    <row r="1483" spans="1:37">
      <c r="A1483" s="712"/>
      <c r="B1483" s="713"/>
      <c r="C1483" s="713"/>
      <c r="D1483" s="713"/>
      <c r="E1483" s="713"/>
      <c r="F1483" s="713"/>
      <c r="G1483" s="713"/>
      <c r="H1483" s="713"/>
      <c r="I1483" s="587">
        <v>2011</v>
      </c>
      <c r="J1483" s="588"/>
      <c r="K1483" s="589"/>
      <c r="L1483" s="590"/>
      <c r="M1483" s="590"/>
      <c r="N1483" s="591"/>
      <c r="O1483" s="589"/>
      <c r="P1483" s="590"/>
      <c r="Q1483" s="590"/>
      <c r="R1483" s="591"/>
      <c r="S1483" s="589"/>
      <c r="T1483" s="590"/>
      <c r="U1483" s="590"/>
      <c r="V1483" s="591"/>
      <c r="W1483" s="589"/>
      <c r="X1483" s="590"/>
      <c r="Y1483" s="590"/>
      <c r="Z1483" s="591"/>
      <c r="AA1483" s="589"/>
      <c r="AB1483" s="590"/>
      <c r="AC1483" s="590"/>
      <c r="AD1483" s="591"/>
      <c r="AE1483" s="589"/>
      <c r="AF1483" s="590"/>
      <c r="AG1483" s="590"/>
      <c r="AH1483" s="591"/>
    </row>
    <row r="1484" spans="1:37">
      <c r="A1484" s="710" t="s">
        <v>380</v>
      </c>
      <c r="B1484" s="711"/>
      <c r="C1484" s="711"/>
      <c r="D1484" s="711"/>
      <c r="E1484" s="711"/>
      <c r="F1484" s="711"/>
      <c r="G1484" s="711"/>
      <c r="H1484" s="711"/>
      <c r="I1484" s="714">
        <v>2012</v>
      </c>
      <c r="J1484" s="715"/>
      <c r="K1484" s="584"/>
      <c r="L1484" s="585"/>
      <c r="M1484" s="585"/>
      <c r="N1484" s="586"/>
      <c r="O1484" s="584"/>
      <c r="P1484" s="585"/>
      <c r="Q1484" s="585"/>
      <c r="R1484" s="586"/>
      <c r="S1484" s="584"/>
      <c r="T1484" s="585"/>
      <c r="U1484" s="585"/>
      <c r="V1484" s="586"/>
      <c r="W1484" s="584"/>
      <c r="X1484" s="585"/>
      <c r="Y1484" s="585"/>
      <c r="Z1484" s="586"/>
      <c r="AA1484" s="584"/>
      <c r="AB1484" s="585"/>
      <c r="AC1484" s="585"/>
      <c r="AD1484" s="586"/>
      <c r="AE1484" s="584"/>
      <c r="AF1484" s="585"/>
      <c r="AG1484" s="585"/>
      <c r="AH1484" s="586"/>
    </row>
    <row r="1485" spans="1:37">
      <c r="A1485" s="712"/>
      <c r="B1485" s="713"/>
      <c r="C1485" s="713"/>
      <c r="D1485" s="713"/>
      <c r="E1485" s="713"/>
      <c r="F1485" s="713"/>
      <c r="G1485" s="713"/>
      <c r="H1485" s="713"/>
      <c r="I1485" s="587">
        <v>2011</v>
      </c>
      <c r="J1485" s="588"/>
      <c r="K1485" s="589"/>
      <c r="L1485" s="590"/>
      <c r="M1485" s="590"/>
      <c r="N1485" s="591"/>
      <c r="O1485" s="589"/>
      <c r="P1485" s="590"/>
      <c r="Q1485" s="590"/>
      <c r="R1485" s="591"/>
      <c r="S1485" s="589"/>
      <c r="T1485" s="590"/>
      <c r="U1485" s="590"/>
      <c r="V1485" s="591"/>
      <c r="W1485" s="589"/>
      <c r="X1485" s="590"/>
      <c r="Y1485" s="590"/>
      <c r="Z1485" s="591"/>
      <c r="AA1485" s="589"/>
      <c r="AB1485" s="590"/>
      <c r="AC1485" s="590"/>
      <c r="AD1485" s="591"/>
      <c r="AE1485" s="589"/>
      <c r="AF1485" s="590"/>
      <c r="AG1485" s="590"/>
      <c r="AH1485" s="591"/>
    </row>
    <row r="1486" spans="1:37">
      <c r="A1486" s="710" t="s">
        <v>381</v>
      </c>
      <c r="B1486" s="711"/>
      <c r="C1486" s="711"/>
      <c r="D1486" s="711"/>
      <c r="E1486" s="711"/>
      <c r="F1486" s="711"/>
      <c r="G1486" s="711"/>
      <c r="H1486" s="711"/>
      <c r="I1486" s="714">
        <v>2012</v>
      </c>
      <c r="J1486" s="715"/>
      <c r="K1486" s="584"/>
      <c r="L1486" s="585"/>
      <c r="M1486" s="585"/>
      <c r="N1486" s="586"/>
      <c r="O1486" s="584"/>
      <c r="P1486" s="585"/>
      <c r="Q1486" s="585"/>
      <c r="R1486" s="586"/>
      <c r="S1486" s="584"/>
      <c r="T1486" s="585"/>
      <c r="U1486" s="585"/>
      <c r="V1486" s="586"/>
      <c r="W1486" s="584"/>
      <c r="X1486" s="585"/>
      <c r="Y1486" s="585"/>
      <c r="Z1486" s="586"/>
      <c r="AA1486" s="584"/>
      <c r="AB1486" s="585"/>
      <c r="AC1486" s="585"/>
      <c r="AD1486" s="586"/>
      <c r="AE1486" s="584"/>
      <c r="AF1486" s="585"/>
      <c r="AG1486" s="585"/>
      <c r="AH1486" s="586"/>
    </row>
    <row r="1487" spans="1:37">
      <c r="A1487" s="712"/>
      <c r="B1487" s="713"/>
      <c r="C1487" s="713"/>
      <c r="D1487" s="713"/>
      <c r="E1487" s="713"/>
      <c r="F1487" s="713"/>
      <c r="G1487" s="713"/>
      <c r="H1487" s="713"/>
      <c r="I1487" s="587">
        <v>2011</v>
      </c>
      <c r="J1487" s="588"/>
      <c r="K1487" s="589"/>
      <c r="L1487" s="590"/>
      <c r="M1487" s="590"/>
      <c r="N1487" s="591"/>
      <c r="O1487" s="589"/>
      <c r="P1487" s="590"/>
      <c r="Q1487" s="590"/>
      <c r="R1487" s="591"/>
      <c r="S1487" s="589"/>
      <c r="T1487" s="590"/>
      <c r="U1487" s="590"/>
      <c r="V1487" s="591"/>
      <c r="W1487" s="589"/>
      <c r="X1487" s="590"/>
      <c r="Y1487" s="590"/>
      <c r="Z1487" s="591"/>
      <c r="AA1487" s="589"/>
      <c r="AB1487" s="590"/>
      <c r="AC1487" s="590"/>
      <c r="AD1487" s="591"/>
      <c r="AE1487" s="589"/>
      <c r="AF1487" s="590"/>
      <c r="AG1487" s="590"/>
      <c r="AH1487" s="591"/>
    </row>
    <row r="1488" spans="1:37">
      <c r="A1488" s="710" t="s">
        <v>382</v>
      </c>
      <c r="B1488" s="711"/>
      <c r="C1488" s="711"/>
      <c r="D1488" s="711"/>
      <c r="E1488" s="711"/>
      <c r="F1488" s="711"/>
      <c r="G1488" s="711"/>
      <c r="H1488" s="711"/>
      <c r="I1488" s="714">
        <v>2012</v>
      </c>
      <c r="J1488" s="715"/>
      <c r="K1488" s="584"/>
      <c r="L1488" s="585"/>
      <c r="M1488" s="585"/>
      <c r="N1488" s="586"/>
      <c r="O1488" s="584"/>
      <c r="P1488" s="585"/>
      <c r="Q1488" s="585"/>
      <c r="R1488" s="586"/>
      <c r="S1488" s="584"/>
      <c r="T1488" s="585"/>
      <c r="U1488" s="585"/>
      <c r="V1488" s="586"/>
      <c r="W1488" s="584"/>
      <c r="X1488" s="585"/>
      <c r="Y1488" s="585"/>
      <c r="Z1488" s="586"/>
      <c r="AA1488" s="584"/>
      <c r="AB1488" s="585"/>
      <c r="AC1488" s="585"/>
      <c r="AD1488" s="586"/>
      <c r="AE1488" s="584"/>
      <c r="AF1488" s="585"/>
      <c r="AG1488" s="585"/>
      <c r="AH1488" s="586"/>
    </row>
    <row r="1489" spans="1:34">
      <c r="A1489" s="712"/>
      <c r="B1489" s="713"/>
      <c r="C1489" s="713"/>
      <c r="D1489" s="713"/>
      <c r="E1489" s="713"/>
      <c r="F1489" s="713"/>
      <c r="G1489" s="713"/>
      <c r="H1489" s="713"/>
      <c r="I1489" s="587">
        <v>2011</v>
      </c>
      <c r="J1489" s="588"/>
      <c r="K1489" s="589"/>
      <c r="L1489" s="590"/>
      <c r="M1489" s="590"/>
      <c r="N1489" s="591"/>
      <c r="O1489" s="589"/>
      <c r="P1489" s="590"/>
      <c r="Q1489" s="590"/>
      <c r="R1489" s="591"/>
      <c r="S1489" s="589"/>
      <c r="T1489" s="590"/>
      <c r="U1489" s="590"/>
      <c r="V1489" s="591"/>
      <c r="W1489" s="589"/>
      <c r="X1489" s="590"/>
      <c r="Y1489" s="590"/>
      <c r="Z1489" s="591"/>
      <c r="AA1489" s="589"/>
      <c r="AB1489" s="590"/>
      <c r="AC1489" s="590"/>
      <c r="AD1489" s="591"/>
      <c r="AE1489" s="589"/>
      <c r="AF1489" s="590"/>
      <c r="AG1489" s="590"/>
      <c r="AH1489" s="591"/>
    </row>
    <row r="1490" spans="1:34">
      <c r="A1490" s="710" t="s">
        <v>383</v>
      </c>
      <c r="B1490" s="711"/>
      <c r="C1490" s="711"/>
      <c r="D1490" s="711"/>
      <c r="E1490" s="711"/>
      <c r="F1490" s="711"/>
      <c r="G1490" s="711"/>
      <c r="H1490" s="711"/>
      <c r="I1490" s="714">
        <v>2012</v>
      </c>
      <c r="J1490" s="715"/>
      <c r="K1490" s="584"/>
      <c r="L1490" s="585"/>
      <c r="M1490" s="585"/>
      <c r="N1490" s="586"/>
      <c r="O1490" s="584"/>
      <c r="P1490" s="585"/>
      <c r="Q1490" s="585"/>
      <c r="R1490" s="586"/>
      <c r="S1490" s="584"/>
      <c r="T1490" s="585"/>
      <c r="U1490" s="585"/>
      <c r="V1490" s="586"/>
      <c r="W1490" s="584"/>
      <c r="X1490" s="585"/>
      <c r="Y1490" s="585"/>
      <c r="Z1490" s="586"/>
      <c r="AA1490" s="584"/>
      <c r="AB1490" s="585"/>
      <c r="AC1490" s="585"/>
      <c r="AD1490" s="586"/>
      <c r="AE1490" s="584"/>
      <c r="AF1490" s="585"/>
      <c r="AG1490" s="585"/>
      <c r="AH1490" s="586"/>
    </row>
    <row r="1491" spans="1:34">
      <c r="A1491" s="712"/>
      <c r="B1491" s="713"/>
      <c r="C1491" s="713"/>
      <c r="D1491" s="713"/>
      <c r="E1491" s="713"/>
      <c r="F1491" s="713"/>
      <c r="G1491" s="713"/>
      <c r="H1491" s="713"/>
      <c r="I1491" s="587">
        <v>2011</v>
      </c>
      <c r="J1491" s="588"/>
      <c r="K1491" s="589"/>
      <c r="L1491" s="590"/>
      <c r="M1491" s="590"/>
      <c r="N1491" s="591"/>
      <c r="O1491" s="589"/>
      <c r="P1491" s="590"/>
      <c r="Q1491" s="590"/>
      <c r="R1491" s="591"/>
      <c r="S1491" s="589"/>
      <c r="T1491" s="590"/>
      <c r="U1491" s="590"/>
      <c r="V1491" s="591"/>
      <c r="W1491" s="589"/>
      <c r="X1491" s="590"/>
      <c r="Y1491" s="590"/>
      <c r="Z1491" s="591"/>
      <c r="AA1491" s="589"/>
      <c r="AB1491" s="590"/>
      <c r="AC1491" s="590"/>
      <c r="AD1491" s="591"/>
      <c r="AE1491" s="589"/>
      <c r="AF1491" s="590"/>
      <c r="AG1491" s="590"/>
      <c r="AH1491" s="591"/>
    </row>
    <row r="1492" spans="1:34">
      <c r="A1492" s="710" t="s">
        <v>144</v>
      </c>
      <c r="B1492" s="711"/>
      <c r="C1492" s="711"/>
      <c r="D1492" s="711"/>
      <c r="E1492" s="711"/>
      <c r="F1492" s="711"/>
      <c r="G1492" s="711"/>
      <c r="H1492" s="711"/>
      <c r="I1492" s="714">
        <v>2012</v>
      </c>
      <c r="J1492" s="715"/>
      <c r="K1492" s="584"/>
      <c r="L1492" s="585"/>
      <c r="M1492" s="585"/>
      <c r="N1492" s="586"/>
      <c r="O1492" s="584"/>
      <c r="P1492" s="585"/>
      <c r="Q1492" s="585"/>
      <c r="R1492" s="586"/>
      <c r="S1492" s="584"/>
      <c r="T1492" s="585"/>
      <c r="U1492" s="585"/>
      <c r="V1492" s="586"/>
      <c r="W1492" s="584"/>
      <c r="X1492" s="585"/>
      <c r="Y1492" s="585"/>
      <c r="Z1492" s="586"/>
      <c r="AA1492" s="584"/>
      <c r="AB1492" s="585"/>
      <c r="AC1492" s="585"/>
      <c r="AD1492" s="586"/>
      <c r="AE1492" s="584"/>
      <c r="AF1492" s="585"/>
      <c r="AG1492" s="585"/>
      <c r="AH1492" s="586"/>
    </row>
    <row r="1493" spans="1:34">
      <c r="A1493" s="712"/>
      <c r="B1493" s="713"/>
      <c r="C1493" s="713"/>
      <c r="D1493" s="713"/>
      <c r="E1493" s="713"/>
      <c r="F1493" s="713"/>
      <c r="G1493" s="713"/>
      <c r="H1493" s="713"/>
      <c r="I1493" s="587">
        <v>2011</v>
      </c>
      <c r="J1493" s="588"/>
      <c r="K1493" s="589"/>
      <c r="L1493" s="590"/>
      <c r="M1493" s="590"/>
      <c r="N1493" s="591"/>
      <c r="O1493" s="589"/>
      <c r="P1493" s="590"/>
      <c r="Q1493" s="590"/>
      <c r="R1493" s="591"/>
      <c r="S1493" s="589"/>
      <c r="T1493" s="590"/>
      <c r="U1493" s="590"/>
      <c r="V1493" s="591"/>
      <c r="W1493" s="589"/>
      <c r="X1493" s="590"/>
      <c r="Y1493" s="590"/>
      <c r="Z1493" s="591"/>
      <c r="AA1493" s="589"/>
      <c r="AB1493" s="590"/>
      <c r="AC1493" s="590"/>
      <c r="AD1493" s="591"/>
      <c r="AE1493" s="589"/>
      <c r="AF1493" s="590"/>
      <c r="AG1493" s="590"/>
      <c r="AH1493" s="591"/>
    </row>
    <row r="1494" spans="1:34">
      <c r="A1494" s="5"/>
      <c r="B1494" s="5"/>
      <c r="C1494" s="5"/>
      <c r="D1494" s="5"/>
      <c r="E1494" s="5"/>
      <c r="F1494" s="5"/>
      <c r="G1494" s="5"/>
      <c r="H1494" s="5"/>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row>
    <row r="1495" spans="1:34" s="2" customFormat="1">
      <c r="A1495" s="170"/>
      <c r="B1495" s="170"/>
      <c r="C1495" s="170"/>
      <c r="D1495" s="170"/>
      <c r="E1495" s="170"/>
      <c r="F1495" s="170"/>
      <c r="G1495" s="170"/>
      <c r="H1495" s="170"/>
      <c r="I1495" s="170"/>
      <c r="J1495" s="170"/>
      <c r="K1495" s="170"/>
      <c r="L1495" s="170"/>
      <c r="M1495" s="170"/>
      <c r="N1495" s="170"/>
      <c r="O1495" s="170"/>
      <c r="P1495" s="170"/>
      <c r="Q1495" s="170"/>
      <c r="R1495" s="170"/>
      <c r="S1495" s="170"/>
      <c r="T1495" s="170"/>
      <c r="U1495" s="170"/>
      <c r="V1495" s="170"/>
      <c r="W1495" s="170"/>
      <c r="X1495" s="170"/>
      <c r="Y1495" s="170"/>
      <c r="Z1495" s="170"/>
      <c r="AA1495" s="170"/>
      <c r="AB1495" s="170"/>
      <c r="AC1495" s="170"/>
      <c r="AD1495" s="170"/>
      <c r="AE1495" s="170"/>
      <c r="AF1495" s="170"/>
      <c r="AG1495" s="170"/>
      <c r="AH1495" s="170"/>
    </row>
    <row r="1496" spans="1:34" s="2" customFormat="1" hidden="1">
      <c r="A1496" s="7"/>
      <c r="B1496" s="7"/>
      <c r="C1496" s="7"/>
      <c r="D1496" s="7"/>
      <c r="E1496" s="7"/>
      <c r="F1496" s="7"/>
      <c r="G1496" s="7"/>
      <c r="H1496" s="7"/>
      <c r="I1496" s="7"/>
      <c r="J1496" s="7"/>
      <c r="K1496" s="7"/>
      <c r="L1496" s="7"/>
      <c r="M1496" s="7"/>
      <c r="N1496" s="7"/>
      <c r="O1496" s="7"/>
      <c r="P1496" s="7"/>
      <c r="Q1496" s="7"/>
      <c r="R1496" s="7"/>
      <c r="S1496" s="7"/>
      <c r="T1496" s="7"/>
      <c r="U1496" s="7"/>
      <c r="V1496" s="7"/>
      <c r="W1496" s="7"/>
      <c r="X1496" s="7"/>
      <c r="Y1496" s="7"/>
      <c r="Z1496" s="7"/>
      <c r="AA1496" s="7"/>
      <c r="AB1496" s="7"/>
      <c r="AC1496" s="7"/>
      <c r="AD1496" s="7"/>
      <c r="AE1496" s="7"/>
      <c r="AF1496" s="7"/>
      <c r="AG1496" s="7"/>
      <c r="AH1496" s="7"/>
    </row>
    <row r="1497" spans="1:34" hidden="1">
      <c r="A1497" s="5"/>
      <c r="B1497" s="5"/>
      <c r="C1497" s="5"/>
      <c r="D1497" s="5"/>
      <c r="E1497" s="5"/>
      <c r="F1497" s="5"/>
      <c r="G1497" s="5"/>
      <c r="H1497" s="5"/>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row>
    <row r="1498" spans="1:34">
      <c r="A1498" s="5"/>
      <c r="B1498" s="5"/>
      <c r="C1498" s="5"/>
      <c r="D1498" s="5"/>
      <c r="E1498" s="5"/>
      <c r="F1498" s="5"/>
      <c r="G1498" s="5"/>
      <c r="H1498" s="5"/>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row>
    <row r="1499" spans="1:34">
      <c r="A1499" s="5"/>
      <c r="B1499" s="5"/>
      <c r="C1499" s="5"/>
      <c r="D1499" s="5"/>
      <c r="E1499" s="5"/>
      <c r="F1499" s="5"/>
      <c r="G1499" s="5"/>
      <c r="H1499" s="5"/>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row>
    <row r="1500" spans="1:34" ht="15" customHeight="1">
      <c r="A1500" s="13" t="s">
        <v>384</v>
      </c>
      <c r="B1500" s="13"/>
      <c r="C1500" s="13"/>
      <c r="D1500" s="709" t="s">
        <v>385</v>
      </c>
      <c r="E1500" s="709"/>
      <c r="F1500" s="709"/>
      <c r="G1500" s="709"/>
      <c r="H1500" s="709"/>
      <c r="I1500" s="709"/>
      <c r="J1500" s="709"/>
      <c r="K1500" s="709"/>
      <c r="L1500" s="709"/>
      <c r="M1500" s="709"/>
      <c r="N1500" s="709"/>
      <c r="O1500" s="709"/>
      <c r="P1500" s="709"/>
      <c r="Q1500" s="709"/>
      <c r="R1500" s="709"/>
      <c r="S1500" s="709"/>
      <c r="T1500" s="709"/>
      <c r="U1500" s="709"/>
      <c r="V1500" s="709"/>
      <c r="W1500" s="709"/>
      <c r="X1500" s="709"/>
      <c r="Y1500" s="709"/>
      <c r="Z1500" s="709"/>
      <c r="AA1500" s="709"/>
      <c r="AB1500" s="709"/>
      <c r="AC1500" s="709"/>
      <c r="AD1500" s="709"/>
      <c r="AE1500" s="709"/>
      <c r="AF1500" s="709"/>
      <c r="AG1500" s="709"/>
      <c r="AH1500" s="709"/>
    </row>
    <row r="1501" spans="1:34" ht="18" customHeight="1">
      <c r="A1501" s="5"/>
      <c r="B1501" s="5"/>
      <c r="C1501" s="5"/>
      <c r="D1501" s="5"/>
      <c r="E1501" s="5"/>
      <c r="F1501" s="5"/>
      <c r="G1501" s="5"/>
      <c r="H1501" s="5"/>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row>
    <row r="1502" spans="1:34">
      <c r="A1502" s="5" t="s">
        <v>386</v>
      </c>
      <c r="B1502" s="5"/>
      <c r="C1502" s="5"/>
      <c r="D1502" s="5"/>
      <c r="E1502" s="5"/>
      <c r="F1502" s="5"/>
      <c r="G1502" s="5"/>
      <c r="H1502" s="5"/>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row>
    <row r="1503" spans="1:34">
      <c r="A1503" s="5"/>
      <c r="B1503" s="5"/>
      <c r="C1503" s="5"/>
      <c r="D1503" s="5"/>
      <c r="E1503" s="5"/>
      <c r="F1503" s="5"/>
      <c r="G1503" s="5"/>
      <c r="H1503" s="5"/>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row>
    <row r="1504" spans="1:34">
      <c r="A1504" s="562" t="s">
        <v>387</v>
      </c>
      <c r="B1504" s="563"/>
      <c r="C1504" s="563"/>
      <c r="D1504" s="563"/>
      <c r="E1504" s="563"/>
      <c r="F1504" s="563"/>
      <c r="G1504" s="563"/>
      <c r="H1504" s="563"/>
      <c r="I1504" s="563"/>
      <c r="J1504" s="563"/>
      <c r="K1504" s="563"/>
      <c r="L1504" s="563"/>
      <c r="M1504" s="563"/>
      <c r="N1504" s="564"/>
      <c r="O1504" s="562" t="s">
        <v>388</v>
      </c>
      <c r="P1504" s="563"/>
      <c r="Q1504" s="563"/>
      <c r="R1504" s="564"/>
      <c r="S1504" s="559" t="s">
        <v>389</v>
      </c>
      <c r="T1504" s="560"/>
      <c r="U1504" s="560"/>
      <c r="V1504" s="560"/>
      <c r="W1504" s="560"/>
      <c r="X1504" s="560"/>
      <c r="Y1504" s="560"/>
      <c r="Z1504" s="560"/>
      <c r="AA1504" s="560"/>
      <c r="AB1504" s="560"/>
      <c r="AC1504" s="560"/>
      <c r="AD1504" s="560"/>
      <c r="AE1504" s="560"/>
      <c r="AF1504" s="560"/>
      <c r="AG1504" s="560"/>
      <c r="AH1504" s="561"/>
    </row>
    <row r="1505" spans="1:37" ht="35.25" customHeight="1">
      <c r="A1505" s="565"/>
      <c r="B1505" s="566"/>
      <c r="C1505" s="566"/>
      <c r="D1505" s="566"/>
      <c r="E1505" s="566"/>
      <c r="F1505" s="566"/>
      <c r="G1505" s="566"/>
      <c r="H1505" s="566"/>
      <c r="I1505" s="566"/>
      <c r="J1505" s="566"/>
      <c r="K1505" s="566"/>
      <c r="L1505" s="566"/>
      <c r="M1505" s="566"/>
      <c r="N1505" s="567"/>
      <c r="O1505" s="565"/>
      <c r="P1505" s="566"/>
      <c r="Q1505" s="566"/>
      <c r="R1505" s="567"/>
      <c r="S1505" s="559" t="s">
        <v>58</v>
      </c>
      <c r="T1505" s="560"/>
      <c r="U1505" s="560"/>
      <c r="V1505" s="560"/>
      <c r="W1505" s="560"/>
      <c r="X1505" s="560"/>
      <c r="Y1505" s="560"/>
      <c r="Z1505" s="561"/>
      <c r="AA1505" s="559" t="s">
        <v>59</v>
      </c>
      <c r="AB1505" s="560"/>
      <c r="AC1505" s="560"/>
      <c r="AD1505" s="560"/>
      <c r="AE1505" s="560"/>
      <c r="AF1505" s="560"/>
      <c r="AG1505" s="560"/>
      <c r="AH1505" s="561"/>
    </row>
    <row r="1506" spans="1:37">
      <c r="A1506" s="529" t="s">
        <v>40</v>
      </c>
      <c r="B1506" s="530"/>
      <c r="C1506" s="530"/>
      <c r="D1506" s="530"/>
      <c r="E1506" s="530"/>
      <c r="F1506" s="530"/>
      <c r="G1506" s="530"/>
      <c r="H1506" s="530"/>
      <c r="I1506" s="530"/>
      <c r="J1506" s="530"/>
      <c r="K1506" s="530"/>
      <c r="L1506" s="530"/>
      <c r="M1506" s="530"/>
      <c r="N1506" s="531"/>
      <c r="O1506" s="529" t="s">
        <v>41</v>
      </c>
      <c r="P1506" s="530"/>
      <c r="Q1506" s="530"/>
      <c r="R1506" s="531"/>
      <c r="S1506" s="529" t="s">
        <v>42</v>
      </c>
      <c r="T1506" s="530"/>
      <c r="U1506" s="530"/>
      <c r="V1506" s="530"/>
      <c r="W1506" s="530"/>
      <c r="X1506" s="530"/>
      <c r="Y1506" s="530"/>
      <c r="Z1506" s="531"/>
      <c r="AA1506" s="529" t="s">
        <v>43</v>
      </c>
      <c r="AB1506" s="530"/>
      <c r="AC1506" s="530"/>
      <c r="AD1506" s="530"/>
      <c r="AE1506" s="530"/>
      <c r="AF1506" s="530"/>
      <c r="AG1506" s="530"/>
      <c r="AH1506" s="531"/>
    </row>
    <row r="1507" spans="1:37">
      <c r="A1507" s="467" t="s">
        <v>1560</v>
      </c>
      <c r="B1507" s="468"/>
      <c r="C1507" s="468"/>
      <c r="D1507" s="468"/>
      <c r="E1507" s="468"/>
      <c r="F1507" s="468"/>
      <c r="G1507" s="468"/>
      <c r="H1507" s="468"/>
      <c r="I1507" s="468"/>
      <c r="J1507" s="468"/>
      <c r="K1507" s="468"/>
      <c r="L1507" s="468"/>
      <c r="M1507" s="468"/>
      <c r="N1507" s="469"/>
      <c r="O1507" s="470">
        <v>8</v>
      </c>
      <c r="P1507" s="471"/>
      <c r="Q1507" s="471"/>
      <c r="R1507" s="472"/>
      <c r="S1507" s="476">
        <v>2427167</v>
      </c>
      <c r="T1507" s="477"/>
      <c r="U1507" s="477"/>
      <c r="V1507" s="477"/>
      <c r="W1507" s="477"/>
      <c r="X1507" s="477"/>
      <c r="Y1507" s="477"/>
      <c r="Z1507" s="478"/>
      <c r="AA1507" s="476">
        <v>353708</v>
      </c>
      <c r="AB1507" s="477"/>
      <c r="AC1507" s="477"/>
      <c r="AD1507" s="477"/>
      <c r="AE1507" s="477"/>
      <c r="AF1507" s="477"/>
      <c r="AG1507" s="477"/>
      <c r="AH1507" s="478"/>
    </row>
    <row r="1508" spans="1:37">
      <c r="A1508" s="467" t="s">
        <v>1516</v>
      </c>
      <c r="B1508" s="468"/>
      <c r="C1508" s="468"/>
      <c r="D1508" s="468"/>
      <c r="E1508" s="468"/>
      <c r="F1508" s="468"/>
      <c r="G1508" s="468"/>
      <c r="H1508" s="468"/>
      <c r="I1508" s="468"/>
      <c r="J1508" s="468"/>
      <c r="K1508" s="468"/>
      <c r="L1508" s="468"/>
      <c r="M1508" s="468"/>
      <c r="N1508" s="469"/>
      <c r="O1508" s="470">
        <v>8</v>
      </c>
      <c r="P1508" s="471"/>
      <c r="Q1508" s="471"/>
      <c r="R1508" s="472"/>
      <c r="S1508" s="479">
        <v>516640</v>
      </c>
      <c r="T1508" s="480"/>
      <c r="U1508" s="480"/>
      <c r="V1508" s="480"/>
      <c r="W1508" s="480"/>
      <c r="X1508" s="480"/>
      <c r="Y1508" s="480"/>
      <c r="Z1508" s="481"/>
      <c r="AA1508" s="479">
        <f>500000+38388</f>
        <v>538388</v>
      </c>
      <c r="AB1508" s="480"/>
      <c r="AC1508" s="480"/>
      <c r="AD1508" s="480"/>
      <c r="AE1508" s="480"/>
      <c r="AF1508" s="480"/>
      <c r="AG1508" s="480"/>
      <c r="AH1508" s="481"/>
    </row>
    <row r="1509" spans="1:37">
      <c r="A1509" s="467" t="s">
        <v>1561</v>
      </c>
      <c r="B1509" s="468"/>
      <c r="C1509" s="468"/>
      <c r="D1509" s="468"/>
      <c r="E1509" s="468"/>
      <c r="F1509" s="468"/>
      <c r="G1509" s="468"/>
      <c r="H1509" s="468"/>
      <c r="I1509" s="468"/>
      <c r="J1509" s="468"/>
      <c r="K1509" s="468"/>
      <c r="L1509" s="468"/>
      <c r="M1509" s="468"/>
      <c r="N1509" s="469"/>
      <c r="O1509" s="470">
        <v>8</v>
      </c>
      <c r="P1509" s="471"/>
      <c r="Q1509" s="471"/>
      <c r="R1509" s="472"/>
      <c r="S1509" s="479">
        <v>1124362</v>
      </c>
      <c r="T1509" s="480"/>
      <c r="U1509" s="480"/>
      <c r="V1509" s="480"/>
      <c r="W1509" s="480"/>
      <c r="X1509" s="480"/>
      <c r="Y1509" s="480"/>
      <c r="Z1509" s="481"/>
      <c r="AA1509" s="479">
        <v>36843</v>
      </c>
      <c r="AB1509" s="480"/>
      <c r="AC1509" s="480"/>
      <c r="AD1509" s="480"/>
      <c r="AE1509" s="480"/>
      <c r="AF1509" s="480"/>
      <c r="AG1509" s="480"/>
      <c r="AH1509" s="481"/>
    </row>
    <row r="1510" spans="1:37">
      <c r="A1510" s="467" t="s">
        <v>1424</v>
      </c>
      <c r="B1510" s="468"/>
      <c r="C1510" s="468"/>
      <c r="D1510" s="468"/>
      <c r="E1510" s="468"/>
      <c r="F1510" s="468"/>
      <c r="G1510" s="468"/>
      <c r="H1510" s="468"/>
      <c r="I1510" s="468"/>
      <c r="J1510" s="468"/>
      <c r="K1510" s="468"/>
      <c r="L1510" s="468"/>
      <c r="M1510" s="468"/>
      <c r="N1510" s="469"/>
      <c r="O1510" s="470">
        <v>1</v>
      </c>
      <c r="P1510" s="471"/>
      <c r="Q1510" s="471"/>
      <c r="R1510" s="472"/>
      <c r="S1510" s="479">
        <v>1511194</v>
      </c>
      <c r="T1510" s="480"/>
      <c r="U1510" s="480"/>
      <c r="V1510" s="480"/>
      <c r="W1510" s="480"/>
      <c r="X1510" s="480"/>
      <c r="Y1510" s="480"/>
      <c r="Z1510" s="481"/>
      <c r="AA1510" s="479">
        <f>229119+955640+420152</f>
        <v>1604911</v>
      </c>
      <c r="AB1510" s="480"/>
      <c r="AC1510" s="480"/>
      <c r="AD1510" s="480"/>
      <c r="AE1510" s="480"/>
      <c r="AF1510" s="480"/>
      <c r="AG1510" s="480"/>
      <c r="AH1510" s="481"/>
      <c r="AI1510" s="213"/>
      <c r="AK1510" s="224"/>
    </row>
    <row r="1511" spans="1:37">
      <c r="A1511" s="467" t="s">
        <v>1424</v>
      </c>
      <c r="B1511" s="468"/>
      <c r="C1511" s="468"/>
      <c r="D1511" s="468"/>
      <c r="E1511" s="468"/>
      <c r="F1511" s="468"/>
      <c r="G1511" s="468"/>
      <c r="H1511" s="468"/>
      <c r="I1511" s="468"/>
      <c r="J1511" s="468"/>
      <c r="K1511" s="468"/>
      <c r="L1511" s="468"/>
      <c r="M1511" s="468"/>
      <c r="N1511" s="469"/>
      <c r="O1511" s="470">
        <v>3</v>
      </c>
      <c r="P1511" s="471"/>
      <c r="Q1511" s="471"/>
      <c r="R1511" s="472"/>
      <c r="S1511" s="479">
        <v>149057</v>
      </c>
      <c r="T1511" s="480"/>
      <c r="U1511" s="480"/>
      <c r="V1511" s="480"/>
      <c r="W1511" s="480"/>
      <c r="X1511" s="480"/>
      <c r="Y1511" s="480"/>
      <c r="Z1511" s="481"/>
      <c r="AA1511" s="479">
        <v>128737</v>
      </c>
      <c r="AB1511" s="480"/>
      <c r="AC1511" s="480"/>
      <c r="AD1511" s="480"/>
      <c r="AE1511" s="480"/>
      <c r="AF1511" s="480"/>
      <c r="AG1511" s="480"/>
      <c r="AH1511" s="481"/>
      <c r="AI1511" s="205"/>
      <c r="AK1511" s="224"/>
    </row>
    <row r="1512" spans="1:37">
      <c r="A1512" s="467" t="s">
        <v>1424</v>
      </c>
      <c r="B1512" s="468"/>
      <c r="C1512" s="468"/>
      <c r="D1512" s="468"/>
      <c r="E1512" s="468"/>
      <c r="F1512" s="468"/>
      <c r="G1512" s="468"/>
      <c r="H1512" s="468"/>
      <c r="I1512" s="468"/>
      <c r="J1512" s="468"/>
      <c r="K1512" s="468"/>
      <c r="L1512" s="468"/>
      <c r="M1512" s="468"/>
      <c r="N1512" s="469"/>
      <c r="O1512" s="470">
        <v>2</v>
      </c>
      <c r="P1512" s="471"/>
      <c r="Q1512" s="471"/>
      <c r="R1512" s="472"/>
      <c r="S1512" s="479">
        <v>29593</v>
      </c>
      <c r="T1512" s="480"/>
      <c r="U1512" s="480"/>
      <c r="V1512" s="480"/>
      <c r="W1512" s="480"/>
      <c r="X1512" s="480"/>
      <c r="Y1512" s="480"/>
      <c r="Z1512" s="481"/>
      <c r="AA1512" s="479">
        <v>24816</v>
      </c>
      <c r="AB1512" s="480"/>
      <c r="AC1512" s="480"/>
      <c r="AD1512" s="480"/>
      <c r="AE1512" s="480"/>
      <c r="AF1512" s="480"/>
      <c r="AG1512" s="480"/>
      <c r="AH1512" s="481"/>
      <c r="AI1512" s="205"/>
      <c r="AK1512" s="224"/>
    </row>
    <row r="1513" spans="1:37" hidden="1">
      <c r="A1513" s="467"/>
      <c r="B1513" s="468"/>
      <c r="C1513" s="468"/>
      <c r="D1513" s="468"/>
      <c r="E1513" s="468"/>
      <c r="F1513" s="468"/>
      <c r="G1513" s="468"/>
      <c r="H1513" s="468"/>
      <c r="I1513" s="468"/>
      <c r="J1513" s="468"/>
      <c r="K1513" s="468"/>
      <c r="L1513" s="468"/>
      <c r="M1513" s="468"/>
      <c r="N1513" s="469"/>
      <c r="O1513" s="470"/>
      <c r="P1513" s="471"/>
      <c r="Q1513" s="471"/>
      <c r="R1513" s="472"/>
      <c r="S1513" s="476"/>
      <c r="T1513" s="477"/>
      <c r="U1513" s="477"/>
      <c r="V1513" s="477"/>
      <c r="W1513" s="477"/>
      <c r="X1513" s="477"/>
      <c r="Y1513" s="477"/>
      <c r="Z1513" s="478"/>
      <c r="AA1513" s="476"/>
      <c r="AB1513" s="477"/>
      <c r="AC1513" s="477"/>
      <c r="AD1513" s="477"/>
      <c r="AE1513" s="477"/>
      <c r="AF1513" s="477"/>
      <c r="AG1513" s="477"/>
      <c r="AH1513" s="478"/>
      <c r="AK1513" s="224"/>
    </row>
    <row r="1514" spans="1:37">
      <c r="A1514" s="200"/>
      <c r="B1514" s="200"/>
      <c r="C1514" s="200"/>
      <c r="D1514" s="200"/>
      <c r="E1514" s="200"/>
      <c r="F1514" s="200"/>
      <c r="G1514" s="200"/>
      <c r="H1514" s="200"/>
      <c r="I1514" s="200"/>
      <c r="J1514" s="200"/>
      <c r="K1514" s="200"/>
      <c r="L1514" s="200"/>
      <c r="M1514" s="200"/>
      <c r="N1514" s="200"/>
      <c r="O1514" s="203"/>
      <c r="P1514" s="203"/>
      <c r="Q1514" s="203"/>
      <c r="R1514" s="203"/>
      <c r="S1514" s="12"/>
      <c r="T1514" s="12"/>
      <c r="U1514" s="12"/>
      <c r="V1514" s="12"/>
      <c r="W1514" s="12"/>
      <c r="X1514" s="12"/>
      <c r="Y1514" s="12"/>
      <c r="Z1514" s="12"/>
      <c r="AA1514" s="12"/>
      <c r="AB1514" s="12"/>
      <c r="AC1514" s="12"/>
      <c r="AD1514" s="12"/>
      <c r="AE1514" s="12"/>
      <c r="AF1514" s="12"/>
      <c r="AG1514" s="12"/>
      <c r="AH1514" s="12"/>
      <c r="AK1514" s="224"/>
    </row>
    <row r="1515" spans="1:37" s="2" customFormat="1" ht="41.25" customHeight="1">
      <c r="A1515" s="503" t="s">
        <v>1760</v>
      </c>
      <c r="B1515" s="503"/>
      <c r="C1515" s="503"/>
      <c r="D1515" s="503"/>
      <c r="E1515" s="503"/>
      <c r="F1515" s="503"/>
      <c r="G1515" s="503"/>
      <c r="H1515" s="503"/>
      <c r="I1515" s="503"/>
      <c r="J1515" s="503"/>
      <c r="K1515" s="503"/>
      <c r="L1515" s="503"/>
      <c r="M1515" s="503"/>
      <c r="N1515" s="503"/>
      <c r="O1515" s="503"/>
      <c r="P1515" s="503"/>
      <c r="Q1515" s="503"/>
      <c r="R1515" s="503"/>
      <c r="S1515" s="503"/>
      <c r="T1515" s="503"/>
      <c r="U1515" s="503"/>
      <c r="V1515" s="503"/>
      <c r="W1515" s="503"/>
      <c r="X1515" s="503"/>
      <c r="Y1515" s="503"/>
      <c r="Z1515" s="503"/>
      <c r="AA1515" s="503"/>
      <c r="AB1515" s="503"/>
      <c r="AC1515" s="503"/>
      <c r="AD1515" s="503"/>
      <c r="AE1515" s="503"/>
      <c r="AF1515" s="503"/>
      <c r="AG1515" s="503"/>
      <c r="AH1515" s="503"/>
    </row>
    <row r="1516" spans="1:37" ht="15" customHeight="1">
      <c r="A1516" s="204"/>
      <c r="B1516" s="204"/>
      <c r="C1516" s="204"/>
      <c r="D1516" s="204"/>
      <c r="E1516" s="204"/>
      <c r="F1516" s="204"/>
      <c r="G1516" s="204"/>
      <c r="H1516" s="204"/>
      <c r="I1516" s="204"/>
      <c r="J1516" s="204"/>
      <c r="K1516" s="204"/>
      <c r="L1516" s="204"/>
      <c r="M1516" s="204"/>
      <c r="N1516" s="204"/>
      <c r="O1516" s="204"/>
      <c r="P1516" s="204"/>
      <c r="Q1516" s="204"/>
      <c r="R1516" s="204"/>
      <c r="S1516" s="204"/>
      <c r="T1516" s="204"/>
      <c r="U1516" s="204"/>
      <c r="V1516" s="204"/>
      <c r="W1516" s="204"/>
      <c r="X1516" s="204"/>
      <c r="Y1516" s="204"/>
      <c r="Z1516" s="204"/>
      <c r="AA1516" s="204"/>
      <c r="AB1516" s="204"/>
      <c r="AC1516" s="204"/>
      <c r="AD1516" s="204"/>
      <c r="AE1516" s="204"/>
      <c r="AF1516" s="204"/>
      <c r="AG1516" s="204"/>
      <c r="AH1516" s="204"/>
    </row>
    <row r="1517" spans="1:37">
      <c r="A1517" s="5"/>
      <c r="B1517" s="5"/>
      <c r="C1517" s="5"/>
      <c r="D1517" s="5"/>
      <c r="E1517" s="5"/>
      <c r="F1517" s="5"/>
      <c r="G1517" s="5"/>
      <c r="H1517" s="5"/>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row>
    <row r="1518" spans="1:37" hidden="1">
      <c r="A1518" s="501" t="s">
        <v>1356</v>
      </c>
      <c r="B1518" s="501"/>
      <c r="C1518" s="501"/>
      <c r="D1518" s="501"/>
      <c r="E1518" s="501"/>
      <c r="F1518" s="501"/>
      <c r="G1518" s="501"/>
      <c r="H1518" s="501"/>
      <c r="I1518" s="501"/>
      <c r="J1518" s="501"/>
      <c r="K1518" s="501"/>
      <c r="L1518" s="501"/>
      <c r="M1518" s="501"/>
      <c r="N1518" s="501"/>
      <c r="O1518" s="501"/>
      <c r="P1518" s="501"/>
      <c r="Q1518" s="501"/>
      <c r="R1518" s="501"/>
      <c r="S1518" s="501"/>
      <c r="T1518" s="501"/>
      <c r="U1518" s="501"/>
      <c r="V1518" s="501"/>
      <c r="W1518" s="501"/>
      <c r="X1518" s="501"/>
      <c r="Y1518" s="501"/>
      <c r="Z1518" s="501"/>
      <c r="AA1518" s="501"/>
      <c r="AB1518" s="501"/>
      <c r="AC1518" s="501"/>
      <c r="AD1518" s="501"/>
      <c r="AE1518" s="501"/>
      <c r="AF1518" s="501"/>
      <c r="AG1518" s="501"/>
      <c r="AH1518" s="501"/>
    </row>
    <row r="1519" spans="1:37" hidden="1">
      <c r="A1519" s="501"/>
      <c r="B1519" s="501"/>
      <c r="C1519" s="501"/>
      <c r="D1519" s="501"/>
      <c r="E1519" s="501"/>
      <c r="F1519" s="501"/>
      <c r="G1519" s="501"/>
      <c r="H1519" s="501"/>
      <c r="I1519" s="501"/>
      <c r="J1519" s="501"/>
      <c r="K1519" s="501"/>
      <c r="L1519" s="501"/>
      <c r="M1519" s="501"/>
      <c r="N1519" s="501"/>
      <c r="O1519" s="501"/>
      <c r="P1519" s="501"/>
      <c r="Q1519" s="501"/>
      <c r="R1519" s="501"/>
      <c r="S1519" s="501"/>
      <c r="T1519" s="501"/>
      <c r="U1519" s="501"/>
      <c r="V1519" s="501"/>
      <c r="W1519" s="501"/>
      <c r="X1519" s="501"/>
      <c r="Y1519" s="501"/>
      <c r="Z1519" s="501"/>
      <c r="AA1519" s="501"/>
      <c r="AB1519" s="501"/>
      <c r="AC1519" s="501"/>
      <c r="AD1519" s="501"/>
      <c r="AE1519" s="501"/>
      <c r="AF1519" s="501"/>
      <c r="AG1519" s="501"/>
      <c r="AH1519" s="501"/>
    </row>
    <row r="1520" spans="1:37">
      <c r="A1520" s="5"/>
      <c r="B1520" s="5"/>
      <c r="C1520" s="5"/>
      <c r="D1520" s="5"/>
      <c r="E1520" s="5"/>
      <c r="F1520" s="5"/>
      <c r="G1520" s="5"/>
      <c r="H1520" s="5"/>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row>
    <row r="1521" spans="1:52">
      <c r="A1521" s="562" t="s">
        <v>390</v>
      </c>
      <c r="B1521" s="563"/>
      <c r="C1521" s="563"/>
      <c r="D1521" s="563"/>
      <c r="E1521" s="563"/>
      <c r="F1521" s="563"/>
      <c r="G1521" s="563"/>
      <c r="H1521" s="563"/>
      <c r="I1521" s="563"/>
      <c r="J1521" s="563"/>
      <c r="K1521" s="563"/>
      <c r="L1521" s="563"/>
      <c r="M1521" s="563"/>
      <c r="N1521" s="564"/>
      <c r="O1521" s="562" t="s">
        <v>388</v>
      </c>
      <c r="P1521" s="563"/>
      <c r="Q1521" s="563"/>
      <c r="R1521" s="564"/>
      <c r="S1521" s="559" t="s">
        <v>389</v>
      </c>
      <c r="T1521" s="560"/>
      <c r="U1521" s="560"/>
      <c r="V1521" s="560"/>
      <c r="W1521" s="560"/>
      <c r="X1521" s="560"/>
      <c r="Y1521" s="560"/>
      <c r="Z1521" s="560"/>
      <c r="AA1521" s="560"/>
      <c r="AB1521" s="560"/>
      <c r="AC1521" s="560"/>
      <c r="AD1521" s="560"/>
      <c r="AE1521" s="560"/>
      <c r="AF1521" s="560"/>
      <c r="AG1521" s="560"/>
      <c r="AH1521" s="561"/>
    </row>
    <row r="1522" spans="1:52" ht="44.25" customHeight="1">
      <c r="A1522" s="565"/>
      <c r="B1522" s="566"/>
      <c r="C1522" s="566"/>
      <c r="D1522" s="566"/>
      <c r="E1522" s="566"/>
      <c r="F1522" s="566"/>
      <c r="G1522" s="566"/>
      <c r="H1522" s="566"/>
      <c r="I1522" s="566"/>
      <c r="J1522" s="566"/>
      <c r="K1522" s="566"/>
      <c r="L1522" s="566"/>
      <c r="M1522" s="566"/>
      <c r="N1522" s="567"/>
      <c r="O1522" s="565"/>
      <c r="P1522" s="566"/>
      <c r="Q1522" s="566"/>
      <c r="R1522" s="567"/>
      <c r="S1522" s="559" t="s">
        <v>58</v>
      </c>
      <c r="T1522" s="560"/>
      <c r="U1522" s="560"/>
      <c r="V1522" s="560"/>
      <c r="W1522" s="560"/>
      <c r="X1522" s="560"/>
      <c r="Y1522" s="560"/>
      <c r="Z1522" s="561"/>
      <c r="AA1522" s="559" t="s">
        <v>59</v>
      </c>
      <c r="AB1522" s="560"/>
      <c r="AC1522" s="560"/>
      <c r="AD1522" s="560"/>
      <c r="AE1522" s="560"/>
      <c r="AF1522" s="560"/>
      <c r="AG1522" s="560"/>
      <c r="AH1522" s="561"/>
    </row>
    <row r="1523" spans="1:52">
      <c r="A1523" s="529" t="s">
        <v>40</v>
      </c>
      <c r="B1523" s="530"/>
      <c r="C1523" s="530"/>
      <c r="D1523" s="530"/>
      <c r="E1523" s="530"/>
      <c r="F1523" s="530"/>
      <c r="G1523" s="530"/>
      <c r="H1523" s="530"/>
      <c r="I1523" s="530"/>
      <c r="J1523" s="530"/>
      <c r="K1523" s="530"/>
      <c r="L1523" s="530"/>
      <c r="M1523" s="530"/>
      <c r="N1523" s="531"/>
      <c r="O1523" s="529" t="s">
        <v>41</v>
      </c>
      <c r="P1523" s="530"/>
      <c r="Q1523" s="530"/>
      <c r="R1523" s="531"/>
      <c r="S1523" s="529" t="s">
        <v>42</v>
      </c>
      <c r="T1523" s="530"/>
      <c r="U1523" s="530"/>
      <c r="V1523" s="530"/>
      <c r="W1523" s="530"/>
      <c r="X1523" s="530"/>
      <c r="Y1523" s="530"/>
      <c r="Z1523" s="531"/>
      <c r="AA1523" s="529" t="s">
        <v>43</v>
      </c>
      <c r="AB1523" s="530"/>
      <c r="AC1523" s="530"/>
      <c r="AD1523" s="530"/>
      <c r="AE1523" s="530"/>
      <c r="AF1523" s="530"/>
      <c r="AG1523" s="530"/>
      <c r="AH1523" s="531"/>
    </row>
    <row r="1524" spans="1:52">
      <c r="A1524" s="467" t="s">
        <v>1423</v>
      </c>
      <c r="B1524" s="468"/>
      <c r="C1524" s="468"/>
      <c r="D1524" s="468"/>
      <c r="E1524" s="468"/>
      <c r="F1524" s="468"/>
      <c r="G1524" s="468"/>
      <c r="H1524" s="468"/>
      <c r="I1524" s="468"/>
      <c r="J1524" s="468"/>
      <c r="K1524" s="468"/>
      <c r="L1524" s="468"/>
      <c r="M1524" s="468"/>
      <c r="N1524" s="469"/>
      <c r="O1524" s="470">
        <v>1</v>
      </c>
      <c r="P1524" s="471"/>
      <c r="Q1524" s="471"/>
      <c r="R1524" s="472"/>
      <c r="S1524" s="476">
        <v>240430</v>
      </c>
      <c r="T1524" s="477"/>
      <c r="U1524" s="477"/>
      <c r="V1524" s="477"/>
      <c r="W1524" s="477"/>
      <c r="X1524" s="477"/>
      <c r="Y1524" s="477"/>
      <c r="Z1524" s="478"/>
      <c r="AA1524" s="476">
        <v>175537</v>
      </c>
      <c r="AB1524" s="477"/>
      <c r="AC1524" s="477"/>
      <c r="AD1524" s="477"/>
      <c r="AE1524" s="477"/>
      <c r="AF1524" s="477"/>
      <c r="AG1524" s="477"/>
      <c r="AH1524" s="478"/>
    </row>
    <row r="1525" spans="1:52">
      <c r="A1525" s="467" t="s">
        <v>1423</v>
      </c>
      <c r="B1525" s="468"/>
      <c r="C1525" s="468"/>
      <c r="D1525" s="468"/>
      <c r="E1525" s="468"/>
      <c r="F1525" s="468"/>
      <c r="G1525" s="468"/>
      <c r="H1525" s="468"/>
      <c r="I1525" s="468"/>
      <c r="J1525" s="468"/>
      <c r="K1525" s="468"/>
      <c r="L1525" s="468"/>
      <c r="M1525" s="468"/>
      <c r="N1525" s="469"/>
      <c r="O1525" s="470">
        <v>3</v>
      </c>
      <c r="P1525" s="471"/>
      <c r="Q1525" s="471"/>
      <c r="R1525" s="472"/>
      <c r="S1525" s="476">
        <v>52497</v>
      </c>
      <c r="T1525" s="477"/>
      <c r="U1525" s="477"/>
      <c r="V1525" s="477"/>
      <c r="W1525" s="477"/>
      <c r="X1525" s="477"/>
      <c r="Y1525" s="477"/>
      <c r="Z1525" s="478"/>
      <c r="AA1525" s="476">
        <v>59283</v>
      </c>
      <c r="AB1525" s="477"/>
      <c r="AC1525" s="477"/>
      <c r="AD1525" s="477"/>
      <c r="AE1525" s="477"/>
      <c r="AF1525" s="477"/>
      <c r="AG1525" s="477"/>
      <c r="AH1525" s="478"/>
    </row>
    <row r="1526" spans="1:52" hidden="1">
      <c r="A1526" s="467"/>
      <c r="B1526" s="468"/>
      <c r="C1526" s="468"/>
      <c r="D1526" s="468"/>
      <c r="E1526" s="468"/>
      <c r="F1526" s="468"/>
      <c r="G1526" s="468"/>
      <c r="H1526" s="468"/>
      <c r="I1526" s="468"/>
      <c r="J1526" s="468"/>
      <c r="K1526" s="468"/>
      <c r="L1526" s="468"/>
      <c r="M1526" s="468"/>
      <c r="N1526" s="469"/>
      <c r="O1526" s="470"/>
      <c r="P1526" s="471"/>
      <c r="Q1526" s="471"/>
      <c r="R1526" s="472"/>
      <c r="S1526" s="476"/>
      <c r="T1526" s="477"/>
      <c r="U1526" s="477"/>
      <c r="V1526" s="477"/>
      <c r="W1526" s="477"/>
      <c r="X1526" s="477"/>
      <c r="Y1526" s="477"/>
      <c r="Z1526" s="478"/>
      <c r="AA1526" s="476"/>
      <c r="AB1526" s="477"/>
      <c r="AC1526" s="477"/>
      <c r="AD1526" s="477"/>
      <c r="AE1526" s="477"/>
      <c r="AF1526" s="477"/>
      <c r="AG1526" s="477"/>
      <c r="AH1526" s="478"/>
    </row>
    <row r="1527" spans="1:52" hidden="1">
      <c r="A1527" s="467"/>
      <c r="B1527" s="468"/>
      <c r="C1527" s="468"/>
      <c r="D1527" s="468"/>
      <c r="E1527" s="468"/>
      <c r="F1527" s="468"/>
      <c r="G1527" s="468"/>
      <c r="H1527" s="468"/>
      <c r="I1527" s="468"/>
      <c r="J1527" s="468"/>
      <c r="K1527" s="468"/>
      <c r="L1527" s="468"/>
      <c r="M1527" s="468"/>
      <c r="N1527" s="469"/>
      <c r="O1527" s="470"/>
      <c r="P1527" s="471"/>
      <c r="Q1527" s="471"/>
      <c r="R1527" s="472"/>
      <c r="S1527" s="476"/>
      <c r="T1527" s="477"/>
      <c r="U1527" s="477"/>
      <c r="V1527" s="477"/>
      <c r="W1527" s="477"/>
      <c r="X1527" s="477"/>
      <c r="Y1527" s="477"/>
      <c r="Z1527" s="478"/>
      <c r="AA1527" s="476"/>
      <c r="AB1527" s="477"/>
      <c r="AC1527" s="477"/>
      <c r="AD1527" s="477"/>
      <c r="AE1527" s="477"/>
      <c r="AF1527" s="477"/>
      <c r="AG1527" s="477"/>
      <c r="AH1527" s="478"/>
    </row>
    <row r="1528" spans="1:52" hidden="1">
      <c r="A1528" s="467"/>
      <c r="B1528" s="468"/>
      <c r="C1528" s="468"/>
      <c r="D1528" s="468"/>
      <c r="E1528" s="468"/>
      <c r="F1528" s="468"/>
      <c r="G1528" s="468"/>
      <c r="H1528" s="468"/>
      <c r="I1528" s="468"/>
      <c r="J1528" s="468"/>
      <c r="K1528" s="468"/>
      <c r="L1528" s="468"/>
      <c r="M1528" s="468"/>
      <c r="N1528" s="469"/>
      <c r="O1528" s="470"/>
      <c r="P1528" s="471"/>
      <c r="Q1528" s="471"/>
      <c r="R1528" s="472"/>
      <c r="S1528" s="476"/>
      <c r="T1528" s="477"/>
      <c r="U1528" s="477"/>
      <c r="V1528" s="477"/>
      <c r="W1528" s="477"/>
      <c r="X1528" s="477"/>
      <c r="Y1528" s="477"/>
      <c r="Z1528" s="478"/>
      <c r="AA1528" s="476"/>
      <c r="AB1528" s="477"/>
      <c r="AC1528" s="477"/>
      <c r="AD1528" s="477"/>
      <c r="AE1528" s="477"/>
      <c r="AF1528" s="477"/>
      <c r="AG1528" s="477"/>
      <c r="AH1528" s="478"/>
    </row>
    <row r="1529" spans="1:52" hidden="1">
      <c r="A1529" s="467"/>
      <c r="B1529" s="468"/>
      <c r="C1529" s="468"/>
      <c r="D1529" s="468"/>
      <c r="E1529" s="468"/>
      <c r="F1529" s="468"/>
      <c r="G1529" s="468"/>
      <c r="H1529" s="468"/>
      <c r="I1529" s="468"/>
      <c r="J1529" s="468"/>
      <c r="K1529" s="468"/>
      <c r="L1529" s="468"/>
      <c r="M1529" s="468"/>
      <c r="N1529" s="469"/>
      <c r="O1529" s="470"/>
      <c r="P1529" s="471"/>
      <c r="Q1529" s="471"/>
      <c r="R1529" s="472"/>
      <c r="S1529" s="476"/>
      <c r="T1529" s="477"/>
      <c r="U1529" s="477"/>
      <c r="V1529" s="477"/>
      <c r="W1529" s="477"/>
      <c r="X1529" s="477"/>
      <c r="Y1529" s="477"/>
      <c r="Z1529" s="478"/>
      <c r="AA1529" s="476"/>
      <c r="AB1529" s="477"/>
      <c r="AC1529" s="477"/>
      <c r="AD1529" s="477"/>
      <c r="AE1529" s="477"/>
      <c r="AF1529" s="477"/>
      <c r="AG1529" s="477"/>
      <c r="AH1529" s="478"/>
    </row>
    <row r="1530" spans="1:52" hidden="1">
      <c r="A1530" s="467"/>
      <c r="B1530" s="468"/>
      <c r="C1530" s="468"/>
      <c r="D1530" s="468"/>
      <c r="E1530" s="468"/>
      <c r="F1530" s="468"/>
      <c r="G1530" s="468"/>
      <c r="H1530" s="468"/>
      <c r="I1530" s="468"/>
      <c r="J1530" s="468"/>
      <c r="K1530" s="468"/>
      <c r="L1530" s="468"/>
      <c r="M1530" s="468"/>
      <c r="N1530" s="469"/>
      <c r="O1530" s="470"/>
      <c r="P1530" s="471"/>
      <c r="Q1530" s="471"/>
      <c r="R1530" s="472"/>
      <c r="S1530" s="476"/>
      <c r="T1530" s="477"/>
      <c r="U1530" s="477"/>
      <c r="V1530" s="477"/>
      <c r="W1530" s="477"/>
      <c r="X1530" s="477"/>
      <c r="Y1530" s="477"/>
      <c r="Z1530" s="478"/>
      <c r="AA1530" s="476"/>
      <c r="AB1530" s="477"/>
      <c r="AC1530" s="477"/>
      <c r="AD1530" s="477"/>
      <c r="AE1530" s="477"/>
      <c r="AF1530" s="477"/>
      <c r="AG1530" s="477"/>
      <c r="AH1530" s="478"/>
    </row>
    <row r="1531" spans="1:52">
      <c r="A1531" s="144"/>
      <c r="B1531" s="144"/>
      <c r="C1531" s="144"/>
      <c r="D1531" s="144"/>
      <c r="E1531" s="144"/>
      <c r="F1531" s="144"/>
      <c r="G1531" s="144"/>
      <c r="H1531" s="144"/>
      <c r="I1531" s="144"/>
      <c r="J1531" s="144"/>
      <c r="K1531" s="144"/>
      <c r="L1531" s="144"/>
      <c r="M1531" s="144"/>
      <c r="N1531" s="144"/>
      <c r="O1531" s="147"/>
      <c r="P1531" s="147"/>
      <c r="Q1531" s="147"/>
      <c r="R1531" s="147"/>
      <c r="S1531" s="12"/>
      <c r="T1531" s="12"/>
      <c r="U1531" s="12"/>
      <c r="V1531" s="12"/>
      <c r="W1531" s="12"/>
      <c r="X1531" s="12"/>
      <c r="Y1531" s="12"/>
      <c r="Z1531" s="12"/>
      <c r="AA1531" s="12"/>
      <c r="AB1531" s="12"/>
      <c r="AC1531" s="12"/>
      <c r="AD1531" s="12"/>
      <c r="AE1531" s="12"/>
      <c r="AF1531" s="12"/>
      <c r="AG1531" s="12"/>
      <c r="AH1531" s="12"/>
    </row>
    <row r="1532" spans="1:52" ht="38.25" hidden="1" customHeight="1">
      <c r="A1532" s="506" t="s">
        <v>1246</v>
      </c>
      <c r="B1532" s="506"/>
      <c r="C1532" s="506"/>
      <c r="D1532" s="506"/>
      <c r="E1532" s="506"/>
      <c r="F1532" s="506"/>
      <c r="G1532" s="506"/>
      <c r="H1532" s="506"/>
      <c r="I1532" s="506"/>
      <c r="J1532" s="506"/>
      <c r="K1532" s="506"/>
      <c r="L1532" s="506"/>
      <c r="M1532" s="506"/>
      <c r="N1532" s="506"/>
      <c r="O1532" s="506"/>
      <c r="P1532" s="506"/>
      <c r="Q1532" s="506"/>
      <c r="R1532" s="506"/>
      <c r="S1532" s="506"/>
      <c r="T1532" s="506"/>
      <c r="U1532" s="506"/>
      <c r="V1532" s="506"/>
      <c r="W1532" s="506"/>
      <c r="X1532" s="506"/>
      <c r="Y1532" s="506"/>
      <c r="Z1532" s="506"/>
      <c r="AA1532" s="506"/>
      <c r="AB1532" s="506"/>
      <c r="AC1532" s="506"/>
      <c r="AD1532" s="506"/>
      <c r="AE1532" s="506"/>
      <c r="AF1532" s="506"/>
      <c r="AG1532" s="506"/>
      <c r="AH1532" s="506"/>
    </row>
    <row r="1533" spans="1:52">
      <c r="A1533" s="144"/>
      <c r="B1533" s="144"/>
      <c r="C1533" s="144"/>
      <c r="D1533" s="144"/>
      <c r="E1533" s="144"/>
      <c r="F1533" s="144"/>
      <c r="G1533" s="144"/>
      <c r="H1533" s="144"/>
      <c r="I1533" s="144"/>
      <c r="J1533" s="144"/>
      <c r="K1533" s="144"/>
      <c r="L1533" s="144"/>
      <c r="M1533" s="144"/>
      <c r="N1533" s="144"/>
      <c r="O1533" s="147"/>
      <c r="P1533" s="147"/>
      <c r="Q1533" s="147"/>
      <c r="R1533" s="147"/>
      <c r="S1533" s="12"/>
      <c r="T1533" s="12"/>
      <c r="U1533" s="12"/>
      <c r="V1533" s="12"/>
      <c r="W1533" s="12"/>
      <c r="X1533" s="12"/>
      <c r="Y1533" s="12"/>
      <c r="Z1533" s="12"/>
      <c r="AA1533" s="12"/>
      <c r="AB1533" s="12"/>
      <c r="AC1533" s="12"/>
      <c r="AD1533" s="12"/>
      <c r="AE1533" s="12"/>
      <c r="AF1533" s="12"/>
      <c r="AG1533" s="12"/>
      <c r="AH1533" s="12"/>
    </row>
    <row r="1534" spans="1:52">
      <c r="A1534" s="310" t="s">
        <v>678</v>
      </c>
      <c r="B1534" s="310"/>
      <c r="C1534" s="310"/>
      <c r="D1534" s="310"/>
      <c r="E1534" s="310"/>
      <c r="F1534" s="310"/>
      <c r="G1534" s="144"/>
      <c r="AI1534" s="310"/>
      <c r="AJ1534" s="310"/>
      <c r="AK1534" s="310"/>
      <c r="AL1534" s="310"/>
      <c r="AM1534" s="310"/>
      <c r="AN1534" s="310"/>
      <c r="AO1534" s="310"/>
      <c r="AP1534" s="310"/>
      <c r="AQ1534" s="310"/>
      <c r="AR1534" s="310"/>
      <c r="AS1534" s="310"/>
      <c r="AT1534" s="310"/>
      <c r="AU1534" s="310"/>
      <c r="AV1534" s="310"/>
      <c r="AW1534" s="310"/>
      <c r="AX1534" s="310"/>
      <c r="AY1534" s="310"/>
      <c r="AZ1534" s="310"/>
    </row>
    <row r="1535" spans="1:52" ht="54" customHeight="1">
      <c r="B1535" s="519" t="s">
        <v>1232</v>
      </c>
      <c r="C1535" s="519"/>
      <c r="D1535" s="519"/>
      <c r="E1535" s="519" t="s">
        <v>1231</v>
      </c>
      <c r="F1535" s="519"/>
      <c r="G1535" s="519"/>
      <c r="H1535" s="519"/>
      <c r="I1535" s="519"/>
      <c r="J1535" s="142"/>
      <c r="K1535" s="142"/>
      <c r="L1535" s="142"/>
      <c r="N1535" s="142"/>
      <c r="O1535" s="142"/>
      <c r="P1535" s="142"/>
      <c r="Q1535" s="142"/>
      <c r="R1535" s="142"/>
      <c r="S1535" s="142"/>
      <c r="T1535" s="142"/>
      <c r="U1535" s="142"/>
      <c r="V1535" s="142"/>
      <c r="W1535" s="142"/>
      <c r="X1535" s="142"/>
      <c r="Y1535" s="142"/>
      <c r="Z1535" s="142"/>
      <c r="AA1535" s="142"/>
      <c r="AB1535" s="142"/>
      <c r="AC1535" s="142"/>
      <c r="AD1535" s="142"/>
      <c r="AE1535" s="142"/>
      <c r="AF1535" s="142"/>
      <c r="AG1535" s="142"/>
      <c r="AH1535" s="142"/>
      <c r="AI1535" s="142"/>
    </row>
    <row r="1536" spans="1:52" ht="15" customHeight="1">
      <c r="B1536" s="705">
        <v>1</v>
      </c>
      <c r="C1536" s="705"/>
      <c r="D1536" s="705"/>
      <c r="E1536" s="518" t="s">
        <v>696</v>
      </c>
      <c r="F1536" s="518"/>
      <c r="G1536" s="518"/>
      <c r="H1536" s="518"/>
      <c r="I1536" s="518"/>
      <c r="J1536" s="158"/>
      <c r="K1536" s="158"/>
      <c r="L1536" s="158"/>
      <c r="M1536" s="158"/>
      <c r="N1536" s="158"/>
      <c r="O1536" s="158"/>
      <c r="P1536" s="158"/>
      <c r="Q1536" s="158"/>
      <c r="R1536" s="158"/>
      <c r="S1536" s="158"/>
      <c r="T1536" s="158"/>
      <c r="U1536" s="142"/>
      <c r="V1536" s="142"/>
      <c r="W1536" s="142"/>
      <c r="X1536" s="142"/>
      <c r="Y1536" s="142"/>
      <c r="Z1536" s="142"/>
      <c r="AA1536" s="142"/>
      <c r="AB1536" s="142"/>
      <c r="AC1536" s="142"/>
      <c r="AD1536" s="142"/>
      <c r="AE1536" s="142"/>
      <c r="AF1536" s="142"/>
      <c r="AG1536" s="142"/>
      <c r="AH1536" s="142"/>
      <c r="AI1536" s="142"/>
    </row>
    <row r="1537" spans="1:35" ht="15" customHeight="1">
      <c r="B1537" s="705">
        <v>2</v>
      </c>
      <c r="C1537" s="705"/>
      <c r="D1537" s="705"/>
      <c r="E1537" s="518" t="s">
        <v>697</v>
      </c>
      <c r="F1537" s="518"/>
      <c r="G1537" s="518"/>
      <c r="H1537" s="518"/>
      <c r="I1537" s="518"/>
      <c r="J1537" s="158"/>
      <c r="K1537" s="158"/>
      <c r="L1537" s="158"/>
      <c r="M1537" s="158"/>
      <c r="N1537" s="158"/>
      <c r="O1537" s="158"/>
      <c r="P1537" s="158"/>
      <c r="Q1537" s="158"/>
      <c r="R1537" s="158"/>
      <c r="S1537" s="158"/>
      <c r="T1537" s="158"/>
      <c r="U1537" s="142"/>
      <c r="V1537" s="142"/>
      <c r="W1537" s="142"/>
      <c r="X1537" s="142"/>
      <c r="Y1537" s="142"/>
      <c r="Z1537" s="142"/>
      <c r="AA1537" s="142"/>
      <c r="AB1537" s="142"/>
      <c r="AC1537" s="142"/>
      <c r="AD1537" s="142"/>
      <c r="AE1537" s="142"/>
      <c r="AF1537" s="142"/>
      <c r="AG1537" s="142"/>
      <c r="AH1537" s="142"/>
      <c r="AI1537" s="142"/>
    </row>
    <row r="1538" spans="1:35" ht="15" customHeight="1">
      <c r="B1538" s="705">
        <v>3</v>
      </c>
      <c r="C1538" s="705"/>
      <c r="D1538" s="705"/>
      <c r="E1538" s="518" t="s">
        <v>1233</v>
      </c>
      <c r="F1538" s="518"/>
      <c r="G1538" s="518"/>
      <c r="H1538" s="518"/>
      <c r="I1538" s="518"/>
      <c r="J1538" s="158"/>
      <c r="K1538" s="158"/>
      <c r="L1538" s="158"/>
      <c r="M1538" s="158"/>
      <c r="N1538" s="158"/>
      <c r="O1538" s="158"/>
      <c r="P1538" s="158"/>
      <c r="Q1538" s="158"/>
      <c r="R1538" s="158"/>
      <c r="S1538" s="158"/>
      <c r="T1538" s="158"/>
      <c r="U1538" s="142"/>
      <c r="V1538" s="142"/>
      <c r="W1538" s="142"/>
      <c r="X1538" s="142"/>
      <c r="Y1538" s="142"/>
      <c r="Z1538" s="142"/>
      <c r="AA1538" s="142"/>
      <c r="AB1538" s="142"/>
      <c r="AC1538" s="142"/>
      <c r="AD1538" s="142"/>
      <c r="AE1538" s="142"/>
      <c r="AF1538" s="142"/>
      <c r="AG1538" s="142"/>
      <c r="AH1538" s="142"/>
      <c r="AI1538" s="142"/>
    </row>
    <row r="1539" spans="1:35" ht="15" customHeight="1">
      <c r="B1539" s="705">
        <v>4</v>
      </c>
      <c r="C1539" s="705"/>
      <c r="D1539" s="705"/>
      <c r="E1539" s="518" t="s">
        <v>1234</v>
      </c>
      <c r="F1539" s="518"/>
      <c r="G1539" s="518"/>
      <c r="H1539" s="518"/>
      <c r="I1539" s="518"/>
      <c r="J1539" s="158"/>
      <c r="K1539" s="158"/>
      <c r="L1539" s="158"/>
      <c r="M1539" s="158"/>
      <c r="N1539" s="158"/>
      <c r="O1539" s="158"/>
      <c r="P1539" s="158"/>
      <c r="Q1539" s="158"/>
      <c r="R1539" s="158"/>
      <c r="S1539" s="158"/>
      <c r="T1539" s="158"/>
      <c r="U1539" s="142"/>
      <c r="V1539" s="142"/>
      <c r="W1539" s="142"/>
      <c r="X1539" s="142"/>
      <c r="Y1539" s="142"/>
      <c r="Z1539" s="142"/>
      <c r="AA1539" s="142"/>
      <c r="AB1539" s="142"/>
      <c r="AC1539" s="142"/>
      <c r="AD1539" s="142"/>
      <c r="AE1539" s="142"/>
      <c r="AF1539" s="142"/>
      <c r="AG1539" s="142"/>
      <c r="AH1539" s="142"/>
      <c r="AI1539" s="142"/>
    </row>
    <row r="1540" spans="1:35" ht="15" customHeight="1">
      <c r="B1540" s="705">
        <v>5</v>
      </c>
      <c r="C1540" s="705"/>
      <c r="D1540" s="705"/>
      <c r="E1540" s="518" t="s">
        <v>700</v>
      </c>
      <c r="F1540" s="518"/>
      <c r="G1540" s="518"/>
      <c r="H1540" s="518"/>
      <c r="I1540" s="518"/>
      <c r="J1540" s="158"/>
      <c r="K1540" s="158"/>
      <c r="L1540" s="158"/>
      <c r="M1540" s="158"/>
      <c r="N1540" s="158"/>
      <c r="O1540" s="158"/>
      <c r="P1540" s="158"/>
      <c r="Q1540" s="158"/>
      <c r="R1540" s="158"/>
      <c r="S1540" s="158"/>
      <c r="T1540" s="158"/>
      <c r="U1540" s="142"/>
      <c r="V1540" s="142"/>
      <c r="W1540" s="142"/>
      <c r="X1540" s="142"/>
      <c r="Y1540" s="142"/>
      <c r="Z1540" s="142"/>
      <c r="AA1540" s="142"/>
      <c r="AB1540" s="142"/>
      <c r="AC1540" s="142"/>
      <c r="AD1540" s="142"/>
      <c r="AE1540" s="142"/>
      <c r="AF1540" s="142"/>
      <c r="AG1540" s="142"/>
      <c r="AH1540" s="142"/>
      <c r="AI1540" s="142"/>
    </row>
    <row r="1541" spans="1:35">
      <c r="B1541" s="705">
        <v>6</v>
      </c>
      <c r="C1541" s="705"/>
      <c r="D1541" s="705"/>
      <c r="E1541" s="518" t="s">
        <v>701</v>
      </c>
      <c r="F1541" s="518"/>
      <c r="G1541" s="518"/>
      <c r="H1541" s="518"/>
      <c r="I1541" s="518"/>
      <c r="J1541" s="142"/>
      <c r="K1541" s="142"/>
      <c r="L1541" s="142"/>
      <c r="M1541" s="142"/>
      <c r="N1541" s="142"/>
      <c r="O1541" s="142"/>
      <c r="P1541" s="142"/>
      <c r="Q1541" s="142"/>
      <c r="R1541" s="142"/>
      <c r="S1541" s="142"/>
      <c r="T1541" s="142"/>
      <c r="U1541" s="142"/>
      <c r="V1541" s="142"/>
      <c r="W1541" s="142"/>
      <c r="X1541" s="142"/>
      <c r="Y1541" s="142"/>
      <c r="Z1541" s="142"/>
      <c r="AA1541" s="142"/>
      <c r="AB1541" s="142"/>
      <c r="AC1541" s="142"/>
      <c r="AD1541" s="142"/>
      <c r="AE1541" s="142"/>
      <c r="AF1541" s="142"/>
      <c r="AG1541" s="142"/>
      <c r="AH1541" s="142"/>
      <c r="AI1541" s="142"/>
    </row>
    <row r="1542" spans="1:35">
      <c r="B1542" s="705">
        <v>7</v>
      </c>
      <c r="C1542" s="705"/>
      <c r="D1542" s="705"/>
      <c r="E1542" s="518" t="s">
        <v>1235</v>
      </c>
      <c r="F1542" s="518"/>
      <c r="G1542" s="518"/>
      <c r="H1542" s="518"/>
      <c r="I1542" s="518"/>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row>
    <row r="1543" spans="1:35">
      <c r="B1543" s="705">
        <v>8</v>
      </c>
      <c r="C1543" s="705"/>
      <c r="D1543" s="705"/>
      <c r="E1543" s="518" t="s">
        <v>703</v>
      </c>
      <c r="F1543" s="518"/>
      <c r="G1543" s="518"/>
      <c r="H1543" s="518"/>
      <c r="I1543" s="518"/>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row>
    <row r="1544" spans="1:35">
      <c r="B1544" s="705">
        <v>9</v>
      </c>
      <c r="C1544" s="705"/>
      <c r="D1544" s="705"/>
      <c r="E1544" s="518" t="s">
        <v>704</v>
      </c>
      <c r="F1544" s="518"/>
      <c r="G1544" s="518"/>
      <c r="H1544" s="518"/>
      <c r="I1544" s="518"/>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row>
    <row r="1545" spans="1:35">
      <c r="B1545" s="705">
        <v>10</v>
      </c>
      <c r="C1545" s="705"/>
      <c r="D1545" s="705"/>
      <c r="E1545" s="518" t="s">
        <v>705</v>
      </c>
      <c r="F1545" s="518"/>
      <c r="G1545" s="518"/>
      <c r="H1545" s="518"/>
      <c r="I1545" s="518"/>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row>
    <row r="1546" spans="1:35">
      <c r="B1546" s="706">
        <v>11</v>
      </c>
      <c r="C1546" s="706"/>
      <c r="D1546" s="706"/>
      <c r="E1546" s="707" t="s">
        <v>1236</v>
      </c>
      <c r="F1546" s="707"/>
      <c r="G1546" s="707"/>
      <c r="H1546" s="707"/>
      <c r="I1546" s="707"/>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row>
    <row r="1547" spans="1:35">
      <c r="A1547" s="158"/>
      <c r="B1547" s="5"/>
      <c r="C1547" s="5"/>
      <c r="D1547" s="5"/>
      <c r="E1547" s="5"/>
      <c r="F1547" s="5"/>
      <c r="G1547" s="5"/>
      <c r="H1547" s="5"/>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row>
    <row r="1548" spans="1:35">
      <c r="A1548" s="5"/>
      <c r="B1548" s="5"/>
      <c r="C1548" s="5"/>
      <c r="D1548" s="5"/>
      <c r="E1548" s="5"/>
      <c r="F1548" s="5"/>
      <c r="G1548" s="5"/>
      <c r="H1548" s="5"/>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row>
    <row r="1549" spans="1:35">
      <c r="A1549" s="13" t="s">
        <v>391</v>
      </c>
      <c r="B1549" s="13"/>
      <c r="C1549" s="13"/>
      <c r="D1549" s="708" t="s">
        <v>392</v>
      </c>
      <c r="E1549" s="708"/>
      <c r="F1549" s="708"/>
      <c r="G1549" s="708"/>
      <c r="H1549" s="708"/>
      <c r="I1549" s="708"/>
      <c r="J1549" s="708"/>
      <c r="K1549" s="708"/>
      <c r="L1549" s="708"/>
      <c r="M1549" s="708"/>
      <c r="N1549" s="708"/>
      <c r="O1549" s="708"/>
      <c r="P1549" s="708"/>
      <c r="Q1549" s="708"/>
      <c r="R1549" s="708"/>
      <c r="S1549" s="708"/>
      <c r="T1549" s="708"/>
      <c r="U1549" s="708"/>
      <c r="V1549" s="708"/>
      <c r="W1549" s="708"/>
      <c r="X1549" s="708"/>
      <c r="Y1549" s="708"/>
      <c r="Z1549" s="708"/>
      <c r="AA1549" s="708"/>
      <c r="AB1549" s="708"/>
      <c r="AC1549" s="708"/>
      <c r="AD1549" s="708"/>
      <c r="AE1549" s="708"/>
      <c r="AF1549" s="708"/>
      <c r="AG1549" s="708"/>
      <c r="AH1549" s="708"/>
    </row>
    <row r="1550" spans="1:35">
      <c r="A1550" s="13"/>
      <c r="B1550" s="13"/>
      <c r="C1550" s="13"/>
      <c r="D1550" s="708"/>
      <c r="E1550" s="708"/>
      <c r="F1550" s="708"/>
      <c r="G1550" s="708"/>
      <c r="H1550" s="708"/>
      <c r="I1550" s="708"/>
      <c r="J1550" s="708"/>
      <c r="K1550" s="708"/>
      <c r="L1550" s="708"/>
      <c r="M1550" s="708"/>
      <c r="N1550" s="708"/>
      <c r="O1550" s="708"/>
      <c r="P1550" s="708"/>
      <c r="Q1550" s="708"/>
      <c r="R1550" s="708"/>
      <c r="S1550" s="708"/>
      <c r="T1550" s="708"/>
      <c r="U1550" s="708"/>
      <c r="V1550" s="708"/>
      <c r="W1550" s="708"/>
      <c r="X1550" s="708"/>
      <c r="Y1550" s="708"/>
      <c r="Z1550" s="708"/>
      <c r="AA1550" s="708"/>
      <c r="AB1550" s="708"/>
      <c r="AC1550" s="708"/>
      <c r="AD1550" s="708"/>
      <c r="AE1550" s="708"/>
      <c r="AF1550" s="708"/>
      <c r="AG1550" s="708"/>
      <c r="AH1550" s="708"/>
    </row>
    <row r="1551" spans="1:35">
      <c r="A1551" s="5"/>
      <c r="B1551" s="5"/>
      <c r="C1551" s="5"/>
      <c r="D1551" s="5"/>
      <c r="E1551" s="5"/>
      <c r="F1551" s="5"/>
      <c r="G1551" s="5"/>
      <c r="H1551" s="5"/>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row>
    <row r="1552" spans="1:35">
      <c r="A1552" s="501" t="s">
        <v>1763</v>
      </c>
      <c r="B1552" s="501"/>
      <c r="C1552" s="501"/>
      <c r="D1552" s="501"/>
      <c r="E1552" s="501"/>
      <c r="F1552" s="501"/>
      <c r="G1552" s="501"/>
      <c r="H1552" s="501"/>
      <c r="I1552" s="501"/>
      <c r="J1552" s="501"/>
      <c r="K1552" s="501"/>
      <c r="L1552" s="501"/>
      <c r="M1552" s="501"/>
      <c r="N1552" s="501"/>
      <c r="O1552" s="501"/>
      <c r="P1552" s="501"/>
      <c r="Q1552" s="501"/>
      <c r="R1552" s="501"/>
      <c r="S1552" s="501"/>
      <c r="T1552" s="501"/>
      <c r="U1552" s="501"/>
      <c r="V1552" s="501"/>
      <c r="W1552" s="501"/>
      <c r="X1552" s="501"/>
      <c r="Y1552" s="501"/>
      <c r="Z1552" s="501"/>
      <c r="AA1552" s="501"/>
      <c r="AB1552" s="501"/>
      <c r="AC1552" s="501"/>
      <c r="AD1552" s="501"/>
      <c r="AE1552" s="501"/>
      <c r="AF1552" s="501"/>
      <c r="AG1552" s="501"/>
      <c r="AH1552" s="501"/>
    </row>
    <row r="1553" spans="1:34" ht="41.25" customHeight="1">
      <c r="A1553" s="501"/>
      <c r="B1553" s="501"/>
      <c r="C1553" s="501"/>
      <c r="D1553" s="501"/>
      <c r="E1553" s="501"/>
      <c r="F1553" s="501"/>
      <c r="G1553" s="501"/>
      <c r="H1553" s="501"/>
      <c r="I1553" s="501"/>
      <c r="J1553" s="501"/>
      <c r="K1553" s="501"/>
      <c r="L1553" s="501"/>
      <c r="M1553" s="501"/>
      <c r="N1553" s="501"/>
      <c r="O1553" s="501"/>
      <c r="P1553" s="501"/>
      <c r="Q1553" s="501"/>
      <c r="R1553" s="501"/>
      <c r="S1553" s="501"/>
      <c r="T1553" s="501"/>
      <c r="U1553" s="501"/>
      <c r="V1553" s="501"/>
      <c r="W1553" s="501"/>
      <c r="X1553" s="501"/>
      <c r="Y1553" s="501"/>
      <c r="Z1553" s="501"/>
      <c r="AA1553" s="501"/>
      <c r="AB1553" s="501"/>
      <c r="AC1553" s="501"/>
      <c r="AD1553" s="501"/>
      <c r="AE1553" s="501"/>
      <c r="AF1553" s="501"/>
      <c r="AG1553" s="501"/>
      <c r="AH1553" s="501"/>
    </row>
    <row r="1554" spans="1:34">
      <c r="A1554" s="5"/>
      <c r="B1554" s="5"/>
      <c r="C1554" s="5"/>
      <c r="D1554" s="5"/>
      <c r="E1554" s="5"/>
      <c r="F1554" s="5"/>
      <c r="G1554" s="5"/>
      <c r="H1554" s="5"/>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row>
    <row r="1555" spans="1:34">
      <c r="A1555" s="13" t="s">
        <v>393</v>
      </c>
      <c r="B1555" s="13"/>
      <c r="C1555" s="13"/>
      <c r="D1555" s="13" t="s">
        <v>394</v>
      </c>
      <c r="E1555" s="13"/>
      <c r="F1555" s="13"/>
      <c r="G1555" s="13"/>
      <c r="H1555" s="13"/>
      <c r="I1555" s="13"/>
      <c r="J1555" s="13"/>
      <c r="K1555" s="13"/>
      <c r="L1555" s="13"/>
      <c r="M1555" s="13"/>
      <c r="N1555" s="13"/>
      <c r="O1555" s="13"/>
      <c r="P1555" s="13"/>
      <c r="Q1555" s="5"/>
      <c r="R1555" s="5"/>
      <c r="S1555" s="5"/>
      <c r="T1555" s="5"/>
      <c r="U1555" s="5"/>
      <c r="V1555" s="5"/>
      <c r="W1555" s="5"/>
      <c r="X1555" s="5"/>
      <c r="Y1555" s="5"/>
      <c r="Z1555" s="5"/>
      <c r="AA1555" s="5"/>
      <c r="AB1555" s="5"/>
      <c r="AC1555" s="5"/>
      <c r="AD1555" s="5"/>
      <c r="AE1555" s="5"/>
      <c r="AF1555" s="5"/>
      <c r="AG1555" s="5"/>
      <c r="AH1555" s="5"/>
    </row>
    <row r="1556" spans="1:34">
      <c r="A1556" s="5"/>
      <c r="B1556" s="5"/>
      <c r="C1556" s="5"/>
      <c r="D1556" s="5"/>
      <c r="E1556" s="5"/>
      <c r="F1556" s="5"/>
      <c r="G1556" s="5"/>
      <c r="H1556" s="5"/>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row>
    <row r="1557" spans="1:34">
      <c r="A1557" s="5" t="s">
        <v>1517</v>
      </c>
      <c r="B1557" s="5"/>
      <c r="C1557" s="5"/>
      <c r="D1557" s="5"/>
      <c r="E1557" s="5"/>
      <c r="F1557" s="5"/>
      <c r="G1557" s="5"/>
      <c r="H1557" s="5"/>
      <c r="I1557" s="5"/>
      <c r="J1557" s="5"/>
      <c r="K1557" s="5"/>
      <c r="L1557" s="5"/>
      <c r="M1557" s="5"/>
      <c r="N1557" s="5"/>
      <c r="O1557" s="5"/>
      <c r="P1557" s="5"/>
      <c r="Q1557" s="5"/>
      <c r="R1557" s="5"/>
      <c r="T1557" s="5"/>
      <c r="U1557" s="5"/>
      <c r="V1557" s="5"/>
      <c r="W1557" s="5"/>
      <c r="X1557" s="5"/>
      <c r="Y1557" s="5"/>
      <c r="Z1557" s="5"/>
      <c r="AA1557" s="5"/>
      <c r="AB1557" s="5"/>
      <c r="AC1557" s="5"/>
      <c r="AD1557" s="5"/>
      <c r="AE1557" s="5"/>
      <c r="AF1557" s="5"/>
      <c r="AG1557" s="5"/>
      <c r="AH1557" s="5"/>
    </row>
    <row r="1558" spans="1:34">
      <c r="A1558" s="5"/>
      <c r="B1558" s="5"/>
      <c r="C1558" s="5"/>
      <c r="D1558" s="5"/>
      <c r="E1558" s="5"/>
      <c r="F1558" s="5"/>
      <c r="G1558" s="5"/>
      <c r="H1558" s="5"/>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row>
    <row r="1559" spans="1:34">
      <c r="A1559" s="15" t="s">
        <v>1735</v>
      </c>
      <c r="B1559" s="5"/>
      <c r="C1559" s="5"/>
      <c r="D1559" s="5"/>
      <c r="E1559" s="5"/>
      <c r="F1559" s="5"/>
      <c r="G1559" s="5"/>
      <c r="H1559" s="5"/>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row>
    <row r="1560" spans="1:34">
      <c r="A1560" s="5"/>
      <c r="B1560" s="5"/>
      <c r="C1560" s="5"/>
      <c r="D1560" s="5"/>
      <c r="E1560" s="5"/>
      <c r="F1560" s="5"/>
      <c r="G1560" s="5"/>
      <c r="H1560" s="5"/>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row>
    <row r="1561" spans="1:34">
      <c r="A1561" s="5" t="s">
        <v>1736</v>
      </c>
      <c r="B1561" s="278"/>
      <c r="F1561" s="5"/>
      <c r="G1561" s="5"/>
      <c r="H1561" s="5"/>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row>
    <row r="1562" spans="1:34">
      <c r="A1562" s="5" t="s">
        <v>1737</v>
      </c>
      <c r="B1562" s="279"/>
      <c r="F1562" s="5"/>
      <c r="G1562" s="5"/>
      <c r="H1562" s="5"/>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row>
    <row r="1563" spans="1:34">
      <c r="A1563" s="5" t="s">
        <v>1738</v>
      </c>
      <c r="B1563" s="278"/>
      <c r="F1563" s="5"/>
      <c r="G1563" s="5"/>
      <c r="H1563" s="5"/>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row>
    <row r="1564" spans="1:34">
      <c r="A1564" s="5" t="s">
        <v>1739</v>
      </c>
      <c r="B1564" s="279"/>
      <c r="F1564" s="5"/>
      <c r="G1564" s="5"/>
      <c r="H1564" s="5"/>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row>
    <row r="1565" spans="1:34">
      <c r="A1565" s="5"/>
      <c r="B1565" s="279"/>
      <c r="F1565" s="5"/>
      <c r="G1565" s="5"/>
      <c r="H1565" s="5"/>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row>
    <row r="1566" spans="1:34">
      <c r="A1566" s="282" t="s">
        <v>1730</v>
      </c>
      <c r="B1566" s="283"/>
      <c r="C1566" s="283"/>
      <c r="D1566" s="283"/>
      <c r="E1566" s="283"/>
      <c r="F1566" s="10"/>
      <c r="G1566" s="10"/>
      <c r="H1566" s="5"/>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row>
    <row r="1567" spans="1:34">
      <c r="A1567" s="5"/>
      <c r="B1567" s="280"/>
      <c r="C1567" s="280"/>
      <c r="D1567" s="281"/>
      <c r="E1567" s="281"/>
      <c r="F1567" s="5"/>
      <c r="G1567" s="5"/>
      <c r="H1567" s="5"/>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row>
    <row r="1568" spans="1:34">
      <c r="A1568" s="5" t="s">
        <v>1740</v>
      </c>
      <c r="B1568" s="280"/>
      <c r="C1568" s="280"/>
      <c r="D1568" s="281"/>
      <c r="E1568" s="281"/>
    </row>
    <row r="1569" spans="1:27">
      <c r="A1569" s="5" t="s">
        <v>1741</v>
      </c>
      <c r="B1569" s="284"/>
      <c r="C1569" s="284"/>
      <c r="D1569" s="285"/>
      <c r="E1569" s="285"/>
      <c r="F1569" s="286"/>
      <c r="G1569" s="286"/>
    </row>
    <row r="1570" spans="1:27">
      <c r="A1570" s="5" t="s">
        <v>1742</v>
      </c>
      <c r="B1570" s="287"/>
      <c r="C1570" s="287"/>
      <c r="D1570" s="288"/>
      <c r="E1570" s="288"/>
      <c r="F1570" s="286"/>
      <c r="G1570" s="286"/>
    </row>
    <row r="1571" spans="1:27">
      <c r="A1571" s="5" t="s">
        <v>1743</v>
      </c>
      <c r="B1571" s="289"/>
      <c r="C1571" s="286"/>
      <c r="D1571" s="286"/>
      <c r="E1571" s="286"/>
      <c r="F1571" s="286"/>
      <c r="G1571" s="286"/>
    </row>
    <row r="1572" spans="1:27">
      <c r="A1572" s="5" t="s">
        <v>1744</v>
      </c>
    </row>
    <row r="1573" spans="1:27">
      <c r="A1573" s="5" t="s">
        <v>1745</v>
      </c>
    </row>
    <row r="1574" spans="1:27">
      <c r="A1574" s="5" t="s">
        <v>1746</v>
      </c>
    </row>
    <row r="1577" spans="1:27">
      <c r="A1577" s="5" t="s">
        <v>1747</v>
      </c>
    </row>
    <row r="1579" spans="1:27">
      <c r="A1579" s="290"/>
      <c r="B1579" s="290"/>
      <c r="C1579" s="290"/>
      <c r="D1579" s="290"/>
      <c r="E1579" s="290"/>
      <c r="F1579" s="290"/>
      <c r="G1579" s="290"/>
      <c r="H1579" s="290"/>
      <c r="I1579" s="290"/>
      <c r="J1579" s="290"/>
      <c r="K1579" s="290"/>
      <c r="L1579" s="290"/>
      <c r="M1579" s="290"/>
      <c r="N1579" s="290"/>
      <c r="O1579" s="290"/>
      <c r="P1579" s="290"/>
      <c r="Q1579" s="290"/>
      <c r="R1579" s="290"/>
      <c r="S1579" s="290"/>
      <c r="T1579" s="290"/>
      <c r="U1579" s="290"/>
      <c r="V1579" s="290"/>
      <c r="W1579" s="290"/>
      <c r="X1579" s="290"/>
      <c r="Y1579" s="290"/>
      <c r="Z1579" s="290"/>
    </row>
    <row r="1580" spans="1:27">
      <c r="A1580" s="286"/>
      <c r="B1580" s="286"/>
      <c r="C1580" s="286"/>
      <c r="D1580" s="291" t="s">
        <v>1731</v>
      </c>
      <c r="E1580" s="286"/>
      <c r="F1580" s="286"/>
      <c r="G1580" s="286"/>
      <c r="H1580" s="286"/>
      <c r="I1580" s="286"/>
      <c r="J1580" s="291" t="s">
        <v>1732</v>
      </c>
      <c r="K1580" s="286"/>
      <c r="L1580" s="286"/>
      <c r="M1580" s="291" t="s">
        <v>1748</v>
      </c>
      <c r="N1580" s="286"/>
      <c r="O1580" s="286"/>
      <c r="P1580" s="286"/>
      <c r="Q1580" s="286"/>
      <c r="R1580" s="286"/>
      <c r="S1580" s="286"/>
      <c r="T1580" s="286"/>
      <c r="U1580" s="286"/>
      <c r="V1580" s="286"/>
      <c r="W1580" s="286"/>
      <c r="X1580" s="286"/>
      <c r="Y1580" s="286"/>
      <c r="Z1580" s="286"/>
    </row>
    <row r="1581" spans="1:27">
      <c r="A1581" s="286"/>
      <c r="B1581" s="286"/>
      <c r="C1581" s="286"/>
      <c r="D1581" s="286"/>
      <c r="E1581" s="286"/>
      <c r="F1581" s="286"/>
      <c r="G1581" s="286"/>
      <c r="H1581" s="286"/>
      <c r="I1581" s="286"/>
      <c r="J1581" s="286"/>
      <c r="K1581" s="286"/>
      <c r="L1581" s="286"/>
      <c r="M1581" s="286"/>
      <c r="N1581" s="286"/>
      <c r="O1581" s="286"/>
      <c r="P1581" s="286"/>
      <c r="Q1581" s="286"/>
      <c r="R1581" s="286"/>
      <c r="S1581" s="286"/>
      <c r="T1581" s="286"/>
      <c r="U1581" s="286"/>
      <c r="V1581" s="291" t="s">
        <v>1749</v>
      </c>
      <c r="W1581" s="286"/>
      <c r="X1581" s="286"/>
      <c r="Y1581" s="286"/>
      <c r="Z1581" s="286"/>
    </row>
    <row r="1582" spans="1:27">
      <c r="A1582" s="286"/>
      <c r="B1582" s="286"/>
      <c r="C1582" s="286"/>
      <c r="D1582" s="286"/>
      <c r="E1582" s="286"/>
      <c r="F1582" s="286"/>
      <c r="G1582" s="286"/>
      <c r="H1582" s="286"/>
      <c r="I1582" s="286"/>
      <c r="J1582" s="286"/>
      <c r="K1582" s="286"/>
      <c r="L1582" s="286"/>
      <c r="M1582" s="286"/>
      <c r="N1582" s="286"/>
      <c r="O1582" s="286"/>
      <c r="P1582" s="286"/>
      <c r="Q1582" s="286"/>
      <c r="R1582" s="286"/>
      <c r="S1582" s="286"/>
      <c r="T1582" s="286"/>
      <c r="U1582" s="286"/>
      <c r="V1582" s="291" t="s">
        <v>1750</v>
      </c>
      <c r="W1582" s="286"/>
      <c r="X1582" s="286"/>
      <c r="Y1582" s="286"/>
      <c r="Z1582" s="286"/>
    </row>
    <row r="1583" spans="1:27">
      <c r="A1583" s="293"/>
      <c r="B1583" s="293"/>
      <c r="C1583" s="293"/>
      <c r="D1583" s="293"/>
      <c r="E1583" s="293"/>
      <c r="F1583" s="293"/>
      <c r="G1583" s="293"/>
      <c r="H1583" s="293"/>
      <c r="I1583" s="293"/>
      <c r="J1583" s="293"/>
      <c r="K1583" s="293"/>
      <c r="L1583" s="293"/>
      <c r="M1583" s="293"/>
      <c r="N1583" s="293"/>
      <c r="O1583" s="293"/>
      <c r="P1583" s="293"/>
      <c r="Q1583" s="293"/>
      <c r="R1583" s="293"/>
      <c r="S1583" s="293"/>
      <c r="T1583" s="293"/>
      <c r="U1583" s="293"/>
      <c r="V1583" s="293"/>
      <c r="W1583" s="293"/>
      <c r="X1583" s="293"/>
      <c r="Y1583" s="293"/>
      <c r="Z1583" s="293"/>
    </row>
    <row r="1584" spans="1:27">
      <c r="A1584" s="286"/>
      <c r="B1584" s="286"/>
      <c r="C1584" s="286"/>
      <c r="D1584" s="286"/>
      <c r="E1584" s="286"/>
      <c r="F1584" s="286"/>
      <c r="G1584" s="286"/>
      <c r="H1584" s="286"/>
      <c r="I1584" s="286"/>
      <c r="J1584" s="286"/>
      <c r="K1584" s="286"/>
      <c r="L1584" s="286"/>
      <c r="M1584" s="286"/>
      <c r="N1584" s="286"/>
      <c r="O1584" s="286"/>
      <c r="P1584" s="286"/>
      <c r="Q1584" s="286"/>
      <c r="R1584" s="286"/>
      <c r="S1584" s="286"/>
      <c r="T1584" s="286"/>
      <c r="U1584" s="286"/>
      <c r="V1584" s="286"/>
      <c r="W1584" s="286"/>
      <c r="X1584" s="286"/>
      <c r="Y1584" s="286"/>
      <c r="Z1584" s="286"/>
      <c r="AA1584" s="286"/>
    </row>
    <row r="1585" spans="1:29">
      <c r="A1585" s="286"/>
      <c r="B1585" s="286"/>
      <c r="C1585" s="286"/>
      <c r="D1585" s="286" t="s">
        <v>1733</v>
      </c>
      <c r="E1585" s="286"/>
      <c r="F1585" s="286"/>
      <c r="G1585" s="286"/>
      <c r="H1585" s="286"/>
      <c r="I1585" s="295"/>
      <c r="J1585" s="296" t="s">
        <v>1755</v>
      </c>
      <c r="K1585" s="296"/>
      <c r="L1585" s="296"/>
      <c r="M1585" s="296" t="s">
        <v>1756</v>
      </c>
      <c r="N1585" s="296"/>
      <c r="O1585" s="296"/>
      <c r="P1585" s="296"/>
      <c r="Q1585" s="296"/>
      <c r="R1585" s="296"/>
      <c r="S1585" s="296"/>
      <c r="T1585" s="296"/>
      <c r="U1585" s="296"/>
      <c r="V1585" s="296" t="s">
        <v>1757</v>
      </c>
      <c r="W1585" s="296"/>
      <c r="X1585" s="296"/>
      <c r="Y1585" s="295"/>
      <c r="Z1585" s="295"/>
      <c r="AA1585" s="295"/>
      <c r="AB1585" s="294"/>
      <c r="AC1585" s="294"/>
    </row>
    <row r="1586" spans="1:29">
      <c r="A1586" s="286"/>
      <c r="B1586" s="286"/>
      <c r="C1586" s="286"/>
      <c r="D1586" s="286"/>
      <c r="E1586" s="286"/>
      <c r="F1586" s="286"/>
      <c r="G1586" s="286"/>
      <c r="H1586" s="286"/>
      <c r="I1586" s="295"/>
      <c r="J1586" s="295"/>
      <c r="K1586" s="295"/>
      <c r="L1586" s="295"/>
      <c r="M1586" s="295"/>
      <c r="N1586" s="295"/>
      <c r="O1586" s="295"/>
      <c r="P1586" s="295"/>
      <c r="Q1586" s="295"/>
      <c r="R1586" s="295"/>
      <c r="S1586" s="295"/>
      <c r="T1586" s="295"/>
      <c r="U1586" s="295"/>
      <c r="V1586" s="295"/>
      <c r="W1586" s="295"/>
      <c r="X1586" s="295"/>
      <c r="Y1586" s="295"/>
      <c r="Z1586" s="295"/>
      <c r="AA1586" s="295"/>
      <c r="AB1586" s="294"/>
      <c r="AC1586" s="294"/>
    </row>
    <row r="1587" spans="1:29">
      <c r="A1587" s="286"/>
      <c r="B1587" s="286"/>
      <c r="C1587" s="286"/>
      <c r="D1587" s="286" t="s">
        <v>1734</v>
      </c>
      <c r="E1587" s="286"/>
      <c r="F1587" s="286"/>
      <c r="G1587" s="286"/>
      <c r="H1587" s="286"/>
      <c r="I1587" s="295"/>
      <c r="J1587" s="296" t="s">
        <v>1758</v>
      </c>
      <c r="K1587" s="295"/>
      <c r="L1587" s="295"/>
      <c r="M1587" s="295" t="s">
        <v>1751</v>
      </c>
      <c r="N1587" s="295"/>
      <c r="O1587" s="295"/>
      <c r="P1587" s="295"/>
      <c r="Q1587" s="295"/>
      <c r="R1587" s="295"/>
      <c r="S1587" s="295"/>
      <c r="T1587" s="295"/>
      <c r="U1587" s="295"/>
      <c r="V1587" s="295"/>
      <c r="W1587" s="295"/>
      <c r="X1587" s="295"/>
      <c r="Y1587" s="295"/>
      <c r="Z1587" s="295"/>
      <c r="AA1587" s="295"/>
      <c r="AB1587" s="294"/>
      <c r="AC1587" s="294"/>
    </row>
    <row r="1588" spans="1:29">
      <c r="A1588" s="286"/>
      <c r="B1588" s="286"/>
      <c r="C1588" s="286"/>
      <c r="D1588" s="286"/>
      <c r="E1588" s="286"/>
      <c r="F1588" s="286"/>
      <c r="G1588" s="286"/>
      <c r="H1588" s="286"/>
      <c r="I1588" s="295"/>
      <c r="J1588" s="295"/>
      <c r="K1588" s="295"/>
      <c r="L1588" s="295"/>
      <c r="M1588" s="295"/>
      <c r="N1588" s="295"/>
      <c r="O1588" s="295"/>
      <c r="P1588" s="295"/>
      <c r="Q1588" s="295"/>
      <c r="R1588" s="295"/>
      <c r="S1588" s="295"/>
      <c r="T1588" s="295"/>
      <c r="U1588" s="295"/>
      <c r="V1588" s="295"/>
      <c r="W1588" s="295"/>
      <c r="X1588" s="295"/>
      <c r="Y1588" s="295"/>
      <c r="Z1588" s="295"/>
      <c r="AA1588" s="295"/>
      <c r="AB1588" s="294"/>
      <c r="AC1588" s="294"/>
    </row>
    <row r="1589" spans="1:29">
      <c r="A1589" s="286"/>
      <c r="B1589" s="286"/>
      <c r="C1589" s="297"/>
      <c r="D1589" s="297" t="s">
        <v>1753</v>
      </c>
      <c r="E1589" s="297"/>
      <c r="F1589" s="297"/>
      <c r="G1589" s="297"/>
      <c r="H1589" s="297"/>
      <c r="I1589" s="298"/>
      <c r="J1589" s="299" t="s">
        <v>1758</v>
      </c>
      <c r="K1589" s="295"/>
      <c r="L1589" s="295"/>
      <c r="M1589" s="295" t="s">
        <v>1754</v>
      </c>
      <c r="N1589" s="295"/>
      <c r="O1589" s="295"/>
      <c r="P1589" s="295"/>
      <c r="Q1589" s="295"/>
      <c r="R1589" s="295"/>
      <c r="S1589" s="295"/>
      <c r="T1589" s="295"/>
      <c r="U1589" s="295"/>
      <c r="V1589" s="295"/>
      <c r="W1589" s="295"/>
      <c r="X1589" s="295"/>
      <c r="Y1589" s="295"/>
      <c r="Z1589" s="295"/>
      <c r="AA1589" s="295"/>
      <c r="AB1589" s="294"/>
      <c r="AC1589" s="294"/>
    </row>
    <row r="1590" spans="1:29">
      <c r="A1590" s="286"/>
      <c r="B1590" s="286"/>
      <c r="C1590" s="297"/>
      <c r="D1590" s="297" t="s">
        <v>1752</v>
      </c>
      <c r="E1590" s="297"/>
      <c r="F1590" s="297"/>
      <c r="G1590" s="297"/>
      <c r="H1590" s="297"/>
      <c r="I1590" s="298"/>
      <c r="J1590" s="300"/>
      <c r="K1590" s="295"/>
      <c r="L1590" s="295"/>
      <c r="M1590" s="295"/>
      <c r="N1590" s="295"/>
      <c r="O1590" s="295"/>
      <c r="P1590" s="295"/>
      <c r="Q1590" s="295"/>
      <c r="R1590" s="295"/>
      <c r="S1590" s="295"/>
      <c r="T1590" s="295"/>
      <c r="U1590" s="295"/>
      <c r="V1590" s="295"/>
      <c r="W1590" s="295"/>
      <c r="X1590" s="295"/>
      <c r="Y1590" s="295"/>
      <c r="Z1590" s="295"/>
      <c r="AA1590" s="295"/>
      <c r="AB1590" s="294"/>
      <c r="AC1590" s="294"/>
    </row>
    <row r="1591" spans="1:29">
      <c r="A1591" s="293"/>
      <c r="B1591" s="293"/>
      <c r="C1591" s="301"/>
      <c r="D1591" s="301"/>
      <c r="E1591" s="301"/>
      <c r="F1591" s="301"/>
      <c r="G1591" s="301"/>
      <c r="H1591" s="301"/>
      <c r="I1591" s="302"/>
      <c r="J1591" s="303"/>
      <c r="K1591" s="303"/>
      <c r="L1591" s="303"/>
      <c r="M1591" s="303"/>
      <c r="N1591" s="303"/>
      <c r="O1591" s="303"/>
      <c r="P1591" s="303"/>
      <c r="Q1591" s="303"/>
      <c r="R1591" s="303"/>
      <c r="S1591" s="303"/>
      <c r="T1591" s="303"/>
      <c r="U1591" s="303"/>
      <c r="V1591" s="303"/>
      <c r="W1591" s="303"/>
      <c r="X1591" s="303"/>
      <c r="Y1591" s="303"/>
      <c r="Z1591" s="303"/>
      <c r="AA1591" s="303"/>
      <c r="AB1591" s="294"/>
      <c r="AC1591" s="294"/>
    </row>
    <row r="1592" spans="1:29">
      <c r="D1592" s="292" t="s">
        <v>39</v>
      </c>
      <c r="M1592" s="292" t="s">
        <v>1759</v>
      </c>
      <c r="N1592" s="292"/>
      <c r="O1592" s="292"/>
      <c r="P1592" s="292"/>
      <c r="Q1592" s="292"/>
      <c r="R1592" s="292"/>
      <c r="S1592" s="292"/>
      <c r="T1592" s="292"/>
      <c r="U1592" s="292"/>
      <c r="V1592" s="292"/>
      <c r="W1592" s="292"/>
      <c r="X1592" s="292"/>
    </row>
    <row r="1593" spans="1:29">
      <c r="M1593" s="292"/>
      <c r="N1593" s="292"/>
      <c r="O1593" s="292"/>
      <c r="P1593" s="292"/>
      <c r="Q1593" s="292"/>
      <c r="R1593" s="292"/>
      <c r="S1593" s="292"/>
      <c r="T1593" s="292"/>
      <c r="U1593" s="292"/>
      <c r="V1593" s="292"/>
      <c r="W1593" s="292"/>
      <c r="X1593" s="292"/>
    </row>
  </sheetData>
  <mergeCells count="3573">
    <mergeCell ref="A913:I913"/>
    <mergeCell ref="J913:N913"/>
    <mergeCell ref="O913:S913"/>
    <mergeCell ref="T913:X913"/>
    <mergeCell ref="Y913:AC913"/>
    <mergeCell ref="AD913:AH913"/>
    <mergeCell ref="A902:I902"/>
    <mergeCell ref="J902:N902"/>
    <mergeCell ref="O902:S902"/>
    <mergeCell ref="T902:X902"/>
    <mergeCell ref="Y902:AC902"/>
    <mergeCell ref="AD902:AH902"/>
    <mergeCell ref="A905:I905"/>
    <mergeCell ref="J905:N905"/>
    <mergeCell ref="O905:S905"/>
    <mergeCell ref="T905:X905"/>
    <mergeCell ref="Y905:AC905"/>
    <mergeCell ref="AD905:AH905"/>
    <mergeCell ref="A906:I906"/>
    <mergeCell ref="J906:N906"/>
    <mergeCell ref="O906:S906"/>
    <mergeCell ref="T906:X906"/>
    <mergeCell ref="Y906:AC906"/>
    <mergeCell ref="AD906:AH906"/>
    <mergeCell ref="AD904:AH904"/>
    <mergeCell ref="A904:I904"/>
    <mergeCell ref="J904:N904"/>
    <mergeCell ref="A1360:P1360"/>
    <mergeCell ref="Q1360:Y1360"/>
    <mergeCell ref="Z1360:AH1360"/>
    <mergeCell ref="A1361:P1361"/>
    <mergeCell ref="Q1361:Y1361"/>
    <mergeCell ref="Z1361:AH1361"/>
    <mergeCell ref="A1362:P1362"/>
    <mergeCell ref="Q1362:Y1362"/>
    <mergeCell ref="Z1350:AH1350"/>
    <mergeCell ref="A1352:P1352"/>
    <mergeCell ref="Q1352:Y1352"/>
    <mergeCell ref="Z1352:AH1352"/>
    <mergeCell ref="Q1351:Y1351"/>
    <mergeCell ref="Z1351:AH1351"/>
    <mergeCell ref="A1353:P1353"/>
    <mergeCell ref="Q1353:Y1353"/>
    <mergeCell ref="Z1353:AH1353"/>
    <mergeCell ref="A1354:P1354"/>
    <mergeCell ref="Q1354:Y1354"/>
    <mergeCell ref="Z1354:AH1354"/>
    <mergeCell ref="A1358:P1358"/>
    <mergeCell ref="Q1358:Y1358"/>
    <mergeCell ref="Z1358:AH1358"/>
    <mergeCell ref="A1359:P1359"/>
    <mergeCell ref="Q1359:Y1359"/>
    <mergeCell ref="Z1359:AH1359"/>
    <mergeCell ref="Z1362:AH1362"/>
    <mergeCell ref="A1247:N1247"/>
    <mergeCell ref="O1247:X1247"/>
    <mergeCell ref="Y1247:AH1247"/>
    <mergeCell ref="A1248:N1248"/>
    <mergeCell ref="O1248:X1248"/>
    <mergeCell ref="Y1248:AH1248"/>
    <mergeCell ref="A1249:N1249"/>
    <mergeCell ref="O1249:X1249"/>
    <mergeCell ref="Y1249:AH1249"/>
    <mergeCell ref="A1250:N1250"/>
    <mergeCell ref="O1250:X1250"/>
    <mergeCell ref="Y1250:AH1250"/>
    <mergeCell ref="A1252:N1253"/>
    <mergeCell ref="A1346:P1346"/>
    <mergeCell ref="Q1346:Y1346"/>
    <mergeCell ref="Z1346:AH1346"/>
    <mergeCell ref="A1398:T1398"/>
    <mergeCell ref="U1398:AA1398"/>
    <mergeCell ref="AB1398:AH1398"/>
    <mergeCell ref="O1252:AH1252"/>
    <mergeCell ref="O1253:X1253"/>
    <mergeCell ref="Y1253:AH1253"/>
    <mergeCell ref="A1254:N1254"/>
    <mergeCell ref="O1254:X1254"/>
    <mergeCell ref="Y1254:AH1254"/>
    <mergeCell ref="A1255:N1255"/>
    <mergeCell ref="O1255:X1255"/>
    <mergeCell ref="Y1255:AH1255"/>
    <mergeCell ref="A1256:N1256"/>
    <mergeCell ref="O1256:X1256"/>
    <mergeCell ref="Y1256:AH1256"/>
    <mergeCell ref="A1257:N1257"/>
    <mergeCell ref="A1213:AH1213"/>
    <mergeCell ref="AA1237:AH1237"/>
    <mergeCell ref="A1238:R1238"/>
    <mergeCell ref="S1238:Z1238"/>
    <mergeCell ref="AA1238:AH1238"/>
    <mergeCell ref="A1239:R1239"/>
    <mergeCell ref="S1239:Z1239"/>
    <mergeCell ref="AA1239:AH1239"/>
    <mergeCell ref="A1243:N1244"/>
    <mergeCell ref="O1243:AH1243"/>
    <mergeCell ref="O1244:X1244"/>
    <mergeCell ref="Y1244:AH1244"/>
    <mergeCell ref="A1245:N1245"/>
    <mergeCell ref="O1245:X1245"/>
    <mergeCell ref="Y1245:AH1245"/>
    <mergeCell ref="A1246:N1246"/>
    <mergeCell ref="O1246:X1246"/>
    <mergeCell ref="Y1246:AH1246"/>
    <mergeCell ref="A1212:AH1212"/>
    <mergeCell ref="A1260:AH1260"/>
    <mergeCell ref="A1217:AH1217"/>
    <mergeCell ref="A1365:AH1365"/>
    <mergeCell ref="A1394:T1394"/>
    <mergeCell ref="U1394:AA1394"/>
    <mergeCell ref="AB1394:AH1394"/>
    <mergeCell ref="A1395:T1395"/>
    <mergeCell ref="U1395:AA1395"/>
    <mergeCell ref="AB1395:AH1395"/>
    <mergeCell ref="A1396:T1396"/>
    <mergeCell ref="U1396:AA1396"/>
    <mergeCell ref="AB1396:AH1396"/>
    <mergeCell ref="A1397:T1397"/>
    <mergeCell ref="U1397:AA1397"/>
    <mergeCell ref="AB1397:AH1397"/>
    <mergeCell ref="A1233:R1233"/>
    <mergeCell ref="S1233:Z1233"/>
    <mergeCell ref="AA1233:AH1233"/>
    <mergeCell ref="A1234:R1234"/>
    <mergeCell ref="S1234:Z1234"/>
    <mergeCell ref="AA1234:AH1234"/>
    <mergeCell ref="A1235:R1235"/>
    <mergeCell ref="S1235:Z1235"/>
    <mergeCell ref="AA1235:AH1235"/>
    <mergeCell ref="A1236:R1236"/>
    <mergeCell ref="S1236:Z1236"/>
    <mergeCell ref="AA1236:AH1236"/>
    <mergeCell ref="A1237:R1237"/>
    <mergeCell ref="A1284:AH1284"/>
    <mergeCell ref="A1351:P1351"/>
    <mergeCell ref="S1237:Z1237"/>
    <mergeCell ref="A1115:P1115"/>
    <mergeCell ref="Q1115:Y1115"/>
    <mergeCell ref="Z1115:AH1115"/>
    <mergeCell ref="A1114:P1114"/>
    <mergeCell ref="Q1114:Y1114"/>
    <mergeCell ref="Z1114:AH1114"/>
    <mergeCell ref="A853:AH853"/>
    <mergeCell ref="A1106:P1106"/>
    <mergeCell ref="Q1106:Y1106"/>
    <mergeCell ref="Z1106:AH1106"/>
    <mergeCell ref="A1107:P1107"/>
    <mergeCell ref="Q1107:Y1107"/>
    <mergeCell ref="Z1107:AH1107"/>
    <mergeCell ref="A1109:P1109"/>
    <mergeCell ref="Q1109:Y1109"/>
    <mergeCell ref="Z1109:AH1109"/>
    <mergeCell ref="A1110:P1110"/>
    <mergeCell ref="Q1110:Y1110"/>
    <mergeCell ref="Z1110:AH1110"/>
    <mergeCell ref="A1111:P1111"/>
    <mergeCell ref="Q1111:Y1111"/>
    <mergeCell ref="Z1111:AH1111"/>
    <mergeCell ref="A1113:P1113"/>
    <mergeCell ref="Q1113:Y1113"/>
    <mergeCell ref="Z1113:AH1113"/>
    <mergeCell ref="A1108:P1108"/>
    <mergeCell ref="Q1108:Y1108"/>
    <mergeCell ref="Z1108:AH1108"/>
    <mergeCell ref="A1112:P1112"/>
    <mergeCell ref="Q1112:Y1112"/>
    <mergeCell ref="Z1112:AH1112"/>
    <mergeCell ref="A1089:L1089"/>
    <mergeCell ref="A1188:J1188"/>
    <mergeCell ref="K1188:N1188"/>
    <mergeCell ref="O1188:R1188"/>
    <mergeCell ref="S1188:V1188"/>
    <mergeCell ref="W1188:Z1188"/>
    <mergeCell ref="AA1188:AD1188"/>
    <mergeCell ref="AE1188:AH1188"/>
    <mergeCell ref="A1196:S1196"/>
    <mergeCell ref="T1196:AH1196"/>
    <mergeCell ref="A1197:S1197"/>
    <mergeCell ref="T1197:AH1197"/>
    <mergeCell ref="A1198:S1198"/>
    <mergeCell ref="T1198:AH1198"/>
    <mergeCell ref="A1189:J1189"/>
    <mergeCell ref="K1189:N1189"/>
    <mergeCell ref="O1189:R1189"/>
    <mergeCell ref="S1189:V1189"/>
    <mergeCell ref="W1189:Z1189"/>
    <mergeCell ref="AA1189:AD1189"/>
    <mergeCell ref="AE1189:AH1189"/>
    <mergeCell ref="A1190:J1190"/>
    <mergeCell ref="K1190:N1190"/>
    <mergeCell ref="O1190:R1190"/>
    <mergeCell ref="S1190:V1190"/>
    <mergeCell ref="W1190:Z1190"/>
    <mergeCell ref="AA1190:AD1190"/>
    <mergeCell ref="AE1190:AH1190"/>
    <mergeCell ref="A1192:AH1193"/>
    <mergeCell ref="A1195:S1195"/>
    <mergeCell ref="T1195:AH1195"/>
    <mergeCell ref="A1174:N1174"/>
    <mergeCell ref="O1174:X1174"/>
    <mergeCell ref="Y1174:AH1174"/>
    <mergeCell ref="A1175:N1175"/>
    <mergeCell ref="O1175:X1175"/>
    <mergeCell ref="Y1175:AH1175"/>
    <mergeCell ref="A1176:N1176"/>
    <mergeCell ref="O1176:X1176"/>
    <mergeCell ref="Y1176:AH1176"/>
    <mergeCell ref="A1184:J1187"/>
    <mergeCell ref="K1184:V1184"/>
    <mergeCell ref="W1184:AH1184"/>
    <mergeCell ref="K1185:V1185"/>
    <mergeCell ref="W1185:AH1185"/>
    <mergeCell ref="K1186:N1187"/>
    <mergeCell ref="O1186:R1187"/>
    <mergeCell ref="S1186:V1187"/>
    <mergeCell ref="W1186:Z1187"/>
    <mergeCell ref="AA1186:AD1187"/>
    <mergeCell ref="AE1186:AH1187"/>
    <mergeCell ref="A1160:N1160"/>
    <mergeCell ref="O1160:S1160"/>
    <mergeCell ref="T1160:X1160"/>
    <mergeCell ref="Y1160:AC1160"/>
    <mergeCell ref="AD1160:AH1160"/>
    <mergeCell ref="A1162:AH1164"/>
    <mergeCell ref="A1168:N1170"/>
    <mergeCell ref="O1168:AH1168"/>
    <mergeCell ref="O1169:X1170"/>
    <mergeCell ref="Y1169:AH1170"/>
    <mergeCell ref="A1171:N1171"/>
    <mergeCell ref="O1171:X1171"/>
    <mergeCell ref="Y1171:AH1171"/>
    <mergeCell ref="A1172:N1172"/>
    <mergeCell ref="O1172:X1172"/>
    <mergeCell ref="Y1172:AH1172"/>
    <mergeCell ref="A1173:N1173"/>
    <mergeCell ref="O1173:X1173"/>
    <mergeCell ref="Y1173:AH1173"/>
    <mergeCell ref="A1156:N1156"/>
    <mergeCell ref="O1156:S1156"/>
    <mergeCell ref="T1156:X1156"/>
    <mergeCell ref="Y1156:AC1156"/>
    <mergeCell ref="AD1156:AH1156"/>
    <mergeCell ref="A1157:N1157"/>
    <mergeCell ref="O1157:S1157"/>
    <mergeCell ref="T1157:X1157"/>
    <mergeCell ref="Y1157:AC1157"/>
    <mergeCell ref="AD1157:AH1157"/>
    <mergeCell ref="A1158:N1158"/>
    <mergeCell ref="O1158:S1158"/>
    <mergeCell ref="T1158:X1158"/>
    <mergeCell ref="Y1158:AC1158"/>
    <mergeCell ref="AD1158:AH1158"/>
    <mergeCell ref="A1159:N1159"/>
    <mergeCell ref="O1159:S1159"/>
    <mergeCell ref="T1159:X1159"/>
    <mergeCell ref="Y1159:AC1159"/>
    <mergeCell ref="AD1159:AH1159"/>
    <mergeCell ref="A1152:N1152"/>
    <mergeCell ref="O1152:S1152"/>
    <mergeCell ref="T1152:X1152"/>
    <mergeCell ref="Y1152:AC1152"/>
    <mergeCell ref="AD1152:AH1152"/>
    <mergeCell ref="A1153:N1153"/>
    <mergeCell ref="O1153:S1153"/>
    <mergeCell ref="T1153:X1153"/>
    <mergeCell ref="Y1153:AC1153"/>
    <mergeCell ref="AD1153:AH1153"/>
    <mergeCell ref="A1154:N1154"/>
    <mergeCell ref="O1154:S1154"/>
    <mergeCell ref="T1154:X1154"/>
    <mergeCell ref="Y1154:AC1154"/>
    <mergeCell ref="AD1154:AH1154"/>
    <mergeCell ref="A1155:N1155"/>
    <mergeCell ref="O1155:S1155"/>
    <mergeCell ref="T1155:X1155"/>
    <mergeCell ref="Y1155:AC1155"/>
    <mergeCell ref="AD1155:AH1155"/>
    <mergeCell ref="A1141:L1141"/>
    <mergeCell ref="M1141:S1141"/>
    <mergeCell ref="T1141:Z1141"/>
    <mergeCell ref="AA1141:AH1141"/>
    <mergeCell ref="A1142:L1142"/>
    <mergeCell ref="M1142:S1142"/>
    <mergeCell ref="T1142:Z1142"/>
    <mergeCell ref="AA1142:AH1142"/>
    <mergeCell ref="A1143:L1143"/>
    <mergeCell ref="M1143:S1143"/>
    <mergeCell ref="T1143:Z1143"/>
    <mergeCell ref="AA1143:AH1143"/>
    <mergeCell ref="A1146:N1151"/>
    <mergeCell ref="O1146:X1147"/>
    <mergeCell ref="Y1146:AH1147"/>
    <mergeCell ref="O1148:X1149"/>
    <mergeCell ref="Y1148:AH1149"/>
    <mergeCell ref="O1150:S1151"/>
    <mergeCell ref="T1150:X1151"/>
    <mergeCell ref="Y1150:AC1151"/>
    <mergeCell ref="AD1150:AH1151"/>
    <mergeCell ref="A1136:L1136"/>
    <mergeCell ref="M1136:S1136"/>
    <mergeCell ref="T1136:Z1136"/>
    <mergeCell ref="AA1136:AH1136"/>
    <mergeCell ref="A1137:L1137"/>
    <mergeCell ref="M1137:S1137"/>
    <mergeCell ref="T1137:Z1137"/>
    <mergeCell ref="AA1137:AH1137"/>
    <mergeCell ref="A1138:L1138"/>
    <mergeCell ref="M1138:S1138"/>
    <mergeCell ref="T1138:Z1138"/>
    <mergeCell ref="AA1138:AH1138"/>
    <mergeCell ref="A1139:L1139"/>
    <mergeCell ref="M1139:S1139"/>
    <mergeCell ref="T1139:Z1139"/>
    <mergeCell ref="AA1139:AH1139"/>
    <mergeCell ref="A1140:L1140"/>
    <mergeCell ref="M1140:S1140"/>
    <mergeCell ref="T1140:Z1140"/>
    <mergeCell ref="AA1140:AH1140"/>
    <mergeCell ref="A1116:P1116"/>
    <mergeCell ref="Q1116:Y1116"/>
    <mergeCell ref="Z1116:AH1116"/>
    <mergeCell ref="A1117:P1117"/>
    <mergeCell ref="Q1117:Y1117"/>
    <mergeCell ref="Z1117:AH1117"/>
    <mergeCell ref="A1119:P1119"/>
    <mergeCell ref="Q1119:Y1119"/>
    <mergeCell ref="Z1119:AH1119"/>
    <mergeCell ref="A1126:AH1129"/>
    <mergeCell ref="A1133:L1134"/>
    <mergeCell ref="M1133:Z1133"/>
    <mergeCell ref="AA1133:AH1134"/>
    <mergeCell ref="M1134:S1134"/>
    <mergeCell ref="T1134:Z1134"/>
    <mergeCell ref="A1135:L1135"/>
    <mergeCell ref="M1135:S1135"/>
    <mergeCell ref="T1135:Z1135"/>
    <mergeCell ref="AA1135:AH1135"/>
    <mergeCell ref="A1118:P1118"/>
    <mergeCell ref="Q1118:Y1118"/>
    <mergeCell ref="Z1118:AH1118"/>
    <mergeCell ref="A1120:P1120"/>
    <mergeCell ref="Q1120:Y1120"/>
    <mergeCell ref="Z1120:AH1120"/>
    <mergeCell ref="A1122:AH1122"/>
    <mergeCell ref="M1089:W1089"/>
    <mergeCell ref="X1089:AH1089"/>
    <mergeCell ref="A1090:L1090"/>
    <mergeCell ref="M1090:W1090"/>
    <mergeCell ref="X1090:AH1090"/>
    <mergeCell ref="A1092:AH1094"/>
    <mergeCell ref="A1101:P1102"/>
    <mergeCell ref="Q1101:Y1102"/>
    <mergeCell ref="Z1101:AH1102"/>
    <mergeCell ref="A1103:P1103"/>
    <mergeCell ref="Q1103:Y1103"/>
    <mergeCell ref="Z1103:AH1103"/>
    <mergeCell ref="A1104:P1104"/>
    <mergeCell ref="Q1104:Y1104"/>
    <mergeCell ref="Z1104:AH1104"/>
    <mergeCell ref="A1105:P1105"/>
    <mergeCell ref="Q1105:Y1105"/>
    <mergeCell ref="Z1105:AH1105"/>
    <mergeCell ref="A1083:L1083"/>
    <mergeCell ref="M1083:W1083"/>
    <mergeCell ref="X1083:AH1083"/>
    <mergeCell ref="A1084:L1084"/>
    <mergeCell ref="M1084:W1084"/>
    <mergeCell ref="X1084:AH1084"/>
    <mergeCell ref="A1085:L1085"/>
    <mergeCell ref="M1085:W1085"/>
    <mergeCell ref="X1085:AH1085"/>
    <mergeCell ref="A1086:L1086"/>
    <mergeCell ref="M1086:W1086"/>
    <mergeCell ref="X1086:AH1086"/>
    <mergeCell ref="A1087:L1087"/>
    <mergeCell ref="M1087:W1087"/>
    <mergeCell ref="X1087:AH1087"/>
    <mergeCell ref="A1088:L1088"/>
    <mergeCell ref="M1088:W1088"/>
    <mergeCell ref="X1088:AH1088"/>
    <mergeCell ref="A1076:L1077"/>
    <mergeCell ref="M1076:W1077"/>
    <mergeCell ref="X1076:AH1077"/>
    <mergeCell ref="A1078:L1078"/>
    <mergeCell ref="M1078:W1078"/>
    <mergeCell ref="X1078:AH1078"/>
    <mergeCell ref="A1079:L1079"/>
    <mergeCell ref="M1079:W1079"/>
    <mergeCell ref="X1079:AH1079"/>
    <mergeCell ref="A1080:L1080"/>
    <mergeCell ref="M1080:W1080"/>
    <mergeCell ref="X1080:AH1080"/>
    <mergeCell ref="A1081:L1081"/>
    <mergeCell ref="M1081:W1081"/>
    <mergeCell ref="X1081:AH1081"/>
    <mergeCell ref="A1082:L1082"/>
    <mergeCell ref="M1082:W1082"/>
    <mergeCell ref="X1082:AH1082"/>
    <mergeCell ref="A1057:H1057"/>
    <mergeCell ref="I1057:P1057"/>
    <mergeCell ref="Q1057:X1057"/>
    <mergeCell ref="Y1057:AG1057"/>
    <mergeCell ref="A1063:AH1066"/>
    <mergeCell ref="A1070:L1071"/>
    <mergeCell ref="M1070:W1071"/>
    <mergeCell ref="X1070:AH1071"/>
    <mergeCell ref="A1072:L1073"/>
    <mergeCell ref="M1072:W1073"/>
    <mergeCell ref="X1072:AH1073"/>
    <mergeCell ref="A1074:L1074"/>
    <mergeCell ref="M1074:W1074"/>
    <mergeCell ref="X1074:AH1074"/>
    <mergeCell ref="A1075:L1075"/>
    <mergeCell ref="M1075:W1075"/>
    <mergeCell ref="X1075:AH1075"/>
    <mergeCell ref="A1029:I1029"/>
    <mergeCell ref="J1029:N1029"/>
    <mergeCell ref="O1029:S1029"/>
    <mergeCell ref="T1029:X1029"/>
    <mergeCell ref="Y1029:AC1029"/>
    <mergeCell ref="AD1029:AH1029"/>
    <mergeCell ref="A1034:AH1035"/>
    <mergeCell ref="A1054:H1054"/>
    <mergeCell ref="I1054:P1054"/>
    <mergeCell ref="Q1054:X1054"/>
    <mergeCell ref="Y1054:AG1054"/>
    <mergeCell ref="A1055:H1055"/>
    <mergeCell ref="I1055:P1055"/>
    <mergeCell ref="Q1055:X1055"/>
    <mergeCell ref="Y1055:AG1055"/>
    <mergeCell ref="A1056:H1056"/>
    <mergeCell ref="I1056:P1056"/>
    <mergeCell ref="Q1056:X1056"/>
    <mergeCell ref="Y1056:AG1056"/>
    <mergeCell ref="A1037:AH1037"/>
    <mergeCell ref="A1038:AH1038"/>
    <mergeCell ref="A1048:AH1048"/>
    <mergeCell ref="A1039:AH1039"/>
    <mergeCell ref="A1040:AH1040"/>
    <mergeCell ref="A1041:AH1041"/>
    <mergeCell ref="A1042:AH1042"/>
    <mergeCell ref="A1043:AH1043"/>
    <mergeCell ref="A1044:AH1044"/>
    <mergeCell ref="A1045:AH1045"/>
    <mergeCell ref="A1025:AH1025"/>
    <mergeCell ref="A1026:I1026"/>
    <mergeCell ref="J1026:N1026"/>
    <mergeCell ref="O1026:S1026"/>
    <mergeCell ref="T1026:X1026"/>
    <mergeCell ref="Y1026:AC1026"/>
    <mergeCell ref="AD1026:AH1026"/>
    <mergeCell ref="A1027:I1027"/>
    <mergeCell ref="J1027:N1027"/>
    <mergeCell ref="O1027:S1027"/>
    <mergeCell ref="T1027:X1027"/>
    <mergeCell ref="Y1027:AC1027"/>
    <mergeCell ref="AD1027:AH1027"/>
    <mergeCell ref="A1028:I1028"/>
    <mergeCell ref="J1028:N1028"/>
    <mergeCell ref="O1028:S1028"/>
    <mergeCell ref="T1028:X1028"/>
    <mergeCell ref="Y1028:AC1028"/>
    <mergeCell ref="AD1028:AH1028"/>
    <mergeCell ref="A1022:I1022"/>
    <mergeCell ref="J1022:N1022"/>
    <mergeCell ref="O1022:S1022"/>
    <mergeCell ref="T1022:X1022"/>
    <mergeCell ref="Y1022:AC1022"/>
    <mergeCell ref="AD1022:AH1022"/>
    <mergeCell ref="A1023:I1023"/>
    <mergeCell ref="J1023:N1023"/>
    <mergeCell ref="O1023:S1023"/>
    <mergeCell ref="T1023:X1023"/>
    <mergeCell ref="Y1023:AC1023"/>
    <mergeCell ref="AD1023:AH1023"/>
    <mergeCell ref="A1024:I1024"/>
    <mergeCell ref="J1024:N1024"/>
    <mergeCell ref="O1024:S1024"/>
    <mergeCell ref="T1024:X1024"/>
    <mergeCell ref="Y1024:AC1024"/>
    <mergeCell ref="AD1024:AH1024"/>
    <mergeCell ref="A1018:I1018"/>
    <mergeCell ref="J1018:N1018"/>
    <mergeCell ref="O1018:S1018"/>
    <mergeCell ref="T1018:X1018"/>
    <mergeCell ref="Y1018:AC1018"/>
    <mergeCell ref="AD1018:AH1018"/>
    <mergeCell ref="A1019:I1019"/>
    <mergeCell ref="J1019:N1019"/>
    <mergeCell ref="O1019:S1019"/>
    <mergeCell ref="T1019:X1019"/>
    <mergeCell ref="Y1019:AC1019"/>
    <mergeCell ref="AD1019:AH1019"/>
    <mergeCell ref="A1020:AH1020"/>
    <mergeCell ref="A1021:I1021"/>
    <mergeCell ref="J1021:N1021"/>
    <mergeCell ref="O1021:S1021"/>
    <mergeCell ref="T1021:X1021"/>
    <mergeCell ref="Y1021:AC1021"/>
    <mergeCell ref="AD1021:AH1021"/>
    <mergeCell ref="A1011:I1014"/>
    <mergeCell ref="J1011:N1014"/>
    <mergeCell ref="O1011:S1014"/>
    <mergeCell ref="T1011:X1014"/>
    <mergeCell ref="Y1011:AC1014"/>
    <mergeCell ref="AD1011:AH1014"/>
    <mergeCell ref="A1015:AH1015"/>
    <mergeCell ref="A1016:I1016"/>
    <mergeCell ref="J1016:N1016"/>
    <mergeCell ref="O1016:S1016"/>
    <mergeCell ref="T1016:X1016"/>
    <mergeCell ref="Y1016:AC1016"/>
    <mergeCell ref="AD1016:AH1016"/>
    <mergeCell ref="A1017:I1017"/>
    <mergeCell ref="J1017:N1017"/>
    <mergeCell ref="O1017:S1017"/>
    <mergeCell ref="T1017:X1017"/>
    <mergeCell ref="Y1017:AC1017"/>
    <mergeCell ref="AD1017:AH1017"/>
    <mergeCell ref="A1006:I1006"/>
    <mergeCell ref="J1006:N1006"/>
    <mergeCell ref="O1006:S1006"/>
    <mergeCell ref="T1006:X1006"/>
    <mergeCell ref="Y1006:AC1006"/>
    <mergeCell ref="AD1006:AH1006"/>
    <mergeCell ref="A1008:I1008"/>
    <mergeCell ref="J1008:N1008"/>
    <mergeCell ref="O1008:S1008"/>
    <mergeCell ref="T1008:X1008"/>
    <mergeCell ref="Y1008:AC1008"/>
    <mergeCell ref="AD1008:AH1008"/>
    <mergeCell ref="A1000:I1000"/>
    <mergeCell ref="J1000:N1000"/>
    <mergeCell ref="O1000:S1000"/>
    <mergeCell ref="T1000:X1000"/>
    <mergeCell ref="Y1000:AC1000"/>
    <mergeCell ref="AD1000:AH1000"/>
    <mergeCell ref="A1001:I1001"/>
    <mergeCell ref="J1001:N1001"/>
    <mergeCell ref="O1001:S1001"/>
    <mergeCell ref="T1001:X1001"/>
    <mergeCell ref="Y1001:AC1001"/>
    <mergeCell ref="AD1001:AH1001"/>
    <mergeCell ref="A1002:AH1002"/>
    <mergeCell ref="A1005:I1005"/>
    <mergeCell ref="J1005:N1005"/>
    <mergeCell ref="O1005:S1005"/>
    <mergeCell ref="T1005:X1005"/>
    <mergeCell ref="Y1005:AC1005"/>
    <mergeCell ref="AD1005:AH1005"/>
    <mergeCell ref="A1003:I1003"/>
    <mergeCell ref="J1003:N1003"/>
    <mergeCell ref="O1003:S1003"/>
    <mergeCell ref="T1003:X1003"/>
    <mergeCell ref="Y1003:AC1003"/>
    <mergeCell ref="AD1003:AH1003"/>
    <mergeCell ref="A1004:I1004"/>
    <mergeCell ref="A992:I995"/>
    <mergeCell ref="J992:N995"/>
    <mergeCell ref="O992:S995"/>
    <mergeCell ref="T992:X995"/>
    <mergeCell ref="Y992:AC995"/>
    <mergeCell ref="AD992:AH995"/>
    <mergeCell ref="A996:AH996"/>
    <mergeCell ref="A997:I997"/>
    <mergeCell ref="J997:N997"/>
    <mergeCell ref="O997:S997"/>
    <mergeCell ref="T997:X997"/>
    <mergeCell ref="Y997:AC997"/>
    <mergeCell ref="AD997:AH997"/>
    <mergeCell ref="A999:I999"/>
    <mergeCell ref="J999:N999"/>
    <mergeCell ref="O999:S999"/>
    <mergeCell ref="T999:X999"/>
    <mergeCell ref="Y999:AC999"/>
    <mergeCell ref="AD999:AH999"/>
    <mergeCell ref="A998:I998"/>
    <mergeCell ref="J998:N998"/>
    <mergeCell ref="O998:S998"/>
    <mergeCell ref="T998:X998"/>
    <mergeCell ref="Y998:AC998"/>
    <mergeCell ref="AD998:AH998"/>
    <mergeCell ref="T1004:X1004"/>
    <mergeCell ref="A983:F984"/>
    <mergeCell ref="G983:L984"/>
    <mergeCell ref="M983:R984"/>
    <mergeCell ref="S983:X984"/>
    <mergeCell ref="Y983:AD984"/>
    <mergeCell ref="AE983:AH984"/>
    <mergeCell ref="A985:F986"/>
    <mergeCell ref="G985:L986"/>
    <mergeCell ref="M985:R986"/>
    <mergeCell ref="S985:X986"/>
    <mergeCell ref="Y985:AD986"/>
    <mergeCell ref="AE985:AH986"/>
    <mergeCell ref="A987:F988"/>
    <mergeCell ref="G987:L988"/>
    <mergeCell ref="M987:R988"/>
    <mergeCell ref="S987:X988"/>
    <mergeCell ref="Y987:AD988"/>
    <mergeCell ref="AE987:AH988"/>
    <mergeCell ref="A977:F978"/>
    <mergeCell ref="G977:L978"/>
    <mergeCell ref="M977:R978"/>
    <mergeCell ref="S977:X978"/>
    <mergeCell ref="Y977:AD978"/>
    <mergeCell ref="AE977:AH978"/>
    <mergeCell ref="A979:F980"/>
    <mergeCell ref="G979:L980"/>
    <mergeCell ref="M979:R980"/>
    <mergeCell ref="S979:X980"/>
    <mergeCell ref="Y979:AD980"/>
    <mergeCell ref="AE979:AH980"/>
    <mergeCell ref="A981:F982"/>
    <mergeCell ref="G981:L982"/>
    <mergeCell ref="M981:R982"/>
    <mergeCell ref="S981:X982"/>
    <mergeCell ref="Y981:AD982"/>
    <mergeCell ref="AE981:AH982"/>
    <mergeCell ref="A948:N949"/>
    <mergeCell ref="O948:X949"/>
    <mergeCell ref="Y948:AH949"/>
    <mergeCell ref="A950:N951"/>
    <mergeCell ref="O950:X951"/>
    <mergeCell ref="Y950:AH951"/>
    <mergeCell ref="A952:N953"/>
    <mergeCell ref="O952:X953"/>
    <mergeCell ref="Y952:AH953"/>
    <mergeCell ref="A954:N955"/>
    <mergeCell ref="O954:X955"/>
    <mergeCell ref="Y954:AH955"/>
    <mergeCell ref="A956:N957"/>
    <mergeCell ref="O956:X957"/>
    <mergeCell ref="Y956:AH957"/>
    <mergeCell ref="A958:N959"/>
    <mergeCell ref="O958:X959"/>
    <mergeCell ref="Y958:AH959"/>
    <mergeCell ref="A930:N931"/>
    <mergeCell ref="O930:X931"/>
    <mergeCell ref="Y930:AH931"/>
    <mergeCell ref="A933:AH933"/>
    <mergeCell ref="A935:N936"/>
    <mergeCell ref="O935:X936"/>
    <mergeCell ref="Y935:AH936"/>
    <mergeCell ref="A937:N938"/>
    <mergeCell ref="O937:X938"/>
    <mergeCell ref="Y937:AH938"/>
    <mergeCell ref="A940:AH940"/>
    <mergeCell ref="A942:AH942"/>
    <mergeCell ref="A944:N945"/>
    <mergeCell ref="O944:X945"/>
    <mergeCell ref="Y944:AH945"/>
    <mergeCell ref="A946:N947"/>
    <mergeCell ref="O946:X947"/>
    <mergeCell ref="Y946:AH947"/>
    <mergeCell ref="A916:AH916"/>
    <mergeCell ref="A918:N919"/>
    <mergeCell ref="O918:X919"/>
    <mergeCell ref="Y918:AH919"/>
    <mergeCell ref="A920:N921"/>
    <mergeCell ref="O920:X921"/>
    <mergeCell ref="Y920:AH921"/>
    <mergeCell ref="A922:N923"/>
    <mergeCell ref="O922:X923"/>
    <mergeCell ref="Y922:AH923"/>
    <mergeCell ref="A924:N925"/>
    <mergeCell ref="O924:X925"/>
    <mergeCell ref="Y924:AH925"/>
    <mergeCell ref="A926:N927"/>
    <mergeCell ref="O926:X927"/>
    <mergeCell ref="Y926:AH927"/>
    <mergeCell ref="A928:N929"/>
    <mergeCell ref="O928:X929"/>
    <mergeCell ref="Y928:AH929"/>
    <mergeCell ref="A825:I825"/>
    <mergeCell ref="J825:N825"/>
    <mergeCell ref="O825:S825"/>
    <mergeCell ref="T825:X825"/>
    <mergeCell ref="Y825:AC825"/>
    <mergeCell ref="AD825:AH825"/>
    <mergeCell ref="A826:I826"/>
    <mergeCell ref="J826:N826"/>
    <mergeCell ref="O826:S826"/>
    <mergeCell ref="T826:X826"/>
    <mergeCell ref="Y826:AC826"/>
    <mergeCell ref="AD826:AH826"/>
    <mergeCell ref="A828:AH830"/>
    <mergeCell ref="A836:AH837"/>
    <mergeCell ref="A841:AH842"/>
    <mergeCell ref="A844:AH845"/>
    <mergeCell ref="A851:AH851"/>
    <mergeCell ref="A822:I822"/>
    <mergeCell ref="J822:N822"/>
    <mergeCell ref="O822:S822"/>
    <mergeCell ref="T822:X822"/>
    <mergeCell ref="Y822:AC822"/>
    <mergeCell ref="AD822:AH822"/>
    <mergeCell ref="A823:I823"/>
    <mergeCell ref="J823:N823"/>
    <mergeCell ref="O823:S823"/>
    <mergeCell ref="T823:X823"/>
    <mergeCell ref="Y823:AC823"/>
    <mergeCell ref="AD823:AH823"/>
    <mergeCell ref="A824:I824"/>
    <mergeCell ref="J824:N824"/>
    <mergeCell ref="O824:S824"/>
    <mergeCell ref="T824:X824"/>
    <mergeCell ref="Y824:AC824"/>
    <mergeCell ref="AD824:AH824"/>
    <mergeCell ref="A819:I819"/>
    <mergeCell ref="J819:N819"/>
    <mergeCell ref="O819:S819"/>
    <mergeCell ref="T819:X819"/>
    <mergeCell ref="Y819:AC819"/>
    <mergeCell ref="AD819:AH819"/>
    <mergeCell ref="A820:I820"/>
    <mergeCell ref="J820:N820"/>
    <mergeCell ref="O820:S820"/>
    <mergeCell ref="T820:X820"/>
    <mergeCell ref="Y820:AC820"/>
    <mergeCell ref="AD820:AH820"/>
    <mergeCell ref="A821:I821"/>
    <mergeCell ref="J821:N821"/>
    <mergeCell ref="O821:S821"/>
    <mergeCell ref="T821:X821"/>
    <mergeCell ref="Y821:AC821"/>
    <mergeCell ref="AD821:AH821"/>
    <mergeCell ref="A816:I816"/>
    <mergeCell ref="J816:N816"/>
    <mergeCell ref="O816:S816"/>
    <mergeCell ref="T816:X816"/>
    <mergeCell ref="Y816:AC816"/>
    <mergeCell ref="AD816:AH816"/>
    <mergeCell ref="A817:I817"/>
    <mergeCell ref="J817:N817"/>
    <mergeCell ref="O817:S817"/>
    <mergeCell ref="T817:X817"/>
    <mergeCell ref="Y817:AC817"/>
    <mergeCell ref="AD817:AH817"/>
    <mergeCell ref="A818:I818"/>
    <mergeCell ref="J818:N818"/>
    <mergeCell ref="O818:S818"/>
    <mergeCell ref="T818:X818"/>
    <mergeCell ref="Y818:AC818"/>
    <mergeCell ref="AD818:AH818"/>
    <mergeCell ref="A813:I813"/>
    <mergeCell ref="J813:N813"/>
    <mergeCell ref="O813:S813"/>
    <mergeCell ref="T813:X813"/>
    <mergeCell ref="Y813:AC813"/>
    <mergeCell ref="AD813:AH813"/>
    <mergeCell ref="A814:I814"/>
    <mergeCell ref="J814:N814"/>
    <mergeCell ref="O814:S814"/>
    <mergeCell ref="T814:X814"/>
    <mergeCell ref="Y814:AC814"/>
    <mergeCell ref="AD814:AH814"/>
    <mergeCell ref="A815:I815"/>
    <mergeCell ref="J815:N815"/>
    <mergeCell ref="O815:S815"/>
    <mergeCell ref="T815:X815"/>
    <mergeCell ref="Y815:AC815"/>
    <mergeCell ref="AD815:AH815"/>
    <mergeCell ref="A810:I810"/>
    <mergeCell ref="J810:N810"/>
    <mergeCell ref="O810:S810"/>
    <mergeCell ref="T810:X810"/>
    <mergeCell ref="Y810:AC810"/>
    <mergeCell ref="AD810:AH810"/>
    <mergeCell ref="A811:I811"/>
    <mergeCell ref="J811:N811"/>
    <mergeCell ref="O811:S811"/>
    <mergeCell ref="T811:X811"/>
    <mergeCell ref="Y811:AC811"/>
    <mergeCell ref="AD811:AH811"/>
    <mergeCell ref="A812:I812"/>
    <mergeCell ref="J812:N812"/>
    <mergeCell ref="O812:S812"/>
    <mergeCell ref="T812:X812"/>
    <mergeCell ref="Y812:AC812"/>
    <mergeCell ref="AD812:AH812"/>
    <mergeCell ref="A807:I807"/>
    <mergeCell ref="J807:N807"/>
    <mergeCell ref="O807:S807"/>
    <mergeCell ref="T807:X807"/>
    <mergeCell ref="Y807:AC807"/>
    <mergeCell ref="AD807:AH807"/>
    <mergeCell ref="A808:I808"/>
    <mergeCell ref="J808:N808"/>
    <mergeCell ref="O808:S808"/>
    <mergeCell ref="T808:X808"/>
    <mergeCell ref="Y808:AC808"/>
    <mergeCell ref="AD808:AH808"/>
    <mergeCell ref="A809:I809"/>
    <mergeCell ref="J809:N809"/>
    <mergeCell ref="O809:S809"/>
    <mergeCell ref="T809:X809"/>
    <mergeCell ref="Y809:AC809"/>
    <mergeCell ref="AD809:AH809"/>
    <mergeCell ref="A795:I795"/>
    <mergeCell ref="J795:N795"/>
    <mergeCell ref="O795:S795"/>
    <mergeCell ref="T795:X795"/>
    <mergeCell ref="Y795:AC795"/>
    <mergeCell ref="AD795:AH795"/>
    <mergeCell ref="A800:AH801"/>
    <mergeCell ref="A803:I805"/>
    <mergeCell ref="J803:AH803"/>
    <mergeCell ref="J804:N805"/>
    <mergeCell ref="O804:S805"/>
    <mergeCell ref="T804:X805"/>
    <mergeCell ref="Y804:AC805"/>
    <mergeCell ref="AD804:AH805"/>
    <mergeCell ref="A806:I806"/>
    <mergeCell ref="J806:N806"/>
    <mergeCell ref="O806:S806"/>
    <mergeCell ref="T806:X806"/>
    <mergeCell ref="Y806:AC806"/>
    <mergeCell ref="AD806:AH806"/>
    <mergeCell ref="A792:I792"/>
    <mergeCell ref="J792:N792"/>
    <mergeCell ref="O792:S792"/>
    <mergeCell ref="T792:X792"/>
    <mergeCell ref="Y792:AC792"/>
    <mergeCell ref="AD792:AH792"/>
    <mergeCell ref="A793:I793"/>
    <mergeCell ref="J793:N793"/>
    <mergeCell ref="O793:S793"/>
    <mergeCell ref="T793:X793"/>
    <mergeCell ref="Y793:AC793"/>
    <mergeCell ref="AD793:AH793"/>
    <mergeCell ref="A794:I794"/>
    <mergeCell ref="J794:N794"/>
    <mergeCell ref="O794:S794"/>
    <mergeCell ref="T794:X794"/>
    <mergeCell ref="Y794:AC794"/>
    <mergeCell ref="AD794:AH794"/>
    <mergeCell ref="A789:I789"/>
    <mergeCell ref="J789:N789"/>
    <mergeCell ref="O789:S789"/>
    <mergeCell ref="T789:X789"/>
    <mergeCell ref="Y789:AC789"/>
    <mergeCell ref="AD789:AH789"/>
    <mergeCell ref="A790:I790"/>
    <mergeCell ref="J790:N790"/>
    <mergeCell ref="O790:S790"/>
    <mergeCell ref="T790:X790"/>
    <mergeCell ref="Y790:AC790"/>
    <mergeCell ref="AD790:AH790"/>
    <mergeCell ref="A791:I791"/>
    <mergeCell ref="J791:N791"/>
    <mergeCell ref="O791:S791"/>
    <mergeCell ref="T791:X791"/>
    <mergeCell ref="Y791:AC791"/>
    <mergeCell ref="AD791:AH791"/>
    <mergeCell ref="A786:I786"/>
    <mergeCell ref="J786:N786"/>
    <mergeCell ref="O786:S786"/>
    <mergeCell ref="T786:X786"/>
    <mergeCell ref="Y786:AC786"/>
    <mergeCell ref="AD786:AH786"/>
    <mergeCell ref="A787:I787"/>
    <mergeCell ref="J787:N787"/>
    <mergeCell ref="O787:S787"/>
    <mergeCell ref="T787:X787"/>
    <mergeCell ref="Y787:AC787"/>
    <mergeCell ref="AD787:AH787"/>
    <mergeCell ref="A788:I788"/>
    <mergeCell ref="J788:N788"/>
    <mergeCell ref="O788:S788"/>
    <mergeCell ref="T788:X788"/>
    <mergeCell ref="Y788:AC788"/>
    <mergeCell ref="AD788:AH788"/>
    <mergeCell ref="A783:I783"/>
    <mergeCell ref="J783:N783"/>
    <mergeCell ref="O783:S783"/>
    <mergeCell ref="T783:X783"/>
    <mergeCell ref="Y783:AC783"/>
    <mergeCell ref="AD783:AH783"/>
    <mergeCell ref="A784:I784"/>
    <mergeCell ref="J784:N784"/>
    <mergeCell ref="O784:S784"/>
    <mergeCell ref="T784:X784"/>
    <mergeCell ref="Y784:AC784"/>
    <mergeCell ref="AD784:AH784"/>
    <mergeCell ref="A785:I785"/>
    <mergeCell ref="J785:N785"/>
    <mergeCell ref="O785:S785"/>
    <mergeCell ref="T785:X785"/>
    <mergeCell ref="Y785:AC785"/>
    <mergeCell ref="AD785:AH785"/>
    <mergeCell ref="A780:I780"/>
    <mergeCell ref="J780:N780"/>
    <mergeCell ref="O780:S780"/>
    <mergeCell ref="T780:X780"/>
    <mergeCell ref="Y780:AC780"/>
    <mergeCell ref="AD780:AH780"/>
    <mergeCell ref="A781:I781"/>
    <mergeCell ref="J781:N781"/>
    <mergeCell ref="O781:S781"/>
    <mergeCell ref="T781:X781"/>
    <mergeCell ref="Y781:AC781"/>
    <mergeCell ref="AD781:AH781"/>
    <mergeCell ref="A782:I782"/>
    <mergeCell ref="J782:N782"/>
    <mergeCell ref="O782:S782"/>
    <mergeCell ref="T782:X782"/>
    <mergeCell ref="Y782:AC782"/>
    <mergeCell ref="AD782:AH782"/>
    <mergeCell ref="A777:I777"/>
    <mergeCell ref="J777:N777"/>
    <mergeCell ref="O777:S777"/>
    <mergeCell ref="T777:X777"/>
    <mergeCell ref="Y777:AC777"/>
    <mergeCell ref="AD777:AH777"/>
    <mergeCell ref="A778:I778"/>
    <mergeCell ref="J778:N778"/>
    <mergeCell ref="O778:S778"/>
    <mergeCell ref="T778:X778"/>
    <mergeCell ref="Y778:AC778"/>
    <mergeCell ref="AD778:AH778"/>
    <mergeCell ref="A779:I779"/>
    <mergeCell ref="J779:N779"/>
    <mergeCell ref="O779:S779"/>
    <mergeCell ref="T779:X779"/>
    <mergeCell ref="Y779:AC779"/>
    <mergeCell ref="AD779:AH779"/>
    <mergeCell ref="A772:I774"/>
    <mergeCell ref="J772:AH772"/>
    <mergeCell ref="J773:N774"/>
    <mergeCell ref="O773:S774"/>
    <mergeCell ref="T773:X774"/>
    <mergeCell ref="Y773:AC774"/>
    <mergeCell ref="AD773:AH774"/>
    <mergeCell ref="A775:I775"/>
    <mergeCell ref="J775:N775"/>
    <mergeCell ref="O775:S775"/>
    <mergeCell ref="T775:X775"/>
    <mergeCell ref="Y775:AC775"/>
    <mergeCell ref="AD775:AH775"/>
    <mergeCell ref="A776:I776"/>
    <mergeCell ref="J776:N776"/>
    <mergeCell ref="O776:S776"/>
    <mergeCell ref="T776:X776"/>
    <mergeCell ref="Y776:AC776"/>
    <mergeCell ref="AD776:AH776"/>
    <mergeCell ref="A755:Q755"/>
    <mergeCell ref="R755:AH755"/>
    <mergeCell ref="A756:Q756"/>
    <mergeCell ref="R756:AH756"/>
    <mergeCell ref="A757:Q757"/>
    <mergeCell ref="R757:AH757"/>
    <mergeCell ref="A758:Q758"/>
    <mergeCell ref="R758:AH758"/>
    <mergeCell ref="A759:Q759"/>
    <mergeCell ref="R759:AH759"/>
    <mergeCell ref="A760:Q760"/>
    <mergeCell ref="R760:AH760"/>
    <mergeCell ref="A761:Q761"/>
    <mergeCell ref="R761:AH761"/>
    <mergeCell ref="A762:Q762"/>
    <mergeCell ref="R762:AH762"/>
    <mergeCell ref="A763:Q763"/>
    <mergeCell ref="R763:AH763"/>
    <mergeCell ref="A744:Q744"/>
    <mergeCell ref="R744:AH744"/>
    <mergeCell ref="A745:Q745"/>
    <mergeCell ref="R745:AH745"/>
    <mergeCell ref="A746:Q746"/>
    <mergeCell ref="R746:AH746"/>
    <mergeCell ref="A747:Q747"/>
    <mergeCell ref="R747:AH747"/>
    <mergeCell ref="A748:Q748"/>
    <mergeCell ref="R748:AH748"/>
    <mergeCell ref="A749:Q749"/>
    <mergeCell ref="R749:AH749"/>
    <mergeCell ref="A750:Q750"/>
    <mergeCell ref="R750:AH750"/>
    <mergeCell ref="A751:Q751"/>
    <mergeCell ref="R751:AH751"/>
    <mergeCell ref="A754:Q754"/>
    <mergeCell ref="R754:AH754"/>
    <mergeCell ref="A727:J728"/>
    <mergeCell ref="K727:N728"/>
    <mergeCell ref="O727:R728"/>
    <mergeCell ref="S727:V728"/>
    <mergeCell ref="W727:Z728"/>
    <mergeCell ref="AA727:AD728"/>
    <mergeCell ref="AE727:AH728"/>
    <mergeCell ref="A731:AH732"/>
    <mergeCell ref="A734:AH736"/>
    <mergeCell ref="A740:Q740"/>
    <mergeCell ref="R740:AH740"/>
    <mergeCell ref="A741:Q741"/>
    <mergeCell ref="R741:AH741"/>
    <mergeCell ref="A742:Q742"/>
    <mergeCell ref="R742:AH742"/>
    <mergeCell ref="A743:Q743"/>
    <mergeCell ref="R743:AH743"/>
    <mergeCell ref="K715:V716"/>
    <mergeCell ref="W715:AH716"/>
    <mergeCell ref="K717:V718"/>
    <mergeCell ref="W717:AH718"/>
    <mergeCell ref="A723:J724"/>
    <mergeCell ref="K723:N724"/>
    <mergeCell ref="O723:R724"/>
    <mergeCell ref="S723:V724"/>
    <mergeCell ref="W723:Z724"/>
    <mergeCell ref="AA723:AD724"/>
    <mergeCell ref="AE723:AH724"/>
    <mergeCell ref="A725:J726"/>
    <mergeCell ref="K725:N726"/>
    <mergeCell ref="O725:R726"/>
    <mergeCell ref="S725:V726"/>
    <mergeCell ref="W725:Z726"/>
    <mergeCell ref="AA725:AD726"/>
    <mergeCell ref="AE725:AH726"/>
    <mergeCell ref="A696:N697"/>
    <mergeCell ref="O696:X697"/>
    <mergeCell ref="Y696:AH697"/>
    <mergeCell ref="A698:N699"/>
    <mergeCell ref="O698:X699"/>
    <mergeCell ref="Y698:AH699"/>
    <mergeCell ref="A700:N701"/>
    <mergeCell ref="O700:X701"/>
    <mergeCell ref="Y700:AH701"/>
    <mergeCell ref="A702:N703"/>
    <mergeCell ref="O702:X703"/>
    <mergeCell ref="Y702:AH703"/>
    <mergeCell ref="A704:N705"/>
    <mergeCell ref="O704:X705"/>
    <mergeCell ref="Y704:AH705"/>
    <mergeCell ref="D710:AH711"/>
    <mergeCell ref="A713:AH713"/>
    <mergeCell ref="A682:N683"/>
    <mergeCell ref="O682:X683"/>
    <mergeCell ref="Y682:AH683"/>
    <mergeCell ref="A684:N685"/>
    <mergeCell ref="O684:X685"/>
    <mergeCell ref="Y684:AH685"/>
    <mergeCell ref="A686:N687"/>
    <mergeCell ref="O686:X687"/>
    <mergeCell ref="Y686:AH687"/>
    <mergeCell ref="A688:N689"/>
    <mergeCell ref="O688:X689"/>
    <mergeCell ref="Y688:AH689"/>
    <mergeCell ref="A692:N693"/>
    <mergeCell ref="O692:X693"/>
    <mergeCell ref="Y692:AH693"/>
    <mergeCell ref="A694:N695"/>
    <mergeCell ref="O694:X695"/>
    <mergeCell ref="Y694:AH695"/>
    <mergeCell ref="A666:J667"/>
    <mergeCell ref="K666:R667"/>
    <mergeCell ref="S666:Z667"/>
    <mergeCell ref="AA666:AH667"/>
    <mergeCell ref="A668:J669"/>
    <mergeCell ref="K668:R669"/>
    <mergeCell ref="S668:Z669"/>
    <mergeCell ref="AA668:AH669"/>
    <mergeCell ref="A670:J671"/>
    <mergeCell ref="K670:R671"/>
    <mergeCell ref="S670:Z671"/>
    <mergeCell ref="AA670:AH671"/>
    <mergeCell ref="A676:AH676"/>
    <mergeCell ref="A678:N679"/>
    <mergeCell ref="O678:X679"/>
    <mergeCell ref="Y678:AH679"/>
    <mergeCell ref="A680:N681"/>
    <mergeCell ref="O680:X681"/>
    <mergeCell ref="Y680:AH681"/>
    <mergeCell ref="D674:U674"/>
    <mergeCell ref="A647:AH647"/>
    <mergeCell ref="A649:Q650"/>
    <mergeCell ref="R649:AH650"/>
    <mergeCell ref="A651:Q652"/>
    <mergeCell ref="R651:AH652"/>
    <mergeCell ref="A653:Q654"/>
    <mergeCell ref="R653:AH654"/>
    <mergeCell ref="A656:AH656"/>
    <mergeCell ref="A658:J661"/>
    <mergeCell ref="K658:R661"/>
    <mergeCell ref="S658:Z661"/>
    <mergeCell ref="AA658:AH661"/>
    <mergeCell ref="A662:J663"/>
    <mergeCell ref="K662:R663"/>
    <mergeCell ref="S662:Z663"/>
    <mergeCell ref="AA662:AH663"/>
    <mergeCell ref="A664:J665"/>
    <mergeCell ref="K664:R665"/>
    <mergeCell ref="S664:Z665"/>
    <mergeCell ref="AA664:AH665"/>
    <mergeCell ref="A640:I641"/>
    <mergeCell ref="J640:N641"/>
    <mergeCell ref="O640:S641"/>
    <mergeCell ref="T640:X641"/>
    <mergeCell ref="Y640:AC641"/>
    <mergeCell ref="AD640:AH641"/>
    <mergeCell ref="A642:I643"/>
    <mergeCell ref="J642:N643"/>
    <mergeCell ref="O642:S643"/>
    <mergeCell ref="T642:X643"/>
    <mergeCell ref="Y642:AC643"/>
    <mergeCell ref="AD642:AH643"/>
    <mergeCell ref="A644:I645"/>
    <mergeCell ref="J644:N645"/>
    <mergeCell ref="O644:S645"/>
    <mergeCell ref="T644:X645"/>
    <mergeCell ref="Y644:AC645"/>
    <mergeCell ref="AD644:AH645"/>
    <mergeCell ref="A628:J629"/>
    <mergeCell ref="K628:P629"/>
    <mergeCell ref="Q628:V629"/>
    <mergeCell ref="W628:AB629"/>
    <mergeCell ref="AC628:AH629"/>
    <mergeCell ref="A630:J631"/>
    <mergeCell ref="K630:P631"/>
    <mergeCell ref="Q630:V631"/>
    <mergeCell ref="W630:AB631"/>
    <mergeCell ref="AC630:AH631"/>
    <mergeCell ref="A633:AH633"/>
    <mergeCell ref="A635:I639"/>
    <mergeCell ref="J635:N639"/>
    <mergeCell ref="O635:S639"/>
    <mergeCell ref="T635:X639"/>
    <mergeCell ref="Y635:AC639"/>
    <mergeCell ref="AD635:AH639"/>
    <mergeCell ref="A620:J621"/>
    <mergeCell ref="K620:P621"/>
    <mergeCell ref="Q620:V621"/>
    <mergeCell ref="W620:AB621"/>
    <mergeCell ref="AC620:AH621"/>
    <mergeCell ref="A622:J623"/>
    <mergeCell ref="K622:P623"/>
    <mergeCell ref="Q622:V623"/>
    <mergeCell ref="W622:AB623"/>
    <mergeCell ref="AC622:AH623"/>
    <mergeCell ref="A624:J625"/>
    <mergeCell ref="K624:P625"/>
    <mergeCell ref="Q624:V625"/>
    <mergeCell ref="W624:AB625"/>
    <mergeCell ref="AC624:AH625"/>
    <mergeCell ref="A626:J627"/>
    <mergeCell ref="K626:P627"/>
    <mergeCell ref="Q626:V627"/>
    <mergeCell ref="W626:AB627"/>
    <mergeCell ref="AC626:AH627"/>
    <mergeCell ref="A603:N604"/>
    <mergeCell ref="O603:X604"/>
    <mergeCell ref="Y603:AH604"/>
    <mergeCell ref="A605:N606"/>
    <mergeCell ref="O605:X606"/>
    <mergeCell ref="Y605:AH606"/>
    <mergeCell ref="A607:N608"/>
    <mergeCell ref="O607:X608"/>
    <mergeCell ref="Y607:AH608"/>
    <mergeCell ref="A610:AH610"/>
    <mergeCell ref="A614:J617"/>
    <mergeCell ref="K614:AH614"/>
    <mergeCell ref="K615:P617"/>
    <mergeCell ref="Q615:V617"/>
    <mergeCell ref="W615:AB617"/>
    <mergeCell ref="AC615:AH617"/>
    <mergeCell ref="A618:J619"/>
    <mergeCell ref="K618:P619"/>
    <mergeCell ref="Q618:V619"/>
    <mergeCell ref="W618:AB619"/>
    <mergeCell ref="AC618:AH619"/>
    <mergeCell ref="A612:AH612"/>
    <mergeCell ref="A579:N580"/>
    <mergeCell ref="O579:X580"/>
    <mergeCell ref="Y579:AH580"/>
    <mergeCell ref="A581:N582"/>
    <mergeCell ref="O581:X582"/>
    <mergeCell ref="Y581:AH582"/>
    <mergeCell ref="A583:N584"/>
    <mergeCell ref="O583:X584"/>
    <mergeCell ref="Y583:AH584"/>
    <mergeCell ref="A595:AH595"/>
    <mergeCell ref="A597:N598"/>
    <mergeCell ref="O597:X598"/>
    <mergeCell ref="Y597:AH598"/>
    <mergeCell ref="A599:N600"/>
    <mergeCell ref="O599:X600"/>
    <mergeCell ref="Y599:AH600"/>
    <mergeCell ref="A601:N602"/>
    <mergeCell ref="O601:X602"/>
    <mergeCell ref="Y601:AH602"/>
    <mergeCell ref="A587:AH587"/>
    <mergeCell ref="A552:N553"/>
    <mergeCell ref="O552:X553"/>
    <mergeCell ref="Y552:AH553"/>
    <mergeCell ref="A554:N555"/>
    <mergeCell ref="O554:X555"/>
    <mergeCell ref="Y554:AH555"/>
    <mergeCell ref="A556:N557"/>
    <mergeCell ref="O556:X557"/>
    <mergeCell ref="Y556:AH557"/>
    <mergeCell ref="A558:N559"/>
    <mergeCell ref="O558:X559"/>
    <mergeCell ref="Y558:AH559"/>
    <mergeCell ref="A560:N561"/>
    <mergeCell ref="O560:X561"/>
    <mergeCell ref="Y560:AH561"/>
    <mergeCell ref="A575:AH575"/>
    <mergeCell ref="A577:N578"/>
    <mergeCell ref="O577:AH577"/>
    <mergeCell ref="O578:X578"/>
    <mergeCell ref="Y578:AH578"/>
    <mergeCell ref="A565:N566"/>
    <mergeCell ref="O565:R566"/>
    <mergeCell ref="S565:AH565"/>
    <mergeCell ref="S566:Z566"/>
    <mergeCell ref="AA566:AH566"/>
    <mergeCell ref="A567:N567"/>
    <mergeCell ref="O567:R567"/>
    <mergeCell ref="S567:Z567"/>
    <mergeCell ref="AA567:AH567"/>
    <mergeCell ref="A568:N568"/>
    <mergeCell ref="O568:R568"/>
    <mergeCell ref="S568:Z568"/>
    <mergeCell ref="A540:J541"/>
    <mergeCell ref="K540:R541"/>
    <mergeCell ref="S540:Z541"/>
    <mergeCell ref="AA540:AH541"/>
    <mergeCell ref="A542:J543"/>
    <mergeCell ref="K542:R543"/>
    <mergeCell ref="S542:Z543"/>
    <mergeCell ref="AA542:AH543"/>
    <mergeCell ref="A544:J545"/>
    <mergeCell ref="K544:R545"/>
    <mergeCell ref="S544:Z545"/>
    <mergeCell ref="AA544:AH545"/>
    <mergeCell ref="A548:N549"/>
    <mergeCell ref="O548:X549"/>
    <mergeCell ref="Y548:AH549"/>
    <mergeCell ref="A550:N551"/>
    <mergeCell ref="O550:X551"/>
    <mergeCell ref="Y550:AH551"/>
    <mergeCell ref="A530:J531"/>
    <mergeCell ref="K530:R531"/>
    <mergeCell ref="S530:Z531"/>
    <mergeCell ref="AA530:AH531"/>
    <mergeCell ref="A532:J533"/>
    <mergeCell ref="K532:R533"/>
    <mergeCell ref="S532:Z533"/>
    <mergeCell ref="AA532:AH533"/>
    <mergeCell ref="A534:J535"/>
    <mergeCell ref="K534:R535"/>
    <mergeCell ref="S534:Z535"/>
    <mergeCell ref="AA534:AH535"/>
    <mergeCell ref="A536:J537"/>
    <mergeCell ref="K536:R537"/>
    <mergeCell ref="S536:Z537"/>
    <mergeCell ref="AA536:AH537"/>
    <mergeCell ref="A538:J539"/>
    <mergeCell ref="K538:R539"/>
    <mergeCell ref="S538:Z539"/>
    <mergeCell ref="AA538:AH539"/>
    <mergeCell ref="A521:J522"/>
    <mergeCell ref="K521:R522"/>
    <mergeCell ref="S521:Z522"/>
    <mergeCell ref="AA521:AH522"/>
    <mergeCell ref="A523:J524"/>
    <mergeCell ref="K523:R524"/>
    <mergeCell ref="S523:Z524"/>
    <mergeCell ref="AA523:AH524"/>
    <mergeCell ref="A525:J526"/>
    <mergeCell ref="K525:R526"/>
    <mergeCell ref="S525:Z526"/>
    <mergeCell ref="AA525:AH526"/>
    <mergeCell ref="A527:J528"/>
    <mergeCell ref="K527:R528"/>
    <mergeCell ref="S527:Z528"/>
    <mergeCell ref="AA527:AH528"/>
    <mergeCell ref="A529:AH529"/>
    <mergeCell ref="A505:AH505"/>
    <mergeCell ref="A507:AH507"/>
    <mergeCell ref="A509:AH509"/>
    <mergeCell ref="A513:AH513"/>
    <mergeCell ref="A515:J515"/>
    <mergeCell ref="K515:R515"/>
    <mergeCell ref="S515:Z515"/>
    <mergeCell ref="AA515:AH515"/>
    <mergeCell ref="A516:AH516"/>
    <mergeCell ref="A517:J518"/>
    <mergeCell ref="K517:R518"/>
    <mergeCell ref="S517:Z518"/>
    <mergeCell ref="AA517:AH518"/>
    <mergeCell ref="A519:J520"/>
    <mergeCell ref="K519:R520"/>
    <mergeCell ref="S519:Z520"/>
    <mergeCell ref="AA519:AH520"/>
    <mergeCell ref="A500:I501"/>
    <mergeCell ref="J500:N501"/>
    <mergeCell ref="O500:S501"/>
    <mergeCell ref="T500:X501"/>
    <mergeCell ref="Y500:AC501"/>
    <mergeCell ref="AD500:AH501"/>
    <mergeCell ref="A502:I503"/>
    <mergeCell ref="J502:N503"/>
    <mergeCell ref="O502:S503"/>
    <mergeCell ref="T502:X503"/>
    <mergeCell ref="Y502:AC503"/>
    <mergeCell ref="AD502:AH503"/>
    <mergeCell ref="A504:I504"/>
    <mergeCell ref="J504:N504"/>
    <mergeCell ref="O504:S504"/>
    <mergeCell ref="T504:X504"/>
    <mergeCell ref="Y504:AC504"/>
    <mergeCell ref="AD504:AH504"/>
    <mergeCell ref="A494:I495"/>
    <mergeCell ref="J494:N495"/>
    <mergeCell ref="O494:S495"/>
    <mergeCell ref="T494:X495"/>
    <mergeCell ref="Y494:AC495"/>
    <mergeCell ref="AD494:AH495"/>
    <mergeCell ref="A496:I497"/>
    <mergeCell ref="J496:N497"/>
    <mergeCell ref="O496:S497"/>
    <mergeCell ref="T496:X497"/>
    <mergeCell ref="Y496:AC497"/>
    <mergeCell ref="AD496:AH497"/>
    <mergeCell ref="A498:I499"/>
    <mergeCell ref="J498:N499"/>
    <mergeCell ref="O498:S499"/>
    <mergeCell ref="T498:X499"/>
    <mergeCell ref="Y498:AC499"/>
    <mergeCell ref="AD498:AH499"/>
    <mergeCell ref="A476:L477"/>
    <mergeCell ref="M476:W477"/>
    <mergeCell ref="X476:AH477"/>
    <mergeCell ref="A478:L479"/>
    <mergeCell ref="M478:W479"/>
    <mergeCell ref="X478:AH479"/>
    <mergeCell ref="A484:AH484"/>
    <mergeCell ref="A486:I491"/>
    <mergeCell ref="J486:AH486"/>
    <mergeCell ref="J487:N491"/>
    <mergeCell ref="O487:S491"/>
    <mergeCell ref="T487:X491"/>
    <mergeCell ref="Y487:AC491"/>
    <mergeCell ref="AD487:AH491"/>
    <mergeCell ref="A492:I493"/>
    <mergeCell ref="J492:N493"/>
    <mergeCell ref="O492:S493"/>
    <mergeCell ref="T492:X493"/>
    <mergeCell ref="Y492:AC493"/>
    <mergeCell ref="AD492:AH493"/>
    <mergeCell ref="A461:J462"/>
    <mergeCell ref="K461:R462"/>
    <mergeCell ref="S461:Z462"/>
    <mergeCell ref="AA461:AH462"/>
    <mergeCell ref="A463:J464"/>
    <mergeCell ref="K463:R464"/>
    <mergeCell ref="S463:Z464"/>
    <mergeCell ref="AA463:AH464"/>
    <mergeCell ref="A466:L469"/>
    <mergeCell ref="M466:W469"/>
    <mergeCell ref="X466:AH469"/>
    <mergeCell ref="A470:L472"/>
    <mergeCell ref="M470:W472"/>
    <mergeCell ref="X470:AH472"/>
    <mergeCell ref="A473:L475"/>
    <mergeCell ref="M473:W475"/>
    <mergeCell ref="X473:AH475"/>
    <mergeCell ref="A447:L448"/>
    <mergeCell ref="M447:W448"/>
    <mergeCell ref="X447:AH448"/>
    <mergeCell ref="A449:L450"/>
    <mergeCell ref="M449:W450"/>
    <mergeCell ref="X449:AH450"/>
    <mergeCell ref="A451:L452"/>
    <mergeCell ref="M451:W452"/>
    <mergeCell ref="X451:AH452"/>
    <mergeCell ref="A454:J458"/>
    <mergeCell ref="K454:R458"/>
    <mergeCell ref="S454:Z458"/>
    <mergeCell ref="AA454:AH458"/>
    <mergeCell ref="A459:J460"/>
    <mergeCell ref="K459:R460"/>
    <mergeCell ref="S459:Z460"/>
    <mergeCell ref="AA459:AH460"/>
    <mergeCell ref="A434:J435"/>
    <mergeCell ref="K434:R435"/>
    <mergeCell ref="S434:Z435"/>
    <mergeCell ref="AA434:AH435"/>
    <mergeCell ref="A436:J437"/>
    <mergeCell ref="K436:R437"/>
    <mergeCell ref="S436:Z437"/>
    <mergeCell ref="AA436:AH437"/>
    <mergeCell ref="A438:J439"/>
    <mergeCell ref="K438:R439"/>
    <mergeCell ref="S438:Z439"/>
    <mergeCell ref="AA438:AH439"/>
    <mergeCell ref="A441:L444"/>
    <mergeCell ref="M441:W444"/>
    <mergeCell ref="X441:AH444"/>
    <mergeCell ref="A445:L446"/>
    <mergeCell ref="M445:W446"/>
    <mergeCell ref="X445:AH446"/>
    <mergeCell ref="A403:AH403"/>
    <mergeCell ref="A406:Q407"/>
    <mergeCell ref="R406:AH407"/>
    <mergeCell ref="A408:Q409"/>
    <mergeCell ref="R408:AH409"/>
    <mergeCell ref="A410:Q411"/>
    <mergeCell ref="R410:AH411"/>
    <mergeCell ref="A413:AH413"/>
    <mergeCell ref="A415:Q416"/>
    <mergeCell ref="R415:AH416"/>
    <mergeCell ref="A417:Q418"/>
    <mergeCell ref="R417:AH418"/>
    <mergeCell ref="A419:Q420"/>
    <mergeCell ref="R419:AH420"/>
    <mergeCell ref="A428:AH428"/>
    <mergeCell ref="A430:J433"/>
    <mergeCell ref="K430:R433"/>
    <mergeCell ref="S430:Z433"/>
    <mergeCell ref="AA430:AH433"/>
    <mergeCell ref="A396:I397"/>
    <mergeCell ref="J396:N397"/>
    <mergeCell ref="O396:S397"/>
    <mergeCell ref="T396:X397"/>
    <mergeCell ref="Y396:AC397"/>
    <mergeCell ref="AD396:AH397"/>
    <mergeCell ref="A398:I399"/>
    <mergeCell ref="J398:N399"/>
    <mergeCell ref="O398:S399"/>
    <mergeCell ref="T398:X399"/>
    <mergeCell ref="Y398:AC399"/>
    <mergeCell ref="AD398:AH399"/>
    <mergeCell ref="A400:I401"/>
    <mergeCell ref="J400:N401"/>
    <mergeCell ref="O400:S401"/>
    <mergeCell ref="T400:X401"/>
    <mergeCell ref="Y400:AC401"/>
    <mergeCell ref="AD400:AH401"/>
    <mergeCell ref="T388:X389"/>
    <mergeCell ref="Y388:AC389"/>
    <mergeCell ref="AD388:AH389"/>
    <mergeCell ref="A390:I391"/>
    <mergeCell ref="J390:N391"/>
    <mergeCell ref="O390:S391"/>
    <mergeCell ref="T390:X391"/>
    <mergeCell ref="Y390:AC391"/>
    <mergeCell ref="AD390:AH391"/>
    <mergeCell ref="A392:I393"/>
    <mergeCell ref="J392:N393"/>
    <mergeCell ref="O392:S393"/>
    <mergeCell ref="T392:X393"/>
    <mergeCell ref="Y392:AC393"/>
    <mergeCell ref="AD392:AH393"/>
    <mergeCell ref="A394:I395"/>
    <mergeCell ref="J394:N395"/>
    <mergeCell ref="O394:S395"/>
    <mergeCell ref="T394:X395"/>
    <mergeCell ref="Y394:AC395"/>
    <mergeCell ref="AD394:AH395"/>
    <mergeCell ref="K13:AH13"/>
    <mergeCell ref="K16:M16"/>
    <mergeCell ref="N16:P16"/>
    <mergeCell ref="Q16:S16"/>
    <mergeCell ref="T16:V16"/>
    <mergeCell ref="W16:Y16"/>
    <mergeCell ref="Z16:AB16"/>
    <mergeCell ref="AC16:AE16"/>
    <mergeCell ref="AF16:AH16"/>
    <mergeCell ref="AC18:AE18"/>
    <mergeCell ref="AF18:AH18"/>
    <mergeCell ref="Z19:AB19"/>
    <mergeCell ref="AC19:AE19"/>
    <mergeCell ref="N25:P25"/>
    <mergeCell ref="Q25:S25"/>
    <mergeCell ref="T25:V25"/>
    <mergeCell ref="W25:Y25"/>
    <mergeCell ref="N24:P24"/>
    <mergeCell ref="Q24:S24"/>
    <mergeCell ref="T24:V24"/>
    <mergeCell ref="W24:Y24"/>
    <mergeCell ref="W18:Y18"/>
    <mergeCell ref="W19:Y19"/>
    <mergeCell ref="Z18:AB18"/>
    <mergeCell ref="T19:V19"/>
    <mergeCell ref="N18:P18"/>
    <mergeCell ref="N19:P19"/>
    <mergeCell ref="Q18:S18"/>
    <mergeCell ref="Q19:S19"/>
    <mergeCell ref="AC21:AE21"/>
    <mergeCell ref="AF21:AH21"/>
    <mergeCell ref="Z22:AB22"/>
    <mergeCell ref="A380:I385"/>
    <mergeCell ref="J380:AH380"/>
    <mergeCell ref="J381:N385"/>
    <mergeCell ref="O381:S385"/>
    <mergeCell ref="T381:X385"/>
    <mergeCell ref="Y381:AC385"/>
    <mergeCell ref="AD381:AH385"/>
    <mergeCell ref="A386:I387"/>
    <mergeCell ref="J386:N387"/>
    <mergeCell ref="O386:S387"/>
    <mergeCell ref="T386:X387"/>
    <mergeCell ref="Y386:AC387"/>
    <mergeCell ref="AD386:AH387"/>
    <mergeCell ref="Z20:AB20"/>
    <mergeCell ref="AC20:AE20"/>
    <mergeCell ref="AF20:AH20"/>
    <mergeCell ref="W20:Y20"/>
    <mergeCell ref="W21:Y21"/>
    <mergeCell ref="Z21:AB21"/>
    <mergeCell ref="T20:V20"/>
    <mergeCell ref="T21:V21"/>
    <mergeCell ref="T22:V22"/>
    <mergeCell ref="N20:P20"/>
    <mergeCell ref="N21:P21"/>
    <mergeCell ref="N22:P22"/>
    <mergeCell ref="T29:V29"/>
    <mergeCell ref="W29:Y29"/>
    <mergeCell ref="Z29:AB29"/>
    <mergeCell ref="AC29:AE29"/>
    <mergeCell ref="AF29:AH29"/>
    <mergeCell ref="N30:P30"/>
    <mergeCell ref="AC22:AE22"/>
    <mergeCell ref="AF22:AH22"/>
    <mergeCell ref="Q22:S22"/>
    <mergeCell ref="T18:V18"/>
    <mergeCell ref="Z24:AB24"/>
    <mergeCell ref="AC24:AE24"/>
    <mergeCell ref="K18:M18"/>
    <mergeCell ref="K19:M19"/>
    <mergeCell ref="K20:M20"/>
    <mergeCell ref="K21:M21"/>
    <mergeCell ref="K22:M22"/>
    <mergeCell ref="W22:Y22"/>
    <mergeCell ref="AF24:AH24"/>
    <mergeCell ref="Q20:S20"/>
    <mergeCell ref="Q21:S21"/>
    <mergeCell ref="Z25:AB25"/>
    <mergeCell ref="AC25:AE25"/>
    <mergeCell ref="AF25:AH25"/>
    <mergeCell ref="K24:M24"/>
    <mergeCell ref="K25:M25"/>
    <mergeCell ref="K51:M51"/>
    <mergeCell ref="N51:P51"/>
    <mergeCell ref="Q51:S51"/>
    <mergeCell ref="T51:V51"/>
    <mergeCell ref="W51:Y51"/>
    <mergeCell ref="Z51:AB51"/>
    <mergeCell ref="Q32:S32"/>
    <mergeCell ref="K26:M26"/>
    <mergeCell ref="K27:M27"/>
    <mergeCell ref="AF19:AH19"/>
    <mergeCell ref="T32:V32"/>
    <mergeCell ref="W32:Y32"/>
    <mergeCell ref="Z32:AB32"/>
    <mergeCell ref="AC32:AE32"/>
    <mergeCell ref="Q35:S35"/>
    <mergeCell ref="T35:V35"/>
    <mergeCell ref="AF26:AH26"/>
    <mergeCell ref="N27:P27"/>
    <mergeCell ref="Q27:S27"/>
    <mergeCell ref="T27:V27"/>
    <mergeCell ref="W27:Y27"/>
    <mergeCell ref="Z27:AB27"/>
    <mergeCell ref="AC27:AE27"/>
    <mergeCell ref="AF27:AH27"/>
    <mergeCell ref="N26:P26"/>
    <mergeCell ref="Q26:S26"/>
    <mergeCell ref="T26:V26"/>
    <mergeCell ref="W26:Y26"/>
    <mergeCell ref="Z26:AB26"/>
    <mergeCell ref="AC26:AE26"/>
    <mergeCell ref="AF30:AH30"/>
    <mergeCell ref="N31:P31"/>
    <mergeCell ref="AF32:AH32"/>
    <mergeCell ref="K34:M34"/>
    <mergeCell ref="N34:P34"/>
    <mergeCell ref="Q34:S34"/>
    <mergeCell ref="T34:V34"/>
    <mergeCell ref="W34:Y34"/>
    <mergeCell ref="Z34:AB34"/>
    <mergeCell ref="N32:P32"/>
    <mergeCell ref="Z30:AB30"/>
    <mergeCell ref="AC30:AE30"/>
    <mergeCell ref="Q29:S29"/>
    <mergeCell ref="K29:M29"/>
    <mergeCell ref="K30:M30"/>
    <mergeCell ref="K31:M31"/>
    <mergeCell ref="K32:M32"/>
    <mergeCell ref="N29:P29"/>
    <mergeCell ref="Z49:AB50"/>
    <mergeCell ref="AC49:AE50"/>
    <mergeCell ref="AF49:AH50"/>
    <mergeCell ref="Q31:S31"/>
    <mergeCell ref="T31:V31"/>
    <mergeCell ref="W31:Y31"/>
    <mergeCell ref="Z31:AB31"/>
    <mergeCell ref="AC31:AE31"/>
    <mergeCell ref="AF31:AH31"/>
    <mergeCell ref="W30:Y30"/>
    <mergeCell ref="A33:AH33"/>
    <mergeCell ref="AC51:AE51"/>
    <mergeCell ref="AF51:AH51"/>
    <mergeCell ref="K53:M53"/>
    <mergeCell ref="N53:P53"/>
    <mergeCell ref="Q53:S53"/>
    <mergeCell ref="T53:V53"/>
    <mergeCell ref="W53:Y53"/>
    <mergeCell ref="Z53:AB53"/>
    <mergeCell ref="AC14:AE15"/>
    <mergeCell ref="AF14:AH15"/>
    <mergeCell ref="K48:AH48"/>
    <mergeCell ref="K49:M50"/>
    <mergeCell ref="N49:P50"/>
    <mergeCell ref="Q49:S50"/>
    <mergeCell ref="T49:V50"/>
    <mergeCell ref="W49:Y50"/>
    <mergeCell ref="K14:M15"/>
    <mergeCell ref="N14:P15"/>
    <mergeCell ref="Q14:S15"/>
    <mergeCell ref="T14:V15"/>
    <mergeCell ref="W14:Y15"/>
    <mergeCell ref="Z14:AB15"/>
    <mergeCell ref="AC34:AE34"/>
    <mergeCell ref="AF34:AH34"/>
    <mergeCell ref="K35:M35"/>
    <mergeCell ref="N35:P35"/>
    <mergeCell ref="Q30:S30"/>
    <mergeCell ref="T30:V30"/>
    <mergeCell ref="W35:Y35"/>
    <mergeCell ref="Z35:AB35"/>
    <mergeCell ref="AC35:AE35"/>
    <mergeCell ref="AF35:AH35"/>
    <mergeCell ref="AF54:AH54"/>
    <mergeCell ref="K55:M55"/>
    <mergeCell ref="N55:P55"/>
    <mergeCell ref="Q55:S55"/>
    <mergeCell ref="T55:V55"/>
    <mergeCell ref="W55:Y55"/>
    <mergeCell ref="Z55:AB55"/>
    <mergeCell ref="AC55:AE55"/>
    <mergeCell ref="AF55:AH55"/>
    <mergeCell ref="AC53:AE53"/>
    <mergeCell ref="AF53:AH53"/>
    <mergeCell ref="K54:M54"/>
    <mergeCell ref="N54:P54"/>
    <mergeCell ref="Q54:S54"/>
    <mergeCell ref="T54:V54"/>
    <mergeCell ref="W54:Y54"/>
    <mergeCell ref="Z54:AB54"/>
    <mergeCell ref="AC54:AE54"/>
    <mergeCell ref="AC57:AE57"/>
    <mergeCell ref="AF57:AH57"/>
    <mergeCell ref="K59:M59"/>
    <mergeCell ref="N59:P59"/>
    <mergeCell ref="Q59:S59"/>
    <mergeCell ref="T59:V59"/>
    <mergeCell ref="W59:Y59"/>
    <mergeCell ref="Z59:AB59"/>
    <mergeCell ref="Z56:AB56"/>
    <mergeCell ref="AC56:AE56"/>
    <mergeCell ref="AF56:AH56"/>
    <mergeCell ref="K57:M57"/>
    <mergeCell ref="N57:P57"/>
    <mergeCell ref="Q57:S57"/>
    <mergeCell ref="T57:V57"/>
    <mergeCell ref="W57:Y57"/>
    <mergeCell ref="Z57:AB57"/>
    <mergeCell ref="K56:M56"/>
    <mergeCell ref="N56:P56"/>
    <mergeCell ref="Q56:S56"/>
    <mergeCell ref="T56:V56"/>
    <mergeCell ref="W56:Y56"/>
    <mergeCell ref="AF60:AH60"/>
    <mergeCell ref="K61:M61"/>
    <mergeCell ref="N61:P61"/>
    <mergeCell ref="Q61:S61"/>
    <mergeCell ref="T61:V61"/>
    <mergeCell ref="W61:Y61"/>
    <mergeCell ref="Z61:AB61"/>
    <mergeCell ref="AC61:AE61"/>
    <mergeCell ref="AF61:AH61"/>
    <mergeCell ref="AC59:AE59"/>
    <mergeCell ref="AF59:AH59"/>
    <mergeCell ref="K60:M60"/>
    <mergeCell ref="N60:P60"/>
    <mergeCell ref="Q60:S60"/>
    <mergeCell ref="T60:V60"/>
    <mergeCell ref="W60:Y60"/>
    <mergeCell ref="Z60:AB60"/>
    <mergeCell ref="AC60:AE60"/>
    <mergeCell ref="Z70:AB70"/>
    <mergeCell ref="AC70:AE70"/>
    <mergeCell ref="AF70:AH70"/>
    <mergeCell ref="Q72:AH72"/>
    <mergeCell ref="Q73:AH73"/>
    <mergeCell ref="Q74:AH74"/>
    <mergeCell ref="K70:M70"/>
    <mergeCell ref="K64:M64"/>
    <mergeCell ref="N64:P64"/>
    <mergeCell ref="Q64:S64"/>
    <mergeCell ref="T64:V64"/>
    <mergeCell ref="W64:Y64"/>
    <mergeCell ref="K62:M62"/>
    <mergeCell ref="N62:P62"/>
    <mergeCell ref="Q62:S62"/>
    <mergeCell ref="T62:V62"/>
    <mergeCell ref="W62:Y62"/>
    <mergeCell ref="K69:M69"/>
    <mergeCell ref="N69:P69"/>
    <mergeCell ref="Q69:S69"/>
    <mergeCell ref="T69:V69"/>
    <mergeCell ref="W69:Y69"/>
    <mergeCell ref="Z69:AB69"/>
    <mergeCell ref="AC69:AE69"/>
    <mergeCell ref="AF69:AH69"/>
    <mergeCell ref="AF66:AH66"/>
    <mergeCell ref="K67:M67"/>
    <mergeCell ref="N67:P67"/>
    <mergeCell ref="Q67:S67"/>
    <mergeCell ref="T67:V67"/>
    <mergeCell ref="W67:Y67"/>
    <mergeCell ref="Z67:AB67"/>
    <mergeCell ref="AC111:AE111"/>
    <mergeCell ref="AC108:AE108"/>
    <mergeCell ref="AF108:AH108"/>
    <mergeCell ref="Z106:AB107"/>
    <mergeCell ref="AC106:AE107"/>
    <mergeCell ref="AF106:AH107"/>
    <mergeCell ref="K108:M108"/>
    <mergeCell ref="N108:P108"/>
    <mergeCell ref="Q108:S108"/>
    <mergeCell ref="T108:V108"/>
    <mergeCell ref="W108:Y108"/>
    <mergeCell ref="Z108:AB108"/>
    <mergeCell ref="AC67:AE67"/>
    <mergeCell ref="AF67:AH67"/>
    <mergeCell ref="K66:M66"/>
    <mergeCell ref="N66:P66"/>
    <mergeCell ref="Q66:S66"/>
    <mergeCell ref="T66:V66"/>
    <mergeCell ref="W66:Y66"/>
    <mergeCell ref="Z66:AB66"/>
    <mergeCell ref="AC66:AE66"/>
    <mergeCell ref="N70:P70"/>
    <mergeCell ref="Q70:S70"/>
    <mergeCell ref="T70:V70"/>
    <mergeCell ref="W70:Y70"/>
    <mergeCell ref="I105:AH105"/>
    <mergeCell ref="I106:J107"/>
    <mergeCell ref="K106:M107"/>
    <mergeCell ref="N106:P107"/>
    <mergeCell ref="Q106:S107"/>
    <mergeCell ref="T106:V107"/>
    <mergeCell ref="W106:Y107"/>
    <mergeCell ref="I108:J108"/>
    <mergeCell ref="Z113:AB113"/>
    <mergeCell ref="AC113:AE113"/>
    <mergeCell ref="AF113:AH113"/>
    <mergeCell ref="K114:M114"/>
    <mergeCell ref="N114:P114"/>
    <mergeCell ref="Q114:S114"/>
    <mergeCell ref="T114:V114"/>
    <mergeCell ref="W114:Y114"/>
    <mergeCell ref="Z114:AB114"/>
    <mergeCell ref="K113:M113"/>
    <mergeCell ref="N113:P113"/>
    <mergeCell ref="Q113:S113"/>
    <mergeCell ref="T113:V113"/>
    <mergeCell ref="W113:Y113"/>
    <mergeCell ref="AF111:AH111"/>
    <mergeCell ref="K112:M112"/>
    <mergeCell ref="N112:P112"/>
    <mergeCell ref="Q112:S112"/>
    <mergeCell ref="T112:V112"/>
    <mergeCell ref="W112:Y112"/>
    <mergeCell ref="Z112:AB112"/>
    <mergeCell ref="AC112:AE112"/>
    <mergeCell ref="AF112:AH112"/>
    <mergeCell ref="AC110:AE110"/>
    <mergeCell ref="AF110:AH110"/>
    <mergeCell ref="K111:M111"/>
    <mergeCell ref="N111:P111"/>
    <mergeCell ref="Q111:S111"/>
    <mergeCell ref="T111:V111"/>
    <mergeCell ref="W111:Y111"/>
    <mergeCell ref="Z111:AB111"/>
    <mergeCell ref="T118:V118"/>
    <mergeCell ref="W118:Y118"/>
    <mergeCell ref="Z118:AB118"/>
    <mergeCell ref="AC118:AE118"/>
    <mergeCell ref="AF118:AH118"/>
    <mergeCell ref="AC116:AE116"/>
    <mergeCell ref="AF116:AH116"/>
    <mergeCell ref="K117:M117"/>
    <mergeCell ref="N117:P117"/>
    <mergeCell ref="Q117:S117"/>
    <mergeCell ref="T117:V117"/>
    <mergeCell ref="W117:Y117"/>
    <mergeCell ref="Z117:AB117"/>
    <mergeCell ref="AC117:AE117"/>
    <mergeCell ref="AC114:AE114"/>
    <mergeCell ref="AF114:AH114"/>
    <mergeCell ref="K116:M116"/>
    <mergeCell ref="N116:P116"/>
    <mergeCell ref="Q116:S116"/>
    <mergeCell ref="T116:V116"/>
    <mergeCell ref="W116:Y116"/>
    <mergeCell ref="Z116:AB116"/>
    <mergeCell ref="W124:Y124"/>
    <mergeCell ref="Z124:AB124"/>
    <mergeCell ref="AC124:AE124"/>
    <mergeCell ref="AF124:AH124"/>
    <mergeCell ref="AC122:AE122"/>
    <mergeCell ref="N122:P122"/>
    <mergeCell ref="Q122:S122"/>
    <mergeCell ref="T122:V122"/>
    <mergeCell ref="W122:Y122"/>
    <mergeCell ref="Z122:AB122"/>
    <mergeCell ref="Z127:AB127"/>
    <mergeCell ref="Q126:S126"/>
    <mergeCell ref="T126:V126"/>
    <mergeCell ref="W126:Y126"/>
    <mergeCell ref="Z126:AB126"/>
    <mergeCell ref="AC126:AE126"/>
    <mergeCell ref="AF126:AH126"/>
    <mergeCell ref="Z119:AB119"/>
    <mergeCell ref="AC119:AE119"/>
    <mergeCell ref="AF119:AH119"/>
    <mergeCell ref="K121:M121"/>
    <mergeCell ref="N121:P121"/>
    <mergeCell ref="Q121:S121"/>
    <mergeCell ref="T121:V121"/>
    <mergeCell ref="W121:Y121"/>
    <mergeCell ref="I117:J117"/>
    <mergeCell ref="I118:J118"/>
    <mergeCell ref="I119:J119"/>
    <mergeCell ref="Z110:AB110"/>
    <mergeCell ref="I114:J114"/>
    <mergeCell ref="K110:M110"/>
    <mergeCell ref="N110:P110"/>
    <mergeCell ref="Q110:S110"/>
    <mergeCell ref="T110:V110"/>
    <mergeCell ref="W110:Y110"/>
    <mergeCell ref="I110:J110"/>
    <mergeCell ref="I111:J111"/>
    <mergeCell ref="I112:J112"/>
    <mergeCell ref="K119:M119"/>
    <mergeCell ref="N119:P119"/>
    <mergeCell ref="Q119:S119"/>
    <mergeCell ref="T119:V119"/>
    <mergeCell ref="W119:Y119"/>
    <mergeCell ref="I113:J113"/>
    <mergeCell ref="I116:J116"/>
    <mergeCell ref="AF117:AH117"/>
    <mergeCell ref="K118:M118"/>
    <mergeCell ref="N118:P118"/>
    <mergeCell ref="Q118:S118"/>
    <mergeCell ref="I126:J126"/>
    <mergeCell ref="I127:J127"/>
    <mergeCell ref="K126:M126"/>
    <mergeCell ref="N126:P126"/>
    <mergeCell ref="I121:J121"/>
    <mergeCell ref="I122:J122"/>
    <mergeCell ref="I123:J123"/>
    <mergeCell ref="I124:J124"/>
    <mergeCell ref="AF122:AH122"/>
    <mergeCell ref="K123:M123"/>
    <mergeCell ref="N123:P123"/>
    <mergeCell ref="Q123:S123"/>
    <mergeCell ref="T123:V123"/>
    <mergeCell ref="W123:Y123"/>
    <mergeCell ref="Z123:AB123"/>
    <mergeCell ref="AC123:AE123"/>
    <mergeCell ref="Z121:AB121"/>
    <mergeCell ref="AC121:AE121"/>
    <mergeCell ref="AF121:AH121"/>
    <mergeCell ref="K122:M122"/>
    <mergeCell ref="AC127:AE127"/>
    <mergeCell ref="AF127:AH127"/>
    <mergeCell ref="K127:M127"/>
    <mergeCell ref="N127:P127"/>
    <mergeCell ref="Q127:S127"/>
    <mergeCell ref="T127:V127"/>
    <mergeCell ref="W127:Y127"/>
    <mergeCell ref="AF123:AH123"/>
    <mergeCell ref="K124:M124"/>
    <mergeCell ref="N124:P124"/>
    <mergeCell ref="Q124:S124"/>
    <mergeCell ref="T124:V124"/>
    <mergeCell ref="AF142:AH143"/>
    <mergeCell ref="I144:J144"/>
    <mergeCell ref="K144:M144"/>
    <mergeCell ref="N144:P144"/>
    <mergeCell ref="Q144:S144"/>
    <mergeCell ref="T144:V144"/>
    <mergeCell ref="W144:Y144"/>
    <mergeCell ref="Z144:AB144"/>
    <mergeCell ref="AC144:AE144"/>
    <mergeCell ref="I141:AH141"/>
    <mergeCell ref="I142:J143"/>
    <mergeCell ref="K142:M143"/>
    <mergeCell ref="N142:P143"/>
    <mergeCell ref="Q142:S143"/>
    <mergeCell ref="T142:V143"/>
    <mergeCell ref="W142:Y143"/>
    <mergeCell ref="Z142:AB143"/>
    <mergeCell ref="AC142:AE143"/>
    <mergeCell ref="AC146:AE146"/>
    <mergeCell ref="AF146:AH146"/>
    <mergeCell ref="I147:J147"/>
    <mergeCell ref="K147:M147"/>
    <mergeCell ref="N147:P147"/>
    <mergeCell ref="Q147:S147"/>
    <mergeCell ref="T147:V147"/>
    <mergeCell ref="W147:Y147"/>
    <mergeCell ref="Z147:AB147"/>
    <mergeCell ref="AF144:AH144"/>
    <mergeCell ref="I146:J146"/>
    <mergeCell ref="K146:M146"/>
    <mergeCell ref="N146:P146"/>
    <mergeCell ref="Q146:S146"/>
    <mergeCell ref="T146:V146"/>
    <mergeCell ref="W146:Y146"/>
    <mergeCell ref="Z146:AB146"/>
    <mergeCell ref="AC148:AE148"/>
    <mergeCell ref="AF148:AH148"/>
    <mergeCell ref="I149:J149"/>
    <mergeCell ref="K149:M149"/>
    <mergeCell ref="N149:P149"/>
    <mergeCell ref="Q149:S149"/>
    <mergeCell ref="T149:V149"/>
    <mergeCell ref="W149:Y149"/>
    <mergeCell ref="Z149:AB149"/>
    <mergeCell ref="AC147:AE147"/>
    <mergeCell ref="AF147:AH147"/>
    <mergeCell ref="I148:J148"/>
    <mergeCell ref="K148:M148"/>
    <mergeCell ref="N148:P148"/>
    <mergeCell ref="Q148:S148"/>
    <mergeCell ref="T148:V148"/>
    <mergeCell ref="W148:Y148"/>
    <mergeCell ref="Z148:AB148"/>
    <mergeCell ref="AC150:AE150"/>
    <mergeCell ref="AF150:AH150"/>
    <mergeCell ref="I152:J152"/>
    <mergeCell ref="K152:M152"/>
    <mergeCell ref="N152:P152"/>
    <mergeCell ref="Q152:S152"/>
    <mergeCell ref="T152:V152"/>
    <mergeCell ref="W152:Y152"/>
    <mergeCell ref="AC149:AE149"/>
    <mergeCell ref="AF149:AH149"/>
    <mergeCell ref="I150:J150"/>
    <mergeCell ref="K150:M150"/>
    <mergeCell ref="N150:P150"/>
    <mergeCell ref="Q150:S150"/>
    <mergeCell ref="T150:V150"/>
    <mergeCell ref="W150:Y150"/>
    <mergeCell ref="Z150:AB150"/>
    <mergeCell ref="Z153:AB153"/>
    <mergeCell ref="AC153:AE153"/>
    <mergeCell ref="AF153:AH153"/>
    <mergeCell ref="I154:J154"/>
    <mergeCell ref="K154:M154"/>
    <mergeCell ref="N154:P154"/>
    <mergeCell ref="Q154:S154"/>
    <mergeCell ref="T154:V154"/>
    <mergeCell ref="W154:Y154"/>
    <mergeCell ref="Z152:AB152"/>
    <mergeCell ref="AC152:AE152"/>
    <mergeCell ref="AF152:AH152"/>
    <mergeCell ref="I153:J153"/>
    <mergeCell ref="K153:M153"/>
    <mergeCell ref="N153:P153"/>
    <mergeCell ref="Q153:S153"/>
    <mergeCell ref="T153:V153"/>
    <mergeCell ref="W153:Y153"/>
    <mergeCell ref="Z155:AB155"/>
    <mergeCell ref="AC155:AE155"/>
    <mergeCell ref="AF155:AH155"/>
    <mergeCell ref="I157:J157"/>
    <mergeCell ref="K157:M157"/>
    <mergeCell ref="N157:P157"/>
    <mergeCell ref="Q157:S157"/>
    <mergeCell ref="T157:V157"/>
    <mergeCell ref="Z154:AB154"/>
    <mergeCell ref="AC154:AE154"/>
    <mergeCell ref="AF154:AH154"/>
    <mergeCell ref="I155:J155"/>
    <mergeCell ref="K155:M155"/>
    <mergeCell ref="N155:P155"/>
    <mergeCell ref="Q155:S155"/>
    <mergeCell ref="T155:V155"/>
    <mergeCell ref="W155:Y155"/>
    <mergeCell ref="Z158:AB158"/>
    <mergeCell ref="AC158:AE158"/>
    <mergeCell ref="AF158:AH158"/>
    <mergeCell ref="I159:J159"/>
    <mergeCell ref="K159:M159"/>
    <mergeCell ref="N159:P159"/>
    <mergeCell ref="Q159:S159"/>
    <mergeCell ref="T159:V159"/>
    <mergeCell ref="W157:Y157"/>
    <mergeCell ref="Z157:AB157"/>
    <mergeCell ref="AC157:AE157"/>
    <mergeCell ref="AF157:AH157"/>
    <mergeCell ref="I158:J158"/>
    <mergeCell ref="K158:M158"/>
    <mergeCell ref="N158:P158"/>
    <mergeCell ref="Q158:S158"/>
    <mergeCell ref="T158:V158"/>
    <mergeCell ref="T162:V162"/>
    <mergeCell ref="W162:Y162"/>
    <mergeCell ref="Z162:AB162"/>
    <mergeCell ref="AC162:AE162"/>
    <mergeCell ref="AF162:AH162"/>
    <mergeCell ref="I163:J163"/>
    <mergeCell ref="K163:M163"/>
    <mergeCell ref="N163:P163"/>
    <mergeCell ref="Q163:S163"/>
    <mergeCell ref="W160:Y160"/>
    <mergeCell ref="Z160:AB160"/>
    <mergeCell ref="AC160:AE160"/>
    <mergeCell ref="AF160:AH160"/>
    <mergeCell ref="I162:J162"/>
    <mergeCell ref="K162:M162"/>
    <mergeCell ref="N162:P162"/>
    <mergeCell ref="Q162:S162"/>
    <mergeCell ref="I160:J160"/>
    <mergeCell ref="K160:M160"/>
    <mergeCell ref="N160:P160"/>
    <mergeCell ref="Q160:S160"/>
    <mergeCell ref="T160:V160"/>
    <mergeCell ref="I246:AH246"/>
    <mergeCell ref="I247:J248"/>
    <mergeCell ref="K247:M248"/>
    <mergeCell ref="N247:P248"/>
    <mergeCell ref="Q166:AH166"/>
    <mergeCell ref="Q167:AH167"/>
    <mergeCell ref="T163:V163"/>
    <mergeCell ref="W163:Y163"/>
    <mergeCell ref="Z163:AB163"/>
    <mergeCell ref="AC163:AE163"/>
    <mergeCell ref="AF163:AH163"/>
    <mergeCell ref="Q165:AH165"/>
    <mergeCell ref="L199:V199"/>
    <mergeCell ref="A188:AG188"/>
    <mergeCell ref="L197:V197"/>
    <mergeCell ref="L198:V198"/>
    <mergeCell ref="W195:AH196"/>
    <mergeCell ref="W197:AH197"/>
    <mergeCell ref="W198:AH198"/>
    <mergeCell ref="W199:AH199"/>
    <mergeCell ref="A200:K200"/>
    <mergeCell ref="L200:V200"/>
    <mergeCell ref="W200:AH200"/>
    <mergeCell ref="A183:AH186"/>
    <mergeCell ref="A195:K196"/>
    <mergeCell ref="A197:K197"/>
    <mergeCell ref="A198:K198"/>
    <mergeCell ref="A199:K199"/>
    <mergeCell ref="A242:AH244"/>
    <mergeCell ref="A246:H248"/>
    <mergeCell ref="A169:AH169"/>
    <mergeCell ref="A171:AH171"/>
    <mergeCell ref="W249:Y249"/>
    <mergeCell ref="Z249:AB249"/>
    <mergeCell ref="AC249:AE249"/>
    <mergeCell ref="AF249:AH249"/>
    <mergeCell ref="I251:J251"/>
    <mergeCell ref="K251:M251"/>
    <mergeCell ref="N251:P251"/>
    <mergeCell ref="Q251:S251"/>
    <mergeCell ref="I249:J249"/>
    <mergeCell ref="K249:M249"/>
    <mergeCell ref="N249:P249"/>
    <mergeCell ref="Q249:S249"/>
    <mergeCell ref="T249:V249"/>
    <mergeCell ref="Q247:S248"/>
    <mergeCell ref="T247:V248"/>
    <mergeCell ref="W247:Y248"/>
    <mergeCell ref="Z247:AB248"/>
    <mergeCell ref="AC247:AE248"/>
    <mergeCell ref="AF247:AH248"/>
    <mergeCell ref="T252:V252"/>
    <mergeCell ref="W252:Y252"/>
    <mergeCell ref="Z252:AB252"/>
    <mergeCell ref="AC252:AE252"/>
    <mergeCell ref="AF252:AH252"/>
    <mergeCell ref="I253:J253"/>
    <mergeCell ref="K253:M253"/>
    <mergeCell ref="N253:P253"/>
    <mergeCell ref="Q253:S253"/>
    <mergeCell ref="T251:V251"/>
    <mergeCell ref="W251:Y251"/>
    <mergeCell ref="Z251:AB251"/>
    <mergeCell ref="AC251:AE251"/>
    <mergeCell ref="AF251:AH251"/>
    <mergeCell ref="I252:J252"/>
    <mergeCell ref="K252:M252"/>
    <mergeCell ref="N252:P252"/>
    <mergeCell ref="Q252:S252"/>
    <mergeCell ref="T254:V254"/>
    <mergeCell ref="W254:Y254"/>
    <mergeCell ref="Z254:AB254"/>
    <mergeCell ref="AC254:AE254"/>
    <mergeCell ref="AF254:AH254"/>
    <mergeCell ref="I255:J255"/>
    <mergeCell ref="K255:M255"/>
    <mergeCell ref="N255:P255"/>
    <mergeCell ref="Q255:S255"/>
    <mergeCell ref="T253:V253"/>
    <mergeCell ref="W253:Y253"/>
    <mergeCell ref="Z253:AB253"/>
    <mergeCell ref="AC253:AE253"/>
    <mergeCell ref="AF253:AH253"/>
    <mergeCell ref="I254:J254"/>
    <mergeCell ref="K254:M254"/>
    <mergeCell ref="N254:P254"/>
    <mergeCell ref="Q254:S254"/>
    <mergeCell ref="T257:V257"/>
    <mergeCell ref="W257:Y257"/>
    <mergeCell ref="Z257:AB257"/>
    <mergeCell ref="AC257:AE257"/>
    <mergeCell ref="AF257:AH257"/>
    <mergeCell ref="I258:J258"/>
    <mergeCell ref="K258:M258"/>
    <mergeCell ref="N258:P258"/>
    <mergeCell ref="Q258:S258"/>
    <mergeCell ref="I257:J257"/>
    <mergeCell ref="K257:M257"/>
    <mergeCell ref="N257:P257"/>
    <mergeCell ref="Q257:S257"/>
    <mergeCell ref="T255:V255"/>
    <mergeCell ref="W255:Y255"/>
    <mergeCell ref="Z255:AB255"/>
    <mergeCell ref="AC255:AE255"/>
    <mergeCell ref="AF255:AH255"/>
    <mergeCell ref="K260:M260"/>
    <mergeCell ref="N260:P260"/>
    <mergeCell ref="Q260:S260"/>
    <mergeCell ref="A272:AH272"/>
    <mergeCell ref="A273:H273"/>
    <mergeCell ref="A263:H263"/>
    <mergeCell ref="A268:H270"/>
    <mergeCell ref="T269:V270"/>
    <mergeCell ref="W269:Y270"/>
    <mergeCell ref="Z269:AB270"/>
    <mergeCell ref="AC269:AE270"/>
    <mergeCell ref="AF269:AH270"/>
    <mergeCell ref="W263:Y263"/>
    <mergeCell ref="Z263:AB263"/>
    <mergeCell ref="AF258:AH258"/>
    <mergeCell ref="I259:J259"/>
    <mergeCell ref="K259:M259"/>
    <mergeCell ref="N259:P259"/>
    <mergeCell ref="Q259:S259"/>
    <mergeCell ref="N273:P273"/>
    <mergeCell ref="Q273:S273"/>
    <mergeCell ref="T273:V273"/>
    <mergeCell ref="T271:V271"/>
    <mergeCell ref="W271:Y271"/>
    <mergeCell ref="Z271:AB271"/>
    <mergeCell ref="AC271:AE271"/>
    <mergeCell ref="AF271:AH271"/>
    <mergeCell ref="W260:Y260"/>
    <mergeCell ref="Z260:AB260"/>
    <mergeCell ref="AC260:AE260"/>
    <mergeCell ref="AF260:AH260"/>
    <mergeCell ref="T259:V259"/>
    <mergeCell ref="W259:Y259"/>
    <mergeCell ref="Z259:AB259"/>
    <mergeCell ref="AC259:AE259"/>
    <mergeCell ref="AF259:AH259"/>
    <mergeCell ref="A274:H274"/>
    <mergeCell ref="W275:Y275"/>
    <mergeCell ref="Z275:AB275"/>
    <mergeCell ref="AC275:AE275"/>
    <mergeCell ref="AF275:AH275"/>
    <mergeCell ref="I276:J276"/>
    <mergeCell ref="K276:M276"/>
    <mergeCell ref="N276:P276"/>
    <mergeCell ref="Q276:S276"/>
    <mergeCell ref="T276:V276"/>
    <mergeCell ref="A275:H275"/>
    <mergeCell ref="A276:H276"/>
    <mergeCell ref="I271:J271"/>
    <mergeCell ref="K271:M271"/>
    <mergeCell ref="N271:P271"/>
    <mergeCell ref="Q271:S271"/>
    <mergeCell ref="W274:Y274"/>
    <mergeCell ref="Z274:AB274"/>
    <mergeCell ref="AC274:AE274"/>
    <mergeCell ref="AF274:AH274"/>
    <mergeCell ref="W273:Y273"/>
    <mergeCell ref="Z273:AB273"/>
    <mergeCell ref="AC273:AE273"/>
    <mergeCell ref="AF273:AH273"/>
    <mergeCell ref="I274:J274"/>
    <mergeCell ref="K274:M274"/>
    <mergeCell ref="N274:P274"/>
    <mergeCell ref="Q274:S274"/>
    <mergeCell ref="A271:H271"/>
    <mergeCell ref="K273:M273"/>
    <mergeCell ref="A277:H277"/>
    <mergeCell ref="I275:J275"/>
    <mergeCell ref="K275:M275"/>
    <mergeCell ref="N275:P275"/>
    <mergeCell ref="Q275:S275"/>
    <mergeCell ref="T275:V275"/>
    <mergeCell ref="W277:Y277"/>
    <mergeCell ref="Z277:AB277"/>
    <mergeCell ref="AC277:AE277"/>
    <mergeCell ref="AF277:AH277"/>
    <mergeCell ref="I279:J279"/>
    <mergeCell ref="K279:M279"/>
    <mergeCell ref="N279:P279"/>
    <mergeCell ref="Q279:S279"/>
    <mergeCell ref="W276:Y276"/>
    <mergeCell ref="Z276:AB276"/>
    <mergeCell ref="AC276:AE276"/>
    <mergeCell ref="AF276:AH276"/>
    <mergeCell ref="I277:J277"/>
    <mergeCell ref="K277:M277"/>
    <mergeCell ref="N277:P277"/>
    <mergeCell ref="Q277:S277"/>
    <mergeCell ref="T277:V277"/>
    <mergeCell ref="A278:AH278"/>
    <mergeCell ref="A279:H279"/>
    <mergeCell ref="AC280:AE280"/>
    <mergeCell ref="AF280:AH280"/>
    <mergeCell ref="I281:J281"/>
    <mergeCell ref="K281:M281"/>
    <mergeCell ref="N281:P281"/>
    <mergeCell ref="Q281:S281"/>
    <mergeCell ref="T279:V279"/>
    <mergeCell ref="W279:Y279"/>
    <mergeCell ref="Z279:AB279"/>
    <mergeCell ref="AC279:AE279"/>
    <mergeCell ref="AF279:AH279"/>
    <mergeCell ref="I280:J280"/>
    <mergeCell ref="K280:M280"/>
    <mergeCell ref="N280:P280"/>
    <mergeCell ref="Q280:S280"/>
    <mergeCell ref="T274:V274"/>
    <mergeCell ref="I273:J273"/>
    <mergeCell ref="J299:AH299"/>
    <mergeCell ref="J300:N302"/>
    <mergeCell ref="O300:S302"/>
    <mergeCell ref="T300:X302"/>
    <mergeCell ref="Y300:AC302"/>
    <mergeCell ref="AD300:AH302"/>
    <mergeCell ref="AD303:AH303"/>
    <mergeCell ref="Q288:AH288"/>
    <mergeCell ref="Q289:AH289"/>
    <mergeCell ref="L195:V196"/>
    <mergeCell ref="W285:Y285"/>
    <mergeCell ref="Z285:AB285"/>
    <mergeCell ref="AC285:AE285"/>
    <mergeCell ref="AF285:AH285"/>
    <mergeCell ref="Q287:AH287"/>
    <mergeCell ref="W284:Y284"/>
    <mergeCell ref="Z284:AB284"/>
    <mergeCell ref="AC284:AE284"/>
    <mergeCell ref="AF284:AH284"/>
    <mergeCell ref="I285:J285"/>
    <mergeCell ref="K285:M285"/>
    <mergeCell ref="N285:P285"/>
    <mergeCell ref="Q285:S285"/>
    <mergeCell ref="T285:V285"/>
    <mergeCell ref="I284:J284"/>
    <mergeCell ref="K284:M284"/>
    <mergeCell ref="N282:P282"/>
    <mergeCell ref="Q282:S282"/>
    <mergeCell ref="A283:AH283"/>
    <mergeCell ref="T280:V280"/>
    <mergeCell ref="W280:Y280"/>
    <mergeCell ref="Z280:AB280"/>
    <mergeCell ref="J309:N309"/>
    <mergeCell ref="O309:S309"/>
    <mergeCell ref="T309:X309"/>
    <mergeCell ref="Y309:AC309"/>
    <mergeCell ref="AD309:AH309"/>
    <mergeCell ref="A308:I308"/>
    <mergeCell ref="J308:N308"/>
    <mergeCell ref="O308:S308"/>
    <mergeCell ref="T308:X308"/>
    <mergeCell ref="Y308:AC308"/>
    <mergeCell ref="AD308:AH308"/>
    <mergeCell ref="A312:I312"/>
    <mergeCell ref="J312:N312"/>
    <mergeCell ref="O312:S312"/>
    <mergeCell ref="T312:X312"/>
    <mergeCell ref="Y312:AC312"/>
    <mergeCell ref="AD312:AH312"/>
    <mergeCell ref="S330:V332"/>
    <mergeCell ref="W330:Z332"/>
    <mergeCell ref="AA330:AD332"/>
    <mergeCell ref="AE330:AH332"/>
    <mergeCell ref="A322:AH323"/>
    <mergeCell ref="A330:J332"/>
    <mergeCell ref="A333:J333"/>
    <mergeCell ref="A334:J334"/>
    <mergeCell ref="A335:J335"/>
    <mergeCell ref="T318:X318"/>
    <mergeCell ref="Y318:AC318"/>
    <mergeCell ref="AD318:AH318"/>
    <mergeCell ref="J320:N320"/>
    <mergeCell ref="O320:S320"/>
    <mergeCell ref="T320:X320"/>
    <mergeCell ref="Y320:AC320"/>
    <mergeCell ref="AD320:AH320"/>
    <mergeCell ref="J318:N318"/>
    <mergeCell ref="O318:S318"/>
    <mergeCell ref="K333:N333"/>
    <mergeCell ref="O333:R333"/>
    <mergeCell ref="S333:V333"/>
    <mergeCell ref="W333:Z333"/>
    <mergeCell ref="AA333:AD333"/>
    <mergeCell ref="AE333:AH333"/>
    <mergeCell ref="A318:I318"/>
    <mergeCell ref="A325:AH326"/>
    <mergeCell ref="A320:I320"/>
    <mergeCell ref="Y350:AC350"/>
    <mergeCell ref="AD350:AH350"/>
    <mergeCell ref="J346:N346"/>
    <mergeCell ref="J347:N347"/>
    <mergeCell ref="O347:S347"/>
    <mergeCell ref="T347:X347"/>
    <mergeCell ref="Y347:AC347"/>
    <mergeCell ref="J348:N348"/>
    <mergeCell ref="O348:S348"/>
    <mergeCell ref="T348:X348"/>
    <mergeCell ref="Y348:AC348"/>
    <mergeCell ref="AA338:AD338"/>
    <mergeCell ref="AE338:AH338"/>
    <mergeCell ref="J303:N303"/>
    <mergeCell ref="O303:S303"/>
    <mergeCell ref="T303:X303"/>
    <mergeCell ref="Y303:AC303"/>
    <mergeCell ref="O336:R336"/>
    <mergeCell ref="S336:V336"/>
    <mergeCell ref="W336:Z336"/>
    <mergeCell ref="AA336:AD336"/>
    <mergeCell ref="AE336:AH336"/>
    <mergeCell ref="O337:R337"/>
    <mergeCell ref="S337:V337"/>
    <mergeCell ref="W337:Z337"/>
    <mergeCell ref="AA337:AD337"/>
    <mergeCell ref="AE337:AH337"/>
    <mergeCell ref="O334:R334"/>
    <mergeCell ref="S334:V334"/>
    <mergeCell ref="W334:Z334"/>
    <mergeCell ref="AA334:AD334"/>
    <mergeCell ref="AE334:AH334"/>
    <mergeCell ref="A1211:AH1211"/>
    <mergeCell ref="A1215:AH1216"/>
    <mergeCell ref="A1218:AH1219"/>
    <mergeCell ref="A1221:AH1222"/>
    <mergeCell ref="A1224:AH1225"/>
    <mergeCell ref="A1229:R1230"/>
    <mergeCell ref="S1229:Z1230"/>
    <mergeCell ref="AA1229:AH1230"/>
    <mergeCell ref="A1231:R1231"/>
    <mergeCell ref="S1231:Z1231"/>
    <mergeCell ref="AA1231:AH1231"/>
    <mergeCell ref="A1232:R1232"/>
    <mergeCell ref="S1232:Z1232"/>
    <mergeCell ref="AA1232:AH1232"/>
    <mergeCell ref="A376:AH376"/>
    <mergeCell ref="K719:N722"/>
    <mergeCell ref="O719:R722"/>
    <mergeCell ref="S719:V722"/>
    <mergeCell ref="W719:Z722"/>
    <mergeCell ref="AA719:AD722"/>
    <mergeCell ref="AE719:AH722"/>
    <mergeCell ref="A715:J722"/>
    <mergeCell ref="A859:I861"/>
    <mergeCell ref="J859:AH859"/>
    <mergeCell ref="J860:N861"/>
    <mergeCell ref="O860:S861"/>
    <mergeCell ref="T860:X861"/>
    <mergeCell ref="Y860:AC861"/>
    <mergeCell ref="A388:I389"/>
    <mergeCell ref="J388:N389"/>
    <mergeCell ref="O388:S389"/>
    <mergeCell ref="A378:AD378"/>
    <mergeCell ref="O1257:X1257"/>
    <mergeCell ref="Y1257:AH1257"/>
    <mergeCell ref="A1258:N1258"/>
    <mergeCell ref="O1258:X1258"/>
    <mergeCell ref="Y1258:AH1258"/>
    <mergeCell ref="A1259:N1259"/>
    <mergeCell ref="O1259:X1259"/>
    <mergeCell ref="Y1259:AH1259"/>
    <mergeCell ref="A1262:AH1262"/>
    <mergeCell ref="A1269:N1270"/>
    <mergeCell ref="O1269:X1270"/>
    <mergeCell ref="Y1269:AH1270"/>
    <mergeCell ref="A1261:AH1261"/>
    <mergeCell ref="A1271:N1271"/>
    <mergeCell ref="O1271:X1271"/>
    <mergeCell ref="Y1271:AH1271"/>
    <mergeCell ref="A1272:N1272"/>
    <mergeCell ref="O1272:X1272"/>
    <mergeCell ref="Y1272:AH1272"/>
    <mergeCell ref="A1273:N1273"/>
    <mergeCell ref="O1273:X1273"/>
    <mergeCell ref="Y1273:AH1273"/>
    <mergeCell ref="A1274:N1274"/>
    <mergeCell ref="O1274:X1274"/>
    <mergeCell ref="Y1274:AH1274"/>
    <mergeCell ref="A1275:N1275"/>
    <mergeCell ref="O1275:X1275"/>
    <mergeCell ref="Y1275:AH1275"/>
    <mergeCell ref="A1276:N1276"/>
    <mergeCell ref="O1276:X1276"/>
    <mergeCell ref="Y1276:AH1276"/>
    <mergeCell ref="A1277:N1277"/>
    <mergeCell ref="O1277:X1277"/>
    <mergeCell ref="Y1277:AH1277"/>
    <mergeCell ref="A1279:AH1279"/>
    <mergeCell ref="A1282:AH1283"/>
    <mergeCell ref="A1291:AH1292"/>
    <mergeCell ref="A1294:J1295"/>
    <mergeCell ref="K1294:R1294"/>
    <mergeCell ref="S1294:Z1294"/>
    <mergeCell ref="AA1294:AH1294"/>
    <mergeCell ref="K1295:N1295"/>
    <mergeCell ref="O1295:R1295"/>
    <mergeCell ref="S1295:V1295"/>
    <mergeCell ref="W1295:Z1295"/>
    <mergeCell ref="AA1295:AD1295"/>
    <mergeCell ref="AE1295:AH1295"/>
    <mergeCell ref="A1296:J1296"/>
    <mergeCell ref="K1296:N1296"/>
    <mergeCell ref="O1296:R1296"/>
    <mergeCell ref="S1296:V1296"/>
    <mergeCell ref="W1296:Z1296"/>
    <mergeCell ref="AA1296:AD1296"/>
    <mergeCell ref="AE1296:AH1296"/>
    <mergeCell ref="A1297:J1297"/>
    <mergeCell ref="K1297:N1297"/>
    <mergeCell ref="O1297:R1297"/>
    <mergeCell ref="S1297:V1297"/>
    <mergeCell ref="W1297:Z1297"/>
    <mergeCell ref="AA1297:AD1297"/>
    <mergeCell ref="AE1297:AH1297"/>
    <mergeCell ref="A1298:J1298"/>
    <mergeCell ref="K1298:N1298"/>
    <mergeCell ref="O1298:R1298"/>
    <mergeCell ref="S1298:V1298"/>
    <mergeCell ref="W1298:Z1298"/>
    <mergeCell ref="AA1298:AD1298"/>
    <mergeCell ref="AE1298:AH1298"/>
    <mergeCell ref="A1299:J1299"/>
    <mergeCell ref="K1299:N1299"/>
    <mergeCell ref="O1299:R1299"/>
    <mergeCell ref="S1299:V1299"/>
    <mergeCell ref="W1299:Z1299"/>
    <mergeCell ref="AA1299:AD1299"/>
    <mergeCell ref="AE1299:AH1299"/>
    <mergeCell ref="A1300:J1300"/>
    <mergeCell ref="K1300:N1300"/>
    <mergeCell ref="O1300:R1300"/>
    <mergeCell ref="S1300:V1300"/>
    <mergeCell ref="W1300:Z1300"/>
    <mergeCell ref="AA1300:AD1300"/>
    <mergeCell ref="AE1300:AH1300"/>
    <mergeCell ref="A1301:J1301"/>
    <mergeCell ref="K1301:N1301"/>
    <mergeCell ref="O1301:R1301"/>
    <mergeCell ref="S1301:V1301"/>
    <mergeCell ref="W1301:Z1301"/>
    <mergeCell ref="AA1301:AD1301"/>
    <mergeCell ref="AE1301:AH1301"/>
    <mergeCell ref="A1308:I1309"/>
    <mergeCell ref="J1308:N1308"/>
    <mergeCell ref="O1308:X1308"/>
    <mergeCell ref="Y1308:AH1308"/>
    <mergeCell ref="J1309:N1309"/>
    <mergeCell ref="O1309:S1309"/>
    <mergeCell ref="T1309:X1309"/>
    <mergeCell ref="Y1309:AC1309"/>
    <mergeCell ref="AD1309:AH1309"/>
    <mergeCell ref="A1310:I1310"/>
    <mergeCell ref="J1310:N1310"/>
    <mergeCell ref="O1310:S1310"/>
    <mergeCell ref="T1310:X1310"/>
    <mergeCell ref="Y1310:AC1310"/>
    <mergeCell ref="AD1310:AH1310"/>
    <mergeCell ref="A1311:I1311"/>
    <mergeCell ref="J1311:N1311"/>
    <mergeCell ref="O1311:S1311"/>
    <mergeCell ref="T1311:X1311"/>
    <mergeCell ref="Y1311:AC1311"/>
    <mergeCell ref="AD1311:AH1311"/>
    <mergeCell ref="A1312:I1312"/>
    <mergeCell ref="J1312:N1312"/>
    <mergeCell ref="O1312:S1312"/>
    <mergeCell ref="T1312:X1312"/>
    <mergeCell ref="Y1312:AC1312"/>
    <mergeCell ref="AD1312:AH1312"/>
    <mergeCell ref="A1313:I1313"/>
    <mergeCell ref="J1313:N1313"/>
    <mergeCell ref="O1313:S1313"/>
    <mergeCell ref="T1313:X1313"/>
    <mergeCell ref="Y1313:AC1313"/>
    <mergeCell ref="AD1313:AH1313"/>
    <mergeCell ref="A1314:I1314"/>
    <mergeCell ref="J1314:N1314"/>
    <mergeCell ref="O1314:S1314"/>
    <mergeCell ref="T1314:X1314"/>
    <mergeCell ref="Y1314:AC1314"/>
    <mergeCell ref="AD1314:AH1314"/>
    <mergeCell ref="A1315:I1315"/>
    <mergeCell ref="J1315:N1315"/>
    <mergeCell ref="O1315:S1315"/>
    <mergeCell ref="T1315:X1315"/>
    <mergeCell ref="Y1315:AC1315"/>
    <mergeCell ref="AD1315:AH1315"/>
    <mergeCell ref="A1316:I1316"/>
    <mergeCell ref="J1316:N1316"/>
    <mergeCell ref="O1316:S1316"/>
    <mergeCell ref="T1316:X1316"/>
    <mergeCell ref="Y1316:AC1316"/>
    <mergeCell ref="AD1316:AH1316"/>
    <mergeCell ref="A1317:I1317"/>
    <mergeCell ref="J1317:N1317"/>
    <mergeCell ref="O1317:S1317"/>
    <mergeCell ref="T1317:X1317"/>
    <mergeCell ref="Y1317:AC1317"/>
    <mergeCell ref="AD1317:AH1317"/>
    <mergeCell ref="A1318:I1318"/>
    <mergeCell ref="J1318:N1318"/>
    <mergeCell ref="O1318:S1318"/>
    <mergeCell ref="T1318:X1318"/>
    <mergeCell ref="Y1318:AC1318"/>
    <mergeCell ref="AD1318:AH1318"/>
    <mergeCell ref="A1319:I1319"/>
    <mergeCell ref="J1319:N1319"/>
    <mergeCell ref="O1319:S1319"/>
    <mergeCell ref="T1319:X1319"/>
    <mergeCell ref="Y1319:AC1319"/>
    <mergeCell ref="AD1319:AH1319"/>
    <mergeCell ref="A1333:AH1334"/>
    <mergeCell ref="A1336:P1336"/>
    <mergeCell ref="Q1336:Y1336"/>
    <mergeCell ref="Z1336:AH1336"/>
    <mergeCell ref="A1337:P1337"/>
    <mergeCell ref="Q1337:Y1337"/>
    <mergeCell ref="Z1337:AH1337"/>
    <mergeCell ref="A1338:P1338"/>
    <mergeCell ref="Q1338:Y1338"/>
    <mergeCell ref="Z1338:AH1338"/>
    <mergeCell ref="A1339:P1339"/>
    <mergeCell ref="Q1339:Y1339"/>
    <mergeCell ref="Z1339:AH1339"/>
    <mergeCell ref="A1340:P1340"/>
    <mergeCell ref="Q1340:Y1340"/>
    <mergeCell ref="Z1340:AH1340"/>
    <mergeCell ref="A1341:P1341"/>
    <mergeCell ref="Q1341:Y1341"/>
    <mergeCell ref="Z1341:AH1341"/>
    <mergeCell ref="A1342:P1342"/>
    <mergeCell ref="Q1342:Y1342"/>
    <mergeCell ref="Z1342:AH1342"/>
    <mergeCell ref="A1343:P1343"/>
    <mergeCell ref="Q1343:Y1343"/>
    <mergeCell ref="Z1343:AH1343"/>
    <mergeCell ref="A1356:P1356"/>
    <mergeCell ref="Q1356:Y1356"/>
    <mergeCell ref="Z1356:AH1356"/>
    <mergeCell ref="A1357:P1357"/>
    <mergeCell ref="Q1357:Y1357"/>
    <mergeCell ref="Z1357:AH1357"/>
    <mergeCell ref="A1355:P1355"/>
    <mergeCell ref="Q1355:Y1355"/>
    <mergeCell ref="Z1355:AH1355"/>
    <mergeCell ref="A1347:P1347"/>
    <mergeCell ref="Q1347:Y1347"/>
    <mergeCell ref="Z1347:AH1347"/>
    <mergeCell ref="A1348:P1348"/>
    <mergeCell ref="Q1348:Y1348"/>
    <mergeCell ref="Z1348:AH1348"/>
    <mergeCell ref="A1349:P1349"/>
    <mergeCell ref="Q1349:Y1349"/>
    <mergeCell ref="Z1349:AH1349"/>
    <mergeCell ref="A1350:P1350"/>
    <mergeCell ref="Q1350:Y1350"/>
    <mergeCell ref="A1404:T1404"/>
    <mergeCell ref="U1404:AA1404"/>
    <mergeCell ref="AB1404:AH1404"/>
    <mergeCell ref="A1405:T1405"/>
    <mergeCell ref="U1405:AA1405"/>
    <mergeCell ref="AB1405:AH1405"/>
    <mergeCell ref="A1403:T1403"/>
    <mergeCell ref="A1409:T1409"/>
    <mergeCell ref="U1409:AA1409"/>
    <mergeCell ref="U1402:AA1402"/>
    <mergeCell ref="AB1402:AH1402"/>
    <mergeCell ref="AB1385:AH1385"/>
    <mergeCell ref="A1386:T1386"/>
    <mergeCell ref="A1363:P1363"/>
    <mergeCell ref="Q1363:Y1363"/>
    <mergeCell ref="Z1363:AH1363"/>
    <mergeCell ref="A1369:P1369"/>
    <mergeCell ref="Q1369:Y1369"/>
    <mergeCell ref="Z1369:AH1369"/>
    <mergeCell ref="A1370:P1370"/>
    <mergeCell ref="Q1370:Y1370"/>
    <mergeCell ref="Z1370:AH1370"/>
    <mergeCell ref="A1371:P1371"/>
    <mergeCell ref="Q1371:Y1371"/>
    <mergeCell ref="Z1371:AH1371"/>
    <mergeCell ref="A1372:P1372"/>
    <mergeCell ref="Q1372:Y1372"/>
    <mergeCell ref="Z1372:AH1372"/>
    <mergeCell ref="A1373:P1373"/>
    <mergeCell ref="Q1373:Y1373"/>
    <mergeCell ref="Z1373:AH1373"/>
    <mergeCell ref="U1388:AA1388"/>
    <mergeCell ref="AB1389:AH1389"/>
    <mergeCell ref="A1399:T1399"/>
    <mergeCell ref="U1399:AA1399"/>
    <mergeCell ref="AB1399:AH1399"/>
    <mergeCell ref="A1400:T1400"/>
    <mergeCell ref="U1400:AA1400"/>
    <mergeCell ref="AB1400:AH1400"/>
    <mergeCell ref="A1401:T1401"/>
    <mergeCell ref="U1401:AA1401"/>
    <mergeCell ref="AB1401:AH1401"/>
    <mergeCell ref="A1402:T1402"/>
    <mergeCell ref="A1374:P1374"/>
    <mergeCell ref="Q1374:Y1374"/>
    <mergeCell ref="Z1374:AH1374"/>
    <mergeCell ref="A1375:P1375"/>
    <mergeCell ref="Q1375:Y1375"/>
    <mergeCell ref="Z1375:AH1375"/>
    <mergeCell ref="A1376:P1376"/>
    <mergeCell ref="Q1376:Y1376"/>
    <mergeCell ref="Z1376:AH1376"/>
    <mergeCell ref="A1426:T1426"/>
    <mergeCell ref="U1426:AA1426"/>
    <mergeCell ref="AB1426:AH1426"/>
    <mergeCell ref="A1427:T1427"/>
    <mergeCell ref="AB1421:AH1421"/>
    <mergeCell ref="AB1422:AH1422"/>
    <mergeCell ref="A1423:T1423"/>
    <mergeCell ref="U1423:AA1423"/>
    <mergeCell ref="AB1423:AH1423"/>
    <mergeCell ref="U1427:AA1427"/>
    <mergeCell ref="AB1427:AH1427"/>
    <mergeCell ref="A1424:T1424"/>
    <mergeCell ref="A1431:AH1431"/>
    <mergeCell ref="A1437:R1437"/>
    <mergeCell ref="AB1409:AH1409"/>
    <mergeCell ref="A1410:T1410"/>
    <mergeCell ref="U1410:AA1410"/>
    <mergeCell ref="AB1410:AH1410"/>
    <mergeCell ref="A1416:T1416"/>
    <mergeCell ref="U1416:AA1416"/>
    <mergeCell ref="AB1416:AH1416"/>
    <mergeCell ref="S1437:Z1437"/>
    <mergeCell ref="AA1437:AH1437"/>
    <mergeCell ref="A1422:T1422"/>
    <mergeCell ref="U1422:AA1422"/>
    <mergeCell ref="AB1411:AH1411"/>
    <mergeCell ref="A1412:T1412"/>
    <mergeCell ref="U1412:AA1412"/>
    <mergeCell ref="A1413:T1413"/>
    <mergeCell ref="U1413:AA1413"/>
    <mergeCell ref="A1414:T1414"/>
    <mergeCell ref="U1414:AA1414"/>
    <mergeCell ref="S1443:Z1443"/>
    <mergeCell ref="AA1443:AH1443"/>
    <mergeCell ref="A1451:N1452"/>
    <mergeCell ref="O1451:X1451"/>
    <mergeCell ref="Y1451:AH1451"/>
    <mergeCell ref="O1452:R1452"/>
    <mergeCell ref="S1452:U1452"/>
    <mergeCell ref="V1452:X1452"/>
    <mergeCell ref="Y1452:AB1452"/>
    <mergeCell ref="AC1452:AE1452"/>
    <mergeCell ref="AF1452:AH1452"/>
    <mergeCell ref="A1445:AH1445"/>
    <mergeCell ref="A1440:R1440"/>
    <mergeCell ref="A1438:R1438"/>
    <mergeCell ref="S1438:Z1438"/>
    <mergeCell ref="AA1438:AH1438"/>
    <mergeCell ref="A1439:R1439"/>
    <mergeCell ref="S1439:Z1439"/>
    <mergeCell ref="AA1439:AH1439"/>
    <mergeCell ref="S1440:Z1440"/>
    <mergeCell ref="AA1440:AH1440"/>
    <mergeCell ref="A1441:R1441"/>
    <mergeCell ref="S1441:Z1441"/>
    <mergeCell ref="AA1441:AH1441"/>
    <mergeCell ref="A1442:R1442"/>
    <mergeCell ref="S1442:Z1442"/>
    <mergeCell ref="AA1442:AH1442"/>
    <mergeCell ref="A1443:R1443"/>
    <mergeCell ref="O1453:R1453"/>
    <mergeCell ref="S1453:U1453"/>
    <mergeCell ref="V1453:X1453"/>
    <mergeCell ref="Y1453:AB1453"/>
    <mergeCell ref="AC1453:AE1453"/>
    <mergeCell ref="AF1453:AH1453"/>
    <mergeCell ref="A1454:N1454"/>
    <mergeCell ref="O1454:R1454"/>
    <mergeCell ref="S1454:U1454"/>
    <mergeCell ref="V1454:X1454"/>
    <mergeCell ref="Y1454:AB1454"/>
    <mergeCell ref="AC1454:AE1454"/>
    <mergeCell ref="AF1454:AH1454"/>
    <mergeCell ref="A1455:N1455"/>
    <mergeCell ref="O1455:R1455"/>
    <mergeCell ref="S1455:U1455"/>
    <mergeCell ref="V1455:X1455"/>
    <mergeCell ref="Y1455:AB1455"/>
    <mergeCell ref="AC1455:AE1455"/>
    <mergeCell ref="AF1455:AH1455"/>
    <mergeCell ref="A1453:N1453"/>
    <mergeCell ref="O1456:R1456"/>
    <mergeCell ref="S1456:U1456"/>
    <mergeCell ref="V1456:X1456"/>
    <mergeCell ref="Y1456:AB1456"/>
    <mergeCell ref="AC1456:AE1456"/>
    <mergeCell ref="AF1456:AH1456"/>
    <mergeCell ref="A1457:N1457"/>
    <mergeCell ref="O1457:R1457"/>
    <mergeCell ref="S1457:U1457"/>
    <mergeCell ref="V1457:X1457"/>
    <mergeCell ref="Y1457:AB1457"/>
    <mergeCell ref="AC1457:AE1457"/>
    <mergeCell ref="AF1457:AH1457"/>
    <mergeCell ref="A1458:N1458"/>
    <mergeCell ref="O1458:R1458"/>
    <mergeCell ref="S1458:U1458"/>
    <mergeCell ref="V1458:X1458"/>
    <mergeCell ref="Y1458:AB1458"/>
    <mergeCell ref="AC1458:AE1458"/>
    <mergeCell ref="AF1458:AH1458"/>
    <mergeCell ref="A1456:N1456"/>
    <mergeCell ref="O1459:R1459"/>
    <mergeCell ref="S1459:U1459"/>
    <mergeCell ref="V1459:X1459"/>
    <mergeCell ref="Y1459:AB1459"/>
    <mergeCell ref="AC1459:AE1459"/>
    <mergeCell ref="AF1459:AH1459"/>
    <mergeCell ref="A1460:N1460"/>
    <mergeCell ref="O1460:R1460"/>
    <mergeCell ref="S1460:U1460"/>
    <mergeCell ref="V1460:X1460"/>
    <mergeCell ref="Y1460:AB1460"/>
    <mergeCell ref="AC1460:AE1460"/>
    <mergeCell ref="AF1460:AH1460"/>
    <mergeCell ref="A1461:N1461"/>
    <mergeCell ref="O1461:R1461"/>
    <mergeCell ref="S1461:U1461"/>
    <mergeCell ref="V1461:X1461"/>
    <mergeCell ref="Y1461:AB1461"/>
    <mergeCell ref="AC1461:AE1461"/>
    <mergeCell ref="AF1461:AH1461"/>
    <mergeCell ref="A1459:N1459"/>
    <mergeCell ref="O1462:R1462"/>
    <mergeCell ref="S1462:U1462"/>
    <mergeCell ref="V1462:X1462"/>
    <mergeCell ref="Y1462:AB1462"/>
    <mergeCell ref="AC1462:AE1462"/>
    <mergeCell ref="AF1462:AH1462"/>
    <mergeCell ref="A1464:AH1464"/>
    <mergeCell ref="A1469:AH1470"/>
    <mergeCell ref="A1472:AH1473"/>
    <mergeCell ref="A1477:J1480"/>
    <mergeCell ref="K1477:V1477"/>
    <mergeCell ref="W1477:AH1477"/>
    <mergeCell ref="K1478:V1478"/>
    <mergeCell ref="W1478:AH1478"/>
    <mergeCell ref="K1479:N1479"/>
    <mergeCell ref="O1479:R1479"/>
    <mergeCell ref="S1479:V1479"/>
    <mergeCell ref="W1479:Z1479"/>
    <mergeCell ref="AA1479:AD1479"/>
    <mergeCell ref="AE1479:AH1479"/>
    <mergeCell ref="K1480:V1480"/>
    <mergeCell ref="W1480:AH1480"/>
    <mergeCell ref="A1474:AH1474"/>
    <mergeCell ref="A1476:AH1476"/>
    <mergeCell ref="A1462:N1462"/>
    <mergeCell ref="S1486:V1486"/>
    <mergeCell ref="W1486:Z1486"/>
    <mergeCell ref="AA1486:AD1486"/>
    <mergeCell ref="AE1486:AH1486"/>
    <mergeCell ref="I1487:J1487"/>
    <mergeCell ref="K1487:N1487"/>
    <mergeCell ref="O1487:R1487"/>
    <mergeCell ref="S1487:V1487"/>
    <mergeCell ref="W1487:Z1487"/>
    <mergeCell ref="AA1487:AD1487"/>
    <mergeCell ref="AE1487:AH1487"/>
    <mergeCell ref="A1481:J1481"/>
    <mergeCell ref="K1481:V1481"/>
    <mergeCell ref="W1481:AH1481"/>
    <mergeCell ref="A1482:H1483"/>
    <mergeCell ref="I1482:J1482"/>
    <mergeCell ref="K1482:N1482"/>
    <mergeCell ref="O1482:R1482"/>
    <mergeCell ref="S1482:V1482"/>
    <mergeCell ref="W1482:Z1482"/>
    <mergeCell ref="AA1482:AD1482"/>
    <mergeCell ref="AE1482:AH1482"/>
    <mergeCell ref="I1483:J1483"/>
    <mergeCell ref="K1483:N1483"/>
    <mergeCell ref="O1483:R1483"/>
    <mergeCell ref="S1483:V1483"/>
    <mergeCell ref="W1483:Z1483"/>
    <mergeCell ref="AA1483:AD1483"/>
    <mergeCell ref="AE1483:AH1483"/>
    <mergeCell ref="K1490:N1490"/>
    <mergeCell ref="O1490:R1490"/>
    <mergeCell ref="S1490:V1490"/>
    <mergeCell ref="W1490:Z1490"/>
    <mergeCell ref="AA1490:AD1490"/>
    <mergeCell ref="AE1490:AH1490"/>
    <mergeCell ref="I1491:J1491"/>
    <mergeCell ref="K1491:N1491"/>
    <mergeCell ref="O1491:R1491"/>
    <mergeCell ref="S1491:V1491"/>
    <mergeCell ref="W1491:Z1491"/>
    <mergeCell ref="AA1491:AD1491"/>
    <mergeCell ref="AE1491:AH1491"/>
    <mergeCell ref="A1484:H1485"/>
    <mergeCell ref="I1484:J1484"/>
    <mergeCell ref="K1484:N1484"/>
    <mergeCell ref="O1484:R1484"/>
    <mergeCell ref="S1484:V1484"/>
    <mergeCell ref="W1484:Z1484"/>
    <mergeCell ref="AA1484:AD1484"/>
    <mergeCell ref="AE1484:AH1484"/>
    <mergeCell ref="I1485:J1485"/>
    <mergeCell ref="K1485:N1485"/>
    <mergeCell ref="O1485:R1485"/>
    <mergeCell ref="S1485:V1485"/>
    <mergeCell ref="W1485:Z1485"/>
    <mergeCell ref="AA1485:AD1485"/>
    <mergeCell ref="AE1485:AH1485"/>
    <mergeCell ref="A1486:H1487"/>
    <mergeCell ref="I1486:J1486"/>
    <mergeCell ref="K1486:N1486"/>
    <mergeCell ref="O1486:R1486"/>
    <mergeCell ref="D1500:AH1500"/>
    <mergeCell ref="A1492:H1493"/>
    <mergeCell ref="I1492:J1492"/>
    <mergeCell ref="K1492:N1492"/>
    <mergeCell ref="A1504:N1505"/>
    <mergeCell ref="O1504:R1505"/>
    <mergeCell ref="S1504:AH1504"/>
    <mergeCell ref="S1505:Z1505"/>
    <mergeCell ref="AA1505:AH1505"/>
    <mergeCell ref="O1508:R1508"/>
    <mergeCell ref="A1507:N1507"/>
    <mergeCell ref="O1507:R1507"/>
    <mergeCell ref="S1507:Z1507"/>
    <mergeCell ref="AA1507:AH1507"/>
    <mergeCell ref="A1508:N1508"/>
    <mergeCell ref="A1488:H1489"/>
    <mergeCell ref="I1488:J1488"/>
    <mergeCell ref="K1488:N1488"/>
    <mergeCell ref="O1488:R1488"/>
    <mergeCell ref="S1488:V1488"/>
    <mergeCell ref="W1488:Z1488"/>
    <mergeCell ref="AA1488:AD1488"/>
    <mergeCell ref="AE1488:AH1488"/>
    <mergeCell ref="I1489:J1489"/>
    <mergeCell ref="K1489:N1489"/>
    <mergeCell ref="O1489:R1489"/>
    <mergeCell ref="S1489:V1489"/>
    <mergeCell ref="W1489:Z1489"/>
    <mergeCell ref="AA1489:AD1489"/>
    <mergeCell ref="AE1489:AH1489"/>
    <mergeCell ref="A1490:H1491"/>
    <mergeCell ref="I1490:J1490"/>
    <mergeCell ref="A1523:N1523"/>
    <mergeCell ref="O1523:R1523"/>
    <mergeCell ref="S1523:Z1523"/>
    <mergeCell ref="AA1523:AH1523"/>
    <mergeCell ref="O1509:R1509"/>
    <mergeCell ref="S1509:Z1509"/>
    <mergeCell ref="AA1509:AH1509"/>
    <mergeCell ref="A1510:N1510"/>
    <mergeCell ref="O1510:R1510"/>
    <mergeCell ref="S1510:Z1510"/>
    <mergeCell ref="AA1510:AH1510"/>
    <mergeCell ref="A1511:N1511"/>
    <mergeCell ref="O1511:R1511"/>
    <mergeCell ref="S1511:Z1511"/>
    <mergeCell ref="AA1511:AH1511"/>
    <mergeCell ref="A1515:AH1515"/>
    <mergeCell ref="A1512:N1512"/>
    <mergeCell ref="A1509:N1509"/>
    <mergeCell ref="S1512:Z1512"/>
    <mergeCell ref="AA1512:AH1512"/>
    <mergeCell ref="O1512:R1512"/>
    <mergeCell ref="D1549:AH1550"/>
    <mergeCell ref="A1524:N1524"/>
    <mergeCell ref="O1524:R1524"/>
    <mergeCell ref="S1524:Z1524"/>
    <mergeCell ref="AA1524:AH1524"/>
    <mergeCell ref="A1525:N1525"/>
    <mergeCell ref="O1525:R1525"/>
    <mergeCell ref="S1525:Z1525"/>
    <mergeCell ref="AA1525:AH1525"/>
    <mergeCell ref="A1526:N1526"/>
    <mergeCell ref="O1526:R1526"/>
    <mergeCell ref="S1526:Z1526"/>
    <mergeCell ref="AA1526:AH1526"/>
    <mergeCell ref="S1527:Z1527"/>
    <mergeCell ref="AA1527:AH1527"/>
    <mergeCell ref="A1528:N1528"/>
    <mergeCell ref="O1528:R1528"/>
    <mergeCell ref="B1541:D1541"/>
    <mergeCell ref="B1542:D1542"/>
    <mergeCell ref="B1543:D1543"/>
    <mergeCell ref="B1544:D1544"/>
    <mergeCell ref="AA1528:AH1528"/>
    <mergeCell ref="B1539:D1539"/>
    <mergeCell ref="B1540:D1540"/>
    <mergeCell ref="E1537:I1537"/>
    <mergeCell ref="B1535:D1535"/>
    <mergeCell ref="B1536:D1536"/>
    <mergeCell ref="B1537:D1537"/>
    <mergeCell ref="B1538:D1538"/>
    <mergeCell ref="O1529:R1529"/>
    <mergeCell ref="S1529:Z1529"/>
    <mergeCell ref="AA1529:AH1529"/>
    <mergeCell ref="AI1534:AZ1534"/>
    <mergeCell ref="B1545:D1545"/>
    <mergeCell ref="B1546:D1546"/>
    <mergeCell ref="E1536:I1536"/>
    <mergeCell ref="E1540:I1540"/>
    <mergeCell ref="E1541:I1541"/>
    <mergeCell ref="E1542:I1542"/>
    <mergeCell ref="E1545:I1545"/>
    <mergeCell ref="E1546:I1546"/>
    <mergeCell ref="A1534:F1534"/>
    <mergeCell ref="O1527:R1527"/>
    <mergeCell ref="A1552:AH1553"/>
    <mergeCell ref="A1532:AH1532"/>
    <mergeCell ref="A13:J15"/>
    <mergeCell ref="A16:J16"/>
    <mergeCell ref="A18:J18"/>
    <mergeCell ref="A19:J19"/>
    <mergeCell ref="A20:J20"/>
    <mergeCell ref="A21:J21"/>
    <mergeCell ref="A22:J22"/>
    <mergeCell ref="A17:AH17"/>
    <mergeCell ref="A23:AH23"/>
    <mergeCell ref="A24:J24"/>
    <mergeCell ref="A25:J25"/>
    <mergeCell ref="A26:J26"/>
    <mergeCell ref="A27:J27"/>
    <mergeCell ref="A29:J29"/>
    <mergeCell ref="A30:J30"/>
    <mergeCell ref="A31:J31"/>
    <mergeCell ref="A32:J32"/>
    <mergeCell ref="A34:J34"/>
    <mergeCell ref="A35:J35"/>
    <mergeCell ref="A28:AH28"/>
    <mergeCell ref="A67:J67"/>
    <mergeCell ref="A68:AH68"/>
    <mergeCell ref="A69:J69"/>
    <mergeCell ref="A70:J70"/>
    <mergeCell ref="A72:P72"/>
    <mergeCell ref="A73:P73"/>
    <mergeCell ref="A74:P74"/>
    <mergeCell ref="A76:AH76"/>
    <mergeCell ref="A1527:N1527"/>
    <mergeCell ref="A9:AH11"/>
    <mergeCell ref="A48:J50"/>
    <mergeCell ref="A51:J51"/>
    <mergeCell ref="A52:AH52"/>
    <mergeCell ref="A53:J53"/>
    <mergeCell ref="A54:J54"/>
    <mergeCell ref="A55:J55"/>
    <mergeCell ref="A56:J56"/>
    <mergeCell ref="A57:J57"/>
    <mergeCell ref="A59:J59"/>
    <mergeCell ref="A60:J60"/>
    <mergeCell ref="A61:J61"/>
    <mergeCell ref="A62:J62"/>
    <mergeCell ref="A58:AH58"/>
    <mergeCell ref="A64:J64"/>
    <mergeCell ref="A65:J65"/>
    <mergeCell ref="A66:J66"/>
    <mergeCell ref="A63:AH63"/>
    <mergeCell ref="AC65:AE65"/>
    <mergeCell ref="AF65:AH65"/>
    <mergeCell ref="Z64:AB64"/>
    <mergeCell ref="AC64:AE64"/>
    <mergeCell ref="AF64:AH64"/>
    <mergeCell ref="K65:M65"/>
    <mergeCell ref="N65:P65"/>
    <mergeCell ref="Q65:S65"/>
    <mergeCell ref="T65:V65"/>
    <mergeCell ref="W65:Y65"/>
    <mergeCell ref="Z65:AB65"/>
    <mergeCell ref="Z62:AB62"/>
    <mergeCell ref="AC62:AE62"/>
    <mergeCell ref="AF62:AH62"/>
    <mergeCell ref="A158:H158"/>
    <mergeCell ref="A159:H159"/>
    <mergeCell ref="A160:H160"/>
    <mergeCell ref="A82:AH86"/>
    <mergeCell ref="A93:AH94"/>
    <mergeCell ref="A96:AH97"/>
    <mergeCell ref="A101:AH102"/>
    <mergeCell ref="A103:AH103"/>
    <mergeCell ref="A105:H107"/>
    <mergeCell ref="A109:AH109"/>
    <mergeCell ref="A115:AH115"/>
    <mergeCell ref="A125:AH125"/>
    <mergeCell ref="A120:AH120"/>
    <mergeCell ref="A108:H108"/>
    <mergeCell ref="A110:H110"/>
    <mergeCell ref="A111:H111"/>
    <mergeCell ref="A112:H112"/>
    <mergeCell ref="A113:H113"/>
    <mergeCell ref="A114:H114"/>
    <mergeCell ref="A116:H116"/>
    <mergeCell ref="A117:H117"/>
    <mergeCell ref="A118:H118"/>
    <mergeCell ref="A119:H119"/>
    <mergeCell ref="A121:H121"/>
    <mergeCell ref="A122:H122"/>
    <mergeCell ref="A123:H123"/>
    <mergeCell ref="A124:H124"/>
    <mergeCell ref="W159:Y159"/>
    <mergeCell ref="Z159:AB159"/>
    <mergeCell ref="AC159:AE159"/>
    <mergeCell ref="AF159:AH159"/>
    <mergeCell ref="W158:Y158"/>
    <mergeCell ref="A162:H162"/>
    <mergeCell ref="A163:H163"/>
    <mergeCell ref="A165:P165"/>
    <mergeCell ref="A166:P166"/>
    <mergeCell ref="A167:P167"/>
    <mergeCell ref="A174:AH177"/>
    <mergeCell ref="A180:AH181"/>
    <mergeCell ref="A126:H126"/>
    <mergeCell ref="A127:H127"/>
    <mergeCell ref="A141:H143"/>
    <mergeCell ref="A144:H144"/>
    <mergeCell ref="A145:AH145"/>
    <mergeCell ref="A151:AH151"/>
    <mergeCell ref="A156:AH156"/>
    <mergeCell ref="A161:AH161"/>
    <mergeCell ref="A146:H146"/>
    <mergeCell ref="A147:H147"/>
    <mergeCell ref="A148:H148"/>
    <mergeCell ref="A149:H149"/>
    <mergeCell ref="A150:H150"/>
    <mergeCell ref="A152:H152"/>
    <mergeCell ref="A153:H153"/>
    <mergeCell ref="A154:H154"/>
    <mergeCell ref="A155:H155"/>
    <mergeCell ref="A157:H157"/>
    <mergeCell ref="A249:H249"/>
    <mergeCell ref="A250:AH250"/>
    <mergeCell ref="A256:AH256"/>
    <mergeCell ref="A261:AH261"/>
    <mergeCell ref="A251:H251"/>
    <mergeCell ref="A252:H252"/>
    <mergeCell ref="A253:H253"/>
    <mergeCell ref="A254:H254"/>
    <mergeCell ref="A255:H255"/>
    <mergeCell ref="A257:H257"/>
    <mergeCell ref="A258:H258"/>
    <mergeCell ref="A259:H259"/>
    <mergeCell ref="A260:H260"/>
    <mergeCell ref="A262:H262"/>
    <mergeCell ref="T260:V260"/>
    <mergeCell ref="W262:Y262"/>
    <mergeCell ref="Z262:AB262"/>
    <mergeCell ref="AC262:AE262"/>
    <mergeCell ref="AF262:AH262"/>
    <mergeCell ref="I262:J262"/>
    <mergeCell ref="K262:M262"/>
    <mergeCell ref="N262:P262"/>
    <mergeCell ref="Q262:S262"/>
    <mergeCell ref="T262:V262"/>
    <mergeCell ref="I260:J260"/>
    <mergeCell ref="T258:V258"/>
    <mergeCell ref="W258:Y258"/>
    <mergeCell ref="Z258:AB258"/>
    <mergeCell ref="AC258:AE258"/>
    <mergeCell ref="AC263:AE263"/>
    <mergeCell ref="AF263:AH263"/>
    <mergeCell ref="I268:AH268"/>
    <mergeCell ref="I269:J270"/>
    <mergeCell ref="K269:M270"/>
    <mergeCell ref="N269:P270"/>
    <mergeCell ref="Q269:S270"/>
    <mergeCell ref="I263:J263"/>
    <mergeCell ref="K263:M263"/>
    <mergeCell ref="N263:P263"/>
    <mergeCell ref="Q263:S263"/>
    <mergeCell ref="T263:V263"/>
    <mergeCell ref="A280:H280"/>
    <mergeCell ref="A281:H281"/>
    <mergeCell ref="A282:H282"/>
    <mergeCell ref="A284:H284"/>
    <mergeCell ref="A285:H285"/>
    <mergeCell ref="N284:P284"/>
    <mergeCell ref="Q284:S284"/>
    <mergeCell ref="T284:V284"/>
    <mergeCell ref="T282:V282"/>
    <mergeCell ref="W282:Y282"/>
    <mergeCell ref="Z282:AB282"/>
    <mergeCell ref="AC282:AE282"/>
    <mergeCell ref="AF282:AH282"/>
    <mergeCell ref="T281:V281"/>
    <mergeCell ref="W281:Y281"/>
    <mergeCell ref="Z281:AB281"/>
    <mergeCell ref="AC281:AE281"/>
    <mergeCell ref="AF281:AH281"/>
    <mergeCell ref="I282:J282"/>
    <mergeCell ref="K282:M282"/>
    <mergeCell ref="A287:P287"/>
    <mergeCell ref="A288:P288"/>
    <mergeCell ref="A289:P289"/>
    <mergeCell ref="A291:AH292"/>
    <mergeCell ref="A299:I302"/>
    <mergeCell ref="A303:I303"/>
    <mergeCell ref="A304:AH304"/>
    <mergeCell ref="A311:AH311"/>
    <mergeCell ref="A316:AH316"/>
    <mergeCell ref="A307:I307"/>
    <mergeCell ref="AD315:AH315"/>
    <mergeCell ref="J313:N313"/>
    <mergeCell ref="O313:S313"/>
    <mergeCell ref="T313:X313"/>
    <mergeCell ref="Y313:AC313"/>
    <mergeCell ref="AD313:AH313"/>
    <mergeCell ref="J314:N314"/>
    <mergeCell ref="J310:N310"/>
    <mergeCell ref="O310:S310"/>
    <mergeCell ref="T310:X310"/>
    <mergeCell ref="Y310:AC310"/>
    <mergeCell ref="A313:I313"/>
    <mergeCell ref="A314:I314"/>
    <mergeCell ref="A315:I315"/>
    <mergeCell ref="AD310:AH310"/>
    <mergeCell ref="J307:N307"/>
    <mergeCell ref="O307:S307"/>
    <mergeCell ref="T307:X307"/>
    <mergeCell ref="Y307:AC307"/>
    <mergeCell ref="AD307:AH307"/>
    <mergeCell ref="A310:I310"/>
    <mergeCell ref="A309:I309"/>
    <mergeCell ref="A317:I317"/>
    <mergeCell ref="A336:J336"/>
    <mergeCell ref="A337:J337"/>
    <mergeCell ref="A338:J338"/>
    <mergeCell ref="A342:I344"/>
    <mergeCell ref="A345:I345"/>
    <mergeCell ref="A346:I346"/>
    <mergeCell ref="J317:N317"/>
    <mergeCell ref="O317:S317"/>
    <mergeCell ref="T317:X317"/>
    <mergeCell ref="Y317:AC317"/>
    <mergeCell ref="AD317:AH317"/>
    <mergeCell ref="O314:S314"/>
    <mergeCell ref="T314:X314"/>
    <mergeCell ref="Y314:AC314"/>
    <mergeCell ref="AD314:AH314"/>
    <mergeCell ref="J315:N315"/>
    <mergeCell ref="O315:S315"/>
    <mergeCell ref="T315:X315"/>
    <mergeCell ref="Y315:AC315"/>
    <mergeCell ref="O335:R335"/>
    <mergeCell ref="S335:V335"/>
    <mergeCell ref="W335:Z335"/>
    <mergeCell ref="AA335:AD335"/>
    <mergeCell ref="AE335:AH335"/>
    <mergeCell ref="K334:N334"/>
    <mergeCell ref="K335:N335"/>
    <mergeCell ref="K336:N336"/>
    <mergeCell ref="K337:N337"/>
    <mergeCell ref="K338:N338"/>
    <mergeCell ref="K330:N332"/>
    <mergeCell ref="O330:R332"/>
    <mergeCell ref="A347:I347"/>
    <mergeCell ref="A348:I348"/>
    <mergeCell ref="A349:I349"/>
    <mergeCell ref="A350:I350"/>
    <mergeCell ref="A352:AH354"/>
    <mergeCell ref="AD348:AH348"/>
    <mergeCell ref="J349:N349"/>
    <mergeCell ref="O349:S349"/>
    <mergeCell ref="J342:N344"/>
    <mergeCell ref="O342:S344"/>
    <mergeCell ref="T342:X344"/>
    <mergeCell ref="O338:R338"/>
    <mergeCell ref="S338:V338"/>
    <mergeCell ref="W338:Z338"/>
    <mergeCell ref="Y342:AC344"/>
    <mergeCell ref="AD342:AH344"/>
    <mergeCell ref="AD347:AH347"/>
    <mergeCell ref="O346:S346"/>
    <mergeCell ref="T346:X346"/>
    <mergeCell ref="Y346:AC346"/>
    <mergeCell ref="AD346:AH346"/>
    <mergeCell ref="J345:N345"/>
    <mergeCell ref="O345:S345"/>
    <mergeCell ref="T345:X345"/>
    <mergeCell ref="Y345:AC345"/>
    <mergeCell ref="AD345:AH345"/>
    <mergeCell ref="T349:X349"/>
    <mergeCell ref="Y349:AC349"/>
    <mergeCell ref="AD349:AH349"/>
    <mergeCell ref="J350:N350"/>
    <mergeCell ref="O350:S350"/>
    <mergeCell ref="T350:X350"/>
    <mergeCell ref="AD860:AH861"/>
    <mergeCell ref="A862:I862"/>
    <mergeCell ref="J862:N862"/>
    <mergeCell ref="O862:S862"/>
    <mergeCell ref="T862:X862"/>
    <mergeCell ref="Y862:AC862"/>
    <mergeCell ref="AD862:AH862"/>
    <mergeCell ref="A863:I863"/>
    <mergeCell ref="J863:N863"/>
    <mergeCell ref="O863:S863"/>
    <mergeCell ref="T863:X863"/>
    <mergeCell ref="Y863:AC863"/>
    <mergeCell ref="AD863:AH863"/>
    <mergeCell ref="A864:I864"/>
    <mergeCell ref="J864:N864"/>
    <mergeCell ref="O864:S864"/>
    <mergeCell ref="T864:X864"/>
    <mergeCell ref="Y864:AC864"/>
    <mergeCell ref="AD864:AH864"/>
    <mergeCell ref="AD870:AH870"/>
    <mergeCell ref="T872:X872"/>
    <mergeCell ref="Y872:AC872"/>
    <mergeCell ref="AD872:AH872"/>
    <mergeCell ref="A873:I873"/>
    <mergeCell ref="J873:N873"/>
    <mergeCell ref="O873:S873"/>
    <mergeCell ref="A865:I865"/>
    <mergeCell ref="J865:N865"/>
    <mergeCell ref="O865:S865"/>
    <mergeCell ref="T865:X865"/>
    <mergeCell ref="Y865:AC865"/>
    <mergeCell ref="AD865:AH865"/>
    <mergeCell ref="A866:I866"/>
    <mergeCell ref="J866:N866"/>
    <mergeCell ref="O866:S866"/>
    <mergeCell ref="T866:X866"/>
    <mergeCell ref="Y866:AC866"/>
    <mergeCell ref="AD866:AH866"/>
    <mergeCell ref="A867:I867"/>
    <mergeCell ref="J867:N867"/>
    <mergeCell ref="O867:S867"/>
    <mergeCell ref="T867:X867"/>
    <mergeCell ref="Y867:AC867"/>
    <mergeCell ref="AD867:AH867"/>
    <mergeCell ref="A875:I875"/>
    <mergeCell ref="J875:N875"/>
    <mergeCell ref="O875:S875"/>
    <mergeCell ref="T875:X875"/>
    <mergeCell ref="Y875:AC875"/>
    <mergeCell ref="AD875:AH875"/>
    <mergeCell ref="A876:I876"/>
    <mergeCell ref="J876:N876"/>
    <mergeCell ref="O876:S876"/>
    <mergeCell ref="T876:X876"/>
    <mergeCell ref="Y876:AC876"/>
    <mergeCell ref="AD876:AH876"/>
    <mergeCell ref="T873:X873"/>
    <mergeCell ref="Y873:AC873"/>
    <mergeCell ref="AD873:AH873"/>
    <mergeCell ref="A868:I868"/>
    <mergeCell ref="J868:N868"/>
    <mergeCell ref="O868:S868"/>
    <mergeCell ref="T868:X868"/>
    <mergeCell ref="Y868:AC868"/>
    <mergeCell ref="AD868:AH868"/>
    <mergeCell ref="A869:I869"/>
    <mergeCell ref="J869:N869"/>
    <mergeCell ref="O869:S869"/>
    <mergeCell ref="T869:X869"/>
    <mergeCell ref="Y869:AC869"/>
    <mergeCell ref="AD869:AH869"/>
    <mergeCell ref="A870:I870"/>
    <mergeCell ref="J870:N870"/>
    <mergeCell ref="O870:S870"/>
    <mergeCell ref="T870:X870"/>
    <mergeCell ref="Y870:AC870"/>
    <mergeCell ref="A882:AH883"/>
    <mergeCell ref="A885:AH886"/>
    <mergeCell ref="A888:I890"/>
    <mergeCell ref="J888:AH888"/>
    <mergeCell ref="J889:N890"/>
    <mergeCell ref="O889:S890"/>
    <mergeCell ref="T889:X890"/>
    <mergeCell ref="Y889:AC890"/>
    <mergeCell ref="AD889:AH890"/>
    <mergeCell ref="A891:I891"/>
    <mergeCell ref="J891:N891"/>
    <mergeCell ref="O891:S891"/>
    <mergeCell ref="T891:X891"/>
    <mergeCell ref="Y891:AC891"/>
    <mergeCell ref="AD891:AH891"/>
    <mergeCell ref="S1521:AH1521"/>
    <mergeCell ref="S1522:Z1522"/>
    <mergeCell ref="AA1522:AH1522"/>
    <mergeCell ref="S1508:Z1508"/>
    <mergeCell ref="AA1508:AH1508"/>
    <mergeCell ref="O1492:R1492"/>
    <mergeCell ref="S1492:V1492"/>
    <mergeCell ref="W1492:Z1492"/>
    <mergeCell ref="AA1492:AD1492"/>
    <mergeCell ref="AE1492:AH1492"/>
    <mergeCell ref="I1493:J1493"/>
    <mergeCell ref="K1493:N1493"/>
    <mergeCell ref="O1493:R1493"/>
    <mergeCell ref="S1493:V1493"/>
    <mergeCell ref="W1493:Z1493"/>
    <mergeCell ref="AA1493:AD1493"/>
    <mergeCell ref="AE1493:AH1493"/>
    <mergeCell ref="S1530:Z1530"/>
    <mergeCell ref="AA1530:AH1530"/>
    <mergeCell ref="AB1393:AH1393"/>
    <mergeCell ref="A1378:AH1378"/>
    <mergeCell ref="A1382:AH1383"/>
    <mergeCell ref="A1385:T1385"/>
    <mergeCell ref="U1385:AA1385"/>
    <mergeCell ref="A892:I892"/>
    <mergeCell ref="J892:N892"/>
    <mergeCell ref="O892:S892"/>
    <mergeCell ref="T892:X892"/>
    <mergeCell ref="Y892:AC892"/>
    <mergeCell ref="AD892:AH892"/>
    <mergeCell ref="A893:I893"/>
    <mergeCell ref="J893:N893"/>
    <mergeCell ref="O893:S893"/>
    <mergeCell ref="T893:X893"/>
    <mergeCell ref="Y893:AC893"/>
    <mergeCell ref="AD893:AH893"/>
    <mergeCell ref="A894:I894"/>
    <mergeCell ref="J894:N894"/>
    <mergeCell ref="O894:S894"/>
    <mergeCell ref="T894:X894"/>
    <mergeCell ref="Y894:AC894"/>
    <mergeCell ref="AD894:AH894"/>
    <mergeCell ref="A1513:N1513"/>
    <mergeCell ref="O1513:R1513"/>
    <mergeCell ref="S1513:Z1513"/>
    <mergeCell ref="AA1513:AH1513"/>
    <mergeCell ref="A1518:AH1519"/>
    <mergeCell ref="A1521:N1522"/>
    <mergeCell ref="O1521:R1522"/>
    <mergeCell ref="U1403:AA1403"/>
    <mergeCell ref="AB1403:AH1403"/>
    <mergeCell ref="A1406:T1406"/>
    <mergeCell ref="U1406:AA1406"/>
    <mergeCell ref="AB1406:AH1406"/>
    <mergeCell ref="A895:I895"/>
    <mergeCell ref="J895:N895"/>
    <mergeCell ref="O895:S895"/>
    <mergeCell ref="T895:X895"/>
    <mergeCell ref="Y895:AC895"/>
    <mergeCell ref="AD895:AH895"/>
    <mergeCell ref="A896:I896"/>
    <mergeCell ref="J896:N896"/>
    <mergeCell ref="O896:S896"/>
    <mergeCell ref="T896:X896"/>
    <mergeCell ref="Y896:AC896"/>
    <mergeCell ref="AD896:AH896"/>
    <mergeCell ref="A897:I897"/>
    <mergeCell ref="J897:N897"/>
    <mergeCell ref="O897:S897"/>
    <mergeCell ref="T897:X897"/>
    <mergeCell ref="Y897:AC897"/>
    <mergeCell ref="AD897:AH897"/>
    <mergeCell ref="U1386:AA1386"/>
    <mergeCell ref="AB1386:AH1386"/>
    <mergeCell ref="A1387:T1387"/>
    <mergeCell ref="U1387:AA1387"/>
    <mergeCell ref="AB1387:AH1387"/>
    <mergeCell ref="A1388:T1388"/>
    <mergeCell ref="AB1388:AH1388"/>
    <mergeCell ref="A1389:T1389"/>
    <mergeCell ref="U1389:AA1389"/>
    <mergeCell ref="A1415:T1415"/>
    <mergeCell ref="U1415:AA1415"/>
    <mergeCell ref="A1421:T1421"/>
    <mergeCell ref="U1421:AA1421"/>
    <mergeCell ref="A1417:T1417"/>
    <mergeCell ref="U1417:AA1417"/>
    <mergeCell ref="AB1417:AH1417"/>
    <mergeCell ref="A1418:T1418"/>
    <mergeCell ref="U1418:AA1418"/>
    <mergeCell ref="AB1418:AH1418"/>
    <mergeCell ref="A1419:T1419"/>
    <mergeCell ref="U1419:AA1419"/>
    <mergeCell ref="AB1419:AH1419"/>
    <mergeCell ref="A1420:T1420"/>
    <mergeCell ref="U1420:AA1420"/>
    <mergeCell ref="AB1420:AH1420"/>
    <mergeCell ref="A1407:T1407"/>
    <mergeCell ref="U1407:AA1407"/>
    <mergeCell ref="AB1407:AH1407"/>
    <mergeCell ref="A1408:T1408"/>
    <mergeCell ref="U1408:AA1408"/>
    <mergeCell ref="AB1408:AH1408"/>
    <mergeCell ref="AB1412:AH1412"/>
    <mergeCell ref="AB1413:AH1413"/>
    <mergeCell ref="AB1414:AH1414"/>
    <mergeCell ref="A1411:T1411"/>
    <mergeCell ref="U1411:AA1411"/>
    <mergeCell ref="J1004:N1004"/>
    <mergeCell ref="AD903:AH903"/>
    <mergeCell ref="O904:S904"/>
    <mergeCell ref="T904:X904"/>
    <mergeCell ref="Y904:AC904"/>
    <mergeCell ref="A1529:N1529"/>
    <mergeCell ref="A1428:T1428"/>
    <mergeCell ref="O898:S898"/>
    <mergeCell ref="A962:AH962"/>
    <mergeCell ref="O1004:S1004"/>
    <mergeCell ref="Y1004:AC1004"/>
    <mergeCell ref="AD1004:AH1004"/>
    <mergeCell ref="A1390:T1390"/>
    <mergeCell ref="U1390:AA1390"/>
    <mergeCell ref="AB1390:AH1390"/>
    <mergeCell ref="A1391:T1391"/>
    <mergeCell ref="U1391:AA1391"/>
    <mergeCell ref="AB1391:AH1391"/>
    <mergeCell ref="A1392:T1392"/>
    <mergeCell ref="U1392:AA1392"/>
    <mergeCell ref="AB1392:AH1392"/>
    <mergeCell ref="A1393:T1393"/>
    <mergeCell ref="U1393:AA1393"/>
    <mergeCell ref="A900:I900"/>
    <mergeCell ref="J900:N900"/>
    <mergeCell ref="O900:S900"/>
    <mergeCell ref="T900:X900"/>
    <mergeCell ref="Y900:AC900"/>
    <mergeCell ref="O901:S901"/>
    <mergeCell ref="AD901:AH901"/>
    <mergeCell ref="O903:S903"/>
    <mergeCell ref="AD900:AH900"/>
    <mergeCell ref="E1538:I1538"/>
    <mergeCell ref="E1539:I1539"/>
    <mergeCell ref="E1543:I1543"/>
    <mergeCell ref="E1544:I1544"/>
    <mergeCell ref="E1535:I1535"/>
    <mergeCell ref="A1344:P1344"/>
    <mergeCell ref="Q1344:Y1344"/>
    <mergeCell ref="Z1344:AH1344"/>
    <mergeCell ref="A1345:P1345"/>
    <mergeCell ref="Q1345:Y1345"/>
    <mergeCell ref="Z1345:AH1345"/>
    <mergeCell ref="A1430:T1430"/>
    <mergeCell ref="U1430:AA1430"/>
    <mergeCell ref="AB1430:AH1430"/>
    <mergeCell ref="AB1415:AH1415"/>
    <mergeCell ref="U1428:AA1428"/>
    <mergeCell ref="AB1428:AH1428"/>
    <mergeCell ref="A1429:T1429"/>
    <mergeCell ref="U1429:AA1429"/>
    <mergeCell ref="AB1429:AH1429"/>
    <mergeCell ref="S1528:Z1528"/>
    <mergeCell ref="A1506:N1506"/>
    <mergeCell ref="O1506:R1506"/>
    <mergeCell ref="S1506:Z1506"/>
    <mergeCell ref="AA1506:AH1506"/>
    <mergeCell ref="A1530:N1530"/>
    <mergeCell ref="U1424:AA1424"/>
    <mergeCell ref="AB1424:AH1424"/>
    <mergeCell ref="A1425:T1425"/>
    <mergeCell ref="U1425:AA1425"/>
    <mergeCell ref="AB1425:AH1425"/>
    <mergeCell ref="O1530:R1530"/>
    <mergeCell ref="A898:I898"/>
    <mergeCell ref="J898:N898"/>
    <mergeCell ref="A878:I878"/>
    <mergeCell ref="J878:N878"/>
    <mergeCell ref="O878:S878"/>
    <mergeCell ref="T878:X878"/>
    <mergeCell ref="Y878:AC878"/>
    <mergeCell ref="AD878:AH878"/>
    <mergeCell ref="A877:I877"/>
    <mergeCell ref="J877:N877"/>
    <mergeCell ref="O877:S877"/>
    <mergeCell ref="T877:X877"/>
    <mergeCell ref="Y877:AC877"/>
    <mergeCell ref="AD877:AH877"/>
    <mergeCell ref="A901:I901"/>
    <mergeCell ref="J901:N901"/>
    <mergeCell ref="A903:I903"/>
    <mergeCell ref="J903:N903"/>
    <mergeCell ref="T898:X898"/>
    <mergeCell ref="Y898:AC898"/>
    <mergeCell ref="AD898:AH898"/>
    <mergeCell ref="A899:I899"/>
    <mergeCell ref="J899:N899"/>
    <mergeCell ref="O899:S899"/>
    <mergeCell ref="T903:X903"/>
    <mergeCell ref="Y903:AC903"/>
    <mergeCell ref="T899:X899"/>
    <mergeCell ref="Y899:AC899"/>
    <mergeCell ref="AD899:AH899"/>
    <mergeCell ref="T901:X901"/>
    <mergeCell ref="Y901:AC901"/>
    <mergeCell ref="A879:AH880"/>
    <mergeCell ref="A1007:I1007"/>
    <mergeCell ref="J1007:N1007"/>
    <mergeCell ref="O1007:S1007"/>
    <mergeCell ref="T1007:X1007"/>
    <mergeCell ref="Y1007:AC1007"/>
    <mergeCell ref="AD1007:AH1007"/>
    <mergeCell ref="A90:AH90"/>
    <mergeCell ref="A178:AH178"/>
    <mergeCell ref="A295:AH295"/>
    <mergeCell ref="A293:AH293"/>
    <mergeCell ref="A404:AH404"/>
    <mergeCell ref="A563:AH563"/>
    <mergeCell ref="A586:AH586"/>
    <mergeCell ref="A690:N691"/>
    <mergeCell ref="O690:X691"/>
    <mergeCell ref="Y690:AH691"/>
    <mergeCell ref="A852:AH852"/>
    <mergeCell ref="A874:I874"/>
    <mergeCell ref="J874:N874"/>
    <mergeCell ref="O874:S874"/>
    <mergeCell ref="T874:X874"/>
    <mergeCell ref="Y874:AC874"/>
    <mergeCell ref="AD874:AH874"/>
    <mergeCell ref="A871:I871"/>
    <mergeCell ref="J871:N871"/>
    <mergeCell ref="O871:S871"/>
    <mergeCell ref="T871:X871"/>
    <mergeCell ref="Y871:AC871"/>
    <mergeCell ref="AD871:AH871"/>
    <mergeCell ref="A872:I872"/>
    <mergeCell ref="J872:N872"/>
    <mergeCell ref="O872:S872"/>
    <mergeCell ref="A573:N573"/>
    <mergeCell ref="O573:R573"/>
    <mergeCell ref="S573:Z573"/>
    <mergeCell ref="AA573:AH573"/>
    <mergeCell ref="AA568:AH568"/>
    <mergeCell ref="A569:N569"/>
    <mergeCell ref="O569:R569"/>
    <mergeCell ref="S569:Z569"/>
    <mergeCell ref="AA569:AH569"/>
    <mergeCell ref="A570:N570"/>
    <mergeCell ref="O570:R570"/>
    <mergeCell ref="S570:Z570"/>
    <mergeCell ref="AA570:AH570"/>
    <mergeCell ref="A571:N571"/>
    <mergeCell ref="O571:R571"/>
    <mergeCell ref="S571:Z571"/>
    <mergeCell ref="AA571:AH571"/>
    <mergeCell ref="A572:N572"/>
    <mergeCell ref="O572:R572"/>
    <mergeCell ref="S572:Z572"/>
    <mergeCell ref="AA572:AH572"/>
  </mergeCells>
  <printOptions horizontalCentered="1"/>
  <pageMargins left="0.70866141732283472" right="0.70866141732283472" top="0.94488188976377963" bottom="0.74803149606299213" header="0.31496062992125984" footer="0.31496062992125984"/>
  <pageSetup paperSize="9" scale="81" firstPageNumber="7" fitToHeight="100" orientation="portrait" useFirstPageNumber="1" r:id="rId1"/>
  <headerFooter>
    <oddHeader>&amp;LZTS Strojárne, s.r.o.
Poznámky účtovnej závierky k 31.12.2013</oddHeader>
    <oddFooter>&amp;C&amp;P</oddFooter>
  </headerFooter>
  <rowBreaks count="16" manualBreakCount="16">
    <brk id="57" max="33" man="1"/>
    <brk id="124" max="33" man="1"/>
    <brk id="190" max="33" man="1"/>
    <brk id="267" max="33" man="1"/>
    <brk id="314" max="33" man="1"/>
    <brk id="402" max="33" man="1"/>
    <brk id="512" max="33" man="1"/>
    <brk id="854" max="33" man="1"/>
    <brk id="913" max="33" man="1"/>
    <brk id="972" max="33" man="1"/>
    <brk id="1060" max="33" man="1"/>
    <brk id="1330" max="33" man="1"/>
    <brk id="1384" max="33" man="1"/>
    <brk id="1434" max="33" man="1"/>
    <brk id="1468" max="33" man="1"/>
    <brk id="1533" max="3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67"/>
  <sheetViews>
    <sheetView showGridLines="0" zoomScale="70" zoomScaleNormal="70" workbookViewId="0">
      <selection activeCell="B5" sqref="B5"/>
    </sheetView>
  </sheetViews>
  <sheetFormatPr defaultColWidth="9.140625" defaultRowHeight="14.25"/>
  <cols>
    <col min="1" max="1" width="3.85546875" style="225" bestFit="1" customWidth="1"/>
    <col min="2" max="2" width="10" style="227" customWidth="1"/>
    <col min="3" max="3" width="71" style="227" customWidth="1"/>
    <col min="4" max="4" width="63.42578125" style="227" hidden="1" customWidth="1"/>
    <col min="5" max="5" width="23.140625" style="268" customWidth="1"/>
    <col min="6" max="6" width="25.5703125" style="225" customWidth="1"/>
    <col min="7" max="8" width="10.42578125" style="225" bestFit="1" customWidth="1"/>
    <col min="9" max="16384" width="9.140625" style="225"/>
  </cols>
  <sheetData>
    <row r="1" spans="1:25" ht="15" customHeight="1">
      <c r="B1" s="226" t="s">
        <v>1563</v>
      </c>
      <c r="E1" s="228"/>
    </row>
    <row r="2" spans="1:25" ht="15" customHeight="1">
      <c r="B2" s="226" t="s">
        <v>1564</v>
      </c>
      <c r="E2" s="229"/>
      <c r="F2" s="230"/>
      <c r="G2" s="230"/>
      <c r="H2" s="230"/>
      <c r="I2" s="230"/>
      <c r="J2" s="230"/>
      <c r="K2" s="230"/>
      <c r="L2" s="230"/>
      <c r="M2" s="230"/>
      <c r="N2" s="230"/>
      <c r="O2" s="230"/>
      <c r="P2" s="230"/>
      <c r="Q2" s="230"/>
      <c r="R2" s="230"/>
      <c r="S2" s="230"/>
      <c r="T2" s="230"/>
      <c r="U2" s="230"/>
      <c r="V2" s="230"/>
      <c r="W2" s="230"/>
      <c r="X2" s="230"/>
      <c r="Y2" s="230"/>
    </row>
    <row r="3" spans="1:25" ht="15" customHeight="1">
      <c r="B3" s="226"/>
      <c r="E3" s="229"/>
      <c r="F3" s="230"/>
      <c r="G3" s="230"/>
      <c r="H3" s="230"/>
      <c r="I3" s="230"/>
      <c r="J3" s="230"/>
      <c r="K3" s="230"/>
      <c r="L3" s="230"/>
      <c r="M3" s="230"/>
      <c r="N3" s="230"/>
      <c r="O3" s="230"/>
      <c r="P3" s="230"/>
      <c r="Q3" s="230"/>
      <c r="R3" s="230"/>
      <c r="S3" s="230"/>
      <c r="T3" s="230"/>
      <c r="U3" s="230"/>
      <c r="V3" s="230"/>
      <c r="W3" s="230"/>
      <c r="X3" s="230"/>
      <c r="Y3" s="230"/>
    </row>
    <row r="4" spans="1:25" ht="15">
      <c r="B4" s="231"/>
      <c r="C4" s="232"/>
      <c r="D4" s="232"/>
      <c r="E4" s="229"/>
      <c r="F4" s="233"/>
      <c r="G4" s="233"/>
      <c r="H4" s="233"/>
      <c r="I4" s="233"/>
      <c r="J4" s="233"/>
      <c r="K4" s="233"/>
      <c r="L4" s="233"/>
      <c r="M4" s="233"/>
      <c r="N4" s="233"/>
      <c r="O4" s="233"/>
      <c r="P4" s="233"/>
      <c r="Q4" s="233"/>
      <c r="R4" s="233"/>
      <c r="S4" s="233"/>
      <c r="T4" s="233"/>
      <c r="U4" s="233"/>
      <c r="V4" s="233"/>
      <c r="W4" s="233"/>
      <c r="X4" s="233"/>
      <c r="Y4" s="233"/>
    </row>
    <row r="5" spans="1:25" ht="15" customHeight="1">
      <c r="B5" s="234"/>
      <c r="C5" s="232"/>
      <c r="D5" s="232"/>
      <c r="E5" s="235"/>
      <c r="F5" s="233"/>
      <c r="G5" s="233"/>
      <c r="H5" s="233"/>
      <c r="I5" s="233"/>
      <c r="J5" s="233"/>
      <c r="K5" s="233"/>
      <c r="L5" s="233"/>
      <c r="M5" s="233"/>
      <c r="N5" s="233"/>
      <c r="O5" s="233"/>
      <c r="P5" s="233"/>
      <c r="Q5" s="233"/>
      <c r="R5" s="233"/>
      <c r="S5" s="233"/>
      <c r="T5" s="233"/>
      <c r="U5" s="233"/>
      <c r="V5" s="233"/>
      <c r="W5" s="233"/>
      <c r="X5" s="233"/>
      <c r="Y5" s="233"/>
    </row>
    <row r="6" spans="1:25" ht="15">
      <c r="B6" s="236"/>
      <c r="C6" s="237"/>
      <c r="D6" s="232"/>
      <c r="E6" s="238" t="s">
        <v>58</v>
      </c>
      <c r="F6" s="239" t="s">
        <v>1565</v>
      </c>
    </row>
    <row r="7" spans="1:25" s="240" customFormat="1" ht="15" customHeight="1">
      <c r="B7" s="241"/>
      <c r="C7" s="242"/>
      <c r="D7" s="241"/>
      <c r="E7" s="243" t="s">
        <v>1566</v>
      </c>
      <c r="F7" s="244" t="s">
        <v>1566</v>
      </c>
      <c r="G7" s="245"/>
      <c r="H7" s="245"/>
      <c r="I7" s="245"/>
      <c r="J7" s="245"/>
      <c r="K7" s="245"/>
      <c r="L7" s="245"/>
    </row>
    <row r="8" spans="1:25" ht="30">
      <c r="A8" s="225">
        <v>1</v>
      </c>
      <c r="B8" s="246" t="s">
        <v>1567</v>
      </c>
      <c r="C8" s="247" t="s">
        <v>1568</v>
      </c>
      <c r="D8" s="247" t="s">
        <v>1569</v>
      </c>
      <c r="E8" s="248">
        <v>1162354</v>
      </c>
      <c r="F8" s="249">
        <v>1429291</v>
      </c>
      <c r="G8" s="250"/>
      <c r="H8" s="250"/>
      <c r="I8" s="250"/>
      <c r="J8" s="250"/>
      <c r="K8" s="250"/>
      <c r="L8" s="250"/>
    </row>
    <row r="9" spans="1:25">
      <c r="A9" s="225">
        <v>2</v>
      </c>
      <c r="B9" s="251"/>
      <c r="C9" s="251"/>
      <c r="D9" s="251"/>
      <c r="E9" s="248">
        <v>0</v>
      </c>
      <c r="F9" s="249"/>
      <c r="G9" s="250"/>
      <c r="H9" s="250"/>
      <c r="I9" s="250"/>
      <c r="J9" s="250"/>
      <c r="K9" s="250"/>
      <c r="L9" s="250"/>
    </row>
    <row r="10" spans="1:25" ht="15">
      <c r="A10" s="225">
        <v>3</v>
      </c>
      <c r="B10" s="252" t="s">
        <v>400</v>
      </c>
      <c r="C10" s="253" t="s">
        <v>1570</v>
      </c>
      <c r="D10" s="253" t="s">
        <v>1571</v>
      </c>
      <c r="E10" s="254">
        <v>2145769.7800000003</v>
      </c>
      <c r="F10" s="254">
        <v>1651249</v>
      </c>
      <c r="G10" s="250"/>
      <c r="H10" s="250"/>
      <c r="I10" s="250"/>
      <c r="J10" s="250"/>
      <c r="K10" s="250"/>
      <c r="L10" s="250"/>
    </row>
    <row r="11" spans="1:25">
      <c r="A11" s="225">
        <v>4</v>
      </c>
      <c r="B11" s="255" t="s">
        <v>401</v>
      </c>
      <c r="C11" s="256" t="s">
        <v>1572</v>
      </c>
      <c r="D11" s="257" t="s">
        <v>1573</v>
      </c>
      <c r="E11" s="248">
        <v>1834138</v>
      </c>
      <c r="F11" s="249">
        <v>1640668</v>
      </c>
      <c r="G11" s="250"/>
      <c r="H11" s="250"/>
      <c r="I11" s="250"/>
      <c r="J11" s="250"/>
      <c r="K11" s="250"/>
      <c r="L11" s="250"/>
    </row>
    <row r="12" spans="1:25" ht="28.5">
      <c r="A12" s="225">
        <v>6</v>
      </c>
      <c r="B12" s="255" t="s">
        <v>402</v>
      </c>
      <c r="C12" s="257" t="s">
        <v>1574</v>
      </c>
      <c r="D12" s="257" t="s">
        <v>1575</v>
      </c>
      <c r="E12" s="248">
        <v>0</v>
      </c>
      <c r="F12" s="249"/>
      <c r="G12" s="250"/>
      <c r="H12" s="250"/>
      <c r="I12" s="250"/>
      <c r="J12" s="250"/>
      <c r="K12" s="250"/>
      <c r="L12" s="250"/>
    </row>
    <row r="13" spans="1:25">
      <c r="A13" s="225">
        <v>7</v>
      </c>
      <c r="B13" s="255" t="s">
        <v>403</v>
      </c>
      <c r="C13" s="257" t="s">
        <v>1576</v>
      </c>
      <c r="D13" s="257" t="s">
        <v>1577</v>
      </c>
      <c r="E13" s="248">
        <v>0</v>
      </c>
      <c r="F13" s="249"/>
      <c r="G13" s="250"/>
      <c r="H13" s="250"/>
      <c r="I13" s="250"/>
      <c r="J13" s="250"/>
      <c r="K13" s="250"/>
      <c r="L13" s="250"/>
    </row>
    <row r="14" spans="1:25">
      <c r="A14" s="225">
        <v>8</v>
      </c>
      <c r="B14" s="255" t="s">
        <v>404</v>
      </c>
      <c r="C14" s="257" t="s">
        <v>405</v>
      </c>
      <c r="D14" s="257" t="s">
        <v>1578</v>
      </c>
      <c r="E14" s="248">
        <v>-7953</v>
      </c>
      <c r="F14" s="249">
        <v>-7300</v>
      </c>
      <c r="G14" s="250"/>
      <c r="H14" s="250"/>
      <c r="I14" s="250"/>
      <c r="J14" s="250"/>
      <c r="K14" s="250"/>
      <c r="L14" s="250"/>
    </row>
    <row r="15" spans="1:25">
      <c r="A15" s="225">
        <v>9</v>
      </c>
      <c r="B15" s="255" t="s">
        <v>406</v>
      </c>
      <c r="C15" s="257" t="s">
        <v>1579</v>
      </c>
      <c r="D15" s="257" t="s">
        <v>1580</v>
      </c>
      <c r="E15" s="248">
        <v>23807.409999999996</v>
      </c>
      <c r="F15" s="249">
        <v>-4312</v>
      </c>
      <c r="G15" s="250"/>
      <c r="H15" s="250"/>
      <c r="I15" s="250"/>
      <c r="J15" s="250"/>
      <c r="K15" s="250"/>
      <c r="L15" s="250"/>
    </row>
    <row r="16" spans="1:25">
      <c r="A16" s="225">
        <v>10</v>
      </c>
      <c r="B16" s="255" t="s">
        <v>407</v>
      </c>
      <c r="C16" s="257" t="s">
        <v>1581</v>
      </c>
      <c r="D16" s="257" t="s">
        <v>1582</v>
      </c>
      <c r="E16" s="248">
        <v>-268456</v>
      </c>
      <c r="F16" s="249">
        <v>-135968</v>
      </c>
      <c r="G16" s="250"/>
      <c r="H16" s="250"/>
      <c r="I16" s="250"/>
      <c r="J16" s="250"/>
      <c r="K16" s="250"/>
      <c r="L16" s="250"/>
    </row>
    <row r="17" spans="1:12">
      <c r="A17" s="225">
        <v>11</v>
      </c>
      <c r="B17" s="255" t="s">
        <v>408</v>
      </c>
      <c r="C17" s="257" t="s">
        <v>409</v>
      </c>
      <c r="D17" s="257" t="s">
        <v>1583</v>
      </c>
      <c r="E17" s="248">
        <v>0</v>
      </c>
      <c r="F17" s="249"/>
      <c r="G17" s="250"/>
      <c r="H17" s="250"/>
      <c r="I17" s="250"/>
      <c r="J17" s="250"/>
      <c r="K17" s="250"/>
      <c r="L17" s="250"/>
    </row>
    <row r="18" spans="1:12">
      <c r="A18" s="225">
        <v>12</v>
      </c>
      <c r="B18" s="255" t="s">
        <v>410</v>
      </c>
      <c r="C18" s="257" t="s">
        <v>411</v>
      </c>
      <c r="D18" s="257" t="s">
        <v>1584</v>
      </c>
      <c r="E18" s="248">
        <v>101719</v>
      </c>
      <c r="F18" s="249">
        <v>122660</v>
      </c>
      <c r="G18" s="250"/>
      <c r="H18" s="250"/>
      <c r="I18" s="250"/>
      <c r="J18" s="250"/>
      <c r="K18" s="250"/>
      <c r="L18" s="250"/>
    </row>
    <row r="19" spans="1:12">
      <c r="A19" s="225">
        <v>13</v>
      </c>
      <c r="B19" s="255" t="s">
        <v>412</v>
      </c>
      <c r="C19" s="257" t="s">
        <v>413</v>
      </c>
      <c r="D19" s="257" t="s">
        <v>1585</v>
      </c>
      <c r="E19" s="248">
        <v>-91330.37</v>
      </c>
      <c r="F19" s="249">
        <v>-78028</v>
      </c>
      <c r="G19" s="250"/>
      <c r="H19" s="250"/>
      <c r="I19" s="250"/>
      <c r="J19" s="250"/>
      <c r="K19" s="250"/>
      <c r="L19" s="250"/>
    </row>
    <row r="20" spans="1:12" ht="28.5">
      <c r="A20" s="225">
        <v>14</v>
      </c>
      <c r="B20" s="255" t="s">
        <v>414</v>
      </c>
      <c r="C20" s="257" t="s">
        <v>1586</v>
      </c>
      <c r="D20" s="257" t="s">
        <v>1587</v>
      </c>
      <c r="E20" s="248">
        <v>0</v>
      </c>
      <c r="F20" s="249"/>
      <c r="G20" s="250"/>
      <c r="H20" s="250"/>
      <c r="I20" s="250"/>
      <c r="J20" s="250"/>
      <c r="K20" s="250"/>
      <c r="L20" s="250"/>
    </row>
    <row r="21" spans="1:12" ht="28.5">
      <c r="A21" s="225">
        <v>15</v>
      </c>
      <c r="B21" s="255" t="s">
        <v>415</v>
      </c>
      <c r="C21" s="257" t="s">
        <v>1588</v>
      </c>
      <c r="D21" s="257" t="s">
        <v>1589</v>
      </c>
      <c r="E21" s="248">
        <v>0</v>
      </c>
      <c r="F21" s="249"/>
      <c r="G21" s="250"/>
      <c r="H21" s="250"/>
      <c r="I21" s="250"/>
      <c r="J21" s="250"/>
      <c r="K21" s="250"/>
      <c r="L21" s="250"/>
    </row>
    <row r="22" spans="1:12" ht="28.5">
      <c r="A22" s="225">
        <v>16</v>
      </c>
      <c r="B22" s="255" t="s">
        <v>416</v>
      </c>
      <c r="C22" s="256" t="s">
        <v>1590</v>
      </c>
      <c r="D22" s="257" t="s">
        <v>1591</v>
      </c>
      <c r="E22" s="248">
        <v>664308.74</v>
      </c>
      <c r="F22" s="249">
        <v>-15605</v>
      </c>
      <c r="G22" s="250"/>
      <c r="H22" s="250"/>
      <c r="I22" s="250"/>
      <c r="J22" s="250"/>
      <c r="K22" s="250"/>
      <c r="L22" s="250"/>
    </row>
    <row r="23" spans="1:12">
      <c r="A23" s="225">
        <v>17</v>
      </c>
      <c r="B23" s="255" t="s">
        <v>417</v>
      </c>
      <c r="C23" s="257" t="s">
        <v>1592</v>
      </c>
      <c r="D23" s="257" t="s">
        <v>1593</v>
      </c>
      <c r="E23" s="248">
        <v>-110464</v>
      </c>
      <c r="F23" s="249">
        <v>129134</v>
      </c>
      <c r="G23" s="250"/>
      <c r="H23" s="250"/>
      <c r="I23" s="250"/>
      <c r="J23" s="250"/>
      <c r="K23" s="250"/>
      <c r="L23" s="250"/>
    </row>
    <row r="24" spans="1:12" ht="15">
      <c r="A24" s="225">
        <v>18</v>
      </c>
      <c r="B24" s="252" t="s">
        <v>418</v>
      </c>
      <c r="C24" s="253" t="s">
        <v>1594</v>
      </c>
      <c r="D24" s="253" t="s">
        <v>1595</v>
      </c>
      <c r="E24" s="258">
        <v>68730.59</v>
      </c>
      <c r="F24" s="259">
        <v>-60581</v>
      </c>
      <c r="G24" s="250"/>
      <c r="H24" s="250"/>
      <c r="I24" s="250"/>
      <c r="J24" s="250"/>
      <c r="K24" s="250"/>
      <c r="L24" s="250"/>
    </row>
    <row r="25" spans="1:12">
      <c r="A25" s="225">
        <v>19</v>
      </c>
      <c r="B25" s="255" t="s">
        <v>1596</v>
      </c>
      <c r="C25" s="257" t="s">
        <v>1597</v>
      </c>
      <c r="D25" s="257" t="s">
        <v>1598</v>
      </c>
      <c r="E25" s="248">
        <v>-779265</v>
      </c>
      <c r="F25" s="249">
        <v>593986</v>
      </c>
      <c r="G25" s="250"/>
      <c r="H25" s="250"/>
      <c r="I25" s="250"/>
      <c r="J25" s="250"/>
      <c r="K25" s="250"/>
      <c r="L25" s="250"/>
    </row>
    <row r="26" spans="1:12">
      <c r="A26" s="225">
        <v>20</v>
      </c>
      <c r="B26" s="255" t="s">
        <v>1599</v>
      </c>
      <c r="C26" s="257" t="s">
        <v>1600</v>
      </c>
      <c r="D26" s="257" t="s">
        <v>1601</v>
      </c>
      <c r="E26" s="248">
        <v>802973</v>
      </c>
      <c r="F26" s="249">
        <v>-1033752</v>
      </c>
      <c r="G26" s="250"/>
      <c r="H26" s="250"/>
      <c r="I26" s="250"/>
      <c r="J26" s="250"/>
      <c r="K26" s="250"/>
      <c r="L26" s="250"/>
    </row>
    <row r="27" spans="1:12">
      <c r="A27" s="225">
        <v>21</v>
      </c>
      <c r="B27" s="255" t="s">
        <v>1602</v>
      </c>
      <c r="C27" s="257" t="s">
        <v>419</v>
      </c>
      <c r="D27" s="257" t="s">
        <v>1603</v>
      </c>
      <c r="E27" s="248">
        <v>45022.590000000004</v>
      </c>
      <c r="F27" s="249">
        <v>379185</v>
      </c>
      <c r="G27" s="250"/>
      <c r="H27" s="250"/>
      <c r="I27" s="250"/>
      <c r="J27" s="250"/>
      <c r="K27" s="250"/>
      <c r="L27" s="250"/>
    </row>
    <row r="28" spans="1:12" ht="28.5">
      <c r="A28" s="225">
        <v>22</v>
      </c>
      <c r="B28" s="255" t="s">
        <v>1604</v>
      </c>
      <c r="C28" s="257" t="s">
        <v>1605</v>
      </c>
      <c r="D28" s="257" t="s">
        <v>1606</v>
      </c>
      <c r="E28" s="248">
        <v>0</v>
      </c>
      <c r="F28" s="249"/>
      <c r="G28" s="250"/>
      <c r="H28" s="250"/>
      <c r="I28" s="250"/>
      <c r="J28" s="250"/>
      <c r="K28" s="250"/>
      <c r="L28" s="250"/>
    </row>
    <row r="29" spans="1:12" ht="15">
      <c r="A29" s="225">
        <v>23</v>
      </c>
      <c r="B29" s="260" t="s">
        <v>420</v>
      </c>
      <c r="C29" s="257" t="s">
        <v>1607</v>
      </c>
      <c r="D29" s="257" t="s">
        <v>1608</v>
      </c>
      <c r="E29" s="248">
        <v>91330.37</v>
      </c>
      <c r="F29" s="249"/>
      <c r="G29" s="250"/>
      <c r="H29" s="250"/>
      <c r="I29" s="250"/>
      <c r="J29" s="250"/>
      <c r="K29" s="250"/>
      <c r="L29" s="250"/>
    </row>
    <row r="30" spans="1:12" ht="28.5">
      <c r="A30" s="225">
        <v>24</v>
      </c>
      <c r="B30" s="260" t="s">
        <v>421</v>
      </c>
      <c r="C30" s="257" t="s">
        <v>1609</v>
      </c>
      <c r="D30" s="257" t="s">
        <v>1610</v>
      </c>
      <c r="E30" s="248">
        <v>0</v>
      </c>
      <c r="F30" s="249"/>
      <c r="G30" s="250"/>
      <c r="H30" s="250"/>
      <c r="I30" s="250"/>
      <c r="J30" s="250"/>
      <c r="K30" s="250"/>
      <c r="L30" s="250"/>
    </row>
    <row r="31" spans="1:12" ht="28.5">
      <c r="A31" s="225">
        <v>25</v>
      </c>
      <c r="B31" s="260" t="s">
        <v>422</v>
      </c>
      <c r="C31" s="257" t="s">
        <v>485</v>
      </c>
      <c r="D31" s="257" t="s">
        <v>1611</v>
      </c>
      <c r="E31" s="248">
        <v>0</v>
      </c>
      <c r="F31" s="249"/>
      <c r="G31" s="250"/>
      <c r="H31" s="250"/>
      <c r="I31" s="250"/>
      <c r="J31" s="250"/>
      <c r="K31" s="250"/>
      <c r="L31" s="250"/>
    </row>
    <row r="32" spans="1:12" ht="28.5">
      <c r="A32" s="225">
        <v>26</v>
      </c>
      <c r="B32" s="260" t="s">
        <v>423</v>
      </c>
      <c r="C32" s="257" t="s">
        <v>1612</v>
      </c>
      <c r="D32" s="257" t="s">
        <v>1613</v>
      </c>
      <c r="E32" s="248">
        <v>0</v>
      </c>
      <c r="F32" s="249"/>
      <c r="G32" s="250"/>
      <c r="H32" s="250"/>
      <c r="I32" s="250"/>
      <c r="J32" s="250"/>
      <c r="K32" s="250"/>
      <c r="L32" s="250"/>
    </row>
    <row r="33" spans="1:12" ht="28.5">
      <c r="A33" s="225">
        <v>27</v>
      </c>
      <c r="B33" s="260" t="s">
        <v>424</v>
      </c>
      <c r="C33" s="257" t="s">
        <v>1614</v>
      </c>
      <c r="D33" s="257" t="s">
        <v>1615</v>
      </c>
      <c r="E33" s="248">
        <v>-312344</v>
      </c>
      <c r="F33" s="249">
        <v>-74743</v>
      </c>
      <c r="G33" s="250"/>
      <c r="H33" s="250"/>
      <c r="I33" s="250"/>
      <c r="J33" s="250"/>
      <c r="K33" s="250"/>
      <c r="L33" s="250"/>
    </row>
    <row r="34" spans="1:12" ht="15">
      <c r="A34" s="225">
        <v>28</v>
      </c>
      <c r="B34" s="260" t="s">
        <v>425</v>
      </c>
      <c r="C34" s="257" t="s">
        <v>1616</v>
      </c>
      <c r="D34" s="257" t="s">
        <v>1617</v>
      </c>
      <c r="E34" s="248">
        <v>0</v>
      </c>
      <c r="F34" s="249"/>
      <c r="G34" s="250"/>
      <c r="H34" s="250"/>
      <c r="I34" s="250"/>
      <c r="J34" s="250"/>
      <c r="K34" s="250"/>
      <c r="L34" s="250"/>
    </row>
    <row r="35" spans="1:12" ht="28.5">
      <c r="A35" s="225">
        <v>29</v>
      </c>
      <c r="B35" s="260" t="s">
        <v>1618</v>
      </c>
      <c r="C35" s="257" t="s">
        <v>1619</v>
      </c>
      <c r="D35" s="257" t="s">
        <v>1620</v>
      </c>
      <c r="E35" s="248">
        <v>0</v>
      </c>
      <c r="F35" s="249"/>
      <c r="G35" s="250"/>
      <c r="H35" s="250"/>
      <c r="I35" s="250"/>
      <c r="J35" s="250"/>
      <c r="K35" s="250"/>
      <c r="L35" s="250"/>
    </row>
    <row r="36" spans="1:12" ht="15">
      <c r="A36" s="225">
        <v>30</v>
      </c>
      <c r="B36" s="261" t="s">
        <v>397</v>
      </c>
      <c r="C36" s="261" t="s">
        <v>1621</v>
      </c>
      <c r="D36" s="261" t="s">
        <v>1622</v>
      </c>
      <c r="E36" s="262">
        <v>3155840.74</v>
      </c>
      <c r="F36" s="263">
        <v>2945216</v>
      </c>
      <c r="G36" s="250"/>
      <c r="H36" s="250"/>
      <c r="I36" s="250"/>
      <c r="J36" s="250"/>
      <c r="K36" s="250"/>
      <c r="L36" s="250"/>
    </row>
    <row r="37" spans="1:12" ht="15">
      <c r="A37" s="225">
        <v>31</v>
      </c>
      <c r="B37" s="260" t="s">
        <v>1623</v>
      </c>
      <c r="C37" s="257" t="s">
        <v>1624</v>
      </c>
      <c r="D37" s="257" t="s">
        <v>1625</v>
      </c>
      <c r="E37" s="248">
        <v>0</v>
      </c>
      <c r="F37" s="249">
        <v>-49195</v>
      </c>
      <c r="G37" s="250"/>
      <c r="H37" s="250"/>
      <c r="I37" s="250"/>
      <c r="J37" s="250"/>
      <c r="K37" s="250"/>
      <c r="L37" s="250"/>
    </row>
    <row r="38" spans="1:12" ht="15">
      <c r="A38" s="225">
        <v>32</v>
      </c>
      <c r="B38" s="260" t="s">
        <v>1626</v>
      </c>
      <c r="C38" s="257" t="s">
        <v>1627</v>
      </c>
      <c r="D38" s="257" t="s">
        <v>1628</v>
      </c>
      <c r="E38" s="248">
        <v>-4422231.6399999997</v>
      </c>
      <c r="F38" s="249">
        <v>-1623790</v>
      </c>
      <c r="G38" s="250"/>
      <c r="H38" s="250"/>
      <c r="I38" s="250"/>
      <c r="J38" s="250"/>
      <c r="K38" s="250"/>
      <c r="L38" s="250"/>
    </row>
    <row r="39" spans="1:12" ht="28.5">
      <c r="A39" s="225">
        <v>33</v>
      </c>
      <c r="B39" s="260" t="s">
        <v>427</v>
      </c>
      <c r="C39" s="257" t="s">
        <v>1629</v>
      </c>
      <c r="D39" s="257" t="s">
        <v>1630</v>
      </c>
      <c r="E39" s="248">
        <v>0</v>
      </c>
      <c r="F39" s="249"/>
      <c r="G39" s="250"/>
      <c r="H39" s="250"/>
      <c r="I39" s="250"/>
      <c r="J39" s="250"/>
      <c r="K39" s="250"/>
      <c r="L39" s="250"/>
    </row>
    <row r="40" spans="1:12" ht="15">
      <c r="A40" s="225">
        <v>34</v>
      </c>
      <c r="B40" s="260" t="s">
        <v>428</v>
      </c>
      <c r="C40" s="257" t="s">
        <v>429</v>
      </c>
      <c r="D40" s="257" t="s">
        <v>1631</v>
      </c>
      <c r="E40" s="248">
        <v>0</v>
      </c>
      <c r="F40" s="249"/>
      <c r="G40" s="250"/>
      <c r="H40" s="250"/>
      <c r="I40" s="250"/>
      <c r="J40" s="250"/>
      <c r="K40" s="250"/>
      <c r="L40" s="250"/>
    </row>
    <row r="41" spans="1:12" ht="15">
      <c r="A41" s="225">
        <v>35</v>
      </c>
      <c r="B41" s="260" t="s">
        <v>430</v>
      </c>
      <c r="C41" s="257" t="s">
        <v>431</v>
      </c>
      <c r="D41" s="257" t="s">
        <v>1632</v>
      </c>
      <c r="E41" s="248">
        <v>823625</v>
      </c>
      <c r="F41" s="249">
        <v>104427</v>
      </c>
      <c r="G41" s="250"/>
      <c r="H41" s="250"/>
      <c r="I41" s="250"/>
      <c r="J41" s="250"/>
      <c r="K41" s="250"/>
      <c r="L41" s="250"/>
    </row>
    <row r="42" spans="1:12" ht="28.5">
      <c r="A42" s="225">
        <v>36</v>
      </c>
      <c r="B42" s="260" t="s">
        <v>432</v>
      </c>
      <c r="C42" s="257" t="s">
        <v>1633</v>
      </c>
      <c r="D42" s="257" t="s">
        <v>1634</v>
      </c>
      <c r="E42" s="248">
        <v>449955</v>
      </c>
      <c r="F42" s="249"/>
      <c r="G42" s="250"/>
      <c r="H42" s="250"/>
      <c r="I42" s="250"/>
      <c r="J42" s="250"/>
      <c r="K42" s="250"/>
      <c r="L42" s="250"/>
    </row>
    <row r="43" spans="1:12" ht="28.5">
      <c r="A43" s="225">
        <v>37</v>
      </c>
      <c r="B43" s="260" t="s">
        <v>433</v>
      </c>
      <c r="C43" s="257" t="s">
        <v>1635</v>
      </c>
      <c r="D43" s="257" t="s">
        <v>1636</v>
      </c>
      <c r="E43" s="248">
        <v>0</v>
      </c>
      <c r="F43" s="249">
        <v>-197134</v>
      </c>
      <c r="G43" s="250"/>
      <c r="H43" s="250"/>
      <c r="I43" s="250"/>
      <c r="J43" s="250"/>
      <c r="K43" s="250"/>
      <c r="L43" s="250"/>
    </row>
    <row r="44" spans="1:12" ht="28.5">
      <c r="A44" s="225">
        <v>38</v>
      </c>
      <c r="B44" s="260" t="s">
        <v>1637</v>
      </c>
      <c r="C44" s="257" t="s">
        <v>1638</v>
      </c>
      <c r="D44" s="257" t="s">
        <v>1639</v>
      </c>
      <c r="E44" s="248">
        <v>0</v>
      </c>
      <c r="F44" s="249">
        <v>166664</v>
      </c>
      <c r="G44" s="250"/>
      <c r="H44" s="250"/>
      <c r="I44" s="250"/>
      <c r="J44" s="250"/>
      <c r="K44" s="250"/>
      <c r="L44" s="250"/>
    </row>
    <row r="45" spans="1:12" ht="28.5">
      <c r="A45" s="225">
        <v>39</v>
      </c>
      <c r="B45" s="260" t="s">
        <v>434</v>
      </c>
      <c r="C45" s="257" t="s">
        <v>1640</v>
      </c>
      <c r="D45" s="257" t="s">
        <v>1641</v>
      </c>
      <c r="E45" s="248">
        <v>-135000</v>
      </c>
      <c r="F45" s="249">
        <v>-500000</v>
      </c>
      <c r="G45" s="250"/>
      <c r="H45" s="250"/>
      <c r="I45" s="250"/>
      <c r="J45" s="250"/>
      <c r="K45" s="250"/>
      <c r="L45" s="250"/>
    </row>
    <row r="46" spans="1:12" ht="28.5">
      <c r="A46" s="225">
        <v>40</v>
      </c>
      <c r="B46" s="260" t="s">
        <v>435</v>
      </c>
      <c r="C46" s="257" t="s">
        <v>1642</v>
      </c>
      <c r="D46" s="257" t="s">
        <v>1643</v>
      </c>
      <c r="E46" s="248">
        <v>0</v>
      </c>
      <c r="F46" s="249"/>
      <c r="G46" s="250"/>
      <c r="H46" s="250"/>
      <c r="I46" s="250"/>
      <c r="J46" s="250"/>
      <c r="K46" s="250"/>
      <c r="L46" s="250"/>
    </row>
    <row r="47" spans="1:12" ht="28.5">
      <c r="A47" s="225">
        <v>41</v>
      </c>
      <c r="B47" s="260" t="s">
        <v>436</v>
      </c>
      <c r="C47" s="257" t="s">
        <v>1644</v>
      </c>
      <c r="D47" s="257" t="s">
        <v>1645</v>
      </c>
      <c r="E47" s="248">
        <v>0</v>
      </c>
      <c r="F47" s="249"/>
      <c r="G47" s="250"/>
      <c r="H47" s="250"/>
      <c r="I47" s="250"/>
      <c r="J47" s="250"/>
      <c r="K47" s="250"/>
      <c r="L47" s="250"/>
    </row>
    <row r="48" spans="1:12" ht="28.5">
      <c r="A48" s="225">
        <v>42</v>
      </c>
      <c r="B48" s="260" t="s">
        <v>437</v>
      </c>
      <c r="C48" s="257" t="s">
        <v>1646</v>
      </c>
      <c r="D48" s="257" t="s">
        <v>1647</v>
      </c>
      <c r="E48" s="248">
        <v>0</v>
      </c>
      <c r="F48" s="249">
        <v>167</v>
      </c>
      <c r="G48" s="250"/>
      <c r="H48" s="250"/>
      <c r="I48" s="250"/>
      <c r="J48" s="250"/>
      <c r="K48" s="250"/>
      <c r="L48" s="250"/>
    </row>
    <row r="49" spans="1:12" ht="28.5">
      <c r="A49" s="225">
        <v>43</v>
      </c>
      <c r="B49" s="260" t="s">
        <v>438</v>
      </c>
      <c r="C49" s="257" t="s">
        <v>1648</v>
      </c>
      <c r="D49" s="257" t="s">
        <v>1649</v>
      </c>
      <c r="E49" s="248">
        <v>0</v>
      </c>
      <c r="F49" s="249"/>
      <c r="G49" s="250"/>
      <c r="H49" s="250"/>
      <c r="I49" s="250"/>
      <c r="J49" s="250"/>
      <c r="K49" s="250"/>
      <c r="L49" s="250"/>
    </row>
    <row r="50" spans="1:12" ht="28.5">
      <c r="A50" s="225">
        <v>44</v>
      </c>
      <c r="B50" s="260" t="s">
        <v>439</v>
      </c>
      <c r="C50" s="257" t="s">
        <v>1650</v>
      </c>
      <c r="D50" s="257" t="s">
        <v>1651</v>
      </c>
      <c r="E50" s="248">
        <v>0</v>
      </c>
      <c r="F50" s="249"/>
      <c r="G50" s="250"/>
      <c r="H50" s="250"/>
      <c r="I50" s="250"/>
      <c r="J50" s="250"/>
      <c r="K50" s="250"/>
      <c r="L50" s="250"/>
    </row>
    <row r="51" spans="1:12" ht="28.5">
      <c r="A51" s="225">
        <v>45</v>
      </c>
      <c r="B51" s="260" t="s">
        <v>440</v>
      </c>
      <c r="C51" s="257" t="s">
        <v>1652</v>
      </c>
      <c r="D51" s="257" t="s">
        <v>1653</v>
      </c>
      <c r="E51" s="248">
        <v>0</v>
      </c>
      <c r="F51" s="249"/>
      <c r="G51" s="250"/>
      <c r="H51" s="250"/>
      <c r="I51" s="250"/>
      <c r="J51" s="250"/>
      <c r="K51" s="250"/>
      <c r="L51" s="250"/>
    </row>
    <row r="52" spans="1:12" ht="28.5">
      <c r="A52" s="225">
        <v>46</v>
      </c>
      <c r="B52" s="260" t="s">
        <v>441</v>
      </c>
      <c r="C52" s="257" t="s">
        <v>1654</v>
      </c>
      <c r="D52" s="257" t="s">
        <v>1655</v>
      </c>
      <c r="E52" s="248">
        <v>0</v>
      </c>
      <c r="F52" s="249"/>
      <c r="G52" s="250"/>
      <c r="H52" s="250"/>
      <c r="I52" s="250"/>
      <c r="J52" s="250"/>
      <c r="K52" s="250"/>
      <c r="L52" s="250"/>
    </row>
    <row r="53" spans="1:12" ht="15">
      <c r="A53" s="225">
        <v>47</v>
      </c>
      <c r="B53" s="260" t="s">
        <v>443</v>
      </c>
      <c r="C53" s="257" t="s">
        <v>442</v>
      </c>
      <c r="D53" s="257" t="s">
        <v>1656</v>
      </c>
      <c r="E53" s="248">
        <v>0</v>
      </c>
      <c r="F53" s="249"/>
      <c r="G53" s="250"/>
      <c r="H53" s="250"/>
      <c r="I53" s="250"/>
      <c r="J53" s="250"/>
      <c r="K53" s="250"/>
      <c r="L53" s="250"/>
    </row>
    <row r="54" spans="1:12" ht="15">
      <c r="A54" s="225">
        <v>48</v>
      </c>
      <c r="B54" s="260" t="s">
        <v>444</v>
      </c>
      <c r="C54" s="257" t="s">
        <v>1657</v>
      </c>
      <c r="D54" s="257" t="s">
        <v>1658</v>
      </c>
      <c r="E54" s="248">
        <v>0</v>
      </c>
      <c r="F54" s="249"/>
      <c r="G54" s="250"/>
      <c r="H54" s="250"/>
      <c r="I54" s="250"/>
      <c r="J54" s="250"/>
      <c r="K54" s="250"/>
      <c r="L54" s="250"/>
    </row>
    <row r="55" spans="1:12" ht="15">
      <c r="A55" s="225">
        <v>49</v>
      </c>
      <c r="B55" s="260" t="s">
        <v>445</v>
      </c>
      <c r="C55" s="257" t="s">
        <v>1659</v>
      </c>
      <c r="D55" s="257" t="s">
        <v>1660</v>
      </c>
      <c r="E55" s="248">
        <v>0</v>
      </c>
      <c r="F55" s="249">
        <v>813231</v>
      </c>
      <c r="G55" s="250"/>
      <c r="H55" s="250"/>
      <c r="I55" s="250"/>
      <c r="J55" s="250"/>
      <c r="K55" s="250"/>
      <c r="L55" s="250"/>
    </row>
    <row r="56" spans="1:12" s="265" customFormat="1" ht="15">
      <c r="A56" s="225">
        <v>50</v>
      </c>
      <c r="B56" s="260" t="s">
        <v>1661</v>
      </c>
      <c r="C56" s="257" t="s">
        <v>446</v>
      </c>
      <c r="D56" s="257" t="s">
        <v>1662</v>
      </c>
      <c r="E56" s="248">
        <v>0</v>
      </c>
      <c r="F56" s="249"/>
      <c r="G56" s="250"/>
      <c r="H56" s="264"/>
      <c r="I56" s="264"/>
      <c r="J56" s="264"/>
      <c r="K56" s="264"/>
      <c r="L56" s="264"/>
    </row>
    <row r="57" spans="1:12" s="265" customFormat="1" ht="15">
      <c r="A57" s="225">
        <v>51</v>
      </c>
      <c r="B57" s="261" t="s">
        <v>426</v>
      </c>
      <c r="C57" s="261" t="s">
        <v>1663</v>
      </c>
      <c r="D57" s="261" t="s">
        <v>1664</v>
      </c>
      <c r="E57" s="262">
        <v>-3283651.6399999997</v>
      </c>
      <c r="F57" s="263">
        <v>-1285630</v>
      </c>
      <c r="G57" s="250"/>
      <c r="H57" s="264"/>
      <c r="I57" s="264"/>
      <c r="J57" s="264"/>
      <c r="K57" s="264"/>
      <c r="L57" s="264"/>
    </row>
    <row r="58" spans="1:12" s="265" customFormat="1" ht="15">
      <c r="A58" s="225">
        <v>52</v>
      </c>
      <c r="B58" s="266" t="s">
        <v>448</v>
      </c>
      <c r="C58" s="253" t="s">
        <v>1665</v>
      </c>
      <c r="D58" s="253" t="s">
        <v>1666</v>
      </c>
      <c r="E58" s="258">
        <v>0</v>
      </c>
      <c r="F58" s="259"/>
      <c r="G58" s="250"/>
      <c r="H58" s="264"/>
      <c r="I58" s="264"/>
      <c r="J58" s="264"/>
      <c r="K58" s="264"/>
      <c r="L58" s="264"/>
    </row>
    <row r="59" spans="1:12" s="265" customFormat="1" ht="15">
      <c r="A59" s="225">
        <v>53</v>
      </c>
      <c r="B59" s="255" t="s">
        <v>449</v>
      </c>
      <c r="C59" s="257" t="s">
        <v>450</v>
      </c>
      <c r="D59" s="257" t="s">
        <v>1667</v>
      </c>
      <c r="E59" s="248">
        <v>0</v>
      </c>
      <c r="F59" s="249"/>
      <c r="G59" s="250"/>
      <c r="H59" s="264"/>
      <c r="I59" s="264"/>
      <c r="J59" s="264"/>
      <c r="K59" s="264"/>
      <c r="L59" s="264"/>
    </row>
    <row r="60" spans="1:12" s="265" customFormat="1" ht="28.5">
      <c r="A60" s="225">
        <v>54</v>
      </c>
      <c r="B60" s="255" t="s">
        <v>451</v>
      </c>
      <c r="C60" s="257" t="s">
        <v>1668</v>
      </c>
      <c r="D60" s="257" t="s">
        <v>1669</v>
      </c>
      <c r="E60" s="248">
        <v>0</v>
      </c>
      <c r="F60" s="249"/>
      <c r="G60" s="250"/>
      <c r="H60" s="264"/>
      <c r="I60" s="264"/>
      <c r="J60" s="264"/>
      <c r="K60" s="264"/>
      <c r="L60" s="264"/>
    </row>
    <row r="61" spans="1:12">
      <c r="A61" s="225">
        <v>55</v>
      </c>
      <c r="B61" s="255" t="s">
        <v>452</v>
      </c>
      <c r="C61" s="257" t="s">
        <v>453</v>
      </c>
      <c r="D61" s="257" t="s">
        <v>1670</v>
      </c>
      <c r="E61" s="248">
        <v>0</v>
      </c>
      <c r="F61" s="249"/>
      <c r="G61" s="250"/>
      <c r="H61" s="250"/>
      <c r="I61" s="250"/>
      <c r="J61" s="250"/>
      <c r="K61" s="250"/>
      <c r="L61" s="250"/>
    </row>
    <row r="62" spans="1:12">
      <c r="A62" s="225">
        <v>56</v>
      </c>
      <c r="B62" s="255" t="s">
        <v>454</v>
      </c>
      <c r="C62" s="257" t="s">
        <v>455</v>
      </c>
      <c r="D62" s="257" t="s">
        <v>1671</v>
      </c>
      <c r="E62" s="248">
        <v>0</v>
      </c>
      <c r="F62" s="249"/>
      <c r="G62" s="250"/>
      <c r="H62" s="250"/>
      <c r="I62" s="250"/>
      <c r="J62" s="250"/>
      <c r="K62" s="250"/>
      <c r="L62" s="250"/>
    </row>
    <row r="63" spans="1:12" ht="28.5">
      <c r="A63" s="225">
        <v>57</v>
      </c>
      <c r="B63" s="255" t="s">
        <v>1672</v>
      </c>
      <c r="C63" s="257" t="s">
        <v>1673</v>
      </c>
      <c r="D63" s="257" t="s">
        <v>1674</v>
      </c>
      <c r="E63" s="248">
        <v>0</v>
      </c>
      <c r="F63" s="249"/>
      <c r="G63" s="250"/>
      <c r="H63" s="250"/>
      <c r="I63" s="250"/>
      <c r="J63" s="250"/>
      <c r="K63" s="250"/>
      <c r="L63" s="250"/>
    </row>
    <row r="64" spans="1:12" ht="28.5">
      <c r="A64" s="225">
        <v>58</v>
      </c>
      <c r="B64" s="255" t="s">
        <v>456</v>
      </c>
      <c r="C64" s="257" t="s">
        <v>457</v>
      </c>
      <c r="D64" s="257" t="s">
        <v>1675</v>
      </c>
      <c r="E64" s="248">
        <v>0</v>
      </c>
      <c r="F64" s="249"/>
      <c r="G64" s="250"/>
      <c r="H64" s="250"/>
      <c r="I64" s="250"/>
      <c r="J64" s="250"/>
      <c r="K64" s="250"/>
      <c r="L64" s="250"/>
    </row>
    <row r="65" spans="1:12" s="265" customFormat="1" ht="28.5">
      <c r="A65" s="225">
        <v>59</v>
      </c>
      <c r="B65" s="255" t="s">
        <v>458</v>
      </c>
      <c r="C65" s="257" t="s">
        <v>1676</v>
      </c>
      <c r="D65" s="257" t="s">
        <v>1677</v>
      </c>
      <c r="E65" s="248">
        <v>0</v>
      </c>
      <c r="F65" s="249"/>
      <c r="G65" s="250"/>
      <c r="H65" s="264"/>
      <c r="I65" s="264"/>
      <c r="J65" s="264"/>
      <c r="K65" s="264"/>
      <c r="L65" s="264"/>
    </row>
    <row r="66" spans="1:12" s="265" customFormat="1" ht="15">
      <c r="A66" s="225">
        <v>60</v>
      </c>
      <c r="B66" s="255" t="s">
        <v>459</v>
      </c>
      <c r="C66" s="257" t="s">
        <v>1678</v>
      </c>
      <c r="D66" s="257" t="s">
        <v>1679</v>
      </c>
      <c r="E66" s="248">
        <v>0</v>
      </c>
      <c r="F66" s="249"/>
      <c r="G66" s="250"/>
      <c r="H66" s="264"/>
      <c r="I66" s="264"/>
      <c r="J66" s="264"/>
      <c r="K66" s="264"/>
      <c r="L66" s="264"/>
    </row>
    <row r="67" spans="1:12" s="265" customFormat="1" ht="28.5">
      <c r="A67" s="225">
        <v>61</v>
      </c>
      <c r="B67" s="266" t="s">
        <v>460</v>
      </c>
      <c r="C67" s="267" t="s">
        <v>1680</v>
      </c>
      <c r="D67" s="267" t="s">
        <v>1681</v>
      </c>
      <c r="E67" s="258">
        <v>881911</v>
      </c>
      <c r="F67" s="259">
        <v>-651144</v>
      </c>
      <c r="G67" s="250"/>
      <c r="H67" s="264"/>
      <c r="I67" s="264"/>
      <c r="J67" s="264"/>
      <c r="K67" s="264"/>
      <c r="L67" s="264"/>
    </row>
    <row r="68" spans="1:12">
      <c r="A68" s="225">
        <v>62</v>
      </c>
      <c r="B68" s="255" t="s">
        <v>461</v>
      </c>
      <c r="C68" s="257" t="s">
        <v>462</v>
      </c>
      <c r="D68" s="257" t="s">
        <v>1682</v>
      </c>
      <c r="E68" s="248">
        <v>0</v>
      </c>
      <c r="F68" s="249"/>
      <c r="G68" s="250"/>
      <c r="H68" s="250"/>
      <c r="I68" s="250"/>
      <c r="J68" s="250"/>
      <c r="K68" s="250"/>
      <c r="L68" s="250"/>
    </row>
    <row r="69" spans="1:12">
      <c r="A69" s="225">
        <v>63</v>
      </c>
      <c r="B69" s="255" t="s">
        <v>463</v>
      </c>
      <c r="C69" s="257" t="s">
        <v>1683</v>
      </c>
      <c r="D69" s="257" t="s">
        <v>1684</v>
      </c>
      <c r="E69" s="248">
        <v>0</v>
      </c>
      <c r="F69" s="249"/>
      <c r="G69" s="250"/>
      <c r="H69" s="250"/>
      <c r="I69" s="250"/>
      <c r="J69" s="250"/>
      <c r="K69" s="250"/>
      <c r="L69" s="250"/>
    </row>
    <row r="70" spans="1:12" ht="28.5">
      <c r="A70" s="225">
        <v>64</v>
      </c>
      <c r="B70" s="255" t="s">
        <v>464</v>
      </c>
      <c r="C70" s="257" t="s">
        <v>1685</v>
      </c>
      <c r="D70" s="257" t="s">
        <v>1686</v>
      </c>
      <c r="E70" s="248">
        <v>2471530</v>
      </c>
      <c r="F70" s="249">
        <v>394318</v>
      </c>
      <c r="G70" s="250"/>
      <c r="H70" s="250"/>
      <c r="I70" s="250"/>
      <c r="J70" s="250"/>
      <c r="K70" s="250"/>
      <c r="L70" s="250"/>
    </row>
    <row r="71" spans="1:12" ht="28.5">
      <c r="A71" s="225">
        <v>65</v>
      </c>
      <c r="B71" s="255" t="s">
        <v>465</v>
      </c>
      <c r="C71" s="256" t="s">
        <v>1687</v>
      </c>
      <c r="D71" s="257" t="s">
        <v>1688</v>
      </c>
      <c r="E71" s="248">
        <v>-1401055</v>
      </c>
      <c r="F71" s="249">
        <v>-769900</v>
      </c>
      <c r="G71" s="250"/>
      <c r="H71" s="250"/>
      <c r="I71" s="250"/>
      <c r="J71" s="250"/>
      <c r="K71" s="250"/>
      <c r="L71" s="250"/>
    </row>
    <row r="72" spans="1:12">
      <c r="A72" s="225">
        <v>66</v>
      </c>
      <c r="B72" s="255" t="s">
        <v>466</v>
      </c>
      <c r="C72" s="257" t="s">
        <v>467</v>
      </c>
      <c r="D72" s="257" t="s">
        <v>1689</v>
      </c>
      <c r="E72" s="248">
        <v>0</v>
      </c>
      <c r="F72" s="249"/>
      <c r="G72" s="250"/>
      <c r="H72" s="250"/>
      <c r="I72" s="250"/>
      <c r="J72" s="250"/>
      <c r="K72" s="250"/>
      <c r="L72" s="250"/>
    </row>
    <row r="73" spans="1:12">
      <c r="A73" s="225">
        <v>67</v>
      </c>
      <c r="B73" s="255" t="s">
        <v>468</v>
      </c>
      <c r="C73" s="257" t="s">
        <v>469</v>
      </c>
      <c r="D73" s="257" t="s">
        <v>1690</v>
      </c>
      <c r="E73" s="248">
        <v>0</v>
      </c>
      <c r="F73" s="249"/>
      <c r="G73" s="250"/>
      <c r="H73" s="250"/>
      <c r="I73" s="250"/>
      <c r="J73" s="250"/>
      <c r="K73" s="250"/>
      <c r="L73" s="250"/>
    </row>
    <row r="74" spans="1:12" ht="28.5">
      <c r="A74" s="225">
        <v>68</v>
      </c>
      <c r="B74" s="255" t="s">
        <v>470</v>
      </c>
      <c r="C74" s="257" t="s">
        <v>1691</v>
      </c>
      <c r="D74" s="257" t="s">
        <v>1692</v>
      </c>
      <c r="E74" s="248">
        <v>-188564</v>
      </c>
      <c r="F74" s="249">
        <v>-275562</v>
      </c>
      <c r="G74" s="250"/>
      <c r="H74" s="250"/>
      <c r="I74" s="250"/>
      <c r="J74" s="250"/>
      <c r="K74" s="250"/>
      <c r="L74" s="250"/>
    </row>
    <row r="75" spans="1:12" ht="28.5">
      <c r="A75" s="225">
        <v>69</v>
      </c>
      <c r="B75" s="255" t="s">
        <v>471</v>
      </c>
      <c r="C75" s="257" t="s">
        <v>1693</v>
      </c>
      <c r="D75" s="257" t="s">
        <v>1694</v>
      </c>
      <c r="F75" s="249"/>
      <c r="G75" s="250"/>
      <c r="H75" s="250"/>
      <c r="I75" s="250"/>
      <c r="J75" s="250"/>
      <c r="K75" s="250"/>
      <c r="L75" s="250"/>
    </row>
    <row r="76" spans="1:12" ht="28.5">
      <c r="A76" s="225">
        <v>70</v>
      </c>
      <c r="B76" s="255" t="s">
        <v>472</v>
      </c>
      <c r="C76" s="257" t="s">
        <v>1695</v>
      </c>
      <c r="D76" s="257" t="s">
        <v>1696</v>
      </c>
      <c r="E76" s="248">
        <v>0</v>
      </c>
      <c r="F76" s="249"/>
      <c r="G76" s="250"/>
      <c r="H76" s="250"/>
      <c r="I76" s="250"/>
      <c r="J76" s="250"/>
      <c r="K76" s="250"/>
      <c r="L76" s="250"/>
    </row>
    <row r="77" spans="1:12" ht="28.5">
      <c r="A77" s="225">
        <v>71</v>
      </c>
      <c r="B77" s="255" t="s">
        <v>1697</v>
      </c>
      <c r="C77" s="257" t="s">
        <v>1698</v>
      </c>
      <c r="D77" s="257" t="s">
        <v>1699</v>
      </c>
      <c r="E77" s="248">
        <v>0</v>
      </c>
      <c r="F77" s="249"/>
      <c r="G77" s="250"/>
      <c r="H77" s="250"/>
      <c r="I77" s="250"/>
      <c r="J77" s="250"/>
      <c r="K77" s="250"/>
      <c r="L77" s="250"/>
    </row>
    <row r="78" spans="1:12" ht="28.5">
      <c r="A78" s="225">
        <v>72</v>
      </c>
      <c r="B78" s="260" t="s">
        <v>473</v>
      </c>
      <c r="C78" s="257" t="s">
        <v>1700</v>
      </c>
      <c r="D78" s="257" t="s">
        <v>1701</v>
      </c>
      <c r="E78" s="248">
        <v>-101719</v>
      </c>
      <c r="F78" s="249">
        <v>-122660</v>
      </c>
      <c r="G78" s="250"/>
    </row>
    <row r="79" spans="1:12" ht="28.5">
      <c r="A79" s="225">
        <v>73</v>
      </c>
      <c r="B79" s="260" t="s">
        <v>474</v>
      </c>
      <c r="C79" s="257" t="s">
        <v>1702</v>
      </c>
      <c r="D79" s="257" t="s">
        <v>1703</v>
      </c>
      <c r="E79" s="248">
        <v>0</v>
      </c>
      <c r="F79" s="249"/>
      <c r="G79" s="250"/>
    </row>
    <row r="80" spans="1:12" ht="28.5">
      <c r="A80" s="225">
        <v>74</v>
      </c>
      <c r="B80" s="260" t="s">
        <v>475</v>
      </c>
      <c r="C80" s="257" t="s">
        <v>1704</v>
      </c>
      <c r="D80" s="257" t="s">
        <v>1705</v>
      </c>
      <c r="E80" s="248">
        <v>0</v>
      </c>
      <c r="F80" s="249"/>
      <c r="G80" s="250"/>
    </row>
    <row r="81" spans="1:7" ht="28.5">
      <c r="A81" s="225">
        <v>75</v>
      </c>
      <c r="B81" s="260" t="s">
        <v>476</v>
      </c>
      <c r="C81" s="257" t="s">
        <v>1706</v>
      </c>
      <c r="D81" s="257" t="s">
        <v>1707</v>
      </c>
      <c r="E81" s="248">
        <v>0</v>
      </c>
      <c r="F81" s="249"/>
      <c r="G81" s="250"/>
    </row>
    <row r="82" spans="1:7" ht="28.5">
      <c r="A82" s="225">
        <v>76</v>
      </c>
      <c r="B82" s="260" t="s">
        <v>477</v>
      </c>
      <c r="C82" s="257" t="s">
        <v>1708</v>
      </c>
      <c r="D82" s="257" t="s">
        <v>1709</v>
      </c>
      <c r="E82" s="248">
        <v>0</v>
      </c>
      <c r="F82" s="249"/>
      <c r="G82" s="250"/>
    </row>
    <row r="83" spans="1:7" ht="15">
      <c r="A83" s="225">
        <v>77</v>
      </c>
      <c r="B83" s="260" t="s">
        <v>478</v>
      </c>
      <c r="C83" s="257" t="s">
        <v>479</v>
      </c>
      <c r="D83" s="257" t="s">
        <v>1710</v>
      </c>
      <c r="E83" s="248">
        <v>0</v>
      </c>
      <c r="F83" s="249"/>
      <c r="G83" s="250"/>
    </row>
    <row r="84" spans="1:7" ht="15">
      <c r="A84" s="225">
        <v>78</v>
      </c>
      <c r="B84" s="260" t="s">
        <v>480</v>
      </c>
      <c r="C84" s="257" t="s">
        <v>481</v>
      </c>
      <c r="D84" s="257" t="s">
        <v>1711</v>
      </c>
      <c r="E84" s="248">
        <v>0</v>
      </c>
      <c r="F84" s="249"/>
      <c r="G84" s="250"/>
    </row>
    <row r="85" spans="1:7" ht="15">
      <c r="A85" s="225">
        <v>79</v>
      </c>
      <c r="B85" s="261" t="s">
        <v>447</v>
      </c>
      <c r="C85" s="261" t="s">
        <v>1712</v>
      </c>
      <c r="D85" s="261" t="s">
        <v>1713</v>
      </c>
      <c r="E85" s="262">
        <v>780192</v>
      </c>
      <c r="F85" s="263">
        <v>-773804</v>
      </c>
      <c r="G85" s="250"/>
    </row>
    <row r="86" spans="1:7" ht="15">
      <c r="A86" s="225">
        <v>80</v>
      </c>
      <c r="B86" s="269" t="s">
        <v>482</v>
      </c>
      <c r="C86" s="269" t="s">
        <v>1714</v>
      </c>
      <c r="D86" s="269" t="s">
        <v>1715</v>
      </c>
      <c r="E86" s="270">
        <v>652381.10000000056</v>
      </c>
      <c r="F86" s="271">
        <v>885782</v>
      </c>
      <c r="G86" s="250"/>
    </row>
    <row r="87" spans="1:7" ht="30">
      <c r="A87" s="225">
        <v>81</v>
      </c>
      <c r="B87" s="246" t="s">
        <v>483</v>
      </c>
      <c r="C87" s="247" t="s">
        <v>1716</v>
      </c>
      <c r="D87" s="246" t="s">
        <v>1717</v>
      </c>
      <c r="E87" s="248">
        <v>1123046</v>
      </c>
      <c r="F87" s="249">
        <v>-1223957</v>
      </c>
      <c r="G87" s="250"/>
    </row>
    <row r="88" spans="1:7" ht="30">
      <c r="A88" s="225">
        <v>82</v>
      </c>
      <c r="B88" s="246" t="s">
        <v>31</v>
      </c>
      <c r="C88" s="247" t="s">
        <v>1718</v>
      </c>
      <c r="D88" s="246" t="s">
        <v>1719</v>
      </c>
      <c r="E88" s="248">
        <v>1775427</v>
      </c>
      <c r="F88" s="249">
        <v>-338175</v>
      </c>
      <c r="G88" s="250"/>
    </row>
    <row r="89" spans="1:7" ht="30">
      <c r="A89" s="225">
        <v>83</v>
      </c>
      <c r="B89" s="246" t="s">
        <v>484</v>
      </c>
      <c r="C89" s="272" t="s">
        <v>1720</v>
      </c>
      <c r="D89" s="246" t="s">
        <v>1721</v>
      </c>
      <c r="E89" s="248">
        <v>0</v>
      </c>
      <c r="F89" s="249"/>
      <c r="G89" s="250"/>
    </row>
    <row r="90" spans="1:7" ht="30">
      <c r="A90" s="225">
        <v>84</v>
      </c>
      <c r="B90" s="269" t="s">
        <v>1120</v>
      </c>
      <c r="C90" s="273" t="s">
        <v>1722</v>
      </c>
      <c r="D90" s="274" t="s">
        <v>1723</v>
      </c>
      <c r="E90" s="270">
        <v>1775427</v>
      </c>
      <c r="F90" s="271">
        <v>-338175</v>
      </c>
      <c r="G90" s="250"/>
    </row>
    <row r="91" spans="1:7">
      <c r="E91" s="275"/>
    </row>
    <row r="92" spans="1:7">
      <c r="B92" s="227" t="s">
        <v>1724</v>
      </c>
      <c r="E92" s="275"/>
    </row>
    <row r="93" spans="1:7">
      <c r="C93" s="227" t="s">
        <v>1725</v>
      </c>
      <c r="E93" s="276"/>
    </row>
    <row r="94" spans="1:7">
      <c r="C94" s="227" t="s">
        <v>1726</v>
      </c>
      <c r="D94" s="277"/>
      <c r="E94" s="276"/>
    </row>
    <row r="95" spans="1:7">
      <c r="C95" s="227" t="s">
        <v>1727</v>
      </c>
      <c r="E95" s="275"/>
    </row>
    <row r="96" spans="1:7">
      <c r="E96" s="275"/>
    </row>
    <row r="97" spans="3:5" s="225" customFormat="1">
      <c r="C97" s="227"/>
      <c r="D97" s="227"/>
      <c r="E97" s="276"/>
    </row>
    <row r="98" spans="3:5" s="225" customFormat="1">
      <c r="C98" s="277"/>
      <c r="D98" s="227"/>
      <c r="E98" s="275"/>
    </row>
    <row r="99" spans="3:5" s="225" customFormat="1">
      <c r="C99" s="227"/>
      <c r="D99" s="227"/>
      <c r="E99" s="275"/>
    </row>
    <row r="100" spans="3:5" s="225" customFormat="1">
      <c r="C100" s="227"/>
      <c r="D100" s="227"/>
      <c r="E100" s="275"/>
    </row>
    <row r="101" spans="3:5" s="225" customFormat="1">
      <c r="C101" s="227"/>
      <c r="D101" s="227"/>
      <c r="E101" s="275"/>
    </row>
    <row r="102" spans="3:5" s="225" customFormat="1">
      <c r="C102" s="227"/>
      <c r="D102" s="227"/>
      <c r="E102" s="275"/>
    </row>
    <row r="103" spans="3:5" s="225" customFormat="1">
      <c r="C103" s="227"/>
      <c r="D103" s="227"/>
      <c r="E103" s="275"/>
    </row>
    <row r="104" spans="3:5" s="225" customFormat="1">
      <c r="C104" s="227"/>
      <c r="D104" s="227"/>
      <c r="E104" s="275"/>
    </row>
    <row r="105" spans="3:5" s="225" customFormat="1">
      <c r="C105" s="227"/>
      <c r="D105" s="227"/>
      <c r="E105" s="275"/>
    </row>
    <row r="106" spans="3:5" s="225" customFormat="1">
      <c r="C106" s="227"/>
      <c r="D106" s="227"/>
      <c r="E106" s="275"/>
    </row>
    <row r="107" spans="3:5" s="225" customFormat="1">
      <c r="C107" s="227"/>
      <c r="D107" s="227"/>
      <c r="E107" s="275"/>
    </row>
    <row r="108" spans="3:5" s="225" customFormat="1">
      <c r="C108" s="227"/>
      <c r="D108" s="227"/>
      <c r="E108" s="275"/>
    </row>
    <row r="109" spans="3:5" s="225" customFormat="1">
      <c r="C109" s="227"/>
      <c r="D109" s="227"/>
      <c r="E109" s="275"/>
    </row>
    <row r="110" spans="3:5" s="225" customFormat="1">
      <c r="C110" s="227"/>
      <c r="D110" s="227"/>
      <c r="E110" s="275"/>
    </row>
    <row r="111" spans="3:5" s="225" customFormat="1">
      <c r="C111" s="227"/>
      <c r="D111" s="227"/>
      <c r="E111" s="275"/>
    </row>
    <row r="112" spans="3:5" s="225" customFormat="1">
      <c r="C112" s="227"/>
      <c r="D112" s="227"/>
      <c r="E112" s="275"/>
    </row>
    <row r="113" spans="5:5" s="225" customFormat="1">
      <c r="E113" s="275"/>
    </row>
    <row r="114" spans="5:5" s="225" customFormat="1">
      <c r="E114" s="275"/>
    </row>
    <row r="115" spans="5:5" s="225" customFormat="1">
      <c r="E115" s="275"/>
    </row>
    <row r="116" spans="5:5" s="225" customFormat="1">
      <c r="E116" s="275"/>
    </row>
    <row r="117" spans="5:5" s="225" customFormat="1">
      <c r="E117" s="275"/>
    </row>
    <row r="118" spans="5:5" s="225" customFormat="1">
      <c r="E118" s="275"/>
    </row>
    <row r="119" spans="5:5" s="225" customFormat="1">
      <c r="E119" s="275"/>
    </row>
    <row r="120" spans="5:5" s="225" customFormat="1">
      <c r="E120" s="275"/>
    </row>
    <row r="121" spans="5:5" s="225" customFormat="1">
      <c r="E121" s="275"/>
    </row>
    <row r="122" spans="5:5" s="225" customFormat="1">
      <c r="E122" s="275"/>
    </row>
    <row r="123" spans="5:5" s="225" customFormat="1">
      <c r="E123" s="275"/>
    </row>
    <row r="124" spans="5:5" s="225" customFormat="1">
      <c r="E124" s="275"/>
    </row>
    <row r="125" spans="5:5" s="225" customFormat="1">
      <c r="E125" s="275"/>
    </row>
    <row r="126" spans="5:5" s="225" customFormat="1">
      <c r="E126" s="275"/>
    </row>
    <row r="127" spans="5:5" s="225" customFormat="1">
      <c r="E127" s="275"/>
    </row>
    <row r="128" spans="5:5" s="225" customFormat="1">
      <c r="E128" s="275"/>
    </row>
    <row r="129" spans="5:5" s="225" customFormat="1">
      <c r="E129" s="275"/>
    </row>
    <row r="130" spans="5:5" s="225" customFormat="1">
      <c r="E130" s="275"/>
    </row>
    <row r="131" spans="5:5" s="225" customFormat="1">
      <c r="E131" s="275"/>
    </row>
    <row r="132" spans="5:5" s="225" customFormat="1">
      <c r="E132" s="275"/>
    </row>
    <row r="133" spans="5:5" s="225" customFormat="1">
      <c r="E133" s="275"/>
    </row>
    <row r="134" spans="5:5" s="225" customFormat="1">
      <c r="E134" s="275"/>
    </row>
    <row r="135" spans="5:5" s="225" customFormat="1">
      <c r="E135" s="275"/>
    </row>
    <row r="136" spans="5:5" s="225" customFormat="1">
      <c r="E136" s="275"/>
    </row>
    <row r="137" spans="5:5" s="225" customFormat="1">
      <c r="E137" s="275"/>
    </row>
    <row r="138" spans="5:5" s="225" customFormat="1">
      <c r="E138" s="275"/>
    </row>
    <row r="139" spans="5:5" s="225" customFormat="1">
      <c r="E139" s="275"/>
    </row>
    <row r="140" spans="5:5" s="225" customFormat="1">
      <c r="E140" s="275"/>
    </row>
    <row r="141" spans="5:5" s="225" customFormat="1">
      <c r="E141" s="275"/>
    </row>
    <row r="142" spans="5:5" s="225" customFormat="1">
      <c r="E142" s="275"/>
    </row>
    <row r="143" spans="5:5" s="225" customFormat="1">
      <c r="E143" s="275"/>
    </row>
    <row r="144" spans="5:5" s="225" customFormat="1">
      <c r="E144" s="275"/>
    </row>
    <row r="145" spans="5:5" s="225" customFormat="1">
      <c r="E145" s="275"/>
    </row>
    <row r="146" spans="5:5" s="225" customFormat="1">
      <c r="E146" s="275"/>
    </row>
    <row r="147" spans="5:5" s="225" customFormat="1">
      <c r="E147" s="275"/>
    </row>
    <row r="148" spans="5:5" s="225" customFormat="1">
      <c r="E148" s="275"/>
    </row>
    <row r="149" spans="5:5" s="225" customFormat="1">
      <c r="E149" s="275"/>
    </row>
    <row r="150" spans="5:5" s="225" customFormat="1">
      <c r="E150" s="275"/>
    </row>
    <row r="151" spans="5:5" s="225" customFormat="1">
      <c r="E151" s="275"/>
    </row>
    <row r="152" spans="5:5" s="225" customFormat="1">
      <c r="E152" s="275"/>
    </row>
    <row r="153" spans="5:5" s="225" customFormat="1">
      <c r="E153" s="275"/>
    </row>
    <row r="154" spans="5:5" s="225" customFormat="1">
      <c r="E154" s="275"/>
    </row>
    <row r="155" spans="5:5" s="225" customFormat="1">
      <c r="E155" s="275"/>
    </row>
    <row r="156" spans="5:5" s="225" customFormat="1">
      <c r="E156" s="275"/>
    </row>
    <row r="157" spans="5:5" s="225" customFormat="1">
      <c r="E157" s="275"/>
    </row>
    <row r="158" spans="5:5" s="225" customFormat="1">
      <c r="E158" s="275"/>
    </row>
    <row r="159" spans="5:5" s="225" customFormat="1">
      <c r="E159" s="275"/>
    </row>
    <row r="160" spans="5:5" s="225" customFormat="1">
      <c r="E160" s="275"/>
    </row>
    <row r="161" spans="5:5" s="225" customFormat="1">
      <c r="E161" s="275"/>
    </row>
    <row r="162" spans="5:5" s="225" customFormat="1">
      <c r="E162" s="275"/>
    </row>
    <row r="163" spans="5:5" s="225" customFormat="1">
      <c r="E163" s="275"/>
    </row>
    <row r="164" spans="5:5" s="225" customFormat="1">
      <c r="E164" s="275"/>
    </row>
    <row r="165" spans="5:5" s="225" customFormat="1">
      <c r="E165" s="275"/>
    </row>
    <row r="166" spans="5:5" s="225" customFormat="1">
      <c r="E166" s="275"/>
    </row>
    <row r="167" spans="5:5" s="225" customFormat="1">
      <c r="E167" s="275"/>
    </row>
  </sheetData>
  <pageMargins left="0.39370078740157483" right="0.39370078740157483" top="0.39370078740157483" bottom="0.39370078740157483" header="0.31496062992125984" footer="0.31496062992125984"/>
  <pageSetup paperSize="9" scale="73" fitToHeight="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10</vt:i4>
      </vt:variant>
      <vt:variant>
        <vt:lpstr>Pomenované rozsahy</vt:lpstr>
      </vt:variant>
      <vt:variant>
        <vt:i4>12</vt:i4>
      </vt:variant>
    </vt:vector>
  </HeadingPairs>
  <TitlesOfParts>
    <vt:vector size="22" baseType="lpstr">
      <vt:lpstr>Súvaha TS</vt:lpstr>
      <vt:lpstr>Aktíva</vt:lpstr>
      <vt:lpstr>Pasíva</vt:lpstr>
      <vt:lpstr>VZAS TS</vt:lpstr>
      <vt:lpstr>VZAS</vt:lpstr>
      <vt:lpstr>Poznámky TS</vt:lpstr>
      <vt:lpstr>Poznámky text časť</vt:lpstr>
      <vt:lpstr>Poznámky tabuľ. časť</vt:lpstr>
      <vt:lpstr>CF 2013</vt:lpstr>
      <vt:lpstr>Vysvetlivky</vt:lpstr>
      <vt:lpstr>'Poznámky text časť'!_GoBack</vt:lpstr>
      <vt:lpstr>'Poznámky text časť'!_Toc474124189</vt:lpstr>
      <vt:lpstr>'Poznámky text časť'!_Toc474124192</vt:lpstr>
      <vt:lpstr>'Poznámky text časť'!_Toc474124195</vt:lpstr>
      <vt:lpstr>'Poznámky text časť'!_Toc474124196</vt:lpstr>
      <vt:lpstr>'Poznámky text časť'!_Toc474124199</vt:lpstr>
      <vt:lpstr>'Poznámky text časť'!_Toc474124202</vt:lpstr>
      <vt:lpstr>Aktíva!Oblasť_tlače</vt:lpstr>
      <vt:lpstr>'CF 2013'!Oblasť_tlače</vt:lpstr>
      <vt:lpstr>Pasíva!Oblasť_tlače</vt:lpstr>
      <vt:lpstr>'Poznámky tabuľ. časť'!Oblasť_tlače</vt:lpstr>
      <vt:lpstr>'Poznámky TS'!Oblasť_tlače</vt:lpstr>
    </vt:vector>
  </TitlesOfParts>
  <Company>xx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zkandlerova</dc:creator>
  <cp:lastModifiedBy>Gerekova Elena</cp:lastModifiedBy>
  <cp:lastPrinted>2014-03-31T04:39:09Z</cp:lastPrinted>
  <dcterms:created xsi:type="dcterms:W3CDTF">2012-06-13T07:31:41Z</dcterms:created>
  <dcterms:modified xsi:type="dcterms:W3CDTF">2014-03-31T12:14:36Z</dcterms:modified>
</cp:coreProperties>
</file>