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 activeTab="1"/>
  </bookViews>
  <sheets>
    <sheet name="rok 2013" sheetId="1" r:id="rId1"/>
    <sheet name="výkaz 2013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D26" i="1" l="1"/>
  <c r="D20" i="1"/>
  <c r="C20" i="1"/>
  <c r="G20" i="1"/>
  <c r="F20" i="1"/>
  <c r="E128" i="1" l="1"/>
  <c r="E118" i="1"/>
  <c r="E116" i="1"/>
  <c r="E114" i="1"/>
  <c r="E112" i="1"/>
  <c r="E110" i="1"/>
  <c r="E108" i="1"/>
  <c r="E106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 s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3" i="1"/>
  <c r="E51" i="1"/>
  <c r="E49" i="1"/>
  <c r="E44" i="1"/>
  <c r="E42" i="1"/>
  <c r="E40" i="1"/>
  <c r="E38" i="1"/>
  <c r="E33" i="1"/>
  <c r="E32" i="1"/>
  <c r="E31" i="1"/>
  <c r="E30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H128" i="1"/>
  <c r="H118" i="1"/>
  <c r="H116" i="1"/>
  <c r="H114" i="1"/>
  <c r="H112" i="1"/>
  <c r="H110" i="1"/>
  <c r="H108" i="1"/>
  <c r="H106" i="1"/>
  <c r="H104" i="1"/>
  <c r="H103" i="1"/>
  <c r="H102" i="1"/>
  <c r="H101" i="1"/>
  <c r="H100" i="1"/>
  <c r="H99" i="1"/>
  <c r="H98" i="1"/>
  <c r="H97" i="1"/>
  <c r="H96" i="1"/>
  <c r="H95" i="1"/>
  <c r="H93" i="1"/>
  <c r="H92" i="1"/>
  <c r="H91" i="1"/>
  <c r="H90" i="1"/>
  <c r="H89" i="1"/>
  <c r="H88" i="1"/>
  <c r="H87" i="1"/>
  <c r="H86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3" i="1"/>
  <c r="H51" i="1"/>
  <c r="H49" i="1"/>
  <c r="H44" i="1"/>
  <c r="H42" i="1"/>
  <c r="H40" i="1"/>
  <c r="H38" i="1"/>
  <c r="H33" i="1"/>
  <c r="H32" i="1"/>
  <c r="H31" i="1"/>
  <c r="H30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81" i="1" l="1"/>
  <c r="E81" i="1"/>
  <c r="E29" i="1"/>
  <c r="E13" i="1"/>
  <c r="H29" i="1"/>
  <c r="E120" i="1"/>
  <c r="H85" i="1"/>
  <c r="H120" i="1" s="1"/>
  <c r="H94" i="1"/>
  <c r="H13" i="1"/>
  <c r="H36" i="1" l="1"/>
  <c r="E47" i="1"/>
  <c r="E56" i="1" s="1"/>
  <c r="E122" i="1" s="1"/>
  <c r="E126" i="1" s="1"/>
  <c r="E130" i="1" s="1"/>
  <c r="D131" i="1" s="1"/>
  <c r="E36" i="1"/>
  <c r="H47" i="1"/>
  <c r="H56" i="1" s="1"/>
  <c r="H122" i="1" s="1"/>
  <c r="H126" i="1" s="1"/>
  <c r="H130" i="1" s="1"/>
  <c r="G131" i="1" s="1"/>
</calcChain>
</file>

<file path=xl/sharedStrings.xml><?xml version="1.0" encoding="utf-8"?>
<sst xmlns="http://schemas.openxmlformats.org/spreadsheetml/2006/main" count="278" uniqueCount="180">
  <si>
    <t xml:space="preserve">Prehľad peňažných tokov  pri použití nepriamej metódy vykazovania  </t>
  </si>
  <si>
    <t>firma:</t>
  </si>
  <si>
    <t>Označ.</t>
  </si>
  <si>
    <t>Obsah položky</t>
  </si>
  <si>
    <t>Poč.stav</t>
  </si>
  <si>
    <t>Kon.stav</t>
  </si>
  <si>
    <t>bežné</t>
  </si>
  <si>
    <t>Peňažné toky z prevádzkovej činnosti</t>
  </si>
  <si>
    <t>Z/S</t>
  </si>
  <si>
    <t>Výsledok hospodárenia z bežnej činnosti pred zdanením daňou z príjmov3) (+/-)</t>
  </si>
  <si>
    <t>A.1.</t>
  </si>
  <si>
    <t>Nepeňažné operácie ovplyvňujúce výsledok hospodárenia z bežnej činnosti pred zdanením daňou z príjmov (súčet A.1.1 až A.1.13) (+/-)</t>
  </si>
  <si>
    <t>A.1.1.</t>
  </si>
  <si>
    <t>Odpisy dlhodobého nehmotného majetku a dlhodobého hmotného majetku4) (+)</t>
  </si>
  <si>
    <t>A.1.2.</t>
  </si>
  <si>
    <t>Zostatková hodnota dlhodobého nehmotného majetku a dlhodobého hmotného majetku účtovaná pri vyradení tohto majetku do nákladov na bežnú činnosť, s výnimkou jeho predaja5) (+)</t>
  </si>
  <si>
    <t>A.1.3.</t>
  </si>
  <si>
    <t>Odpis opravnej položky k nadobudnutému majetku6) (+/-)</t>
  </si>
  <si>
    <t>A.1.4.</t>
  </si>
  <si>
    <t>Zmena stavu dlhodobých rezerv7) (+/-)</t>
  </si>
  <si>
    <t>A.1.5.</t>
  </si>
  <si>
    <t>Zmena stavu opravných položiek8) (+/-)</t>
  </si>
  <si>
    <t>A.1.6.</t>
  </si>
  <si>
    <t>Zmena stavu položiek časového rozlíšenia nákladov a výnosov9) (+/-)</t>
  </si>
  <si>
    <t>A.1.7.</t>
  </si>
  <si>
    <t>Dividendy a iné podiely na zisku účtované do výnosov10) (-)</t>
  </si>
  <si>
    <t>A.1.8.</t>
  </si>
  <si>
    <t>Úroky účtované do nákladov11) (+)</t>
  </si>
  <si>
    <t>A.1.9.</t>
  </si>
  <si>
    <t>Úroky účtované do výnosov12) (-)</t>
  </si>
  <si>
    <t>A.1.10.</t>
  </si>
  <si>
    <t>Kurzový zisk vyčíslený k peňažným prostriedkom a peňažným ekvivalentom ku dňu, ku ktorému sa zostavuje účtovná závierka13) (-)</t>
  </si>
  <si>
    <t>A.1.11.</t>
  </si>
  <si>
    <t>Kurzová strata vyčíslená k peňažným prostriedkom a peňažným ekvivalentom ku dňu, ku ktorému sa zostavuje účtovná závierka14) (+)</t>
  </si>
  <si>
    <t>A.1.12.</t>
  </si>
  <si>
    <t>Výsledok z predaja dlhodobého majetku, s výnimkou majetku, ktorý sa považuje za peňažný ekvivalent15) (+/-)</t>
  </si>
  <si>
    <t>A.1.13.</t>
  </si>
  <si>
    <t>Ostatné položky nepeňažného charakteru, ktoré ovplyvňujú výsledok hospodárenia z bežnej činnosti, s výnimkou tých, ktoré sa uvádzajú osobitne v iných častiach prehľadu peňažných tokov (+/-)</t>
  </si>
  <si>
    <t>A.2.</t>
  </si>
  <si>
    <t>Vplyv zmien stavu pracovného kapitálu,16) ktorým sa na účely tohto opatrenia rozumie rozdiel medzi obežným majetkom a krátkodobými záväzkami s výnimkou položiek obežného majetku, ktoré sú súčasťou peňažných prostriedkov a peňažných ekvivalentov, na výsledok hospodárenia z bežnej činnosti (súčet A.2.1 až A.2.4)</t>
  </si>
  <si>
    <t>A.2.1.</t>
  </si>
  <si>
    <t>Zmena stavu pohľadávok z prevádzkovej činnosti (-/+)</t>
  </si>
  <si>
    <t>A.2.2.</t>
  </si>
  <si>
    <t>Zmena stavu záväzkov z prevádzkovej činnosti (+/-)</t>
  </si>
  <si>
    <t>A.2.3.</t>
  </si>
  <si>
    <t>Zmena stavu zásob (-/+)</t>
  </si>
  <si>
    <t>A.2.4.</t>
  </si>
  <si>
    <t>Zmena stavu krátkodobého finančného majetku, s výnimkou majetku, ktorý je súčasťou peňažných prostriedkov a peňažných ekvivalentov (-/+)</t>
  </si>
  <si>
    <t> </t>
  </si>
  <si>
    <t>Peňažné toky z prevádzkovej činnosti s výnimkou príjmov a výdavkov, ktoré sa uvádzajú osobitne v iných častiach prehľadu peňažných tokov (+/-), (súčet Z/S + A 1 + A 2)</t>
  </si>
  <si>
    <t>A.3.</t>
  </si>
  <si>
    <t>Prijaté úroky, s výnimkou tých, ktoré sa začleňujú do investičných činností (+)</t>
  </si>
  <si>
    <t>A.4.</t>
  </si>
  <si>
    <t>Výdavky na zaplatené úroky, s výnimkou tých, ktoré sa začleňujú do finančných činností (-)</t>
  </si>
  <si>
    <t>A.5.</t>
  </si>
  <si>
    <t>Príjmy z dividend a iných podielov na zisku, s výnimkou tých, ktoré sa začleňujú do investičných činností (+)</t>
  </si>
  <si>
    <t>A.6.</t>
  </si>
  <si>
    <t>Výdavky na vyplatené dividendy a iné podiely na zisku, s výnimkou tých, ktoré sa začleňujú do finančných činností (-)</t>
  </si>
  <si>
    <t>A.7.</t>
  </si>
  <si>
    <t>Výdavky na daň z príjmov účtovnej jednotky, s výnimkou tých, ktoré sa začleňujú do investičných činností alebo finančných činností (-/+)</t>
  </si>
  <si>
    <t>A.8.</t>
  </si>
  <si>
    <t>Príjmy mimoriadneho charakteru vzťahujúce sa na prevádzkovú činnosť (+)</t>
  </si>
  <si>
    <t>A.9.</t>
  </si>
  <si>
    <t>Výdavky mimoriadneho charakteru vzťahujúce sa na prevádzkovú činnosť (-)</t>
  </si>
  <si>
    <t>Peňažné toky z investičnej činnosti</t>
  </si>
  <si>
    <t>B.1.</t>
  </si>
  <si>
    <t>Výdavky na obstaranie dlhodobého nehmotného majetku1) (-)</t>
  </si>
  <si>
    <t>B.2.</t>
  </si>
  <si>
    <t>Výdavky na obstaranie dlhodobého hmotného majetku1) (-)</t>
  </si>
  <si>
    <t>B.3.</t>
  </si>
  <si>
    <t>Výdavky na obstaranie dlhodobých cenných papierov a podielov v iných účtovných jednotkách, s výnimkou cenných papierov, ktoré sa považujú za peňažné ekvivalenty a cenných papierov určených na predaj alebo na obchodovanie1) (-)</t>
  </si>
  <si>
    <t>B.4.</t>
  </si>
  <si>
    <t>Príjmy z predaja dlhodobého nehmotného majetku (+)</t>
  </si>
  <si>
    <t>B.5.</t>
  </si>
  <si>
    <t>Príjmy z predaja dlhodobého hmotného majetku (+)</t>
  </si>
  <si>
    <t>B.6.</t>
  </si>
  <si>
    <t>Príjmy z predaja dlhodobých cenných papierov a podielov v iných účtovných jednotkách, s výnimkou cenných papierov, ktoré sa považujú za peňažné ekvivalenty a cenných papierov určených na predaj alebo na obchodovanie (+)</t>
  </si>
  <si>
    <t>B.7.</t>
  </si>
  <si>
    <t>Výdavky na dlhodobé pôžičky poskytnuté účtovnou jednotkou inej účtovnej jednotke, ktorá je súčasťou konsolidovaného celku (-)</t>
  </si>
  <si>
    <t>B.8.</t>
  </si>
  <si>
    <t>Príjmy zo splácania dlhodobých pôžičiek poskytnutých účtovnou jednotkou inej účtovnej jednotke, ktorá je súčasťou konsolidovaného celku (+)</t>
  </si>
  <si>
    <t>B.9.</t>
  </si>
  <si>
    <t>Výdavky na dlhodobé pôžičky poskytnuté účtovnou jednotkou tretím osobám s výnimkou dlhodobých pôžičiek poskytnutých účtovnej jednotke, ktorá je súčasťou konsolidovaného celku (-)</t>
  </si>
  <si>
    <t>B.10.</t>
  </si>
  <si>
    <t>Príjmy zo splácania pôžičiek poskytnutých účtovnou jednotkou tretím osobám, s výnimkou pôžičiek poskytnutých účtovnej jednotke, ktorá je súčasťou konsolidovaného celku (+)</t>
  </si>
  <si>
    <t>B.11.</t>
  </si>
  <si>
    <t>Príjmy z prenájmu súboru hnuteľného majetku a nehnuteľného majetku používaného a odpisovaného nájomcom (+)</t>
  </si>
  <si>
    <t>B.12.</t>
  </si>
  <si>
    <t>Prijaté úroky, s výnimkou tých, ktoré sa začleňujú do prevádzkových činností (+)</t>
  </si>
  <si>
    <t>B.13.</t>
  </si>
  <si>
    <t>Príjmy z dividend a iných podielov na zisku, s výnimkou tých, ktoré sa začleňujú do prevádzkových činností (+)</t>
  </si>
  <si>
    <t>B.14.</t>
  </si>
  <si>
    <t>Výdavky súvisiace s derivátmi s výnimkou, ak sú určené na predaj alebo na obchodovanie, alebo ak sa tieto výdavky považujú za peňažné toky z finančnej činnosti (-)</t>
  </si>
  <si>
    <t>B.15.</t>
  </si>
  <si>
    <t>Príjmy súvisiace s derivátmi s výnimkou, ak sú určené na predaj alebo na obchodovanie, alebo ak sa tieto výdavky považujú za peňažné toky z finančnej činnosti (+)</t>
  </si>
  <si>
    <t>B.16.</t>
  </si>
  <si>
    <t>Výdavky na daň z príjmov účtovnej jednotky, ak je ju možné začleniť do investičných činností (-)</t>
  </si>
  <si>
    <t>B.17.</t>
  </si>
  <si>
    <t>Príjmy mimoriadneho charakteru vzťahujúce sa na investičnú činnosť (+)</t>
  </si>
  <si>
    <t>B.18.</t>
  </si>
  <si>
    <t>Výdavky mimoriadneho charakteru vzťahujúce sa na investičnú činnosť (-)</t>
  </si>
  <si>
    <t>B.19.</t>
  </si>
  <si>
    <t>Ostatné príjmy vzťahujúce sa na investičnú činnosť (+)</t>
  </si>
  <si>
    <t>B.20.</t>
  </si>
  <si>
    <t>Ostatné výdavky vzťahujúce sa na investičnú činnosť (-)</t>
  </si>
  <si>
    <t>B.</t>
  </si>
  <si>
    <t>Čisté peňažné toky z investičnej činnosti (súčet B 1 až B 20)</t>
  </si>
  <si>
    <t>Peňažné toky z finančnej činnosti</t>
  </si>
  <si>
    <t>C.1.</t>
  </si>
  <si>
    <t>Peňažné toky vo vlastnom imaní (súčet C.1.1 až C.1.8)</t>
  </si>
  <si>
    <t>C.1.1.</t>
  </si>
  <si>
    <t>Príjmy z upísaných akcií a obchodných podielov (+)</t>
  </si>
  <si>
    <t>C.1.2.</t>
  </si>
  <si>
    <t>Príjmy z ďalších vkladov do vlastného imania spoločníkmi alebo fyzickou osobou, ktorá je účtovnou jednotkou (+)</t>
  </si>
  <si>
    <t>C.1.3.</t>
  </si>
  <si>
    <t>Prijaté peňažné dary (+)</t>
  </si>
  <si>
    <t>C.1.4.</t>
  </si>
  <si>
    <t>Príjmy z úhrady straty spoločníkmi (+)</t>
  </si>
  <si>
    <t>C.1.5.</t>
  </si>
  <si>
    <t>Výdavky na obstaranie alebo spätné odkúpenie vlastných akcií a vlastných obchodných podielov (-)</t>
  </si>
  <si>
    <t>C.1.6.</t>
  </si>
  <si>
    <t>Výdavky spojené so znížením fondov vytvorených účtovnou jednotkou (-)</t>
  </si>
  <si>
    <t>C.1.7.</t>
  </si>
  <si>
    <t>Výdavky na vyplatenie podielu na vlastnom imaní spoločníkmi účtovnej jednotky a fyzickou osobou, ktorá je účtovnou jednotkou (-)</t>
  </si>
  <si>
    <t>C.1.8.</t>
  </si>
  <si>
    <t>Výdavky z iných dôvodov, ktoré súvisia so znížením vlastného imania (-)</t>
  </si>
  <si>
    <t>C.2.</t>
  </si>
  <si>
    <t>Peňažné toky vznikajúce z dlhodobých záväzkov a krátkodobých záväzkov z finančnej činnosti (súčet C.2.1 až C.2.10)</t>
  </si>
  <si>
    <t>C.2.1.</t>
  </si>
  <si>
    <t>Príjmy z emisie dlhových cenných papierov (+)</t>
  </si>
  <si>
    <t>C.2.2.</t>
  </si>
  <si>
    <t>Výdavky na úhradu záväzkov z dlhových cenných papierov (-)</t>
  </si>
  <si>
    <t>C.2.3.</t>
  </si>
  <si>
    <t>Príjmy z úverov, ktoré účtovnej jednotke poskytla banka alebo pobočka zahraničnej banky, s výnimkou úverov, ktoré boli poskytnuté na zabezpečenie hlavného predmetu činnosti (+)</t>
  </si>
  <si>
    <t>C.2.4.</t>
  </si>
  <si>
    <t>Výdavky na splácanie úverov, ktoré účtovnej jednotke poskytla banka alebo pobočka zahraničnej banky, s výnimkou úverov, ktoré boli poskytnuté na zabezpečenie hlavného predmetu činnosti (-)</t>
  </si>
  <si>
    <t>C.2.5.</t>
  </si>
  <si>
    <t>Príjmy z prijatých pôžičiek (+)</t>
  </si>
  <si>
    <t>C.2.6.</t>
  </si>
  <si>
    <t>Výdavky na splácanie pôžičiek (-)</t>
  </si>
  <si>
    <t>C 2.7.</t>
  </si>
  <si>
    <t>Výdavky na úhradu záväzkov z používania majetku, ktorý je predmetom zmluvy o kúpe prenajatej veci (-)</t>
  </si>
  <si>
    <t>C.2.8.</t>
  </si>
  <si>
    <t>Výdavky na úhradu záväzkov za prenájom súboru hnuteľného majetku a nehnuteľného majetku používaného a odpisovaného nájomcom (-)</t>
  </si>
  <si>
    <t>C.2.9.</t>
  </si>
  <si>
    <t>Príjmy z ostatných dlhod.záväzkov a krátkod.záväzkov vyplývajúcich z fin. činnosti účt.jednotky, s výnimkou tých, ktoré sa uvádzajú osobitne v inej časti prehľadu peň.tokov (+)</t>
  </si>
  <si>
    <t>C.2.10.</t>
  </si>
  <si>
    <t>Výdavky na splácanie ostatných dlhod.záväzkov a krátk.záväzkov vyplývajúcich z fin.činnosti účt. jednotky, s výnimkou tých, ktoré sa uvádzajú osobitne v inej časti prehľadu peň.tokov (-)</t>
  </si>
  <si>
    <t>C.3.</t>
  </si>
  <si>
    <t>Výdavky na zaplatené úroky, s výnimkou tých, ktoré sa začleňujú do prevádzkových činností (-)</t>
  </si>
  <si>
    <t>C.4.</t>
  </si>
  <si>
    <t>Výdavky na vyplatené dividendy a iné podiely na zisku, s výnimkou tých, ktoré sa začleňujú do prevádzkových činností (-)</t>
  </si>
  <si>
    <t>C.5.</t>
  </si>
  <si>
    <t>Výdavky súvisiace s derivátmi, s výnimkou, ak sú určené na predaj alebo na obchodovanie, alebo ak sa považujú za peňažné toky z investičnej činnosti (-)</t>
  </si>
  <si>
    <t>C.6.</t>
  </si>
  <si>
    <t>Príjmy súvisiace s derivátmi, s výnimkou, ak sú určené na predaj alebo na obchodovanie, alebo ak sa považujú za peňažné toky z investičnej činnosti (+)</t>
  </si>
  <si>
    <t>C.7.</t>
  </si>
  <si>
    <t>Výdavky na daň z príjmov účtovnej jednotky, ak ich možno začleniť do finančných činností (-)</t>
  </si>
  <si>
    <t>C.8.</t>
  </si>
  <si>
    <t>Príjmy mimoriadneho charakteru vzťahujúce sa na finančnú činnosť (+)</t>
  </si>
  <si>
    <t>C.9.</t>
  </si>
  <si>
    <t>Výdavky mimoriadneho charakteru vzťahujúce sa na finančnú činnosť (-)</t>
  </si>
  <si>
    <t>C.</t>
  </si>
  <si>
    <t>Čisté peňažné toky z finančnej činnosti (súčet C 1 až C 9)</t>
  </si>
  <si>
    <t>D.</t>
  </si>
  <si>
    <t>Čisté zvýšenie alebo čisté zníženie peňažných prostriedkov (+/-) (súčet A + B + C)</t>
  </si>
  <si>
    <t>E.</t>
  </si>
  <si>
    <t>Stav peňažných prostriedkov a peňažných ekvivalentov na začiatku účtovného obdobia (+/-)2)</t>
  </si>
  <si>
    <t>F.</t>
  </si>
  <si>
    <t>Stav peň.prostriedkov a peň.ekvivalentov na konci účtovného obdobia pred zohľadnením kurzových rozdielov vyčíslených ku dňu, ku ktorému sa zostavuje účtovná závierka (+/-)2)</t>
  </si>
  <si>
    <t>G.</t>
  </si>
  <si>
    <t>Kurzové rozdiely vyčíslené k peňažným prostriedkom a peňažným ekvivalentom ku dňu, ku ktorému sa zostavuje účtovná závierka (+/-)2)</t>
  </si>
  <si>
    <t>H.</t>
  </si>
  <si>
    <t>Zostatok peň.prostriedkov a peň.ekvivalentov na konci účtovného obdobia, upravený o kurzové rozdiely vyčíslené ku dňu, ku ktorému sa zostavuje účtovná závierka    (+/-)2)</t>
  </si>
  <si>
    <t>IDONA , s.r.o.</t>
  </si>
  <si>
    <t>Bánovce n/Bebravou   24.3.2014</t>
  </si>
  <si>
    <t>Čisté peňažné toky z prevádzkovej činnosti (Z/S+ súčet A 1 až A 9)</t>
  </si>
  <si>
    <t>Peňažné toky z prevádzkovej činnosti (+/-), (Z/S + súčet A 1 až A 6)</t>
  </si>
  <si>
    <t>Peňažné toky z prevádzkovej činnosti (+/-), (Z/S +  súčet A 1 až A 6)</t>
  </si>
  <si>
    <t>Čisté peňažné toky z prevádzkovej činnosti (Z/S + súčet A 1 až A 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</si>
</sst>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i/>
      <sz val="10"/>
      <name val="Arial CE"/>
      <family val="2"/>
      <charset val="238"/>
    </font>
    <font>
      <sz val="12"/>
      <name val="Arial CE"/>
      <family val="2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6" fillId="0" borderId="0" xfId="0" applyFon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workbookViewId="0">
      <pane xSplit="2" ySplit="5" topLeftCell="G45" activePane="bottomRight" state="frozen"/>
      <selection pane="topRight" activeCell="C1" sqref="C1"/>
      <selection pane="bottomLeft" activeCell="A6" sqref="A6"/>
      <selection pane="bottomRight" activeCell="I46" sqref="I46"/>
    </sheetView>
  </sheetViews>
  <sheetFormatPr defaultRowHeight="15" x14ac:dyDescent="0.25"/>
  <cols>
    <col min="1" max="1" width="6.5703125" customWidth="1"/>
    <col min="2" max="2" width="88" style="10" customWidth="1"/>
    <col min="3" max="3" width="10.5703125" customWidth="1"/>
    <col min="4" max="4" width="9.140625" customWidth="1"/>
    <col min="6" max="6" width="10.5703125" customWidth="1"/>
    <col min="7" max="7" width="9.140625" customWidth="1"/>
    <col min="242" max="242" width="6.5703125" customWidth="1"/>
    <col min="243" max="243" width="88" customWidth="1"/>
    <col min="244" max="245" width="0" hidden="1" customWidth="1"/>
    <col min="247" max="248" width="0" hidden="1" customWidth="1"/>
    <col min="250" max="262" width="0" hidden="1" customWidth="1"/>
    <col min="498" max="498" width="6.5703125" customWidth="1"/>
    <col min="499" max="499" width="88" customWidth="1"/>
    <col min="500" max="501" width="0" hidden="1" customWidth="1"/>
    <col min="503" max="504" width="0" hidden="1" customWidth="1"/>
    <col min="506" max="518" width="0" hidden="1" customWidth="1"/>
    <col min="754" max="754" width="6.5703125" customWidth="1"/>
    <col min="755" max="755" width="88" customWidth="1"/>
    <col min="756" max="757" width="0" hidden="1" customWidth="1"/>
    <col min="759" max="760" width="0" hidden="1" customWidth="1"/>
    <col min="762" max="774" width="0" hidden="1" customWidth="1"/>
    <col min="1010" max="1010" width="6.5703125" customWidth="1"/>
    <col min="1011" max="1011" width="88" customWidth="1"/>
    <col min="1012" max="1013" width="0" hidden="1" customWidth="1"/>
    <col min="1015" max="1016" width="0" hidden="1" customWidth="1"/>
    <col min="1018" max="1030" width="0" hidden="1" customWidth="1"/>
    <col min="1266" max="1266" width="6.5703125" customWidth="1"/>
    <col min="1267" max="1267" width="88" customWidth="1"/>
    <col min="1268" max="1269" width="0" hidden="1" customWidth="1"/>
    <col min="1271" max="1272" width="0" hidden="1" customWidth="1"/>
    <col min="1274" max="1286" width="0" hidden="1" customWidth="1"/>
    <col min="1522" max="1522" width="6.5703125" customWidth="1"/>
    <col min="1523" max="1523" width="88" customWidth="1"/>
    <col min="1524" max="1525" width="0" hidden="1" customWidth="1"/>
    <col min="1527" max="1528" width="0" hidden="1" customWidth="1"/>
    <col min="1530" max="1542" width="0" hidden="1" customWidth="1"/>
    <col min="1778" max="1778" width="6.5703125" customWidth="1"/>
    <col min="1779" max="1779" width="88" customWidth="1"/>
    <col min="1780" max="1781" width="0" hidden="1" customWidth="1"/>
    <col min="1783" max="1784" width="0" hidden="1" customWidth="1"/>
    <col min="1786" max="1798" width="0" hidden="1" customWidth="1"/>
    <col min="2034" max="2034" width="6.5703125" customWidth="1"/>
    <col min="2035" max="2035" width="88" customWidth="1"/>
    <col min="2036" max="2037" width="0" hidden="1" customWidth="1"/>
    <col min="2039" max="2040" width="0" hidden="1" customWidth="1"/>
    <col min="2042" max="2054" width="0" hidden="1" customWidth="1"/>
    <col min="2290" max="2290" width="6.5703125" customWidth="1"/>
    <col min="2291" max="2291" width="88" customWidth="1"/>
    <col min="2292" max="2293" width="0" hidden="1" customWidth="1"/>
    <col min="2295" max="2296" width="0" hidden="1" customWidth="1"/>
    <col min="2298" max="2310" width="0" hidden="1" customWidth="1"/>
    <col min="2546" max="2546" width="6.5703125" customWidth="1"/>
    <col min="2547" max="2547" width="88" customWidth="1"/>
    <col min="2548" max="2549" width="0" hidden="1" customWidth="1"/>
    <col min="2551" max="2552" width="0" hidden="1" customWidth="1"/>
    <col min="2554" max="2566" width="0" hidden="1" customWidth="1"/>
    <col min="2802" max="2802" width="6.5703125" customWidth="1"/>
    <col min="2803" max="2803" width="88" customWidth="1"/>
    <col min="2804" max="2805" width="0" hidden="1" customWidth="1"/>
    <col min="2807" max="2808" width="0" hidden="1" customWidth="1"/>
    <col min="2810" max="2822" width="0" hidden="1" customWidth="1"/>
    <col min="3058" max="3058" width="6.5703125" customWidth="1"/>
    <col min="3059" max="3059" width="88" customWidth="1"/>
    <col min="3060" max="3061" width="0" hidden="1" customWidth="1"/>
    <col min="3063" max="3064" width="0" hidden="1" customWidth="1"/>
    <col min="3066" max="3078" width="0" hidden="1" customWidth="1"/>
    <col min="3314" max="3314" width="6.5703125" customWidth="1"/>
    <col min="3315" max="3315" width="88" customWidth="1"/>
    <col min="3316" max="3317" width="0" hidden="1" customWidth="1"/>
    <col min="3319" max="3320" width="0" hidden="1" customWidth="1"/>
    <col min="3322" max="3334" width="0" hidden="1" customWidth="1"/>
    <col min="3570" max="3570" width="6.5703125" customWidth="1"/>
    <col min="3571" max="3571" width="88" customWidth="1"/>
    <col min="3572" max="3573" width="0" hidden="1" customWidth="1"/>
    <col min="3575" max="3576" width="0" hidden="1" customWidth="1"/>
    <col min="3578" max="3590" width="0" hidden="1" customWidth="1"/>
    <col min="3826" max="3826" width="6.5703125" customWidth="1"/>
    <col min="3827" max="3827" width="88" customWidth="1"/>
    <col min="3828" max="3829" width="0" hidden="1" customWidth="1"/>
    <col min="3831" max="3832" width="0" hidden="1" customWidth="1"/>
    <col min="3834" max="3846" width="0" hidden="1" customWidth="1"/>
    <col min="4082" max="4082" width="6.5703125" customWidth="1"/>
    <col min="4083" max="4083" width="88" customWidth="1"/>
    <col min="4084" max="4085" width="0" hidden="1" customWidth="1"/>
    <col min="4087" max="4088" width="0" hidden="1" customWidth="1"/>
    <col min="4090" max="4102" width="0" hidden="1" customWidth="1"/>
    <col min="4338" max="4338" width="6.5703125" customWidth="1"/>
    <col min="4339" max="4339" width="88" customWidth="1"/>
    <col min="4340" max="4341" width="0" hidden="1" customWidth="1"/>
    <col min="4343" max="4344" width="0" hidden="1" customWidth="1"/>
    <col min="4346" max="4358" width="0" hidden="1" customWidth="1"/>
    <col min="4594" max="4594" width="6.5703125" customWidth="1"/>
    <col min="4595" max="4595" width="88" customWidth="1"/>
    <col min="4596" max="4597" width="0" hidden="1" customWidth="1"/>
    <col min="4599" max="4600" width="0" hidden="1" customWidth="1"/>
    <col min="4602" max="4614" width="0" hidden="1" customWidth="1"/>
    <col min="4850" max="4850" width="6.5703125" customWidth="1"/>
    <col min="4851" max="4851" width="88" customWidth="1"/>
    <col min="4852" max="4853" width="0" hidden="1" customWidth="1"/>
    <col min="4855" max="4856" width="0" hidden="1" customWidth="1"/>
    <col min="4858" max="4870" width="0" hidden="1" customWidth="1"/>
    <col min="5106" max="5106" width="6.5703125" customWidth="1"/>
    <col min="5107" max="5107" width="88" customWidth="1"/>
    <col min="5108" max="5109" width="0" hidden="1" customWidth="1"/>
    <col min="5111" max="5112" width="0" hidden="1" customWidth="1"/>
    <col min="5114" max="5126" width="0" hidden="1" customWidth="1"/>
    <col min="5362" max="5362" width="6.5703125" customWidth="1"/>
    <col min="5363" max="5363" width="88" customWidth="1"/>
    <col min="5364" max="5365" width="0" hidden="1" customWidth="1"/>
    <col min="5367" max="5368" width="0" hidden="1" customWidth="1"/>
    <col min="5370" max="5382" width="0" hidden="1" customWidth="1"/>
    <col min="5618" max="5618" width="6.5703125" customWidth="1"/>
    <col min="5619" max="5619" width="88" customWidth="1"/>
    <col min="5620" max="5621" width="0" hidden="1" customWidth="1"/>
    <col min="5623" max="5624" width="0" hidden="1" customWidth="1"/>
    <col min="5626" max="5638" width="0" hidden="1" customWidth="1"/>
    <col min="5874" max="5874" width="6.5703125" customWidth="1"/>
    <col min="5875" max="5875" width="88" customWidth="1"/>
    <col min="5876" max="5877" width="0" hidden="1" customWidth="1"/>
    <col min="5879" max="5880" width="0" hidden="1" customWidth="1"/>
    <col min="5882" max="5894" width="0" hidden="1" customWidth="1"/>
    <col min="6130" max="6130" width="6.5703125" customWidth="1"/>
    <col min="6131" max="6131" width="88" customWidth="1"/>
    <col min="6132" max="6133" width="0" hidden="1" customWidth="1"/>
    <col min="6135" max="6136" width="0" hidden="1" customWidth="1"/>
    <col min="6138" max="6150" width="0" hidden="1" customWidth="1"/>
    <col min="6386" max="6386" width="6.5703125" customWidth="1"/>
    <col min="6387" max="6387" width="88" customWidth="1"/>
    <col min="6388" max="6389" width="0" hidden="1" customWidth="1"/>
    <col min="6391" max="6392" width="0" hidden="1" customWidth="1"/>
    <col min="6394" max="6406" width="0" hidden="1" customWidth="1"/>
    <col min="6642" max="6642" width="6.5703125" customWidth="1"/>
    <col min="6643" max="6643" width="88" customWidth="1"/>
    <col min="6644" max="6645" width="0" hidden="1" customWidth="1"/>
    <col min="6647" max="6648" width="0" hidden="1" customWidth="1"/>
    <col min="6650" max="6662" width="0" hidden="1" customWidth="1"/>
    <col min="6898" max="6898" width="6.5703125" customWidth="1"/>
    <col min="6899" max="6899" width="88" customWidth="1"/>
    <col min="6900" max="6901" width="0" hidden="1" customWidth="1"/>
    <col min="6903" max="6904" width="0" hidden="1" customWidth="1"/>
    <col min="6906" max="6918" width="0" hidden="1" customWidth="1"/>
    <col min="7154" max="7154" width="6.5703125" customWidth="1"/>
    <col min="7155" max="7155" width="88" customWidth="1"/>
    <col min="7156" max="7157" width="0" hidden="1" customWidth="1"/>
    <col min="7159" max="7160" width="0" hidden="1" customWidth="1"/>
    <col min="7162" max="7174" width="0" hidden="1" customWidth="1"/>
    <col min="7410" max="7410" width="6.5703125" customWidth="1"/>
    <col min="7411" max="7411" width="88" customWidth="1"/>
    <col min="7412" max="7413" width="0" hidden="1" customWidth="1"/>
    <col min="7415" max="7416" width="0" hidden="1" customWidth="1"/>
    <col min="7418" max="7430" width="0" hidden="1" customWidth="1"/>
    <col min="7666" max="7666" width="6.5703125" customWidth="1"/>
    <col min="7667" max="7667" width="88" customWidth="1"/>
    <col min="7668" max="7669" width="0" hidden="1" customWidth="1"/>
    <col min="7671" max="7672" width="0" hidden="1" customWidth="1"/>
    <col min="7674" max="7686" width="0" hidden="1" customWidth="1"/>
    <col min="7922" max="7922" width="6.5703125" customWidth="1"/>
    <col min="7923" max="7923" width="88" customWidth="1"/>
    <col min="7924" max="7925" width="0" hidden="1" customWidth="1"/>
    <col min="7927" max="7928" width="0" hidden="1" customWidth="1"/>
    <col min="7930" max="7942" width="0" hidden="1" customWidth="1"/>
    <col min="8178" max="8178" width="6.5703125" customWidth="1"/>
    <col min="8179" max="8179" width="88" customWidth="1"/>
    <col min="8180" max="8181" width="0" hidden="1" customWidth="1"/>
    <col min="8183" max="8184" width="0" hidden="1" customWidth="1"/>
    <col min="8186" max="8198" width="0" hidden="1" customWidth="1"/>
    <col min="8434" max="8434" width="6.5703125" customWidth="1"/>
    <col min="8435" max="8435" width="88" customWidth="1"/>
    <col min="8436" max="8437" width="0" hidden="1" customWidth="1"/>
    <col min="8439" max="8440" width="0" hidden="1" customWidth="1"/>
    <col min="8442" max="8454" width="0" hidden="1" customWidth="1"/>
    <col min="8690" max="8690" width="6.5703125" customWidth="1"/>
    <col min="8691" max="8691" width="88" customWidth="1"/>
    <col min="8692" max="8693" width="0" hidden="1" customWidth="1"/>
    <col min="8695" max="8696" width="0" hidden="1" customWidth="1"/>
    <col min="8698" max="8710" width="0" hidden="1" customWidth="1"/>
    <col min="8946" max="8946" width="6.5703125" customWidth="1"/>
    <col min="8947" max="8947" width="88" customWidth="1"/>
    <col min="8948" max="8949" width="0" hidden="1" customWidth="1"/>
    <col min="8951" max="8952" width="0" hidden="1" customWidth="1"/>
    <col min="8954" max="8966" width="0" hidden="1" customWidth="1"/>
    <col min="9202" max="9202" width="6.5703125" customWidth="1"/>
    <col min="9203" max="9203" width="88" customWidth="1"/>
    <col min="9204" max="9205" width="0" hidden="1" customWidth="1"/>
    <col min="9207" max="9208" width="0" hidden="1" customWidth="1"/>
    <col min="9210" max="9222" width="0" hidden="1" customWidth="1"/>
    <col min="9458" max="9458" width="6.5703125" customWidth="1"/>
    <col min="9459" max="9459" width="88" customWidth="1"/>
    <col min="9460" max="9461" width="0" hidden="1" customWidth="1"/>
    <col min="9463" max="9464" width="0" hidden="1" customWidth="1"/>
    <col min="9466" max="9478" width="0" hidden="1" customWidth="1"/>
    <col min="9714" max="9714" width="6.5703125" customWidth="1"/>
    <col min="9715" max="9715" width="88" customWidth="1"/>
    <col min="9716" max="9717" width="0" hidden="1" customWidth="1"/>
    <col min="9719" max="9720" width="0" hidden="1" customWidth="1"/>
    <col min="9722" max="9734" width="0" hidden="1" customWidth="1"/>
    <col min="9970" max="9970" width="6.5703125" customWidth="1"/>
    <col min="9971" max="9971" width="88" customWidth="1"/>
    <col min="9972" max="9973" width="0" hidden="1" customWidth="1"/>
    <col min="9975" max="9976" width="0" hidden="1" customWidth="1"/>
    <col min="9978" max="9990" width="0" hidden="1" customWidth="1"/>
    <col min="10226" max="10226" width="6.5703125" customWidth="1"/>
    <col min="10227" max="10227" width="88" customWidth="1"/>
    <col min="10228" max="10229" width="0" hidden="1" customWidth="1"/>
    <col min="10231" max="10232" width="0" hidden="1" customWidth="1"/>
    <col min="10234" max="10246" width="0" hidden="1" customWidth="1"/>
    <col min="10482" max="10482" width="6.5703125" customWidth="1"/>
    <col min="10483" max="10483" width="88" customWidth="1"/>
    <col min="10484" max="10485" width="0" hidden="1" customWidth="1"/>
    <col min="10487" max="10488" width="0" hidden="1" customWidth="1"/>
    <col min="10490" max="10502" width="0" hidden="1" customWidth="1"/>
    <col min="10738" max="10738" width="6.5703125" customWidth="1"/>
    <col min="10739" max="10739" width="88" customWidth="1"/>
    <col min="10740" max="10741" width="0" hidden="1" customWidth="1"/>
    <col min="10743" max="10744" width="0" hidden="1" customWidth="1"/>
    <col min="10746" max="10758" width="0" hidden="1" customWidth="1"/>
    <col min="10994" max="10994" width="6.5703125" customWidth="1"/>
    <col min="10995" max="10995" width="88" customWidth="1"/>
    <col min="10996" max="10997" width="0" hidden="1" customWidth="1"/>
    <col min="10999" max="11000" width="0" hidden="1" customWidth="1"/>
    <col min="11002" max="11014" width="0" hidden="1" customWidth="1"/>
    <col min="11250" max="11250" width="6.5703125" customWidth="1"/>
    <col min="11251" max="11251" width="88" customWidth="1"/>
    <col min="11252" max="11253" width="0" hidden="1" customWidth="1"/>
    <col min="11255" max="11256" width="0" hidden="1" customWidth="1"/>
    <col min="11258" max="11270" width="0" hidden="1" customWidth="1"/>
    <col min="11506" max="11506" width="6.5703125" customWidth="1"/>
    <col min="11507" max="11507" width="88" customWidth="1"/>
    <col min="11508" max="11509" width="0" hidden="1" customWidth="1"/>
    <col min="11511" max="11512" width="0" hidden="1" customWidth="1"/>
    <col min="11514" max="11526" width="0" hidden="1" customWidth="1"/>
    <col min="11762" max="11762" width="6.5703125" customWidth="1"/>
    <col min="11763" max="11763" width="88" customWidth="1"/>
    <col min="11764" max="11765" width="0" hidden="1" customWidth="1"/>
    <col min="11767" max="11768" width="0" hidden="1" customWidth="1"/>
    <col min="11770" max="11782" width="0" hidden="1" customWidth="1"/>
    <col min="12018" max="12018" width="6.5703125" customWidth="1"/>
    <col min="12019" max="12019" width="88" customWidth="1"/>
    <col min="12020" max="12021" width="0" hidden="1" customWidth="1"/>
    <col min="12023" max="12024" width="0" hidden="1" customWidth="1"/>
    <col min="12026" max="12038" width="0" hidden="1" customWidth="1"/>
    <col min="12274" max="12274" width="6.5703125" customWidth="1"/>
    <col min="12275" max="12275" width="88" customWidth="1"/>
    <col min="12276" max="12277" width="0" hidden="1" customWidth="1"/>
    <col min="12279" max="12280" width="0" hidden="1" customWidth="1"/>
    <col min="12282" max="12294" width="0" hidden="1" customWidth="1"/>
    <col min="12530" max="12530" width="6.5703125" customWidth="1"/>
    <col min="12531" max="12531" width="88" customWidth="1"/>
    <col min="12532" max="12533" width="0" hidden="1" customWidth="1"/>
    <col min="12535" max="12536" width="0" hidden="1" customWidth="1"/>
    <col min="12538" max="12550" width="0" hidden="1" customWidth="1"/>
    <col min="12786" max="12786" width="6.5703125" customWidth="1"/>
    <col min="12787" max="12787" width="88" customWidth="1"/>
    <col min="12788" max="12789" width="0" hidden="1" customWidth="1"/>
    <col min="12791" max="12792" width="0" hidden="1" customWidth="1"/>
    <col min="12794" max="12806" width="0" hidden="1" customWidth="1"/>
    <col min="13042" max="13042" width="6.5703125" customWidth="1"/>
    <col min="13043" max="13043" width="88" customWidth="1"/>
    <col min="13044" max="13045" width="0" hidden="1" customWidth="1"/>
    <col min="13047" max="13048" width="0" hidden="1" customWidth="1"/>
    <col min="13050" max="13062" width="0" hidden="1" customWidth="1"/>
    <col min="13298" max="13298" width="6.5703125" customWidth="1"/>
    <col min="13299" max="13299" width="88" customWidth="1"/>
    <col min="13300" max="13301" width="0" hidden="1" customWidth="1"/>
    <col min="13303" max="13304" width="0" hidden="1" customWidth="1"/>
    <col min="13306" max="13318" width="0" hidden="1" customWidth="1"/>
    <col min="13554" max="13554" width="6.5703125" customWidth="1"/>
    <col min="13555" max="13555" width="88" customWidth="1"/>
    <col min="13556" max="13557" width="0" hidden="1" customWidth="1"/>
    <col min="13559" max="13560" width="0" hidden="1" customWidth="1"/>
    <col min="13562" max="13574" width="0" hidden="1" customWidth="1"/>
    <col min="13810" max="13810" width="6.5703125" customWidth="1"/>
    <col min="13811" max="13811" width="88" customWidth="1"/>
    <col min="13812" max="13813" width="0" hidden="1" customWidth="1"/>
    <col min="13815" max="13816" width="0" hidden="1" customWidth="1"/>
    <col min="13818" max="13830" width="0" hidden="1" customWidth="1"/>
    <col min="14066" max="14066" width="6.5703125" customWidth="1"/>
    <col min="14067" max="14067" width="88" customWidth="1"/>
    <col min="14068" max="14069" width="0" hidden="1" customWidth="1"/>
    <col min="14071" max="14072" width="0" hidden="1" customWidth="1"/>
    <col min="14074" max="14086" width="0" hidden="1" customWidth="1"/>
    <col min="14322" max="14322" width="6.5703125" customWidth="1"/>
    <col min="14323" max="14323" width="88" customWidth="1"/>
    <col min="14324" max="14325" width="0" hidden="1" customWidth="1"/>
    <col min="14327" max="14328" width="0" hidden="1" customWidth="1"/>
    <col min="14330" max="14342" width="0" hidden="1" customWidth="1"/>
    <col min="14578" max="14578" width="6.5703125" customWidth="1"/>
    <col min="14579" max="14579" width="88" customWidth="1"/>
    <col min="14580" max="14581" width="0" hidden="1" customWidth="1"/>
    <col min="14583" max="14584" width="0" hidden="1" customWidth="1"/>
    <col min="14586" max="14598" width="0" hidden="1" customWidth="1"/>
    <col min="14834" max="14834" width="6.5703125" customWidth="1"/>
    <col min="14835" max="14835" width="88" customWidth="1"/>
    <col min="14836" max="14837" width="0" hidden="1" customWidth="1"/>
    <col min="14839" max="14840" width="0" hidden="1" customWidth="1"/>
    <col min="14842" max="14854" width="0" hidden="1" customWidth="1"/>
    <col min="15090" max="15090" width="6.5703125" customWidth="1"/>
    <col min="15091" max="15091" width="88" customWidth="1"/>
    <col min="15092" max="15093" width="0" hidden="1" customWidth="1"/>
    <col min="15095" max="15096" width="0" hidden="1" customWidth="1"/>
    <col min="15098" max="15110" width="0" hidden="1" customWidth="1"/>
    <col min="15346" max="15346" width="6.5703125" customWidth="1"/>
    <col min="15347" max="15347" width="88" customWidth="1"/>
    <col min="15348" max="15349" width="0" hidden="1" customWidth="1"/>
    <col min="15351" max="15352" width="0" hidden="1" customWidth="1"/>
    <col min="15354" max="15366" width="0" hidden="1" customWidth="1"/>
    <col min="15602" max="15602" width="6.5703125" customWidth="1"/>
    <col min="15603" max="15603" width="88" customWidth="1"/>
    <col min="15604" max="15605" width="0" hidden="1" customWidth="1"/>
    <col min="15607" max="15608" width="0" hidden="1" customWidth="1"/>
    <col min="15610" max="15622" width="0" hidden="1" customWidth="1"/>
    <col min="15858" max="15858" width="6.5703125" customWidth="1"/>
    <col min="15859" max="15859" width="88" customWidth="1"/>
    <col min="15860" max="15861" width="0" hidden="1" customWidth="1"/>
    <col min="15863" max="15864" width="0" hidden="1" customWidth="1"/>
    <col min="15866" max="15878" width="0" hidden="1" customWidth="1"/>
    <col min="16114" max="16114" width="6.5703125" customWidth="1"/>
    <col min="16115" max="16115" width="88" customWidth="1"/>
    <col min="16116" max="16117" width="0" hidden="1" customWidth="1"/>
    <col min="16119" max="16120" width="0" hidden="1" customWidth="1"/>
    <col min="16122" max="16134" width="0" hidden="1" customWidth="1"/>
  </cols>
  <sheetData>
    <row r="1" spans="1:8" s="1" customFormat="1" ht="15.75" x14ac:dyDescent="0.25">
      <c r="A1" s="1" t="s">
        <v>0</v>
      </c>
      <c r="B1" s="9"/>
    </row>
    <row r="2" spans="1:8" ht="12" customHeight="1" x14ac:dyDescent="0.25">
      <c r="A2" s="1"/>
    </row>
    <row r="3" spans="1:8" ht="15.75" x14ac:dyDescent="0.25">
      <c r="A3" s="1" t="s">
        <v>1</v>
      </c>
      <c r="B3" s="13" t="s">
        <v>174</v>
      </c>
      <c r="E3" s="2">
        <v>2013</v>
      </c>
      <c r="H3" s="2">
        <v>2012</v>
      </c>
    </row>
    <row r="5" spans="1:8" x14ac:dyDescent="0.25">
      <c r="A5" s="3" t="s">
        <v>2</v>
      </c>
      <c r="B5" s="11" t="s">
        <v>3</v>
      </c>
      <c r="C5" s="3" t="s">
        <v>4</v>
      </c>
      <c r="D5" s="3" t="s">
        <v>5</v>
      </c>
      <c r="E5" s="3" t="s">
        <v>6</v>
      </c>
      <c r="F5" s="3" t="s">
        <v>4</v>
      </c>
      <c r="G5" s="3" t="s">
        <v>5</v>
      </c>
      <c r="H5" s="3" t="s">
        <v>6</v>
      </c>
    </row>
    <row r="6" spans="1:8" x14ac:dyDescent="0.25">
      <c r="A6" s="3"/>
      <c r="B6" s="7"/>
      <c r="C6" s="3"/>
      <c r="D6" s="3"/>
      <c r="E6" s="3"/>
      <c r="F6" s="3"/>
      <c r="G6" s="3"/>
      <c r="H6" s="3"/>
    </row>
    <row r="7" spans="1:8" x14ac:dyDescent="0.25">
      <c r="B7" s="7"/>
      <c r="C7" s="3"/>
      <c r="D7" s="3"/>
      <c r="E7" s="3"/>
      <c r="F7" s="3"/>
      <c r="G7" s="3"/>
      <c r="H7" s="3"/>
    </row>
    <row r="8" spans="1:8" x14ac:dyDescent="0.25">
      <c r="A8" s="3"/>
      <c r="B8" s="7"/>
      <c r="C8" s="3"/>
      <c r="D8" s="3"/>
      <c r="E8" s="3"/>
      <c r="F8" s="3"/>
      <c r="G8" s="3"/>
      <c r="H8" s="3"/>
    </row>
    <row r="9" spans="1:8" x14ac:dyDescent="0.25">
      <c r="A9" s="3"/>
      <c r="B9" s="11" t="s">
        <v>7</v>
      </c>
      <c r="C9" s="3"/>
      <c r="D9" s="3"/>
      <c r="E9" s="3"/>
      <c r="F9" s="3"/>
      <c r="G9" s="3"/>
      <c r="H9" s="3"/>
    </row>
    <row r="10" spans="1:8" x14ac:dyDescent="0.25">
      <c r="A10" s="3"/>
      <c r="B10" s="7"/>
      <c r="C10" s="3"/>
      <c r="D10" s="3"/>
      <c r="E10" s="3"/>
      <c r="F10" s="3"/>
      <c r="G10" s="3"/>
      <c r="H10" s="3"/>
    </row>
    <row r="11" spans="1:8" s="2" customFormat="1" ht="12.75" x14ac:dyDescent="0.2">
      <c r="A11" s="4" t="s">
        <v>8</v>
      </c>
      <c r="B11" s="6" t="s">
        <v>9</v>
      </c>
      <c r="C11" s="4"/>
      <c r="D11" s="4"/>
      <c r="E11" s="5">
        <v>19739</v>
      </c>
      <c r="F11" s="4"/>
      <c r="G11" s="4"/>
      <c r="H11" s="5">
        <v>14038</v>
      </c>
    </row>
    <row r="12" spans="1:8" x14ac:dyDescent="0.25">
      <c r="A12" s="3"/>
      <c r="B12" s="7"/>
      <c r="C12" s="3"/>
      <c r="D12" s="3"/>
      <c r="E12" s="3"/>
      <c r="F12" s="3"/>
      <c r="G12" s="3"/>
      <c r="H12" s="3"/>
    </row>
    <row r="13" spans="1:8" s="2" customFormat="1" ht="25.5" x14ac:dyDescent="0.2">
      <c r="A13" s="4" t="s">
        <v>10</v>
      </c>
      <c r="B13" s="6" t="s">
        <v>11</v>
      </c>
      <c r="C13" s="4"/>
      <c r="D13" s="4"/>
      <c r="E13" s="4">
        <f>SUM(E15:E27)</f>
        <v>109852</v>
      </c>
      <c r="F13" s="4"/>
      <c r="G13" s="4"/>
      <c r="H13" s="4">
        <f>SUM(H15:H27)</f>
        <v>178160</v>
      </c>
    </row>
    <row r="14" spans="1:8" x14ac:dyDescent="0.25">
      <c r="A14" s="3"/>
      <c r="B14" s="7"/>
      <c r="C14" s="3"/>
      <c r="D14" s="3"/>
      <c r="E14" s="3"/>
      <c r="F14" s="3"/>
      <c r="G14" s="3"/>
      <c r="H14" s="3"/>
    </row>
    <row r="15" spans="1:8" x14ac:dyDescent="0.25">
      <c r="A15" s="3" t="s">
        <v>12</v>
      </c>
      <c r="B15" s="7" t="s">
        <v>13</v>
      </c>
      <c r="C15" s="3"/>
      <c r="D15" s="3">
        <v>38611</v>
      </c>
      <c r="E15" s="3">
        <f>D15-C15</f>
        <v>38611</v>
      </c>
      <c r="F15" s="3"/>
      <c r="G15" s="3">
        <v>47475</v>
      </c>
      <c r="H15" s="3">
        <f>G15-F15</f>
        <v>47475</v>
      </c>
    </row>
    <row r="16" spans="1:8" ht="27.75" customHeight="1" x14ac:dyDescent="0.25">
      <c r="A16" s="3" t="s">
        <v>14</v>
      </c>
      <c r="B16" s="7" t="s">
        <v>15</v>
      </c>
      <c r="C16" s="3"/>
      <c r="D16" s="3"/>
      <c r="E16" s="3">
        <f>D16-C16</f>
        <v>0</v>
      </c>
      <c r="F16" s="3"/>
      <c r="G16" s="3"/>
      <c r="H16" s="3">
        <f>G16-F16</f>
        <v>0</v>
      </c>
    </row>
    <row r="17" spans="1:8" x14ac:dyDescent="0.25">
      <c r="A17" s="3" t="s">
        <v>16</v>
      </c>
      <c r="B17" s="7" t="s">
        <v>17</v>
      </c>
      <c r="C17" s="3"/>
      <c r="D17" s="3"/>
      <c r="E17" s="3">
        <f>D17-C17</f>
        <v>0</v>
      </c>
      <c r="F17" s="3"/>
      <c r="G17" s="3"/>
      <c r="H17" s="3">
        <f>G17-F17</f>
        <v>0</v>
      </c>
    </row>
    <row r="18" spans="1:8" x14ac:dyDescent="0.25">
      <c r="A18" s="3" t="s">
        <v>18</v>
      </c>
      <c r="B18" s="7" t="s">
        <v>19</v>
      </c>
      <c r="C18" s="3"/>
      <c r="D18" s="3"/>
      <c r="E18" s="3">
        <f>D18-C18</f>
        <v>0</v>
      </c>
      <c r="F18" s="3"/>
      <c r="G18" s="3"/>
      <c r="H18" s="3">
        <f>G18-F18</f>
        <v>0</v>
      </c>
    </row>
    <row r="19" spans="1:8" x14ac:dyDescent="0.25">
      <c r="A19" s="3" t="s">
        <v>20</v>
      </c>
      <c r="B19" s="7" t="s">
        <v>21</v>
      </c>
      <c r="C19" s="3">
        <v>0</v>
      </c>
      <c r="D19" s="3">
        <v>1248</v>
      </c>
      <c r="E19" s="3">
        <f>D19-C19</f>
        <v>1248</v>
      </c>
      <c r="F19" s="3"/>
      <c r="G19" s="3">
        <v>0</v>
      </c>
      <c r="H19" s="3">
        <f>G19-F19</f>
        <v>0</v>
      </c>
    </row>
    <row r="20" spans="1:8" x14ac:dyDescent="0.25">
      <c r="A20" s="3" t="s">
        <v>22</v>
      </c>
      <c r="B20" s="7" t="s">
        <v>23</v>
      </c>
      <c r="C20" s="3">
        <f>2590</f>
        <v>2590</v>
      </c>
      <c r="D20" s="3">
        <f>173</f>
        <v>173</v>
      </c>
      <c r="E20" s="3">
        <f>C20-D20</f>
        <v>2417</v>
      </c>
      <c r="F20" s="3">
        <f>1111+0</f>
        <v>1111</v>
      </c>
      <c r="G20" s="3">
        <f>2590</f>
        <v>2590</v>
      </c>
      <c r="H20" s="3">
        <f>F20-G20</f>
        <v>-1479</v>
      </c>
    </row>
    <row r="21" spans="1:8" x14ac:dyDescent="0.25">
      <c r="A21" s="3" t="s">
        <v>24</v>
      </c>
      <c r="B21" s="7" t="s">
        <v>25</v>
      </c>
      <c r="C21" s="3"/>
      <c r="D21" s="3"/>
      <c r="E21" s="3">
        <f t="shared" ref="E21:E27" si="0">D21-C21</f>
        <v>0</v>
      </c>
      <c r="F21" s="3"/>
      <c r="G21" s="3"/>
      <c r="H21" s="3">
        <f t="shared" ref="H21:H27" si="1">G21-F21</f>
        <v>0</v>
      </c>
    </row>
    <row r="22" spans="1:8" x14ac:dyDescent="0.25">
      <c r="A22" s="3" t="s">
        <v>26</v>
      </c>
      <c r="B22" s="7" t="s">
        <v>27</v>
      </c>
      <c r="C22" s="3"/>
      <c r="D22" s="3">
        <v>7818</v>
      </c>
      <c r="E22" s="3">
        <f t="shared" si="0"/>
        <v>7818</v>
      </c>
      <c r="F22" s="3"/>
      <c r="G22" s="3">
        <v>10661</v>
      </c>
      <c r="H22" s="3">
        <f t="shared" si="1"/>
        <v>10661</v>
      </c>
    </row>
    <row r="23" spans="1:8" x14ac:dyDescent="0.25">
      <c r="A23" s="3" t="s">
        <v>28</v>
      </c>
      <c r="B23" s="7" t="s">
        <v>29</v>
      </c>
      <c r="C23" s="3"/>
      <c r="D23" s="3">
        <v>-1</v>
      </c>
      <c r="E23" s="3">
        <f t="shared" si="0"/>
        <v>-1</v>
      </c>
      <c r="F23" s="3"/>
      <c r="G23" s="3">
        <v>-12</v>
      </c>
      <c r="H23" s="3">
        <f t="shared" si="1"/>
        <v>-12</v>
      </c>
    </row>
    <row r="24" spans="1:8" ht="30" x14ac:dyDescent="0.25">
      <c r="A24" s="3" t="s">
        <v>30</v>
      </c>
      <c r="B24" s="7" t="s">
        <v>31</v>
      </c>
      <c r="C24" s="3"/>
      <c r="D24" s="3">
        <v>0</v>
      </c>
      <c r="E24" s="3">
        <f t="shared" si="0"/>
        <v>0</v>
      </c>
      <c r="F24" s="3"/>
      <c r="G24" s="3">
        <v>0</v>
      </c>
      <c r="H24" s="3">
        <f t="shared" si="1"/>
        <v>0</v>
      </c>
    </row>
    <row r="25" spans="1:8" ht="30" x14ac:dyDescent="0.25">
      <c r="A25" s="3" t="s">
        <v>32</v>
      </c>
      <c r="B25" s="7" t="s">
        <v>33</v>
      </c>
      <c r="C25" s="3"/>
      <c r="D25" s="3">
        <v>0</v>
      </c>
      <c r="E25" s="3">
        <f t="shared" si="0"/>
        <v>0</v>
      </c>
      <c r="F25" s="3"/>
      <c r="G25" s="3">
        <v>0</v>
      </c>
      <c r="H25" s="3">
        <f t="shared" si="1"/>
        <v>0</v>
      </c>
    </row>
    <row r="26" spans="1:8" ht="30" x14ac:dyDescent="0.25">
      <c r="A26" s="3" t="s">
        <v>34</v>
      </c>
      <c r="B26" s="7" t="s">
        <v>35</v>
      </c>
      <c r="C26" s="3"/>
      <c r="D26" s="3">
        <f>2750-944</f>
        <v>1806</v>
      </c>
      <c r="E26" s="3">
        <f t="shared" si="0"/>
        <v>1806</v>
      </c>
      <c r="F26" s="3"/>
      <c r="G26" s="3">
        <v>15416</v>
      </c>
      <c r="H26" s="3">
        <f t="shared" si="1"/>
        <v>15416</v>
      </c>
    </row>
    <row r="27" spans="1:8" ht="45" x14ac:dyDescent="0.25">
      <c r="A27" s="3" t="s">
        <v>36</v>
      </c>
      <c r="B27" s="7" t="s">
        <v>37</v>
      </c>
      <c r="C27" s="3"/>
      <c r="D27" s="3">
        <v>57953</v>
      </c>
      <c r="E27" s="3">
        <f t="shared" si="0"/>
        <v>57953</v>
      </c>
      <c r="F27" s="3"/>
      <c r="G27" s="3">
        <v>106099</v>
      </c>
      <c r="H27" s="3">
        <f t="shared" si="1"/>
        <v>106099</v>
      </c>
    </row>
    <row r="28" spans="1:8" x14ac:dyDescent="0.25">
      <c r="A28" s="3"/>
      <c r="B28" s="7"/>
      <c r="C28" s="3"/>
      <c r="D28" s="3"/>
      <c r="E28" s="3"/>
      <c r="F28" s="3"/>
      <c r="G28" s="3"/>
      <c r="H28" s="3"/>
    </row>
    <row r="29" spans="1:8" s="2" customFormat="1" ht="62.25" customHeight="1" x14ac:dyDescent="0.2">
      <c r="A29" s="4" t="s">
        <v>38</v>
      </c>
      <c r="B29" s="6" t="s">
        <v>39</v>
      </c>
      <c r="C29" s="4"/>
      <c r="D29" s="4"/>
      <c r="E29" s="4">
        <f>SUM(E30:E33)</f>
        <v>40610</v>
      </c>
      <c r="F29" s="4"/>
      <c r="G29" s="4"/>
      <c r="H29" s="4">
        <f>SUM(H30:H33)</f>
        <v>-195145</v>
      </c>
    </row>
    <row r="30" spans="1:8" x14ac:dyDescent="0.25">
      <c r="A30" s="3" t="s">
        <v>40</v>
      </c>
      <c r="B30" s="7" t="s">
        <v>41</v>
      </c>
      <c r="C30" s="3">
        <v>625459</v>
      </c>
      <c r="D30" s="3">
        <v>324685</v>
      </c>
      <c r="E30" s="3">
        <f>C30-D30</f>
        <v>300774</v>
      </c>
      <c r="F30" s="3">
        <v>436528</v>
      </c>
      <c r="G30" s="3">
        <v>625459</v>
      </c>
      <c r="H30" s="3">
        <f>F30-G30</f>
        <v>-188931</v>
      </c>
    </row>
    <row r="31" spans="1:8" x14ac:dyDescent="0.25">
      <c r="A31" s="3" t="s">
        <v>42</v>
      </c>
      <c r="B31" s="7" t="s">
        <v>43</v>
      </c>
      <c r="C31" s="3">
        <v>452957</v>
      </c>
      <c r="D31" s="3">
        <v>259796</v>
      </c>
      <c r="E31" s="3">
        <f>(D31-C31)</f>
        <v>-193161</v>
      </c>
      <c r="F31" s="3">
        <v>424017</v>
      </c>
      <c r="G31" s="3">
        <v>452957</v>
      </c>
      <c r="H31" s="3">
        <f>(G31-F31)</f>
        <v>28940</v>
      </c>
    </row>
    <row r="32" spans="1:8" x14ac:dyDescent="0.25">
      <c r="A32" s="3" t="s">
        <v>44</v>
      </c>
      <c r="B32" s="7" t="s">
        <v>45</v>
      </c>
      <c r="C32" s="3">
        <v>88777</v>
      </c>
      <c r="D32" s="3">
        <v>155780</v>
      </c>
      <c r="E32" s="3">
        <f>C32-D32</f>
        <v>-67003</v>
      </c>
      <c r="F32" s="3">
        <v>53623</v>
      </c>
      <c r="G32" s="3">
        <v>88777</v>
      </c>
      <c r="H32" s="3">
        <f>F32-G32</f>
        <v>-35154</v>
      </c>
    </row>
    <row r="33" spans="1:8" ht="30" x14ac:dyDescent="0.25">
      <c r="A33" s="3" t="s">
        <v>46</v>
      </c>
      <c r="B33" s="7" t="s">
        <v>47</v>
      </c>
      <c r="C33" s="3"/>
      <c r="D33" s="3">
        <v>0</v>
      </c>
      <c r="E33" s="3">
        <f>D33-C33</f>
        <v>0</v>
      </c>
      <c r="F33" s="3"/>
      <c r="G33" s="3">
        <v>0</v>
      </c>
      <c r="H33" s="3">
        <f>G33-F33</f>
        <v>0</v>
      </c>
    </row>
    <row r="34" spans="1:8" x14ac:dyDescent="0.25">
      <c r="A34" s="3"/>
      <c r="B34" s="7"/>
      <c r="C34" s="3"/>
      <c r="D34" s="3"/>
      <c r="E34" s="3"/>
      <c r="F34" s="3"/>
      <c r="G34" s="3"/>
      <c r="H34" s="3"/>
    </row>
    <row r="35" spans="1:8" x14ac:dyDescent="0.25">
      <c r="A35" s="3" t="s">
        <v>48</v>
      </c>
      <c r="B35" s="7"/>
      <c r="C35" s="3"/>
      <c r="D35" s="3"/>
      <c r="E35" s="3"/>
      <c r="F35" s="3"/>
      <c r="G35" s="3"/>
      <c r="H35" s="3"/>
    </row>
    <row r="36" spans="1:8" s="2" customFormat="1" ht="38.25" customHeight="1" x14ac:dyDescent="0.2">
      <c r="A36" s="4"/>
      <c r="B36" s="6" t="s">
        <v>49</v>
      </c>
      <c r="C36" s="4"/>
      <c r="D36" s="4"/>
      <c r="E36" s="4">
        <f>SUM(E11+E13+E29)</f>
        <v>170201</v>
      </c>
      <c r="F36" s="4"/>
      <c r="G36" s="4"/>
      <c r="H36" s="4">
        <f>SUM(H11+H13+H29)</f>
        <v>-2947</v>
      </c>
    </row>
    <row r="37" spans="1:8" x14ac:dyDescent="0.25">
      <c r="A37" s="3"/>
      <c r="B37" s="7"/>
      <c r="C37" s="3"/>
      <c r="D37" s="3"/>
      <c r="E37" s="3"/>
      <c r="F37" s="3"/>
      <c r="G37" s="3"/>
      <c r="H37" s="3"/>
    </row>
    <row r="38" spans="1:8" s="2" customFormat="1" ht="12.75" x14ac:dyDescent="0.2">
      <c r="A38" s="4" t="s">
        <v>50</v>
      </c>
      <c r="B38" s="6" t="s">
        <v>51</v>
      </c>
      <c r="C38" s="4"/>
      <c r="D38" s="4">
        <v>1</v>
      </c>
      <c r="E38" s="4">
        <f>D38-C38</f>
        <v>1</v>
      </c>
      <c r="F38" s="4"/>
      <c r="G38" s="4">
        <v>12</v>
      </c>
      <c r="H38" s="4">
        <f>G38-F38</f>
        <v>12</v>
      </c>
    </row>
    <row r="39" spans="1:8" x14ac:dyDescent="0.25">
      <c r="A39" s="3"/>
      <c r="B39" s="7"/>
      <c r="C39" s="3"/>
      <c r="D39" s="3"/>
      <c r="E39" s="3"/>
      <c r="F39" s="3"/>
      <c r="G39" s="3"/>
      <c r="H39" s="3"/>
    </row>
    <row r="40" spans="1:8" s="2" customFormat="1" ht="12.75" x14ac:dyDescent="0.2">
      <c r="A40" s="4" t="s">
        <v>52</v>
      </c>
      <c r="B40" s="6" t="s">
        <v>53</v>
      </c>
      <c r="C40" s="4"/>
      <c r="D40" s="4">
        <v>-7818</v>
      </c>
      <c r="E40" s="4">
        <f>D40-C40</f>
        <v>-7818</v>
      </c>
      <c r="F40" s="4"/>
      <c r="G40" s="4">
        <v>-10661</v>
      </c>
      <c r="H40" s="4">
        <f>G40-F40</f>
        <v>-10661</v>
      </c>
    </row>
    <row r="41" spans="1:8" x14ac:dyDescent="0.25">
      <c r="A41" s="3"/>
      <c r="B41" s="7"/>
      <c r="C41" s="3"/>
      <c r="D41" s="3"/>
      <c r="E41" s="3"/>
      <c r="F41" s="3"/>
      <c r="G41" s="3"/>
      <c r="H41" s="3"/>
    </row>
    <row r="42" spans="1:8" ht="26.25" x14ac:dyDescent="0.25">
      <c r="A42" s="4" t="s">
        <v>54</v>
      </c>
      <c r="B42" s="6" t="s">
        <v>55</v>
      </c>
      <c r="C42" s="3"/>
      <c r="D42" s="3">
        <v>0</v>
      </c>
      <c r="E42" s="4">
        <f>D42-C42</f>
        <v>0</v>
      </c>
      <c r="F42" s="3"/>
      <c r="G42" s="3">
        <v>0</v>
      </c>
      <c r="H42" s="4">
        <f>G42-F42</f>
        <v>0</v>
      </c>
    </row>
    <row r="43" spans="1:8" x14ac:dyDescent="0.25">
      <c r="A43" s="3"/>
      <c r="B43" s="7"/>
      <c r="C43" s="3"/>
      <c r="D43" s="3"/>
      <c r="E43" s="3"/>
      <c r="F43" s="3"/>
      <c r="G43" s="3"/>
      <c r="H43" s="3"/>
    </row>
    <row r="44" spans="1:8" ht="26.25" x14ac:dyDescent="0.25">
      <c r="A44" s="4" t="s">
        <v>56</v>
      </c>
      <c r="B44" s="6" t="s">
        <v>57</v>
      </c>
      <c r="C44" s="3"/>
      <c r="D44" s="3">
        <v>0</v>
      </c>
      <c r="E44" s="4">
        <f>D44-C44</f>
        <v>0</v>
      </c>
      <c r="F44" s="3"/>
      <c r="G44" s="3">
        <v>0</v>
      </c>
      <c r="H44" s="4">
        <f>G44-F44</f>
        <v>0</v>
      </c>
    </row>
    <row r="45" spans="1:8" x14ac:dyDescent="0.25">
      <c r="A45" s="3"/>
      <c r="B45" s="7"/>
      <c r="C45" s="3"/>
      <c r="D45" s="3"/>
      <c r="E45" s="3"/>
      <c r="F45" s="3"/>
      <c r="G45" s="3"/>
      <c r="H45" s="3"/>
    </row>
    <row r="46" spans="1:8" x14ac:dyDescent="0.25">
      <c r="A46" s="3" t="s">
        <v>48</v>
      </c>
      <c r="B46" s="7"/>
      <c r="C46" s="3"/>
      <c r="D46" s="3"/>
      <c r="E46" s="3"/>
      <c r="F46" s="3"/>
      <c r="G46" s="3"/>
      <c r="H46" s="3"/>
    </row>
    <row r="47" spans="1:8" x14ac:dyDescent="0.25">
      <c r="A47" s="4" t="s">
        <v>177</v>
      </c>
      <c r="B47" s="7"/>
      <c r="C47" s="3"/>
      <c r="D47" s="3"/>
      <c r="E47" s="4">
        <f>SUM(E44+E42+E40+E38+E29+E13+E11)</f>
        <v>162384</v>
      </c>
      <c r="F47" s="3"/>
      <c r="G47" s="3"/>
      <c r="H47" s="4">
        <f>SUM(H44+H42+H40+H38+H29+H13+H11)</f>
        <v>-13596</v>
      </c>
    </row>
    <row r="48" spans="1:8" x14ac:dyDescent="0.25">
      <c r="A48" s="3"/>
      <c r="B48" s="7"/>
      <c r="C48" s="3"/>
      <c r="D48" s="3"/>
      <c r="E48" s="3"/>
      <c r="F48" s="3"/>
      <c r="G48" s="3"/>
      <c r="H48" s="3"/>
    </row>
    <row r="49" spans="1:8" ht="26.25" x14ac:dyDescent="0.25">
      <c r="A49" s="4" t="s">
        <v>58</v>
      </c>
      <c r="B49" s="6" t="s">
        <v>59</v>
      </c>
      <c r="C49" s="3"/>
      <c r="D49" s="3">
        <v>-4817</v>
      </c>
      <c r="E49" s="4">
        <f>D49-C49</f>
        <v>-4817</v>
      </c>
      <c r="F49" s="3"/>
      <c r="G49" s="3">
        <v>-11043</v>
      </c>
      <c r="H49" s="4">
        <f>G49-F49</f>
        <v>-11043</v>
      </c>
    </row>
    <row r="50" spans="1:8" x14ac:dyDescent="0.25">
      <c r="A50" s="3"/>
      <c r="B50" s="7"/>
      <c r="C50" s="3"/>
      <c r="D50" s="3"/>
      <c r="E50" s="3"/>
      <c r="F50" s="3"/>
      <c r="G50" s="3"/>
      <c r="H50" s="3"/>
    </row>
    <row r="51" spans="1:8" x14ac:dyDescent="0.25">
      <c r="A51" s="4" t="s">
        <v>60</v>
      </c>
      <c r="B51" s="6" t="s">
        <v>61</v>
      </c>
      <c r="C51" s="3"/>
      <c r="D51" s="3"/>
      <c r="E51" s="4">
        <f>D51-C51</f>
        <v>0</v>
      </c>
      <c r="F51" s="3"/>
      <c r="G51" s="3"/>
      <c r="H51" s="4">
        <f>G51-F51</f>
        <v>0</v>
      </c>
    </row>
    <row r="52" spans="1:8" x14ac:dyDescent="0.25">
      <c r="A52" s="3"/>
      <c r="B52" s="7"/>
      <c r="C52" s="3"/>
      <c r="D52" s="3"/>
      <c r="E52" s="3"/>
      <c r="F52" s="3"/>
      <c r="G52" s="3"/>
      <c r="H52" s="3"/>
    </row>
    <row r="53" spans="1:8" x14ac:dyDescent="0.25">
      <c r="A53" s="4" t="s">
        <v>62</v>
      </c>
      <c r="B53" s="6" t="s">
        <v>63</v>
      </c>
      <c r="C53" s="3"/>
      <c r="D53" s="3"/>
      <c r="E53" s="4">
        <f>D53-C53</f>
        <v>0</v>
      </c>
      <c r="F53" s="3"/>
      <c r="G53" s="3"/>
      <c r="H53" s="4">
        <f>G53-F53</f>
        <v>0</v>
      </c>
    </row>
    <row r="54" spans="1:8" x14ac:dyDescent="0.25">
      <c r="A54" s="3"/>
      <c r="B54" s="7"/>
      <c r="C54" s="3"/>
      <c r="D54" s="3"/>
      <c r="E54" s="3"/>
      <c r="F54" s="3"/>
      <c r="G54" s="3"/>
      <c r="H54" s="3"/>
    </row>
    <row r="55" spans="1:8" x14ac:dyDescent="0.25">
      <c r="A55" s="3" t="s">
        <v>48</v>
      </c>
      <c r="B55" s="7"/>
      <c r="C55" s="3"/>
      <c r="D55" s="3"/>
      <c r="E55" s="3"/>
      <c r="F55" s="3"/>
      <c r="G55" s="3"/>
      <c r="H55" s="3"/>
    </row>
    <row r="56" spans="1:8" x14ac:dyDescent="0.25">
      <c r="A56" s="4" t="s">
        <v>176</v>
      </c>
      <c r="B56" s="7"/>
      <c r="C56" s="3"/>
      <c r="D56" s="3"/>
      <c r="E56" s="4">
        <f>SUM(E53+E51+E49+E47)</f>
        <v>157567</v>
      </c>
      <c r="F56" s="3"/>
      <c r="G56" s="3"/>
      <c r="H56" s="4">
        <f>SUM(H53+H51+H49+H47)</f>
        <v>-24639</v>
      </c>
    </row>
    <row r="57" spans="1:8" x14ac:dyDescent="0.25">
      <c r="A57" s="3"/>
      <c r="B57" s="7"/>
      <c r="C57" s="3"/>
      <c r="D57" s="3"/>
      <c r="E57" s="3"/>
      <c r="F57" s="3"/>
      <c r="G57" s="3"/>
      <c r="H57" s="3"/>
    </row>
    <row r="58" spans="1:8" x14ac:dyDescent="0.25">
      <c r="A58" s="4" t="s">
        <v>64</v>
      </c>
      <c r="B58" s="7"/>
      <c r="C58" s="3"/>
      <c r="D58" s="3"/>
      <c r="E58" s="3"/>
      <c r="F58" s="3"/>
      <c r="G58" s="3"/>
      <c r="H58" s="3"/>
    </row>
    <row r="59" spans="1:8" x14ac:dyDescent="0.25">
      <c r="A59" s="3"/>
      <c r="B59" s="7"/>
      <c r="C59" s="3"/>
      <c r="D59" s="3"/>
      <c r="E59" s="3"/>
      <c r="F59" s="3"/>
      <c r="G59" s="3"/>
      <c r="H59" s="3"/>
    </row>
    <row r="60" spans="1:8" x14ac:dyDescent="0.25">
      <c r="A60" s="3" t="s">
        <v>65</v>
      </c>
      <c r="B60" s="7" t="s">
        <v>66</v>
      </c>
      <c r="C60" s="3"/>
      <c r="D60" s="3">
        <v>0</v>
      </c>
      <c r="E60" s="3">
        <f>D60-C60</f>
        <v>0</v>
      </c>
      <c r="F60" s="3"/>
      <c r="G60" s="3">
        <v>0</v>
      </c>
      <c r="H60" s="3">
        <f>G60-F60</f>
        <v>0</v>
      </c>
    </row>
    <row r="61" spans="1:8" x14ac:dyDescent="0.25">
      <c r="A61" s="3" t="s">
        <v>67</v>
      </c>
      <c r="B61" s="7" t="s">
        <v>68</v>
      </c>
      <c r="C61" s="3"/>
      <c r="D61" s="3">
        <v>-6500</v>
      </c>
      <c r="E61" s="3">
        <f>D61-C61</f>
        <v>-6500</v>
      </c>
      <c r="F61" s="3"/>
      <c r="G61" s="3">
        <v>-66733</v>
      </c>
      <c r="H61" s="3">
        <f>G61-F61</f>
        <v>-66733</v>
      </c>
    </row>
    <row r="62" spans="1:8" ht="42.75" customHeight="1" x14ac:dyDescent="0.25">
      <c r="A62" s="3" t="s">
        <v>69</v>
      </c>
      <c r="B62" s="7" t="s">
        <v>70</v>
      </c>
      <c r="C62" s="3"/>
      <c r="D62" s="3">
        <v>0</v>
      </c>
      <c r="E62" s="3">
        <f t="shared" ref="E62:E78" si="2">D62-C62</f>
        <v>0</v>
      </c>
      <c r="F62" s="3"/>
      <c r="G62" s="3">
        <v>0</v>
      </c>
      <c r="H62" s="3">
        <f t="shared" ref="H62:H78" si="3">G62-F62</f>
        <v>0</v>
      </c>
    </row>
    <row r="63" spans="1:8" x14ac:dyDescent="0.25">
      <c r="A63" s="3" t="s">
        <v>71</v>
      </c>
      <c r="B63" s="7" t="s">
        <v>72</v>
      </c>
      <c r="C63" s="3"/>
      <c r="D63" s="3"/>
      <c r="E63" s="3">
        <f t="shared" si="2"/>
        <v>0</v>
      </c>
      <c r="F63" s="3"/>
      <c r="G63" s="3"/>
      <c r="H63" s="3">
        <f t="shared" si="3"/>
        <v>0</v>
      </c>
    </row>
    <row r="64" spans="1:8" x14ac:dyDescent="0.25">
      <c r="A64" s="3" t="s">
        <v>73</v>
      </c>
      <c r="B64" s="7" t="s">
        <v>74</v>
      </c>
      <c r="C64" s="3"/>
      <c r="D64" s="3">
        <v>2750</v>
      </c>
      <c r="E64" s="3">
        <f t="shared" si="2"/>
        <v>2750</v>
      </c>
      <c r="F64" s="3"/>
      <c r="G64" s="3">
        <v>15417</v>
      </c>
      <c r="H64" s="3">
        <f t="shared" si="3"/>
        <v>15417</v>
      </c>
    </row>
    <row r="65" spans="1:8" ht="45" x14ac:dyDescent="0.25">
      <c r="A65" s="3" t="s">
        <v>75</v>
      </c>
      <c r="B65" s="7" t="s">
        <v>76</v>
      </c>
      <c r="C65" s="3"/>
      <c r="D65" s="3"/>
      <c r="E65" s="3">
        <f t="shared" si="2"/>
        <v>0</v>
      </c>
      <c r="F65" s="3"/>
      <c r="G65" s="3"/>
      <c r="H65" s="3">
        <f t="shared" si="3"/>
        <v>0</v>
      </c>
    </row>
    <row r="66" spans="1:8" ht="30" x14ac:dyDescent="0.25">
      <c r="A66" s="3" t="s">
        <v>77</v>
      </c>
      <c r="B66" s="7" t="s">
        <v>78</v>
      </c>
      <c r="C66" s="3"/>
      <c r="D66" s="3"/>
      <c r="E66" s="3">
        <f t="shared" si="2"/>
        <v>0</v>
      </c>
      <c r="F66" s="3"/>
      <c r="G66" s="3"/>
      <c r="H66" s="3">
        <f t="shared" si="3"/>
        <v>0</v>
      </c>
    </row>
    <row r="67" spans="1:8" ht="30" x14ac:dyDescent="0.25">
      <c r="A67" s="3" t="s">
        <v>79</v>
      </c>
      <c r="B67" s="7" t="s">
        <v>80</v>
      </c>
      <c r="C67" s="3"/>
      <c r="D67" s="3"/>
      <c r="E67" s="3">
        <f t="shared" si="2"/>
        <v>0</v>
      </c>
      <c r="F67" s="3"/>
      <c r="G67" s="3"/>
      <c r="H67" s="3">
        <f t="shared" si="3"/>
        <v>0</v>
      </c>
    </row>
    <row r="68" spans="1:8" ht="45" x14ac:dyDescent="0.25">
      <c r="A68" s="3" t="s">
        <v>81</v>
      </c>
      <c r="B68" s="7" t="s">
        <v>82</v>
      </c>
      <c r="C68" s="3"/>
      <c r="D68" s="3"/>
      <c r="E68" s="3">
        <f t="shared" si="2"/>
        <v>0</v>
      </c>
      <c r="F68" s="3"/>
      <c r="G68" s="3"/>
      <c r="H68" s="3">
        <f t="shared" si="3"/>
        <v>0</v>
      </c>
    </row>
    <row r="69" spans="1:8" ht="30" x14ac:dyDescent="0.25">
      <c r="A69" s="3" t="s">
        <v>83</v>
      </c>
      <c r="B69" s="7" t="s">
        <v>84</v>
      </c>
      <c r="C69" s="3"/>
      <c r="D69" s="3"/>
      <c r="E69" s="3">
        <f t="shared" si="2"/>
        <v>0</v>
      </c>
      <c r="F69" s="3"/>
      <c r="G69" s="3"/>
      <c r="H69" s="3">
        <f t="shared" si="3"/>
        <v>0</v>
      </c>
    </row>
    <row r="70" spans="1:8" ht="30" x14ac:dyDescent="0.25">
      <c r="A70" s="3" t="s">
        <v>85</v>
      </c>
      <c r="B70" s="7" t="s">
        <v>86</v>
      </c>
      <c r="C70" s="3"/>
      <c r="D70" s="3"/>
      <c r="E70" s="3">
        <f t="shared" si="2"/>
        <v>0</v>
      </c>
      <c r="F70" s="3"/>
      <c r="G70" s="3"/>
      <c r="H70" s="3">
        <f t="shared" si="3"/>
        <v>0</v>
      </c>
    </row>
    <row r="71" spans="1:8" x14ac:dyDescent="0.25">
      <c r="A71" s="3" t="s">
        <v>87</v>
      </c>
      <c r="B71" s="7" t="s">
        <v>88</v>
      </c>
      <c r="C71" s="3"/>
      <c r="D71" s="3"/>
      <c r="E71" s="3">
        <f t="shared" si="2"/>
        <v>0</v>
      </c>
      <c r="F71" s="3"/>
      <c r="G71" s="3"/>
      <c r="H71" s="3">
        <f t="shared" si="3"/>
        <v>0</v>
      </c>
    </row>
    <row r="72" spans="1:8" ht="30" x14ac:dyDescent="0.25">
      <c r="A72" s="3" t="s">
        <v>89</v>
      </c>
      <c r="B72" s="7" t="s">
        <v>90</v>
      </c>
      <c r="C72" s="3"/>
      <c r="D72" s="3"/>
      <c r="E72" s="3">
        <f t="shared" si="2"/>
        <v>0</v>
      </c>
      <c r="F72" s="3"/>
      <c r="G72" s="3"/>
      <c r="H72" s="3">
        <f t="shared" si="3"/>
        <v>0</v>
      </c>
    </row>
    <row r="73" spans="1:8" ht="30" x14ac:dyDescent="0.25">
      <c r="A73" s="3" t="s">
        <v>91</v>
      </c>
      <c r="B73" s="7" t="s">
        <v>92</v>
      </c>
      <c r="C73" s="3"/>
      <c r="D73" s="3"/>
      <c r="E73" s="3">
        <f t="shared" si="2"/>
        <v>0</v>
      </c>
      <c r="F73" s="3"/>
      <c r="G73" s="3"/>
      <c r="H73" s="3">
        <f t="shared" si="3"/>
        <v>0</v>
      </c>
    </row>
    <row r="74" spans="1:8" ht="30" x14ac:dyDescent="0.25">
      <c r="A74" s="3" t="s">
        <v>93</v>
      </c>
      <c r="B74" s="7" t="s">
        <v>94</v>
      </c>
      <c r="C74" s="3"/>
      <c r="D74" s="3"/>
      <c r="E74" s="3">
        <f t="shared" si="2"/>
        <v>0</v>
      </c>
      <c r="F74" s="3"/>
      <c r="G74" s="3"/>
      <c r="H74" s="3">
        <f t="shared" si="3"/>
        <v>0</v>
      </c>
    </row>
    <row r="75" spans="1:8" x14ac:dyDescent="0.25">
      <c r="A75" s="3" t="s">
        <v>95</v>
      </c>
      <c r="B75" s="7" t="s">
        <v>96</v>
      </c>
      <c r="C75" s="3"/>
      <c r="D75" s="3"/>
      <c r="E75" s="3">
        <f t="shared" si="2"/>
        <v>0</v>
      </c>
      <c r="F75" s="3"/>
      <c r="G75" s="3"/>
      <c r="H75" s="3">
        <f t="shared" si="3"/>
        <v>0</v>
      </c>
    </row>
    <row r="76" spans="1:8" x14ac:dyDescent="0.25">
      <c r="A76" s="3" t="s">
        <v>97</v>
      </c>
      <c r="B76" s="7" t="s">
        <v>98</v>
      </c>
      <c r="C76" s="3"/>
      <c r="D76" s="3"/>
      <c r="E76" s="3">
        <f t="shared" si="2"/>
        <v>0</v>
      </c>
      <c r="F76" s="3"/>
      <c r="G76" s="3"/>
      <c r="H76" s="3">
        <f t="shared" si="3"/>
        <v>0</v>
      </c>
    </row>
    <row r="77" spans="1:8" x14ac:dyDescent="0.25">
      <c r="A77" s="3" t="s">
        <v>99</v>
      </c>
      <c r="B77" s="7" t="s">
        <v>100</v>
      </c>
      <c r="C77" s="3"/>
      <c r="D77" s="3"/>
      <c r="E77" s="3">
        <f t="shared" si="2"/>
        <v>0</v>
      </c>
      <c r="F77" s="3"/>
      <c r="G77" s="3"/>
      <c r="H77" s="3">
        <f t="shared" si="3"/>
        <v>0</v>
      </c>
    </row>
    <row r="78" spans="1:8" x14ac:dyDescent="0.25">
      <c r="A78" s="3" t="s">
        <v>101</v>
      </c>
      <c r="B78" s="7" t="s">
        <v>102</v>
      </c>
      <c r="C78" s="3"/>
      <c r="D78" s="3"/>
      <c r="E78" s="3">
        <f t="shared" si="2"/>
        <v>0</v>
      </c>
      <c r="F78" s="3"/>
      <c r="G78" s="3"/>
      <c r="H78" s="3">
        <f t="shared" si="3"/>
        <v>0</v>
      </c>
    </row>
    <row r="79" spans="1:8" x14ac:dyDescent="0.25">
      <c r="A79" s="3" t="s">
        <v>103</v>
      </c>
      <c r="B79" s="7" t="s">
        <v>104</v>
      </c>
      <c r="C79" s="3">
        <v>0</v>
      </c>
      <c r="D79" s="3">
        <v>0</v>
      </c>
      <c r="E79" s="3">
        <f>(D79-C79)*-1</f>
        <v>0</v>
      </c>
      <c r="F79" s="3">
        <v>0</v>
      </c>
      <c r="G79" s="3">
        <v>0</v>
      </c>
      <c r="H79" s="3">
        <f>(G79-F79)*-1</f>
        <v>0</v>
      </c>
    </row>
    <row r="80" spans="1:8" x14ac:dyDescent="0.25">
      <c r="A80" s="3"/>
      <c r="B80" s="7"/>
      <c r="C80" s="3"/>
      <c r="D80" s="3"/>
      <c r="E80" s="3"/>
      <c r="F80" s="3"/>
      <c r="G80" s="3"/>
      <c r="H80" s="3"/>
    </row>
    <row r="81" spans="1:8" x14ac:dyDescent="0.25">
      <c r="A81" s="4" t="s">
        <v>105</v>
      </c>
      <c r="B81" s="6" t="s">
        <v>106</v>
      </c>
      <c r="C81" s="3"/>
      <c r="D81" s="3"/>
      <c r="E81" s="4">
        <f>SUM(E60:E79)</f>
        <v>-3750</v>
      </c>
      <c r="F81" s="3"/>
      <c r="G81" s="3"/>
      <c r="H81" s="4">
        <f>SUM(H60:H79)</f>
        <v>-51316</v>
      </c>
    </row>
    <row r="82" spans="1:8" x14ac:dyDescent="0.25">
      <c r="A82" s="3"/>
      <c r="B82" s="7"/>
      <c r="C82" s="3"/>
      <c r="D82" s="3"/>
      <c r="E82" s="3"/>
      <c r="F82" s="3"/>
      <c r="G82" s="3"/>
      <c r="H82" s="3"/>
    </row>
    <row r="83" spans="1:8" x14ac:dyDescent="0.25">
      <c r="A83" s="4" t="s">
        <v>107</v>
      </c>
      <c r="B83" s="7"/>
      <c r="C83" s="3"/>
      <c r="D83" s="3"/>
      <c r="E83" s="3"/>
      <c r="F83" s="3"/>
      <c r="G83" s="3"/>
      <c r="H83" s="3"/>
    </row>
    <row r="84" spans="1:8" x14ac:dyDescent="0.25">
      <c r="A84" s="3"/>
      <c r="B84" s="7"/>
      <c r="C84" s="3"/>
      <c r="D84" s="3"/>
      <c r="E84" s="3"/>
      <c r="F84" s="3"/>
      <c r="G84" s="3"/>
      <c r="H84" s="3"/>
    </row>
    <row r="85" spans="1:8" x14ac:dyDescent="0.25">
      <c r="A85" s="4" t="s">
        <v>108</v>
      </c>
      <c r="B85" s="6" t="s">
        <v>109</v>
      </c>
      <c r="C85" s="3"/>
      <c r="D85" s="3"/>
      <c r="E85" s="5">
        <f>SUM(E86:E93)</f>
        <v>0</v>
      </c>
      <c r="F85" s="3"/>
      <c r="G85" s="3"/>
      <c r="H85" s="5">
        <f>SUM(H86:H93)</f>
        <v>0</v>
      </c>
    </row>
    <row r="86" spans="1:8" ht="12.75" customHeight="1" x14ac:dyDescent="0.25">
      <c r="A86" s="3" t="s">
        <v>110</v>
      </c>
      <c r="B86" s="7" t="s">
        <v>111</v>
      </c>
      <c r="C86" s="3"/>
      <c r="D86" s="3">
        <v>0</v>
      </c>
      <c r="E86" s="3">
        <f t="shared" ref="E86:E93" si="4">D86-C86</f>
        <v>0</v>
      </c>
      <c r="F86" s="3"/>
      <c r="G86" s="3">
        <v>0</v>
      </c>
      <c r="H86" s="3">
        <f t="shared" ref="H86:H93" si="5">G86-F86</f>
        <v>0</v>
      </c>
    </row>
    <row r="87" spans="1:8" ht="12.75" customHeight="1" x14ac:dyDescent="0.25">
      <c r="A87" s="3" t="s">
        <v>112</v>
      </c>
      <c r="B87" s="7" t="s">
        <v>113</v>
      </c>
      <c r="C87" s="3"/>
      <c r="D87" s="3">
        <v>0</v>
      </c>
      <c r="E87" s="3">
        <f t="shared" si="4"/>
        <v>0</v>
      </c>
      <c r="F87" s="3"/>
      <c r="G87" s="3">
        <v>0</v>
      </c>
      <c r="H87" s="3">
        <f t="shared" si="5"/>
        <v>0</v>
      </c>
    </row>
    <row r="88" spans="1:8" ht="12.75" customHeight="1" x14ac:dyDescent="0.25">
      <c r="A88" s="3" t="s">
        <v>114</v>
      </c>
      <c r="B88" s="7" t="s">
        <v>115</v>
      </c>
      <c r="C88" s="3"/>
      <c r="D88" s="3"/>
      <c r="E88" s="3">
        <f t="shared" si="4"/>
        <v>0</v>
      </c>
      <c r="F88" s="3"/>
      <c r="G88" s="3"/>
      <c r="H88" s="3">
        <f t="shared" si="5"/>
        <v>0</v>
      </c>
    </row>
    <row r="89" spans="1:8" ht="12.75" customHeight="1" x14ac:dyDescent="0.25">
      <c r="A89" s="3" t="s">
        <v>116</v>
      </c>
      <c r="B89" s="7" t="s">
        <v>117</v>
      </c>
      <c r="C89" s="3"/>
      <c r="D89" s="3"/>
      <c r="E89" s="3">
        <f t="shared" si="4"/>
        <v>0</v>
      </c>
      <c r="F89" s="3"/>
      <c r="G89" s="3"/>
      <c r="H89" s="3">
        <f t="shared" si="5"/>
        <v>0</v>
      </c>
    </row>
    <row r="90" spans="1:8" ht="12.75" customHeight="1" x14ac:dyDescent="0.25">
      <c r="A90" s="3" t="s">
        <v>118</v>
      </c>
      <c r="B90" s="7" t="s">
        <v>119</v>
      </c>
      <c r="C90" s="3"/>
      <c r="D90" s="3"/>
      <c r="E90" s="3">
        <f t="shared" si="4"/>
        <v>0</v>
      </c>
      <c r="F90" s="3"/>
      <c r="G90" s="3"/>
      <c r="H90" s="3">
        <f t="shared" si="5"/>
        <v>0</v>
      </c>
    </row>
    <row r="91" spans="1:8" ht="12.75" customHeight="1" x14ac:dyDescent="0.25">
      <c r="A91" s="3" t="s">
        <v>120</v>
      </c>
      <c r="B91" s="7" t="s">
        <v>121</v>
      </c>
      <c r="C91" s="3"/>
      <c r="D91" s="3"/>
      <c r="E91" s="3">
        <f t="shared" si="4"/>
        <v>0</v>
      </c>
      <c r="F91" s="3"/>
      <c r="G91" s="3"/>
      <c r="H91" s="3">
        <f t="shared" si="5"/>
        <v>0</v>
      </c>
    </row>
    <row r="92" spans="1:8" ht="25.5" customHeight="1" x14ac:dyDescent="0.25">
      <c r="A92" s="3" t="s">
        <v>122</v>
      </c>
      <c r="B92" s="7" t="s">
        <v>123</v>
      </c>
      <c r="C92" s="3"/>
      <c r="D92" s="3"/>
      <c r="E92" s="3">
        <f t="shared" si="4"/>
        <v>0</v>
      </c>
      <c r="F92" s="3"/>
      <c r="G92" s="3"/>
      <c r="H92" s="3">
        <f t="shared" si="5"/>
        <v>0</v>
      </c>
    </row>
    <row r="93" spans="1:8" ht="12.75" customHeight="1" x14ac:dyDescent="0.25">
      <c r="A93" s="3" t="s">
        <v>124</v>
      </c>
      <c r="B93" s="7" t="s">
        <v>125</v>
      </c>
      <c r="C93" s="3"/>
      <c r="D93" s="3"/>
      <c r="E93" s="3">
        <f t="shared" si="4"/>
        <v>0</v>
      </c>
      <c r="F93" s="3"/>
      <c r="G93" s="3"/>
      <c r="H93" s="3">
        <f t="shared" si="5"/>
        <v>0</v>
      </c>
    </row>
    <row r="94" spans="1:8" ht="26.25" x14ac:dyDescent="0.25">
      <c r="A94" s="4" t="s">
        <v>126</v>
      </c>
      <c r="B94" s="6" t="s">
        <v>127</v>
      </c>
      <c r="C94" s="3"/>
      <c r="D94" s="3"/>
      <c r="E94" s="5">
        <f>SUM(E95:E104)</f>
        <v>-161391</v>
      </c>
      <c r="F94" s="3"/>
      <c r="G94" s="3"/>
      <c r="H94" s="5">
        <f>SUM(H95:H104)</f>
        <v>90856</v>
      </c>
    </row>
    <row r="95" spans="1:8" ht="12.75" customHeight="1" x14ac:dyDescent="0.25">
      <c r="A95" s="3" t="s">
        <v>128</v>
      </c>
      <c r="B95" s="7" t="s">
        <v>129</v>
      </c>
      <c r="C95" s="3"/>
      <c r="D95" s="3"/>
      <c r="E95" s="3">
        <f t="shared" ref="E95:E104" si="6">D95-C95</f>
        <v>0</v>
      </c>
      <c r="F95" s="3"/>
      <c r="G95" s="3"/>
      <c r="H95" s="3">
        <f t="shared" ref="H95:H104" si="7">G95-F95</f>
        <v>0</v>
      </c>
    </row>
    <row r="96" spans="1:8" ht="12.75" customHeight="1" x14ac:dyDescent="0.25">
      <c r="A96" s="3" t="s">
        <v>130</v>
      </c>
      <c r="B96" s="7" t="s">
        <v>131</v>
      </c>
      <c r="C96" s="3"/>
      <c r="D96" s="3"/>
      <c r="E96" s="3">
        <f t="shared" si="6"/>
        <v>0</v>
      </c>
      <c r="F96" s="3"/>
      <c r="G96" s="3"/>
      <c r="H96" s="3">
        <f t="shared" si="7"/>
        <v>0</v>
      </c>
    </row>
    <row r="97" spans="1:8" ht="25.5" customHeight="1" x14ac:dyDescent="0.25">
      <c r="A97" s="3" t="s">
        <v>132</v>
      </c>
      <c r="B97" s="7" t="s">
        <v>133</v>
      </c>
      <c r="C97" s="3">
        <v>0</v>
      </c>
      <c r="D97" s="3">
        <v>0</v>
      </c>
      <c r="E97" s="3">
        <f t="shared" si="6"/>
        <v>0</v>
      </c>
      <c r="F97" s="3">
        <v>0</v>
      </c>
      <c r="G97" s="3">
        <v>0</v>
      </c>
      <c r="H97" s="3">
        <f t="shared" si="7"/>
        <v>0</v>
      </c>
    </row>
    <row r="98" spans="1:8" ht="25.5" customHeight="1" x14ac:dyDescent="0.25">
      <c r="A98" s="3" t="s">
        <v>134</v>
      </c>
      <c r="B98" s="7" t="s">
        <v>135</v>
      </c>
      <c r="C98" s="3">
        <v>0</v>
      </c>
      <c r="D98" s="3">
        <v>0</v>
      </c>
      <c r="E98" s="3">
        <f t="shared" si="6"/>
        <v>0</v>
      </c>
      <c r="F98" s="3">
        <v>0</v>
      </c>
      <c r="G98" s="3">
        <v>0</v>
      </c>
      <c r="H98" s="3">
        <f t="shared" si="7"/>
        <v>0</v>
      </c>
    </row>
    <row r="99" spans="1:8" ht="12.75" customHeight="1" x14ac:dyDescent="0.25">
      <c r="A99" s="3" t="s">
        <v>136</v>
      </c>
      <c r="B99" s="7" t="s">
        <v>137</v>
      </c>
      <c r="C99" s="3"/>
      <c r="D99" s="3"/>
      <c r="E99" s="3">
        <f t="shared" si="6"/>
        <v>0</v>
      </c>
      <c r="F99" s="3"/>
      <c r="G99" s="3">
        <v>90856</v>
      </c>
      <c r="H99" s="3">
        <f t="shared" si="7"/>
        <v>90856</v>
      </c>
    </row>
    <row r="100" spans="1:8" ht="12.75" customHeight="1" x14ac:dyDescent="0.25">
      <c r="A100" s="3" t="s">
        <v>138</v>
      </c>
      <c r="B100" s="7" t="s">
        <v>139</v>
      </c>
      <c r="C100" s="3"/>
      <c r="D100" s="3">
        <v>-161391</v>
      </c>
      <c r="E100" s="3">
        <f t="shared" si="6"/>
        <v>-161391</v>
      </c>
      <c r="F100" s="3"/>
      <c r="G100" s="3"/>
      <c r="H100" s="3">
        <f t="shared" si="7"/>
        <v>0</v>
      </c>
    </row>
    <row r="101" spans="1:8" ht="12.75" customHeight="1" x14ac:dyDescent="0.25">
      <c r="A101" s="3" t="s">
        <v>140</v>
      </c>
      <c r="B101" s="7" t="s">
        <v>141</v>
      </c>
      <c r="C101" s="3"/>
      <c r="D101" s="3">
        <v>0</v>
      </c>
      <c r="E101" s="3">
        <f t="shared" si="6"/>
        <v>0</v>
      </c>
      <c r="F101" s="3"/>
      <c r="G101" s="3">
        <v>0</v>
      </c>
      <c r="H101" s="3">
        <f t="shared" si="7"/>
        <v>0</v>
      </c>
    </row>
    <row r="102" spans="1:8" ht="25.5" customHeight="1" x14ac:dyDescent="0.25">
      <c r="A102" s="3" t="s">
        <v>142</v>
      </c>
      <c r="B102" s="7" t="s">
        <v>143</v>
      </c>
      <c r="C102" s="3"/>
      <c r="D102" s="3">
        <v>0</v>
      </c>
      <c r="E102" s="3">
        <f t="shared" si="6"/>
        <v>0</v>
      </c>
      <c r="F102" s="3"/>
      <c r="G102" s="3">
        <v>0</v>
      </c>
      <c r="H102" s="3">
        <f t="shared" si="7"/>
        <v>0</v>
      </c>
    </row>
    <row r="103" spans="1:8" ht="25.5" customHeight="1" x14ac:dyDescent="0.25">
      <c r="A103" s="3" t="s">
        <v>144</v>
      </c>
      <c r="B103" s="7" t="s">
        <v>145</v>
      </c>
      <c r="C103" s="3"/>
      <c r="D103" s="3"/>
      <c r="E103" s="3">
        <f t="shared" si="6"/>
        <v>0</v>
      </c>
      <c r="F103" s="3"/>
      <c r="G103" s="3"/>
      <c r="H103" s="3">
        <f t="shared" si="7"/>
        <v>0</v>
      </c>
    </row>
    <row r="104" spans="1:8" ht="25.5" customHeight="1" x14ac:dyDescent="0.25">
      <c r="A104" s="3" t="s">
        <v>146</v>
      </c>
      <c r="B104" s="7" t="s">
        <v>147</v>
      </c>
      <c r="C104" s="3">
        <v>0</v>
      </c>
      <c r="D104" s="3">
        <v>0</v>
      </c>
      <c r="E104" s="3">
        <f t="shared" si="6"/>
        <v>0</v>
      </c>
      <c r="F104" s="3">
        <v>0</v>
      </c>
      <c r="G104" s="3">
        <v>0</v>
      </c>
      <c r="H104" s="3">
        <f t="shared" si="7"/>
        <v>0</v>
      </c>
    </row>
    <row r="105" spans="1:8" ht="12.75" customHeight="1" x14ac:dyDescent="0.25">
      <c r="A105" s="3"/>
      <c r="B105" s="7"/>
      <c r="C105" s="3"/>
      <c r="D105" s="3"/>
      <c r="E105" s="3"/>
      <c r="F105" s="3"/>
      <c r="G105" s="3"/>
      <c r="H105" s="3"/>
    </row>
    <row r="106" spans="1:8" x14ac:dyDescent="0.25">
      <c r="A106" s="3" t="s">
        <v>148</v>
      </c>
      <c r="B106" s="7" t="s">
        <v>149</v>
      </c>
      <c r="C106" s="3"/>
      <c r="D106" s="3"/>
      <c r="E106" s="5">
        <f>D106-C106</f>
        <v>0</v>
      </c>
      <c r="F106" s="3"/>
      <c r="G106" s="3"/>
      <c r="H106" s="5">
        <f>G106-F106</f>
        <v>0</v>
      </c>
    </row>
    <row r="107" spans="1:8" x14ac:dyDescent="0.25">
      <c r="A107" s="3"/>
      <c r="B107" s="7"/>
      <c r="C107" s="3"/>
      <c r="D107" s="3"/>
      <c r="E107" s="3"/>
      <c r="F107" s="3"/>
      <c r="G107" s="3"/>
      <c r="H107" s="3"/>
    </row>
    <row r="108" spans="1:8" ht="30" x14ac:dyDescent="0.25">
      <c r="A108" s="3" t="s">
        <v>150</v>
      </c>
      <c r="B108" s="7" t="s">
        <v>151</v>
      </c>
      <c r="C108" s="3"/>
      <c r="D108" s="3"/>
      <c r="E108" s="5">
        <f>D108-C108</f>
        <v>0</v>
      </c>
      <c r="F108" s="3"/>
      <c r="G108" s="3"/>
      <c r="H108" s="5">
        <f>G108-F108</f>
        <v>0</v>
      </c>
    </row>
    <row r="109" spans="1:8" ht="12" customHeight="1" x14ac:dyDescent="0.25">
      <c r="A109" s="3"/>
      <c r="B109" s="7"/>
      <c r="C109" s="3"/>
      <c r="D109" s="3"/>
      <c r="E109" s="3"/>
      <c r="F109" s="3"/>
      <c r="G109" s="3"/>
      <c r="H109" s="3"/>
    </row>
    <row r="110" spans="1:8" ht="30" x14ac:dyDescent="0.25">
      <c r="A110" s="3" t="s">
        <v>152</v>
      </c>
      <c r="B110" s="7" t="s">
        <v>153</v>
      </c>
      <c r="C110" s="3"/>
      <c r="D110" s="3"/>
      <c r="E110" s="5">
        <f>D110-C110</f>
        <v>0</v>
      </c>
      <c r="F110" s="3"/>
      <c r="G110" s="3"/>
      <c r="H110" s="5">
        <f>G110-F110</f>
        <v>0</v>
      </c>
    </row>
    <row r="111" spans="1:8" x14ac:dyDescent="0.25">
      <c r="A111" s="3"/>
      <c r="B111" s="7"/>
      <c r="C111" s="3"/>
      <c r="D111" s="3"/>
      <c r="E111" s="3"/>
      <c r="F111" s="3"/>
      <c r="G111" s="3"/>
      <c r="H111" s="3"/>
    </row>
    <row r="112" spans="1:8" ht="30" x14ac:dyDescent="0.25">
      <c r="A112" s="3" t="s">
        <v>154</v>
      </c>
      <c r="B112" s="7" t="s">
        <v>155</v>
      </c>
      <c r="C112" s="3"/>
      <c r="D112" s="3"/>
      <c r="E112" s="5">
        <f>D112-C112</f>
        <v>0</v>
      </c>
      <c r="F112" s="3"/>
      <c r="G112" s="3"/>
      <c r="H112" s="5">
        <f>G112-F112</f>
        <v>0</v>
      </c>
    </row>
    <row r="113" spans="1:8" x14ac:dyDescent="0.25">
      <c r="A113" s="3"/>
      <c r="B113" s="7"/>
      <c r="C113" s="3"/>
      <c r="D113" s="3"/>
      <c r="E113" s="3"/>
      <c r="F113" s="3"/>
      <c r="G113" s="3"/>
      <c r="H113" s="3"/>
    </row>
    <row r="114" spans="1:8" x14ac:dyDescent="0.25">
      <c r="A114" s="3" t="s">
        <v>156</v>
      </c>
      <c r="B114" s="7" t="s">
        <v>157</v>
      </c>
      <c r="C114" s="3"/>
      <c r="D114" s="3"/>
      <c r="E114" s="5">
        <f>D114-C114</f>
        <v>0</v>
      </c>
      <c r="F114" s="3"/>
      <c r="G114" s="3"/>
      <c r="H114" s="5">
        <f>G114-F114</f>
        <v>0</v>
      </c>
    </row>
    <row r="115" spans="1:8" x14ac:dyDescent="0.25">
      <c r="A115" s="3"/>
      <c r="B115" s="7"/>
      <c r="C115" s="3"/>
      <c r="D115" s="3"/>
      <c r="E115" s="8"/>
      <c r="F115" s="3"/>
      <c r="G115" s="3"/>
      <c r="H115" s="8"/>
    </row>
    <row r="116" spans="1:8" x14ac:dyDescent="0.25">
      <c r="A116" s="3" t="s">
        <v>158</v>
      </c>
      <c r="B116" s="7" t="s">
        <v>159</v>
      </c>
      <c r="C116" s="3"/>
      <c r="D116" s="3"/>
      <c r="E116" s="5">
        <f>D116-C116</f>
        <v>0</v>
      </c>
      <c r="F116" s="3"/>
      <c r="G116" s="3"/>
      <c r="H116" s="5">
        <f>G116-F116</f>
        <v>0</v>
      </c>
    </row>
    <row r="117" spans="1:8" x14ac:dyDescent="0.25">
      <c r="A117" s="3"/>
      <c r="B117" s="7"/>
      <c r="C117" s="3"/>
      <c r="D117" s="3"/>
      <c r="E117" s="3"/>
      <c r="F117" s="3"/>
      <c r="G117" s="3"/>
      <c r="H117" s="3"/>
    </row>
    <row r="118" spans="1:8" x14ac:dyDescent="0.25">
      <c r="A118" s="3" t="s">
        <v>160</v>
      </c>
      <c r="B118" s="7" t="s">
        <v>161</v>
      </c>
      <c r="C118" s="3"/>
      <c r="D118" s="3"/>
      <c r="E118" s="5">
        <f>D118-C118</f>
        <v>0</v>
      </c>
      <c r="F118" s="3"/>
      <c r="G118" s="3"/>
      <c r="H118" s="5">
        <f>G118-F118</f>
        <v>0</v>
      </c>
    </row>
    <row r="119" spans="1:8" x14ac:dyDescent="0.25">
      <c r="A119" s="3"/>
      <c r="B119" s="7"/>
      <c r="C119" s="3"/>
      <c r="D119" s="3"/>
      <c r="E119" s="3"/>
      <c r="F119" s="3"/>
      <c r="G119" s="3"/>
      <c r="H119" s="3"/>
    </row>
    <row r="120" spans="1:8" x14ac:dyDescent="0.25">
      <c r="A120" s="4" t="s">
        <v>162</v>
      </c>
      <c r="B120" s="6" t="s">
        <v>163</v>
      </c>
      <c r="C120" s="4"/>
      <c r="D120" s="4"/>
      <c r="E120" s="4">
        <f>SUM(E118+E116+E114+E112+E110+E108+E106+E94+E85)</f>
        <v>-161391</v>
      </c>
      <c r="F120" s="4"/>
      <c r="G120" s="4"/>
      <c r="H120" s="4">
        <f>SUM(H118+H116+H114+H112+H110+H108+H106+H94+H85)</f>
        <v>90856</v>
      </c>
    </row>
    <row r="121" spans="1:8" x14ac:dyDescent="0.25">
      <c r="A121" s="3"/>
      <c r="B121" s="7"/>
      <c r="C121" s="3"/>
      <c r="D121" s="3"/>
      <c r="E121" s="3"/>
      <c r="F121" s="3"/>
      <c r="G121" s="3"/>
      <c r="H121" s="3"/>
    </row>
    <row r="122" spans="1:8" x14ac:dyDescent="0.25">
      <c r="A122" s="4" t="s">
        <v>164</v>
      </c>
      <c r="B122" s="6" t="s">
        <v>165</v>
      </c>
      <c r="C122" s="3"/>
      <c r="D122" s="3"/>
      <c r="E122" s="4">
        <f>SUM(E120+E81+E56)</f>
        <v>-7574</v>
      </c>
      <c r="F122" s="3"/>
      <c r="G122" s="3"/>
      <c r="H122" s="4">
        <f>SUM(H120+H81+H56)</f>
        <v>14901</v>
      </c>
    </row>
    <row r="123" spans="1:8" x14ac:dyDescent="0.25">
      <c r="A123" s="3"/>
      <c r="B123" s="7"/>
      <c r="C123" s="3"/>
      <c r="D123" s="3"/>
      <c r="E123" s="3"/>
      <c r="F123" s="3"/>
      <c r="G123" s="3"/>
      <c r="H123" s="3"/>
    </row>
    <row r="124" spans="1:8" ht="26.25" x14ac:dyDescent="0.25">
      <c r="A124" s="4" t="s">
        <v>166</v>
      </c>
      <c r="B124" s="6" t="s">
        <v>167</v>
      </c>
      <c r="C124" s="3"/>
      <c r="D124" s="3"/>
      <c r="E124" s="4">
        <v>25130</v>
      </c>
      <c r="F124" s="3"/>
      <c r="G124" s="3"/>
      <c r="H124" s="4">
        <v>10229</v>
      </c>
    </row>
    <row r="125" spans="1:8" x14ac:dyDescent="0.25">
      <c r="A125" s="3"/>
      <c r="B125" s="7"/>
      <c r="C125" s="3"/>
      <c r="D125" s="3"/>
      <c r="E125" s="3"/>
      <c r="F125" s="3"/>
      <c r="G125" s="3"/>
      <c r="H125" s="3"/>
    </row>
    <row r="126" spans="1:8" ht="24.75" customHeight="1" x14ac:dyDescent="0.25">
      <c r="A126" s="4" t="s">
        <v>168</v>
      </c>
      <c r="B126" s="6" t="s">
        <v>169</v>
      </c>
      <c r="C126" s="3"/>
      <c r="D126" s="3">
        <v>0</v>
      </c>
      <c r="E126" s="4">
        <f>E122+E124</f>
        <v>17556</v>
      </c>
      <c r="F126" s="3"/>
      <c r="G126" s="3">
        <v>0</v>
      </c>
      <c r="H126" s="4">
        <f>H122+H124</f>
        <v>25130</v>
      </c>
    </row>
    <row r="127" spans="1:8" x14ac:dyDescent="0.25">
      <c r="A127" s="3"/>
      <c r="B127" s="7"/>
      <c r="C127" s="3"/>
      <c r="D127" s="3"/>
      <c r="E127" s="3"/>
      <c r="F127" s="3"/>
      <c r="G127" s="3"/>
      <c r="H127" s="3"/>
    </row>
    <row r="128" spans="1:8" ht="26.25" x14ac:dyDescent="0.25">
      <c r="A128" s="4" t="s">
        <v>170</v>
      </c>
      <c r="B128" s="6" t="s">
        <v>171</v>
      </c>
      <c r="C128" s="3"/>
      <c r="D128" s="3">
        <v>0</v>
      </c>
      <c r="E128" s="5">
        <f>D128-C128</f>
        <v>0</v>
      </c>
      <c r="F128" s="3"/>
      <c r="G128" s="3">
        <v>0</v>
      </c>
      <c r="H128" s="5">
        <f>G128-F128</f>
        <v>0</v>
      </c>
    </row>
    <row r="129" spans="1:8" x14ac:dyDescent="0.25">
      <c r="A129" s="3"/>
      <c r="B129" s="7"/>
      <c r="C129" s="3"/>
      <c r="D129" s="3"/>
      <c r="E129" s="3"/>
      <c r="F129" s="3"/>
      <c r="G129" s="3"/>
      <c r="H129" s="3"/>
    </row>
    <row r="130" spans="1:8" ht="28.5" customHeight="1" x14ac:dyDescent="0.25">
      <c r="A130" s="4" t="s">
        <v>172</v>
      </c>
      <c r="B130" s="6" t="s">
        <v>173</v>
      </c>
      <c r="C130" s="3"/>
      <c r="D130" s="3">
        <v>17556</v>
      </c>
      <c r="E130" s="4">
        <f>E126-E128</f>
        <v>17556</v>
      </c>
      <c r="F130" s="3"/>
      <c r="G130" s="3">
        <v>25130</v>
      </c>
      <c r="H130" s="4">
        <f>H126-H128</f>
        <v>25130</v>
      </c>
    </row>
    <row r="131" spans="1:8" ht="47.25" customHeight="1" x14ac:dyDescent="0.25">
      <c r="B131" s="12" t="s">
        <v>175</v>
      </c>
      <c r="D131">
        <f>E130-D130</f>
        <v>0</v>
      </c>
      <c r="G131">
        <f>H130-G130</f>
        <v>0</v>
      </c>
    </row>
    <row r="134" spans="1:8" ht="26.25" customHeight="1" x14ac:dyDescent="0.25"/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7"/>
  <sheetViews>
    <sheetView tabSelected="1" workbookViewId="0">
      <selection activeCell="A46" sqref="A46"/>
    </sheetView>
  </sheetViews>
  <sheetFormatPr defaultRowHeight="15" x14ac:dyDescent="0.25"/>
  <cols>
    <col min="1" max="1" width="9.140625" style="14"/>
    <col min="2" max="2" width="78.7109375" style="15" customWidth="1"/>
    <col min="3" max="16384" width="9.140625" style="14"/>
  </cols>
  <sheetData>
    <row r="1" spans="1:4" ht="18.75" x14ac:dyDescent="0.3">
      <c r="A1" s="16" t="s">
        <v>0</v>
      </c>
    </row>
    <row r="3" spans="1:4" x14ac:dyDescent="0.25">
      <c r="A3" s="14" t="s">
        <v>1</v>
      </c>
      <c r="B3" s="15" t="s">
        <v>174</v>
      </c>
    </row>
    <row r="5" spans="1:4" x14ac:dyDescent="0.25">
      <c r="B5" s="15" t="s">
        <v>7</v>
      </c>
    </row>
    <row r="6" spans="1:4" x14ac:dyDescent="0.25">
      <c r="C6" s="14">
        <v>2013</v>
      </c>
      <c r="D6" s="14">
        <v>2012</v>
      </c>
    </row>
    <row r="7" spans="1:4" x14ac:dyDescent="0.25">
      <c r="A7" s="3" t="s">
        <v>8</v>
      </c>
      <c r="B7" s="7" t="s">
        <v>9</v>
      </c>
      <c r="C7" s="3">
        <v>19739</v>
      </c>
      <c r="D7" s="3">
        <v>14038</v>
      </c>
    </row>
    <row r="8" spans="1:4" x14ac:dyDescent="0.25">
      <c r="A8" s="3"/>
      <c r="B8" s="7"/>
      <c r="C8" s="3"/>
      <c r="D8" s="3"/>
    </row>
    <row r="9" spans="1:4" ht="30" x14ac:dyDescent="0.25">
      <c r="A9" s="3" t="s">
        <v>10</v>
      </c>
      <c r="B9" s="7" t="s">
        <v>11</v>
      </c>
      <c r="C9" s="3">
        <v>109852</v>
      </c>
      <c r="D9" s="3">
        <v>178160</v>
      </c>
    </row>
    <row r="10" spans="1:4" x14ac:dyDescent="0.25">
      <c r="A10" s="3"/>
      <c r="B10" s="7"/>
      <c r="C10" s="3"/>
      <c r="D10" s="3"/>
    </row>
    <row r="11" spans="1:4" x14ac:dyDescent="0.25">
      <c r="A11" s="3" t="s">
        <v>12</v>
      </c>
      <c r="B11" s="7" t="s">
        <v>13</v>
      </c>
      <c r="C11" s="3">
        <v>38611</v>
      </c>
      <c r="D11" s="3">
        <v>47475</v>
      </c>
    </row>
    <row r="12" spans="1:4" ht="45" x14ac:dyDescent="0.25">
      <c r="A12" s="3" t="s">
        <v>14</v>
      </c>
      <c r="B12" s="7" t="s">
        <v>15</v>
      </c>
      <c r="C12" s="3">
        <v>0</v>
      </c>
      <c r="D12" s="3">
        <v>0</v>
      </c>
    </row>
    <row r="13" spans="1:4" x14ac:dyDescent="0.25">
      <c r="A13" s="3" t="s">
        <v>16</v>
      </c>
      <c r="B13" s="7" t="s">
        <v>17</v>
      </c>
      <c r="C13" s="3">
        <v>0</v>
      </c>
      <c r="D13" s="3">
        <v>0</v>
      </c>
    </row>
    <row r="14" spans="1:4" x14ac:dyDescent="0.25">
      <c r="A14" s="3" t="s">
        <v>18</v>
      </c>
      <c r="B14" s="7" t="s">
        <v>19</v>
      </c>
      <c r="C14" s="3">
        <v>0</v>
      </c>
      <c r="D14" s="3">
        <v>0</v>
      </c>
    </row>
    <row r="15" spans="1:4" x14ac:dyDescent="0.25">
      <c r="A15" s="3" t="s">
        <v>20</v>
      </c>
      <c r="B15" s="7" t="s">
        <v>21</v>
      </c>
      <c r="C15" s="3">
        <v>1248</v>
      </c>
      <c r="D15" s="3">
        <v>0</v>
      </c>
    </row>
    <row r="16" spans="1:4" x14ac:dyDescent="0.25">
      <c r="A16" s="3" t="s">
        <v>22</v>
      </c>
      <c r="B16" s="7" t="s">
        <v>23</v>
      </c>
      <c r="C16" s="3">
        <v>2417</v>
      </c>
      <c r="D16" s="3">
        <v>-1479</v>
      </c>
    </row>
    <row r="17" spans="1:4" x14ac:dyDescent="0.25">
      <c r="A17" s="3" t="s">
        <v>24</v>
      </c>
      <c r="B17" s="7" t="s">
        <v>25</v>
      </c>
      <c r="C17" s="3">
        <v>0</v>
      </c>
      <c r="D17" s="3">
        <v>0</v>
      </c>
    </row>
    <row r="18" spans="1:4" x14ac:dyDescent="0.25">
      <c r="A18" s="3" t="s">
        <v>26</v>
      </c>
      <c r="B18" s="7" t="s">
        <v>27</v>
      </c>
      <c r="C18" s="3">
        <v>7818</v>
      </c>
      <c r="D18" s="3">
        <v>10661</v>
      </c>
    </row>
    <row r="19" spans="1:4" x14ac:dyDescent="0.25">
      <c r="A19" s="3" t="s">
        <v>28</v>
      </c>
      <c r="B19" s="7" t="s">
        <v>29</v>
      </c>
      <c r="C19" s="3">
        <v>-1</v>
      </c>
      <c r="D19" s="3">
        <v>-12</v>
      </c>
    </row>
    <row r="20" spans="1:4" ht="30" x14ac:dyDescent="0.25">
      <c r="A20" s="3" t="s">
        <v>30</v>
      </c>
      <c r="B20" s="7" t="s">
        <v>31</v>
      </c>
      <c r="C20" s="3">
        <v>0</v>
      </c>
      <c r="D20" s="3">
        <v>0</v>
      </c>
    </row>
    <row r="21" spans="1:4" ht="30" x14ac:dyDescent="0.25">
      <c r="A21" s="3" t="s">
        <v>32</v>
      </c>
      <c r="B21" s="7" t="s">
        <v>33</v>
      </c>
      <c r="C21" s="3">
        <v>0</v>
      </c>
      <c r="D21" s="3">
        <v>0</v>
      </c>
    </row>
    <row r="22" spans="1:4" ht="30" x14ac:dyDescent="0.25">
      <c r="A22" s="3" t="s">
        <v>34</v>
      </c>
      <c r="B22" s="7" t="s">
        <v>35</v>
      </c>
      <c r="C22" s="3">
        <v>1806</v>
      </c>
      <c r="D22" s="3">
        <v>15416</v>
      </c>
    </row>
    <row r="23" spans="1:4" ht="45" x14ac:dyDescent="0.25">
      <c r="A23" s="3" t="s">
        <v>36</v>
      </c>
      <c r="B23" s="7" t="s">
        <v>37</v>
      </c>
      <c r="C23" s="3">
        <v>57953</v>
      </c>
      <c r="D23" s="3">
        <v>106099</v>
      </c>
    </row>
    <row r="24" spans="1:4" x14ac:dyDescent="0.25">
      <c r="A24" s="3"/>
      <c r="B24" s="7"/>
      <c r="C24" s="3"/>
      <c r="D24" s="3"/>
    </row>
    <row r="25" spans="1:4" ht="60" x14ac:dyDescent="0.25">
      <c r="A25" s="3" t="s">
        <v>38</v>
      </c>
      <c r="B25" s="7" t="s">
        <v>39</v>
      </c>
      <c r="C25" s="3">
        <v>40610</v>
      </c>
      <c r="D25" s="3">
        <v>-195145</v>
      </c>
    </row>
    <row r="26" spans="1:4" x14ac:dyDescent="0.25">
      <c r="A26" s="3" t="s">
        <v>40</v>
      </c>
      <c r="B26" s="7" t="s">
        <v>41</v>
      </c>
      <c r="C26" s="3">
        <v>300774</v>
      </c>
      <c r="D26" s="3">
        <v>-188931</v>
      </c>
    </row>
    <row r="27" spans="1:4" x14ac:dyDescent="0.25">
      <c r="A27" s="3" t="s">
        <v>42</v>
      </c>
      <c r="B27" s="7" t="s">
        <v>43</v>
      </c>
      <c r="C27" s="3">
        <v>-193161</v>
      </c>
      <c r="D27" s="3">
        <v>28940</v>
      </c>
    </row>
    <row r="28" spans="1:4" x14ac:dyDescent="0.25">
      <c r="A28" s="3" t="s">
        <v>44</v>
      </c>
      <c r="B28" s="7" t="s">
        <v>45</v>
      </c>
      <c r="C28" s="3">
        <v>-67003</v>
      </c>
      <c r="D28" s="3">
        <v>-35154</v>
      </c>
    </row>
    <row r="29" spans="1:4" ht="30" x14ac:dyDescent="0.25">
      <c r="A29" s="3" t="s">
        <v>46</v>
      </c>
      <c r="B29" s="7" t="s">
        <v>47</v>
      </c>
      <c r="C29" s="3">
        <v>0</v>
      </c>
      <c r="D29" s="3">
        <v>0</v>
      </c>
    </row>
    <row r="30" spans="1:4" x14ac:dyDescent="0.25">
      <c r="A30" s="3" t="s">
        <v>48</v>
      </c>
      <c r="B30" s="7"/>
      <c r="C30" s="3"/>
      <c r="D30" s="3"/>
    </row>
    <row r="31" spans="1:4" ht="45" x14ac:dyDescent="0.25">
      <c r="A31" s="3"/>
      <c r="B31" s="7" t="s">
        <v>49</v>
      </c>
      <c r="C31" s="3">
        <v>170201</v>
      </c>
      <c r="D31" s="3">
        <v>-2947</v>
      </c>
    </row>
    <row r="32" spans="1:4" x14ac:dyDescent="0.25">
      <c r="A32" s="3"/>
      <c r="B32" s="7"/>
      <c r="C32" s="3"/>
      <c r="D32" s="3"/>
    </row>
    <row r="33" spans="1:4" x14ac:dyDescent="0.25">
      <c r="A33" s="3" t="s">
        <v>50</v>
      </c>
      <c r="B33" s="7" t="s">
        <v>51</v>
      </c>
      <c r="C33" s="3">
        <v>1</v>
      </c>
      <c r="D33" s="3">
        <v>12</v>
      </c>
    </row>
    <row r="34" spans="1:4" x14ac:dyDescent="0.25">
      <c r="A34" s="3"/>
      <c r="B34" s="7"/>
      <c r="C34" s="3"/>
      <c r="D34" s="3"/>
    </row>
    <row r="35" spans="1:4" ht="30" x14ac:dyDescent="0.25">
      <c r="A35" s="3" t="s">
        <v>52</v>
      </c>
      <c r="B35" s="7" t="s">
        <v>53</v>
      </c>
      <c r="C35" s="3">
        <v>-7818</v>
      </c>
      <c r="D35" s="3">
        <v>-10661</v>
      </c>
    </row>
    <row r="36" spans="1:4" x14ac:dyDescent="0.25">
      <c r="A36" s="3"/>
      <c r="B36" s="7"/>
      <c r="C36" s="3"/>
      <c r="D36" s="3"/>
    </row>
    <row r="37" spans="1:4" ht="30" x14ac:dyDescent="0.25">
      <c r="A37" s="3" t="s">
        <v>54</v>
      </c>
      <c r="B37" s="7" t="s">
        <v>55</v>
      </c>
      <c r="C37" s="3">
        <v>0</v>
      </c>
      <c r="D37" s="3">
        <v>0</v>
      </c>
    </row>
    <row r="38" spans="1:4" x14ac:dyDescent="0.25">
      <c r="A38" s="3"/>
      <c r="B38" s="7"/>
      <c r="C38" s="3"/>
      <c r="D38" s="3"/>
    </row>
    <row r="39" spans="1:4" ht="30" x14ac:dyDescent="0.25">
      <c r="A39" s="3" t="s">
        <v>56</v>
      </c>
      <c r="B39" s="7" t="s">
        <v>57</v>
      </c>
      <c r="C39" s="3">
        <v>0</v>
      </c>
      <c r="D39" s="3">
        <v>0</v>
      </c>
    </row>
    <row r="40" spans="1:4" x14ac:dyDescent="0.25">
      <c r="A40" s="3"/>
      <c r="B40" s="7"/>
      <c r="C40" s="3"/>
      <c r="D40" s="3"/>
    </row>
    <row r="41" spans="1:4" x14ac:dyDescent="0.25">
      <c r="A41" s="3" t="s">
        <v>48</v>
      </c>
      <c r="B41" s="7"/>
      <c r="C41" s="3"/>
      <c r="D41" s="3"/>
    </row>
    <row r="42" spans="1:4" x14ac:dyDescent="0.25">
      <c r="A42" s="3" t="s">
        <v>178</v>
      </c>
      <c r="B42" s="7"/>
      <c r="C42" s="3">
        <v>162384</v>
      </c>
      <c r="D42" s="3">
        <v>-13596</v>
      </c>
    </row>
    <row r="43" spans="1:4" x14ac:dyDescent="0.25">
      <c r="A43" s="3"/>
      <c r="B43" s="7"/>
      <c r="C43" s="3"/>
      <c r="D43" s="3"/>
    </row>
    <row r="44" spans="1:4" ht="30" x14ac:dyDescent="0.25">
      <c r="A44" s="3" t="s">
        <v>58</v>
      </c>
      <c r="B44" s="7" t="s">
        <v>59</v>
      </c>
      <c r="C44" s="3">
        <v>-4817</v>
      </c>
      <c r="D44" s="3">
        <v>-11043</v>
      </c>
    </row>
    <row r="45" spans="1:4" x14ac:dyDescent="0.25">
      <c r="A45" s="3" t="s">
        <v>48</v>
      </c>
      <c r="B45" s="7"/>
      <c r="C45" s="3"/>
      <c r="D45" s="3"/>
    </row>
    <row r="46" spans="1:4" x14ac:dyDescent="0.25">
      <c r="A46" s="3" t="s">
        <v>179</v>
      </c>
      <c r="B46" s="7"/>
      <c r="C46" s="3">
        <v>157567</v>
      </c>
      <c r="D46" s="3">
        <v>-24639</v>
      </c>
    </row>
    <row r="47" spans="1:4" x14ac:dyDescent="0.25">
      <c r="A47" s="3"/>
      <c r="B47" s="7"/>
      <c r="C47" s="3"/>
      <c r="D47" s="3"/>
    </row>
    <row r="48" spans="1:4" x14ac:dyDescent="0.25">
      <c r="A48" s="3" t="s">
        <v>64</v>
      </c>
      <c r="B48" s="7"/>
      <c r="C48" s="3"/>
      <c r="D48" s="3"/>
    </row>
    <row r="49" spans="1:4" x14ac:dyDescent="0.25">
      <c r="A49" s="3"/>
      <c r="B49" s="7"/>
      <c r="C49" s="3"/>
      <c r="D49" s="3"/>
    </row>
    <row r="50" spans="1:4" x14ac:dyDescent="0.25">
      <c r="A50" s="3" t="s">
        <v>65</v>
      </c>
      <c r="B50" s="7" t="s">
        <v>66</v>
      </c>
      <c r="C50" s="3">
        <v>0</v>
      </c>
      <c r="D50" s="3">
        <v>0</v>
      </c>
    </row>
    <row r="51" spans="1:4" x14ac:dyDescent="0.25">
      <c r="A51" s="3" t="s">
        <v>67</v>
      </c>
      <c r="B51" s="7" t="s">
        <v>68</v>
      </c>
      <c r="C51" s="3">
        <v>-6500</v>
      </c>
      <c r="D51" s="3">
        <v>-66733</v>
      </c>
    </row>
    <row r="52" spans="1:4" ht="45" x14ac:dyDescent="0.25">
      <c r="A52" s="3" t="s">
        <v>69</v>
      </c>
      <c r="B52" s="7" t="s">
        <v>70</v>
      </c>
      <c r="C52" s="3">
        <v>0</v>
      </c>
      <c r="D52" s="3">
        <v>0</v>
      </c>
    </row>
    <row r="53" spans="1:4" x14ac:dyDescent="0.25">
      <c r="A53" s="3" t="s">
        <v>71</v>
      </c>
      <c r="B53" s="7" t="s">
        <v>72</v>
      </c>
      <c r="C53" s="3">
        <v>0</v>
      </c>
      <c r="D53" s="3">
        <v>0</v>
      </c>
    </row>
    <row r="54" spans="1:4" x14ac:dyDescent="0.25">
      <c r="A54" s="3" t="s">
        <v>73</v>
      </c>
      <c r="B54" s="7" t="s">
        <v>74</v>
      </c>
      <c r="C54" s="3">
        <v>2750</v>
      </c>
      <c r="D54" s="3">
        <v>15417</v>
      </c>
    </row>
    <row r="55" spans="1:4" x14ac:dyDescent="0.25">
      <c r="A55" s="3"/>
      <c r="B55" s="7"/>
      <c r="C55" s="3"/>
      <c r="D55" s="3"/>
    </row>
    <row r="56" spans="1:4" x14ac:dyDescent="0.25">
      <c r="A56" s="3" t="s">
        <v>105</v>
      </c>
      <c r="B56" s="7" t="s">
        <v>106</v>
      </c>
      <c r="C56" s="3">
        <v>-3750</v>
      </c>
      <c r="D56" s="3">
        <v>-51316</v>
      </c>
    </row>
    <row r="57" spans="1:4" x14ac:dyDescent="0.25">
      <c r="A57" s="3"/>
      <c r="B57" s="7"/>
      <c r="C57" s="3"/>
      <c r="D57" s="3"/>
    </row>
    <row r="58" spans="1:4" x14ac:dyDescent="0.25">
      <c r="A58" s="3" t="s">
        <v>107</v>
      </c>
      <c r="B58" s="7"/>
      <c r="C58" s="3"/>
      <c r="D58" s="3"/>
    </row>
    <row r="59" spans="1:4" x14ac:dyDescent="0.25">
      <c r="A59" s="3"/>
      <c r="B59" s="7"/>
      <c r="C59" s="3"/>
      <c r="D59" s="3"/>
    </row>
    <row r="60" spans="1:4" x14ac:dyDescent="0.25">
      <c r="A60" s="3" t="s">
        <v>108</v>
      </c>
      <c r="B60" s="7" t="s">
        <v>109</v>
      </c>
      <c r="C60" s="3">
        <v>0</v>
      </c>
      <c r="D60" s="3">
        <v>0</v>
      </c>
    </row>
    <row r="61" spans="1:4" ht="30" x14ac:dyDescent="0.25">
      <c r="A61" s="3" t="s">
        <v>126</v>
      </c>
      <c r="B61" s="7" t="s">
        <v>127</v>
      </c>
      <c r="C61" s="3">
        <v>-161391</v>
      </c>
      <c r="D61" s="3">
        <v>90856</v>
      </c>
    </row>
    <row r="62" spans="1:4" x14ac:dyDescent="0.25">
      <c r="A62" s="3" t="s">
        <v>136</v>
      </c>
      <c r="B62" s="7" t="s">
        <v>137</v>
      </c>
      <c r="C62" s="3">
        <v>0</v>
      </c>
      <c r="D62" s="3">
        <v>90856</v>
      </c>
    </row>
    <row r="63" spans="1:4" x14ac:dyDescent="0.25">
      <c r="A63" s="3" t="s">
        <v>138</v>
      </c>
      <c r="B63" s="7" t="s">
        <v>139</v>
      </c>
      <c r="C63" s="3">
        <v>-161391</v>
      </c>
      <c r="D63" s="3">
        <v>0</v>
      </c>
    </row>
    <row r="64" spans="1:4" x14ac:dyDescent="0.25">
      <c r="A64" s="3"/>
      <c r="B64" s="7"/>
      <c r="C64" s="3"/>
      <c r="D64" s="3"/>
    </row>
    <row r="65" spans="1:4" x14ac:dyDescent="0.25">
      <c r="A65" s="3" t="s">
        <v>162</v>
      </c>
      <c r="B65" s="7" t="s">
        <v>163</v>
      </c>
      <c r="C65" s="3">
        <v>-161391</v>
      </c>
      <c r="D65" s="3">
        <v>90856</v>
      </c>
    </row>
    <row r="66" spans="1:4" x14ac:dyDescent="0.25">
      <c r="A66" s="3"/>
      <c r="B66" s="7"/>
      <c r="C66" s="3"/>
      <c r="D66" s="3"/>
    </row>
    <row r="67" spans="1:4" x14ac:dyDescent="0.25">
      <c r="A67" s="3" t="s">
        <v>164</v>
      </c>
      <c r="B67" s="7" t="s">
        <v>165</v>
      </c>
      <c r="C67" s="3">
        <v>-7574</v>
      </c>
      <c r="D67" s="3">
        <v>14901</v>
      </c>
    </row>
    <row r="68" spans="1:4" x14ac:dyDescent="0.25">
      <c r="A68" s="3"/>
      <c r="B68" s="7"/>
      <c r="C68" s="3"/>
      <c r="D68" s="3"/>
    </row>
    <row r="69" spans="1:4" ht="30" x14ac:dyDescent="0.25">
      <c r="A69" s="3" t="s">
        <v>166</v>
      </c>
      <c r="B69" s="7" t="s">
        <v>167</v>
      </c>
      <c r="C69" s="3">
        <v>25130</v>
      </c>
      <c r="D69" s="3">
        <v>10229</v>
      </c>
    </row>
    <row r="70" spans="1:4" x14ac:dyDescent="0.25">
      <c r="A70" s="3"/>
      <c r="B70" s="7"/>
      <c r="C70" s="3"/>
      <c r="D70" s="3"/>
    </row>
    <row r="71" spans="1:4" ht="45" x14ac:dyDescent="0.25">
      <c r="A71" s="3" t="s">
        <v>168</v>
      </c>
      <c r="B71" s="7" t="s">
        <v>169</v>
      </c>
      <c r="C71" s="3">
        <v>17556</v>
      </c>
      <c r="D71" s="3">
        <v>25130</v>
      </c>
    </row>
    <row r="72" spans="1:4" x14ac:dyDescent="0.25">
      <c r="A72" s="3"/>
      <c r="B72" s="7"/>
      <c r="C72" s="3"/>
      <c r="D72" s="3"/>
    </row>
    <row r="73" spans="1:4" ht="30" x14ac:dyDescent="0.25">
      <c r="A73" s="3" t="s">
        <v>170</v>
      </c>
      <c r="B73" s="7" t="s">
        <v>171</v>
      </c>
      <c r="C73" s="3">
        <v>0</v>
      </c>
      <c r="D73" s="3">
        <v>0</v>
      </c>
    </row>
    <row r="74" spans="1:4" x14ac:dyDescent="0.25">
      <c r="A74" s="3"/>
      <c r="B74" s="7"/>
      <c r="C74" s="3"/>
      <c r="D74" s="3"/>
    </row>
    <row r="75" spans="1:4" ht="45" x14ac:dyDescent="0.25">
      <c r="A75" s="3" t="s">
        <v>172</v>
      </c>
      <c r="B75" s="7" t="s">
        <v>173</v>
      </c>
      <c r="C75" s="3">
        <v>17556</v>
      </c>
      <c r="D75" s="3">
        <v>25130</v>
      </c>
    </row>
    <row r="77" spans="1:4" x14ac:dyDescent="0.25">
      <c r="B77" s="15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8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rok 2013</vt:lpstr>
      <vt:lpstr>výkaz 2013</vt:lpstr>
      <vt:lpstr>Hárok3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spravca</cp:lastModifiedBy>
  <cp:lastPrinted>2014-03-23T10:58:30Z</cp:lastPrinted>
  <dcterms:created xsi:type="dcterms:W3CDTF">2012-03-27T16:54:01Z</dcterms:created>
  <dcterms:modified xsi:type="dcterms:W3CDTF">2014-03-23T10:59:42Z</dcterms:modified>
</cp:coreProperties>
</file>