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E23" i="7"/>
  <c r="D19" i="2"/>
  <c r="D25" i="9"/>
  <c r="C25"/>
  <c r="I12"/>
  <c r="J25"/>
  <c r="I25"/>
  <c r="H25"/>
  <c r="G25"/>
  <c r="F25"/>
  <c r="E25"/>
  <c r="J19"/>
  <c r="I19"/>
  <c r="H19"/>
  <c r="G19"/>
  <c r="F19"/>
  <c r="E19"/>
  <c r="D19"/>
  <c r="C19"/>
  <c r="K18"/>
  <c r="J25" i="7"/>
  <c r="I25"/>
  <c r="H25"/>
  <c r="G25"/>
  <c r="F25"/>
  <c r="F28" s="1"/>
  <c r="E25"/>
  <c r="D25"/>
  <c r="C25"/>
  <c r="J19"/>
  <c r="J28" s="1"/>
  <c r="I19"/>
  <c r="H19"/>
  <c r="G19"/>
  <c r="F19"/>
  <c r="E19"/>
  <c r="D19"/>
  <c r="C19"/>
  <c r="K24"/>
  <c r="K18"/>
  <c r="I25" i="6"/>
  <c r="H25"/>
  <c r="G25"/>
  <c r="G28" s="1"/>
  <c r="F25"/>
  <c r="E25"/>
  <c r="D25"/>
  <c r="C25"/>
  <c r="I19"/>
  <c r="H19"/>
  <c r="H28" s="1"/>
  <c r="G19"/>
  <c r="F19"/>
  <c r="E19"/>
  <c r="D19"/>
  <c r="C19"/>
  <c r="J24"/>
  <c r="J18"/>
  <c r="I25" i="2"/>
  <c r="H25"/>
  <c r="G25"/>
  <c r="F25"/>
  <c r="E25"/>
  <c r="D25"/>
  <c r="C25"/>
  <c r="J24"/>
  <c r="I19"/>
  <c r="H19"/>
  <c r="G19"/>
  <c r="F19"/>
  <c r="E19"/>
  <c r="C19"/>
  <c r="J18"/>
  <c r="I13" i="9"/>
  <c r="E13"/>
  <c r="G27"/>
  <c r="E27"/>
  <c r="K21"/>
  <c r="K16"/>
  <c r="K9"/>
  <c r="J13"/>
  <c r="G13"/>
  <c r="C13"/>
  <c r="C27" i="7"/>
  <c r="F27"/>
  <c r="K17"/>
  <c r="K9"/>
  <c r="J13"/>
  <c r="G13"/>
  <c r="E13"/>
  <c r="C13"/>
  <c r="F27" i="6"/>
  <c r="D27"/>
  <c r="C27"/>
  <c r="J27"/>
  <c r="J22"/>
  <c r="J16"/>
  <c r="J10"/>
  <c r="G13"/>
  <c r="D13"/>
  <c r="C13"/>
  <c r="J27" i="9"/>
  <c r="I27"/>
  <c r="H27"/>
  <c r="F27"/>
  <c r="D27"/>
  <c r="C27"/>
  <c r="K23"/>
  <c r="K22"/>
  <c r="K17"/>
  <c r="K15"/>
  <c r="H13"/>
  <c r="F13"/>
  <c r="F28" s="1"/>
  <c r="D13"/>
  <c r="K11"/>
  <c r="K10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I13" i="2"/>
  <c r="H13"/>
  <c r="H28" s="1"/>
  <c r="G13"/>
  <c r="F13"/>
  <c r="E13"/>
  <c r="D13"/>
  <c r="C13"/>
  <c r="J12" i="6"/>
  <c r="J11"/>
  <c r="J9"/>
  <c r="I27"/>
  <c r="H27"/>
  <c r="G27"/>
  <c r="E27"/>
  <c r="I28"/>
  <c r="J23" i="2"/>
  <c r="J22"/>
  <c r="J21"/>
  <c r="I27"/>
  <c r="H27"/>
  <c r="G27"/>
  <c r="F27"/>
  <c r="E27"/>
  <c r="C27"/>
  <c r="J17"/>
  <c r="J16"/>
  <c r="J12"/>
  <c r="J11"/>
  <c r="J10"/>
  <c r="J9"/>
  <c r="E28" i="7" l="1"/>
  <c r="K13"/>
  <c r="H28"/>
  <c r="C28"/>
  <c r="J15" i="2"/>
  <c r="D27"/>
  <c r="J27" s="1"/>
  <c r="K24" i="9"/>
  <c r="K27"/>
  <c r="D28"/>
  <c r="J13" i="6"/>
  <c r="F28" i="2"/>
  <c r="J13"/>
  <c r="D28"/>
  <c r="J28" i="9"/>
  <c r="I28"/>
  <c r="K25" i="7"/>
  <c r="J25" i="6"/>
  <c r="E28"/>
  <c r="J19"/>
  <c r="C28"/>
  <c r="J25" i="2"/>
  <c r="K12" i="9"/>
  <c r="K13"/>
  <c r="K25"/>
  <c r="H28"/>
  <c r="C28"/>
  <c r="E28"/>
  <c r="G28"/>
  <c r="K19"/>
  <c r="K19" i="7"/>
  <c r="K27"/>
  <c r="I28"/>
  <c r="D28"/>
  <c r="G28"/>
  <c r="D28" i="6"/>
  <c r="F28"/>
  <c r="C28" i="2"/>
  <c r="E28"/>
  <c r="G28"/>
  <c r="I28"/>
  <c r="J19"/>
  <c r="K28" i="7" l="1"/>
  <c r="J28" i="6"/>
  <c r="K28" i="9"/>
  <c r="J28" i="2"/>
</calcChain>
</file>

<file path=xl/sharedStrings.xml><?xml version="1.0" encoding="utf-8"?>
<sst xmlns="http://schemas.openxmlformats.org/spreadsheetml/2006/main" count="180" uniqueCount="44">
  <si>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</si>
  <si>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</si>
  <si>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</si>
  <si>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</si>
  <si>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</si>
  <si>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</si>
  <si>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</si>
  <si>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</si>
  <si>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</si>
  <si>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</si>
  <si>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</si>
  <si>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</si>
  <si>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</si>
  <si>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</si>
  <si>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</si>
  <si>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</si>
  <si>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</si>
  <si>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</si>
  <si>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</si>
  <si>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</si>
  <si>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</si>
  <si>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</si>
  <si>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</si>
  <si>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</si>
  <si>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</si>
  <si>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</si>
  <si>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</si>
  <si>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</si>
  <si>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</si>
  <si>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</si>
  <si>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</si>
  <si>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</si>
  <si>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</si>
  <si>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</si>
  <si>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</si>
  <si>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</si>
  <si>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</si>
  <si>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</si>
  <si>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</si>
  <si>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</si>
  <si>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</si>
  <si>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</si>
  <si>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</si>
  <si>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Ryoka Global Europe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</si>
</sst>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zoomScaleNormal="100" workbookViewId="0">
      <selection activeCell="D19" sqref="D19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>
      <c r="A1" s="49">
        <v>6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49"/>
      <c r="B9" s="14" t="s">
        <v>13</v>
      </c>
      <c r="C9" s="31">
        <v>0</v>
      </c>
      <c r="D9" s="31">
        <v>49693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49693</v>
      </c>
    </row>
    <row r="10" spans="1:12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49693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49693</v>
      </c>
    </row>
    <row r="14" spans="1:12" s="3" customFormat="1" ht="22.5" customHeight="1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>
      <c r="A15" s="49"/>
      <c r="B15" s="14" t="s">
        <v>13</v>
      </c>
      <c r="C15" s="31">
        <v>0</v>
      </c>
      <c r="D15" s="31">
        <v>36425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36425</v>
      </c>
    </row>
    <row r="16" spans="1:12">
      <c r="A16" s="49"/>
      <c r="B16" s="15" t="s">
        <v>6</v>
      </c>
      <c r="C16" s="31">
        <v>0</v>
      </c>
      <c r="D16" s="31">
        <v>8283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8283</v>
      </c>
    </row>
    <row r="17" spans="1:12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>
      <c r="A19" s="49"/>
      <c r="B19" s="16" t="s">
        <v>14</v>
      </c>
      <c r="C19" s="10">
        <f t="shared" ref="C19:I19" si="2">SUM(C15,C16,-C17,C18)</f>
        <v>0</v>
      </c>
      <c r="D19" s="10">
        <f t="shared" si="2"/>
        <v>44708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44708</v>
      </c>
      <c r="L19" s="45" t="s">
        <v>42</v>
      </c>
    </row>
    <row r="20" spans="1:12" s="3" customFormat="1" ht="22.5" customHeight="1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>
      <c r="A21" s="49"/>
      <c r="B21" s="14" t="s">
        <v>13</v>
      </c>
      <c r="C21" s="31">
        <v>0</v>
      </c>
      <c r="D21" s="31">
        <v>13268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13268</v>
      </c>
      <c r="L21" s="41">
        <v>2</v>
      </c>
    </row>
    <row r="22" spans="1:12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>
      <c r="A23" s="49"/>
      <c r="B23" s="15" t="s">
        <v>7</v>
      </c>
      <c r="C23" s="31">
        <v>0</v>
      </c>
      <c r="D23" s="31">
        <v>8283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8283</v>
      </c>
      <c r="L23" s="42">
        <v>2</v>
      </c>
    </row>
    <row r="24" spans="1:12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2</v>
      </c>
    </row>
    <row r="25" spans="1:12">
      <c r="A25" s="49"/>
      <c r="B25" s="16" t="s">
        <v>14</v>
      </c>
      <c r="C25" s="10">
        <f t="shared" ref="C25:I25" si="4">SUM(C21,C22,-C23,C24)</f>
        <v>0</v>
      </c>
      <c r="D25" s="10">
        <f t="shared" si="4"/>
        <v>4985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4985</v>
      </c>
      <c r="L25" s="42">
        <v>3</v>
      </c>
    </row>
    <row r="26" spans="1:12" s="3" customFormat="1" ht="22.5" customHeight="1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1</v>
      </c>
    </row>
    <row r="27" spans="1:12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3</v>
      </c>
    </row>
    <row r="28" spans="1:12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6</v>
      </c>
    </row>
    <row r="29" spans="1:12">
      <c r="A29" s="49"/>
      <c r="L29" s="41">
        <v>1</v>
      </c>
    </row>
    <row r="30" spans="1:12" ht="11.25" customHeight="1">
      <c r="A30" s="49"/>
      <c r="B30" s="25"/>
      <c r="L30" s="44">
        <v>2</v>
      </c>
    </row>
    <row r="31" spans="1:12">
      <c r="A31" s="49"/>
    </row>
    <row r="32" spans="1:12" ht="13.5" customHeight="1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2"/>
  <sheetViews>
    <sheetView zoomScaleNormal="100" workbookViewId="0">
      <selection activeCell="D13" sqref="D1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>
      <c r="A1" s="49">
        <v>7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49"/>
      <c r="B9" s="14" t="s">
        <v>13</v>
      </c>
      <c r="C9" s="32">
        <v>0</v>
      </c>
      <c r="D9" s="31">
        <v>49693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49693</v>
      </c>
    </row>
    <row r="10" spans="1:12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>
      <c r="A13" s="49"/>
      <c r="B13" s="16" t="s">
        <v>14</v>
      </c>
      <c r="C13" s="34">
        <f>SUM(C9,C10,-C11,C12)</f>
        <v>0</v>
      </c>
      <c r="D13" s="35">
        <f>SUM(D9,D10,-D11,D12)</f>
        <v>49693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49693</v>
      </c>
    </row>
    <row r="14" spans="1:12" s="3" customFormat="1" ht="22.5" customHeight="1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>
      <c r="A15" s="49"/>
      <c r="B15" s="14" t="s">
        <v>13</v>
      </c>
      <c r="C15" s="32">
        <v>0</v>
      </c>
      <c r="D15" s="31">
        <v>28142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28142</v>
      </c>
    </row>
    <row r="16" spans="1:12">
      <c r="A16" s="49"/>
      <c r="B16" s="15" t="s">
        <v>6</v>
      </c>
      <c r="C16" s="32">
        <v>0</v>
      </c>
      <c r="D16" s="31">
        <v>8283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8283</v>
      </c>
    </row>
    <row r="17" spans="1:12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>
      <c r="A19" s="49"/>
      <c r="B19" s="16" t="s">
        <v>14</v>
      </c>
      <c r="C19" s="34">
        <f t="shared" ref="C19:I19" si="1">SUM(C15:C16,-C17,C18)</f>
        <v>0</v>
      </c>
      <c r="D19" s="34">
        <f t="shared" si="1"/>
        <v>36425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36425</v>
      </c>
      <c r="L19" s="45" t="s">
        <v>42</v>
      </c>
    </row>
    <row r="20" spans="1:12" s="3" customFormat="1" ht="22.5" customHeight="1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>
      <c r="A22" s="49"/>
      <c r="B22" s="15" t="s">
        <v>6</v>
      </c>
      <c r="C22" s="32">
        <v>0</v>
      </c>
      <c r="D22" s="31">
        <v>13268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13268</v>
      </c>
      <c r="L22" s="41">
        <v>0</v>
      </c>
    </row>
    <row r="23" spans="1:12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2</v>
      </c>
    </row>
    <row r="25" spans="1:12">
      <c r="A25" s="49"/>
      <c r="B25" s="16" t="s">
        <v>14</v>
      </c>
      <c r="C25" s="35">
        <f t="shared" ref="C25:I25" si="2">SUM(C21,C22,-C23,C24)</f>
        <v>0</v>
      </c>
      <c r="D25" s="35">
        <f t="shared" si="2"/>
        <v>13268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13268</v>
      </c>
      <c r="L25" s="42">
        <v>3</v>
      </c>
    </row>
    <row r="26" spans="1:12" s="3" customFormat="1" ht="22.5" customHeight="1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1</v>
      </c>
    </row>
    <row r="27" spans="1:12">
      <c r="A27" s="49"/>
      <c r="B27" s="14" t="s">
        <v>13</v>
      </c>
      <c r="C27" s="37">
        <f>SUM(C9,-C15,-C21)</f>
        <v>0</v>
      </c>
      <c r="D27" s="37">
        <f>SUM(D9,-D15,-D21)</f>
        <v>21551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21551</v>
      </c>
      <c r="L27" s="42">
        <v>3</v>
      </c>
    </row>
    <row r="28" spans="1:12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6</v>
      </c>
    </row>
    <row r="29" spans="1:12">
      <c r="A29" s="49"/>
      <c r="L29" s="41">
        <v>1</v>
      </c>
    </row>
    <row r="30" spans="1:12">
      <c r="A30" s="49"/>
      <c r="L30" s="44">
        <v>2</v>
      </c>
    </row>
    <row r="31" spans="1:12">
      <c r="A31" s="49"/>
    </row>
    <row r="32" spans="1:12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2"/>
  <sheetViews>
    <sheetView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49">
        <v>8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9"/>
      <c r="B9" s="14" t="s">
        <v>13</v>
      </c>
      <c r="C9" s="32">
        <v>2459975</v>
      </c>
      <c r="D9" s="32">
        <v>14639441</v>
      </c>
      <c r="E9" s="32">
        <v>1847617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18947033</v>
      </c>
    </row>
    <row r="10" spans="1:13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>
      <c r="A11" s="49"/>
      <c r="B11" s="15" t="s">
        <v>7</v>
      </c>
      <c r="C11" s="32">
        <v>0</v>
      </c>
      <c r="D11" s="32">
        <v>0</v>
      </c>
      <c r="E11" s="32">
        <v>746082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746082</v>
      </c>
    </row>
    <row r="12" spans="1:13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>
      <c r="A13" s="49"/>
      <c r="B13" s="16" t="s">
        <v>14</v>
      </c>
      <c r="C13" s="34">
        <f>SUM(C9,C10,-C11,C12)</f>
        <v>2459975</v>
      </c>
      <c r="D13" s="34">
        <f t="shared" ref="D13:I13" si="0">SUM(D9,D10,-D11,D12)</f>
        <v>14639441</v>
      </c>
      <c r="E13" s="34">
        <f>SUM(E9,E10,-E11,E12)</f>
        <v>1101535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18200951</v>
      </c>
    </row>
    <row r="14" spans="1:13" s="3" customFormat="1" ht="22.5" customHeight="1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9"/>
      <c r="B15" s="14" t="s">
        <v>13</v>
      </c>
      <c r="C15" s="32">
        <v>0</v>
      </c>
      <c r="D15" s="32">
        <v>2575855</v>
      </c>
      <c r="E15" s="32">
        <v>752617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3328472</v>
      </c>
    </row>
    <row r="16" spans="1:13">
      <c r="A16" s="49"/>
      <c r="B16" s="15" t="s">
        <v>6</v>
      </c>
      <c r="C16" s="32">
        <v>0</v>
      </c>
      <c r="D16" s="32">
        <v>531288</v>
      </c>
      <c r="E16" s="32">
        <v>538066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1069354</v>
      </c>
      <c r="M16" s="19"/>
    </row>
    <row r="17" spans="1:13">
      <c r="A17" s="49"/>
      <c r="B17" s="15" t="s">
        <v>7</v>
      </c>
      <c r="C17" s="32">
        <v>0</v>
      </c>
      <c r="D17" s="32">
        <v>0</v>
      </c>
      <c r="E17" s="32">
        <v>746083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746083</v>
      </c>
    </row>
    <row r="18" spans="1:13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>
      <c r="A19" s="49"/>
      <c r="B19" s="16" t="s">
        <v>14</v>
      </c>
      <c r="C19" s="34">
        <f t="shared" ref="C19:J19" si="1">SUM(C15,C16,-C17,C18)</f>
        <v>0</v>
      </c>
      <c r="D19" s="34">
        <f t="shared" si="1"/>
        <v>3107143</v>
      </c>
      <c r="E19" s="34">
        <f t="shared" si="1"/>
        <v>544600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3651743</v>
      </c>
      <c r="M19" s="45" t="s">
        <v>42</v>
      </c>
    </row>
    <row r="20" spans="1:13" s="3" customFormat="1" ht="22.5" customHeight="1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>
      <c r="A21" s="49"/>
      <c r="B21" s="14" t="s">
        <v>13</v>
      </c>
      <c r="C21" s="32">
        <v>980275</v>
      </c>
      <c r="D21" s="32">
        <v>7624786</v>
      </c>
      <c r="E21" s="32">
        <v>1046768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9651829</v>
      </c>
      <c r="M21" s="41">
        <v>2</v>
      </c>
    </row>
    <row r="22" spans="1:13">
      <c r="A22" s="49"/>
      <c r="B22" s="15" t="s">
        <v>6</v>
      </c>
      <c r="C22" s="32">
        <v>670800</v>
      </c>
      <c r="D22" s="32">
        <v>1247700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1918500</v>
      </c>
      <c r="M22" s="41">
        <v>0</v>
      </c>
    </row>
    <row r="23" spans="1:13">
      <c r="A23" s="49"/>
      <c r="B23" s="15" t="s">
        <v>7</v>
      </c>
      <c r="C23" s="32">
        <v>0</v>
      </c>
      <c r="D23" s="32">
        <v>531288</v>
      </c>
      <c r="E23" s="32">
        <f>122722+375922</f>
        <v>498644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1029932</v>
      </c>
      <c r="M23" s="42">
        <v>2</v>
      </c>
    </row>
    <row r="24" spans="1:13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>
      <c r="A25" s="49"/>
      <c r="B25" s="16" t="s">
        <v>14</v>
      </c>
      <c r="C25" s="34">
        <f t="shared" ref="C25:J25" si="2">SUM(C21,C22,-C23,C24)</f>
        <v>1651075</v>
      </c>
      <c r="D25" s="34">
        <f t="shared" si="2"/>
        <v>8341198</v>
      </c>
      <c r="E25" s="34">
        <f t="shared" si="2"/>
        <v>548124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10540397</v>
      </c>
      <c r="M25" s="42">
        <v>3</v>
      </c>
    </row>
    <row r="26" spans="1:13" s="3" customFormat="1" ht="22.5" customHeight="1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1</v>
      </c>
    </row>
    <row r="27" spans="1:13">
      <c r="A27" s="49"/>
      <c r="B27" s="14" t="s">
        <v>13</v>
      </c>
      <c r="C27" s="37">
        <f>SUM(C9,-C15,-C21)</f>
        <v>1479700</v>
      </c>
      <c r="D27" s="37">
        <f t="shared" ref="D27:J27" si="3">SUM(D9,-D15,-D21)</f>
        <v>4438800</v>
      </c>
      <c r="E27" s="37">
        <f t="shared" si="3"/>
        <v>48232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5966732</v>
      </c>
      <c r="M27" s="42">
        <v>3</v>
      </c>
    </row>
    <row r="28" spans="1:13">
      <c r="A28" s="49"/>
      <c r="B28" s="16" t="s">
        <v>14</v>
      </c>
      <c r="C28" s="34">
        <f>SUM(C13,-C19,-C25)</f>
        <v>808900</v>
      </c>
      <c r="D28" s="34">
        <f t="shared" ref="D28:J28" si="4">SUM(D13,-D19,-D25)</f>
        <v>3191100</v>
      </c>
      <c r="E28" s="34">
        <f t="shared" si="4"/>
        <v>8811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4008811</v>
      </c>
      <c r="M28" s="41">
        <v>6</v>
      </c>
    </row>
    <row r="29" spans="1:13">
      <c r="A29" s="49"/>
      <c r="M29" s="41">
        <v>1</v>
      </c>
    </row>
    <row r="30" spans="1:13">
      <c r="A30" s="49"/>
      <c r="M30" s="44">
        <v>2</v>
      </c>
    </row>
    <row r="31" spans="1:13">
      <c r="A31" s="49"/>
    </row>
    <row r="32" spans="1:13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2"/>
  <sheetViews>
    <sheetView tabSelected="1" zoomScaleNormal="100" workbookViewId="0">
      <selection activeCell="C25" sqref="C25:E2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49">
        <v>9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9"/>
      <c r="B9" s="14" t="s">
        <v>13</v>
      </c>
      <c r="C9" s="32">
        <v>2459975</v>
      </c>
      <c r="D9" s="32">
        <v>14633656</v>
      </c>
      <c r="E9" s="32">
        <v>11851663</v>
      </c>
      <c r="F9" s="32">
        <v>0</v>
      </c>
      <c r="G9" s="32">
        <v>0</v>
      </c>
      <c r="H9" s="32">
        <v>0</v>
      </c>
      <c r="I9" s="32">
        <v>18409</v>
      </c>
      <c r="J9" s="39">
        <v>0</v>
      </c>
      <c r="K9" s="33">
        <f>SUM(C9:J9)</f>
        <v>28963703</v>
      </c>
    </row>
    <row r="10" spans="1:13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192060</v>
      </c>
      <c r="J10" s="39">
        <v>0</v>
      </c>
      <c r="K10" s="33">
        <f>SUM(C10:J10)</f>
        <v>192060</v>
      </c>
    </row>
    <row r="11" spans="1:13">
      <c r="A11" s="49"/>
      <c r="B11" s="15" t="s">
        <v>7</v>
      </c>
      <c r="C11" s="32">
        <v>0</v>
      </c>
      <c r="D11" s="32">
        <v>0</v>
      </c>
      <c r="E11" s="32">
        <v>10205961</v>
      </c>
      <c r="F11" s="32">
        <v>0</v>
      </c>
      <c r="G11" s="32">
        <v>0</v>
      </c>
      <c r="H11" s="32">
        <v>0</v>
      </c>
      <c r="I11" s="32">
        <v>2769</v>
      </c>
      <c r="J11" s="39">
        <v>0</v>
      </c>
      <c r="K11" s="33">
        <f>SUM(C11:J11)</f>
        <v>10208730</v>
      </c>
    </row>
    <row r="12" spans="1:13">
      <c r="A12" s="49"/>
      <c r="B12" s="15" t="s">
        <v>8</v>
      </c>
      <c r="C12" s="32">
        <v>0</v>
      </c>
      <c r="D12" s="32">
        <v>5785</v>
      </c>
      <c r="E12" s="32">
        <v>201915</v>
      </c>
      <c r="F12" s="32">
        <v>0</v>
      </c>
      <c r="G12" s="32">
        <v>0</v>
      </c>
      <c r="H12" s="32">
        <v>0</v>
      </c>
      <c r="I12" s="32">
        <f>-201915-5785</f>
        <v>-207700</v>
      </c>
      <c r="J12" s="39">
        <v>0</v>
      </c>
      <c r="K12" s="33">
        <f>SUM(C12:J12)</f>
        <v>0</v>
      </c>
    </row>
    <row r="13" spans="1:13" s="3" customFormat="1">
      <c r="A13" s="49"/>
      <c r="B13" s="30" t="s">
        <v>14</v>
      </c>
      <c r="C13" s="34">
        <f>SUM(C9,C10,-C11,C12)</f>
        <v>2459975</v>
      </c>
      <c r="D13" s="34">
        <f t="shared" ref="D13:I13" si="0">SUM(D9,D10,-D11,D12)</f>
        <v>14639441</v>
      </c>
      <c r="E13" s="34">
        <f t="shared" si="0"/>
        <v>1847617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18947033</v>
      </c>
    </row>
    <row r="14" spans="1:13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9"/>
      <c r="B15" s="14" t="s">
        <v>13</v>
      </c>
      <c r="C15" s="32">
        <v>0</v>
      </c>
      <c r="D15" s="32">
        <v>2044608</v>
      </c>
      <c r="E15" s="32">
        <v>3694996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5739604</v>
      </c>
      <c r="M15" s="19"/>
    </row>
    <row r="16" spans="1:13">
      <c r="A16" s="49"/>
      <c r="B16" s="15" t="s">
        <v>6</v>
      </c>
      <c r="C16" s="32">
        <v>0</v>
      </c>
      <c r="D16" s="32">
        <v>531247</v>
      </c>
      <c r="E16" s="32">
        <v>7263582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7794829</v>
      </c>
    </row>
    <row r="17" spans="1:13">
      <c r="A17" s="49"/>
      <c r="B17" s="15" t="s">
        <v>7</v>
      </c>
      <c r="C17" s="32">
        <v>0</v>
      </c>
      <c r="D17" s="32">
        <v>0</v>
      </c>
      <c r="E17" s="32">
        <v>10205961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10205961</v>
      </c>
    </row>
    <row r="18" spans="1:13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>
      <c r="A19" s="49"/>
      <c r="B19" s="30" t="s">
        <v>14</v>
      </c>
      <c r="C19" s="34">
        <f t="shared" ref="C19:J19" si="1">SUM(C15,C16,-C17,C18)</f>
        <v>0</v>
      </c>
      <c r="D19" s="34">
        <f t="shared" si="1"/>
        <v>2575855</v>
      </c>
      <c r="E19" s="34">
        <f t="shared" si="1"/>
        <v>752617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3328472</v>
      </c>
      <c r="M19" s="45" t="s">
        <v>42</v>
      </c>
    </row>
    <row r="20" spans="1:13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>
      <c r="A21" s="49"/>
      <c r="B21" s="14" t="s">
        <v>13</v>
      </c>
      <c r="C21" s="32">
        <v>0</v>
      </c>
      <c r="D21" s="32">
        <v>3776714</v>
      </c>
      <c r="E21" s="32">
        <v>2405615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6182329</v>
      </c>
      <c r="M21" s="41">
        <v>2</v>
      </c>
    </row>
    <row r="22" spans="1:13">
      <c r="A22" s="49"/>
      <c r="B22" s="15" t="s">
        <v>6</v>
      </c>
      <c r="C22" s="32">
        <v>980275</v>
      </c>
      <c r="D22" s="32">
        <v>4007355</v>
      </c>
      <c r="E22" s="32">
        <v>790050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5777680</v>
      </c>
      <c r="M22" s="41">
        <v>0</v>
      </c>
    </row>
    <row r="23" spans="1:13">
      <c r="A23" s="49"/>
      <c r="B23" s="15" t="s">
        <v>7</v>
      </c>
      <c r="C23" s="32">
        <v>0</v>
      </c>
      <c r="D23" s="32">
        <v>159283</v>
      </c>
      <c r="E23" s="32">
        <v>2148897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2308180</v>
      </c>
      <c r="M23" s="42">
        <v>2</v>
      </c>
    </row>
    <row r="24" spans="1:13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s="3" customFormat="1">
      <c r="A25" s="49"/>
      <c r="B25" s="30" t="s">
        <v>14</v>
      </c>
      <c r="C25" s="34">
        <f t="shared" ref="C25:J25" si="2">SUM(C21,C22,-C23,C24)</f>
        <v>980275</v>
      </c>
      <c r="D25" s="34">
        <f t="shared" si="2"/>
        <v>7624786</v>
      </c>
      <c r="E25" s="34">
        <f t="shared" si="2"/>
        <v>1046768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9651829</v>
      </c>
      <c r="M25" s="42">
        <v>3</v>
      </c>
    </row>
    <row r="26" spans="1:13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1</v>
      </c>
    </row>
    <row r="27" spans="1:13">
      <c r="A27" s="49"/>
      <c r="B27" s="14" t="s">
        <v>13</v>
      </c>
      <c r="C27" s="37">
        <f t="shared" ref="C27:J27" si="3">SUM(C9,-C15,-C21)</f>
        <v>2459975</v>
      </c>
      <c r="D27" s="37">
        <f t="shared" si="3"/>
        <v>8812334</v>
      </c>
      <c r="E27" s="37">
        <f>SUM(E9,-E15,-E21)</f>
        <v>5751052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18409</v>
      </c>
      <c r="J27" s="37">
        <f t="shared" si="3"/>
        <v>0</v>
      </c>
      <c r="K27" s="33">
        <f>SUM(C27:J27)</f>
        <v>17041770</v>
      </c>
      <c r="M27" s="42">
        <v>3</v>
      </c>
    </row>
    <row r="28" spans="1:13">
      <c r="A28" s="49"/>
      <c r="B28" s="16" t="s">
        <v>14</v>
      </c>
      <c r="C28" s="34">
        <f t="shared" ref="C28:H28" si="4">SUM(C13,-C19,-C25)</f>
        <v>1479700</v>
      </c>
      <c r="D28" s="34">
        <f>SUM(D13,-D19,-D25)</f>
        <v>4438800</v>
      </c>
      <c r="E28" s="34">
        <f t="shared" si="4"/>
        <v>48232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5966732</v>
      </c>
      <c r="M28" s="41">
        <v>6</v>
      </c>
    </row>
    <row r="29" spans="1:13" ht="22.5" customHeight="1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1</v>
      </c>
    </row>
    <row r="30" spans="1:13">
      <c r="A30" s="49"/>
      <c r="M30" s="44">
        <v>2</v>
      </c>
    </row>
    <row r="31" spans="1:13">
      <c r="A31" s="49"/>
    </row>
    <row r="32" spans="1:13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/>
    <KPMGMW3IndustrySectorSubSectorSelection xmlns="http://schemas.microsoft.com/sharepoint/v3/fields" xsi:nil="true"/>
    <KPMGMW3FunctionSelection xmlns="http://schemas.microsoft.com/sharepoint/v3/fields" xsi:nil="true"/>
    <KPMGMW3DocumentType xmlns="http://schemas.microsoft.com/sharepoint/v3/fields"/>
    <CEE_x0020_AAS_x0020_Category xmlns="b00f20d5-ceb3-4adf-8632-db85932f34e5" xsi:nil="true"/>
    <KPMGMW3Geography xmlns="http://schemas.microsoft.com/sharepoint/v3" xsi:nil="true"/>
    <KPMGMW3SubService xmlns="http://schemas.microsoft.com/sharepoint/v3/fields" xsi:nil="true"/>
    <KPMGMW3Service xmlns="http://schemas.microsoft.com/sharepoint/v3/fields" xsi:nil="true"/>
    <KPMGMW3Sector xmlns="http://schemas.microsoft.com/sharepoint/v3/fields" xsi:nil="true"/>
    <KPMGMW3Function xmlns="http://schemas.microsoft.com/sharepoint/v3/fields" xsi:nil="true"/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Accounta</cp:lastModifiedBy>
  <cp:lastPrinted>2013-12-16T11:14:26Z</cp:lastPrinted>
  <dcterms:created xsi:type="dcterms:W3CDTF">2011-11-04T12:05:36Z</dcterms:created>
  <dcterms:modified xsi:type="dcterms:W3CDTF">2014-04-30T09:55:32Z</dcterms:modified>
  <cp:contentType>KPMG Microweb 3 Document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