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85" yWindow="300" windowWidth="15060" windowHeight="10815"/>
  </bookViews>
  <sheets>
    <sheet name="DNM_2012" sheetId="2" r:id="rId1"/>
    <sheet name="DNM_2013" sheetId="6" r:id="rId2"/>
    <sheet name="DHM_2012" sheetId="7" r:id="rId3"/>
    <sheet name="DHM_2013" sheetId="9" r:id="rId4"/>
    <sheet name="DFM_2012" sheetId="10" r:id="rId5"/>
    <sheet name="DFM_2013" sheetId="12" r:id="rId6"/>
  </sheets>
  <definedNames>
    <definedName name="_MailAutoSig" localSheetId="5">DFM_2013!$M$9</definedName>
  </definedNames>
  <calcPr calcId="145621"/>
</workbook>
</file>

<file path=xl/calcChain.xml><?xml version="1.0" encoding="utf-8"?>
<calcChain xmlns="http://schemas.openxmlformats.org/spreadsheetml/2006/main">
  <c r="I20" i="12" l="1"/>
  <c r="E20" i="12"/>
  <c r="C20" i="12"/>
  <c r="K16" i="12"/>
  <c r="K10" i="12"/>
  <c r="H13" i="12"/>
  <c r="E13" i="12"/>
  <c r="C13" i="12"/>
  <c r="G25" i="9"/>
  <c r="E25" i="9"/>
  <c r="K20" i="9"/>
  <c r="K16" i="9"/>
  <c r="K9" i="9"/>
  <c r="J13" i="9"/>
  <c r="G13" i="9"/>
  <c r="C13" i="9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J20" i="12"/>
  <c r="H20" i="12"/>
  <c r="G20" i="12"/>
  <c r="F20" i="12"/>
  <c r="D20" i="12"/>
  <c r="J18" i="12"/>
  <c r="J21" i="12" s="1"/>
  <c r="I18" i="12"/>
  <c r="H18" i="12"/>
  <c r="G18" i="12"/>
  <c r="F18" i="12"/>
  <c r="E18" i="12"/>
  <c r="E21" i="12" s="1"/>
  <c r="D18" i="12"/>
  <c r="C18" i="12"/>
  <c r="K17" i="12"/>
  <c r="K15" i="12"/>
  <c r="J13" i="12"/>
  <c r="I13" i="12"/>
  <c r="G13" i="12"/>
  <c r="G21" i="12" s="1"/>
  <c r="F13" i="12"/>
  <c r="F21" i="12" s="1"/>
  <c r="D13" i="12"/>
  <c r="K12" i="12"/>
  <c r="K11" i="12"/>
  <c r="K9" i="12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J15" i="7" s="1"/>
  <c r="I18" i="9"/>
  <c r="I15" i="7" s="1"/>
  <c r="H18" i="9"/>
  <c r="H18" i="7" s="1"/>
  <c r="G18" i="9"/>
  <c r="G15" i="7" s="1"/>
  <c r="G25" i="7" s="1"/>
  <c r="F18" i="9"/>
  <c r="E18" i="9"/>
  <c r="D18" i="9"/>
  <c r="C18" i="9"/>
  <c r="C15" i="7" s="1"/>
  <c r="C25" i="7" s="1"/>
  <c r="K17" i="9"/>
  <c r="K15" i="9"/>
  <c r="I13" i="9"/>
  <c r="H13" i="9"/>
  <c r="F13" i="9"/>
  <c r="E13" i="9"/>
  <c r="D13" i="9"/>
  <c r="K12" i="9"/>
  <c r="K11" i="9"/>
  <c r="K10" i="9"/>
  <c r="J25" i="7"/>
  <c r="J23" i="7"/>
  <c r="I18" i="7"/>
  <c r="J18" i="7"/>
  <c r="K22" i="7"/>
  <c r="K21" i="7"/>
  <c r="K20" i="7"/>
  <c r="K16" i="7"/>
  <c r="K12" i="7"/>
  <c r="K11" i="7"/>
  <c r="K10" i="7"/>
  <c r="I25" i="7"/>
  <c r="E25" i="7"/>
  <c r="D25" i="7"/>
  <c r="I23" i="7"/>
  <c r="H23" i="7"/>
  <c r="G23" i="7"/>
  <c r="F23" i="7"/>
  <c r="E23" i="7"/>
  <c r="D23" i="7"/>
  <c r="C23" i="7"/>
  <c r="G18" i="7"/>
  <c r="E18" i="7"/>
  <c r="D18" i="7"/>
  <c r="C18" i="7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I26" i="6" s="1"/>
  <c r="H18" i="6"/>
  <c r="G18" i="6"/>
  <c r="F18" i="6"/>
  <c r="E18" i="6"/>
  <c r="E26" i="6" s="1"/>
  <c r="D18" i="6"/>
  <c r="C18" i="6"/>
  <c r="I13" i="6"/>
  <c r="H13" i="6"/>
  <c r="F13" i="6"/>
  <c r="E13" i="6"/>
  <c r="I23" i="2"/>
  <c r="H23" i="2"/>
  <c r="G23" i="2"/>
  <c r="F23" i="2"/>
  <c r="E23" i="2"/>
  <c r="D23" i="2"/>
  <c r="J23" i="2" s="1"/>
  <c r="C23" i="2"/>
  <c r="I18" i="2"/>
  <c r="H18" i="2"/>
  <c r="G18" i="2"/>
  <c r="F18" i="2"/>
  <c r="E18" i="2"/>
  <c r="D18" i="2"/>
  <c r="C18" i="2"/>
  <c r="I13" i="2"/>
  <c r="H13" i="2"/>
  <c r="G13" i="2"/>
  <c r="F13" i="2"/>
  <c r="F26" i="2" s="1"/>
  <c r="E13" i="2"/>
  <c r="D13" i="2"/>
  <c r="C13" i="2"/>
  <c r="J12" i="6"/>
  <c r="J11" i="6"/>
  <c r="J9" i="6"/>
  <c r="I25" i="6"/>
  <c r="H25" i="6"/>
  <c r="G25" i="6"/>
  <c r="E25" i="6"/>
  <c r="G26" i="6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H26" i="7" l="1"/>
  <c r="C26" i="7"/>
  <c r="H26" i="2"/>
  <c r="H26" i="6"/>
  <c r="D26" i="2"/>
  <c r="K23" i="7"/>
  <c r="K20" i="12"/>
  <c r="K18" i="12"/>
  <c r="H25" i="7"/>
  <c r="F26" i="9"/>
  <c r="F15" i="7"/>
  <c r="D21" i="12"/>
  <c r="H21" i="12"/>
  <c r="K25" i="9"/>
  <c r="D26" i="9"/>
  <c r="J26" i="7"/>
  <c r="K13" i="7"/>
  <c r="J26" i="9"/>
  <c r="K13" i="9"/>
  <c r="I26" i="9"/>
  <c r="J25" i="6"/>
  <c r="J13" i="6"/>
  <c r="K13" i="12"/>
  <c r="J13" i="2"/>
  <c r="J18" i="6"/>
  <c r="C26" i="6"/>
  <c r="J23" i="6"/>
  <c r="I21" i="12"/>
  <c r="F21" i="10"/>
  <c r="H21" i="10"/>
  <c r="J21" i="10"/>
  <c r="G21" i="10"/>
  <c r="I21" i="10"/>
  <c r="C21" i="10"/>
  <c r="E21" i="10"/>
  <c r="C21" i="12"/>
  <c r="K21" i="12" s="1"/>
  <c r="K18" i="10"/>
  <c r="D21" i="10"/>
  <c r="K13" i="10"/>
  <c r="K20" i="10"/>
  <c r="K23" i="9"/>
  <c r="H26" i="9"/>
  <c r="C26" i="9"/>
  <c r="E26" i="9"/>
  <c r="G26" i="9"/>
  <c r="K18" i="9"/>
  <c r="I26" i="7"/>
  <c r="D26" i="7"/>
  <c r="E26" i="7"/>
  <c r="G26" i="7"/>
  <c r="D26" i="6"/>
  <c r="F26" i="6"/>
  <c r="C26" i="2"/>
  <c r="E26" i="2"/>
  <c r="G26" i="2"/>
  <c r="I26" i="2"/>
  <c r="J25" i="2"/>
  <c r="J18" i="2"/>
  <c r="F18" i="7" l="1"/>
  <c r="F25" i="7"/>
  <c r="K25" i="7" s="1"/>
  <c r="K15" i="7"/>
  <c r="K26" i="9"/>
  <c r="J26" i="6"/>
  <c r="K21" i="10"/>
  <c r="J26" i="2"/>
  <c r="K18" i="7" l="1"/>
  <c r="F26" i="7"/>
  <c r="K26" i="7" s="1"/>
</calcChain>
</file>

<file path=xl/sharedStrings.xml><?xml version="1.0" encoding="utf-8"?>
<sst xmlns="http://schemas.openxmlformats.org/spreadsheetml/2006/main" count="238" uniqueCount="56">
  <si>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</si>
  <si>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</si>
  <si>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</si>
  <si>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</si>
  <si>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</si>
  <si>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</si>
  <si>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</si>
  <si>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</si>
  <si>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</si>
  <si>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</si>
  <si>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</si>
  <si>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</si>
  <si>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</si>
  <si>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</si>
  <si>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</si>
  <si>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</si>
  <si>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</si>
  <si>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</si>
  <si>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</si>
  <si>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</si>
  <si>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</si>
  <si>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</si>
  <si>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</si>
  <si>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</si>
  <si>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</si>
  <si>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</si>
  <si>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</si>
  <si>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</si>
  <si>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</si>
  <si>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</si>
  <si>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</si>
  <si>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</si>
  <si>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</si>
  <si>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</si>
  <si>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</si>
  <si>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</si>
  <si>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</si>
  <si>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</si>
  <si>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</si>
  <si>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</si>
  <si>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</si>
  <si>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</si>
  <si>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</si>
  <si>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</si>
  <si>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</si>
  <si>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</si>
  <si>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</si>
  <si>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</si>
  <si>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</si>
  <si>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</si>
  <si>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</si>
  <si>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</si>
  <si>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FENESTRA Sk , spol. s.r.o.</t>
  </si>
  <si>
    <t>FENESTRA Sk, spol. s r.o.</t>
  </si>
  <si>
    <t>FENESTRA Sk , spol. s .ro.</t>
  </si>
  <si>
    <t>FENESTRA Sk , spol. s 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</si>
</sst>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J26" sqref="J26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13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1">
        <v>0</v>
      </c>
      <c r="D9" s="31">
        <v>250310</v>
      </c>
      <c r="E9" s="31">
        <v>0</v>
      </c>
      <c r="F9" s="31">
        <v>0</v>
      </c>
      <c r="G9" s="31">
        <v>0</v>
      </c>
      <c r="H9" s="31">
        <v>424420</v>
      </c>
      <c r="I9" s="31">
        <v>0</v>
      </c>
      <c r="J9" s="9">
        <f>SUM(C9:I9)</f>
        <v>674730</v>
      </c>
    </row>
    <row r="10" spans="1:10" x14ac:dyDescent="0.25">
      <c r="A10" s="41"/>
      <c r="B10" s="15" t="s">
        <v>6</v>
      </c>
      <c r="C10" s="31">
        <v>0</v>
      </c>
      <c r="D10" s="31">
        <v>424420</v>
      </c>
      <c r="E10" s="31">
        <v>0</v>
      </c>
      <c r="F10" s="31">
        <v>0</v>
      </c>
      <c r="G10" s="31">
        <v>0</v>
      </c>
      <c r="H10" s="31">
        <v>1516</v>
      </c>
      <c r="I10" s="31">
        <v>0</v>
      </c>
      <c r="J10" s="9">
        <f t="shared" ref="J10:J18" si="0">SUM(C10:I10)</f>
        <v>425936</v>
      </c>
    </row>
    <row r="11" spans="1:10" x14ac:dyDescent="0.25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424420</v>
      </c>
      <c r="I11" s="31">
        <v>0</v>
      </c>
      <c r="J11" s="9">
        <f t="shared" si="0"/>
        <v>424420</v>
      </c>
    </row>
    <row r="12" spans="1:10" x14ac:dyDescent="0.25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25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674730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1516</v>
      </c>
      <c r="I13" s="10">
        <f t="shared" si="1"/>
        <v>0</v>
      </c>
      <c r="J13" s="11">
        <f t="shared" si="0"/>
        <v>676246</v>
      </c>
    </row>
    <row r="14" spans="1:10" s="3" customFormat="1" ht="22.5" customHeight="1" x14ac:dyDescent="0.25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41"/>
      <c r="B15" s="14" t="s">
        <v>13</v>
      </c>
      <c r="C15" s="31">
        <v>0</v>
      </c>
      <c r="D15" s="31">
        <v>242859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242859</v>
      </c>
    </row>
    <row r="16" spans="1:10" x14ac:dyDescent="0.25">
      <c r="A16" s="41"/>
      <c r="B16" s="15" t="s">
        <v>6</v>
      </c>
      <c r="C16" s="31">
        <v>0</v>
      </c>
      <c r="D16" s="31">
        <v>86561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86561</v>
      </c>
    </row>
    <row r="17" spans="1:10" x14ac:dyDescent="0.25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 x14ac:dyDescent="0.25">
      <c r="A18" s="41"/>
      <c r="B18" s="16" t="s">
        <v>14</v>
      </c>
      <c r="C18" s="10">
        <f>SUM(C15,C16,-C17)</f>
        <v>0</v>
      </c>
      <c r="D18" s="10">
        <f t="shared" ref="D18:I18" si="2">SUM(D15,D16,-D17)</f>
        <v>329420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329420</v>
      </c>
    </row>
    <row r="19" spans="1:10" s="3" customFormat="1" ht="22.5" customHeight="1" x14ac:dyDescent="0.25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 x14ac:dyDescent="0.25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 x14ac:dyDescent="0.25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 x14ac:dyDescent="0.25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1"/>
      <c r="B25" s="14" t="s">
        <v>13</v>
      </c>
      <c r="C25" s="8">
        <f t="shared" ref="C25:I25" si="10">SUM(C9,-C15,-C20)</f>
        <v>0</v>
      </c>
      <c r="D25" s="8">
        <f t="shared" si="10"/>
        <v>7451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424420</v>
      </c>
      <c r="I25" s="8">
        <f t="shared" si="10"/>
        <v>0</v>
      </c>
      <c r="J25" s="9">
        <f>SUM(C25:I25)</f>
        <v>431871</v>
      </c>
    </row>
    <row r="26" spans="1:10" x14ac:dyDescent="0.25">
      <c r="A26" s="41"/>
      <c r="B26" s="16" t="s">
        <v>14</v>
      </c>
      <c r="C26" s="10">
        <f t="shared" ref="C26:I26" si="11">SUM(C13,-C18,-C23)</f>
        <v>0</v>
      </c>
      <c r="D26" s="10">
        <f t="shared" si="11"/>
        <v>345310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1516</v>
      </c>
      <c r="I26" s="10">
        <f t="shared" si="11"/>
        <v>0</v>
      </c>
      <c r="J26" s="11">
        <f>SUM(C26:I26)</f>
        <v>346826</v>
      </c>
    </row>
    <row r="27" spans="1:10" x14ac:dyDescent="0.25">
      <c r="A27" s="41"/>
    </row>
    <row r="28" spans="1:10" ht="11.25" customHeight="1" x14ac:dyDescent="0.25">
      <c r="A28" s="41"/>
      <c r="B28" s="25"/>
    </row>
    <row r="29" spans="1:10" x14ac:dyDescent="0.25">
      <c r="A29" s="41"/>
    </row>
    <row r="30" spans="1:10" ht="13.5" customHeight="1" x14ac:dyDescent="0.25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D17" sqref="D17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14</v>
      </c>
      <c r="B1" s="45" t="s">
        <v>53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2">
        <v>0</v>
      </c>
      <c r="D9" s="32">
        <v>674730</v>
      </c>
      <c r="E9" s="32">
        <v>0</v>
      </c>
      <c r="F9" s="32">
        <v>0</v>
      </c>
      <c r="G9" s="32">
        <v>0</v>
      </c>
      <c r="H9" s="32">
        <v>1516</v>
      </c>
      <c r="I9" s="32">
        <v>0</v>
      </c>
      <c r="J9" s="33">
        <f>SUM(C9:I9)</f>
        <v>676246</v>
      </c>
    </row>
    <row r="10" spans="1:10" x14ac:dyDescent="0.25">
      <c r="A10" s="41"/>
      <c r="B10" s="15" t="s">
        <v>6</v>
      </c>
      <c r="C10" s="32">
        <v>0</v>
      </c>
      <c r="D10" s="32">
        <v>4000</v>
      </c>
      <c r="E10" s="32">
        <v>0</v>
      </c>
      <c r="F10" s="32">
        <v>0</v>
      </c>
      <c r="G10" s="32">
        <v>0</v>
      </c>
      <c r="H10" s="32">
        <v>13900</v>
      </c>
      <c r="I10" s="32">
        <v>0</v>
      </c>
      <c r="J10" s="33">
        <f>SUM(C10:I10)</f>
        <v>17900</v>
      </c>
    </row>
    <row r="11" spans="1:10" x14ac:dyDescent="0.25">
      <c r="A11" s="41"/>
      <c r="B11" s="15" t="s">
        <v>7</v>
      </c>
      <c r="C11" s="32">
        <v>0</v>
      </c>
      <c r="D11" s="32">
        <v>21190</v>
      </c>
      <c r="E11" s="32">
        <v>0</v>
      </c>
      <c r="F11" s="32">
        <v>0</v>
      </c>
      <c r="G11" s="32">
        <v>0</v>
      </c>
      <c r="H11" s="32">
        <v>4000</v>
      </c>
      <c r="I11" s="32">
        <v>0</v>
      </c>
      <c r="J11" s="33">
        <f>SUM(C11:I11)</f>
        <v>25190</v>
      </c>
    </row>
    <row r="12" spans="1:10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 x14ac:dyDescent="0.25">
      <c r="A13" s="41"/>
      <c r="B13" s="16" t="s">
        <v>14</v>
      </c>
      <c r="C13" s="34">
        <f>SUM(C9,C10,-C11,C12)</f>
        <v>0</v>
      </c>
      <c r="D13" s="35">
        <f>SUM(D9,D10,-D11,D12)</f>
        <v>657540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11416</v>
      </c>
      <c r="I13" s="35">
        <f t="shared" si="0"/>
        <v>0</v>
      </c>
      <c r="J13" s="33">
        <f>SUM(C13:I13)</f>
        <v>668956</v>
      </c>
    </row>
    <row r="14" spans="1:10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41"/>
      <c r="B15" s="14" t="s">
        <v>13</v>
      </c>
      <c r="C15" s="32">
        <v>0</v>
      </c>
      <c r="D15" s="32">
        <v>329420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329420</v>
      </c>
    </row>
    <row r="16" spans="1:10" x14ac:dyDescent="0.25">
      <c r="A16" s="41"/>
      <c r="B16" s="15" t="s">
        <v>6</v>
      </c>
      <c r="C16" s="32">
        <v>0</v>
      </c>
      <c r="D16" s="32">
        <v>86836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86836</v>
      </c>
    </row>
    <row r="17" spans="1:10" x14ac:dyDescent="0.25">
      <c r="A17" s="41"/>
      <c r="B17" s="15" t="s">
        <v>7</v>
      </c>
      <c r="C17" s="32">
        <v>0</v>
      </c>
      <c r="D17" s="32">
        <v>21190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21190</v>
      </c>
    </row>
    <row r="18" spans="1:10" x14ac:dyDescent="0.25">
      <c r="A18" s="41"/>
      <c r="B18" s="16" t="s">
        <v>14</v>
      </c>
      <c r="C18" s="34">
        <f t="shared" ref="C18:I18" si="1">SUM(C15:C16,-C17)</f>
        <v>0</v>
      </c>
      <c r="D18" s="34">
        <f t="shared" si="1"/>
        <v>395066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395066</v>
      </c>
    </row>
    <row r="19" spans="1:10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25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41"/>
      <c r="B25" s="14" t="s">
        <v>13</v>
      </c>
      <c r="C25" s="37">
        <f>SUM(C9,-C15,-C20)</f>
        <v>0</v>
      </c>
      <c r="D25" s="37">
        <f>SUM(D9,-D15,-D20)</f>
        <v>345310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1516</v>
      </c>
      <c r="I25" s="37">
        <f t="shared" si="3"/>
        <v>0</v>
      </c>
      <c r="J25" s="33">
        <f>SUM(C25:I25)</f>
        <v>346826</v>
      </c>
    </row>
    <row r="26" spans="1:10" x14ac:dyDescent="0.25">
      <c r="A26" s="41"/>
      <c r="B26" s="16" t="s">
        <v>14</v>
      </c>
      <c r="C26" s="34">
        <f>SUM(C13,-C18,-C23)</f>
        <v>0</v>
      </c>
      <c r="D26" s="34">
        <f t="shared" ref="D26:I26" si="4">SUM(D13,-D18,-D23)</f>
        <v>262474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11416</v>
      </c>
      <c r="I26" s="34">
        <f t="shared" si="4"/>
        <v>0</v>
      </c>
      <c r="J26" s="38">
        <f>SUM(C26:I26)</f>
        <v>273890</v>
      </c>
    </row>
    <row r="27" spans="1:10" x14ac:dyDescent="0.25">
      <c r="A27" s="41"/>
    </row>
    <row r="28" spans="1:10" x14ac:dyDescent="0.25">
      <c r="A28" s="41"/>
    </row>
    <row r="29" spans="1:10" x14ac:dyDescent="0.25">
      <c r="A29" s="41"/>
    </row>
    <row r="30" spans="1:10" x14ac:dyDescent="0.25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B1" zoomScaleNormal="100" workbookViewId="0">
      <selection activeCell="H16" sqref="H16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15</v>
      </c>
      <c r="B1" s="45" t="s">
        <v>55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155358</v>
      </c>
      <c r="D9" s="32">
        <v>4350981</v>
      </c>
      <c r="E9" s="32">
        <v>4984302</v>
      </c>
      <c r="F9" s="32">
        <v>0</v>
      </c>
      <c r="G9" s="32">
        <v>0</v>
      </c>
      <c r="H9" s="32">
        <v>33</v>
      </c>
      <c r="I9" s="32">
        <v>5523</v>
      </c>
      <c r="J9" s="39">
        <v>0</v>
      </c>
      <c r="K9" s="33">
        <f>SUM(C9:J9)</f>
        <v>9496197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19306</v>
      </c>
      <c r="F10" s="32">
        <v>0</v>
      </c>
      <c r="G10" s="32">
        <v>0</v>
      </c>
      <c r="H10" s="32">
        <v>0</v>
      </c>
      <c r="I10" s="32">
        <v>215236</v>
      </c>
      <c r="J10" s="39">
        <v>0</v>
      </c>
      <c r="K10" s="33">
        <f>SUM(C10:J10)</f>
        <v>234542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51702</v>
      </c>
      <c r="F11" s="32">
        <v>0</v>
      </c>
      <c r="G11" s="32">
        <v>0</v>
      </c>
      <c r="H11" s="32">
        <v>0</v>
      </c>
      <c r="I11" s="32">
        <v>19306</v>
      </c>
      <c r="J11" s="39">
        <v>0</v>
      </c>
      <c r="K11" s="33">
        <f>SUM(C11:J11)</f>
        <v>71008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x14ac:dyDescent="0.25">
      <c r="A13" s="41"/>
      <c r="B13" s="16" t="s">
        <v>14</v>
      </c>
      <c r="C13" s="34">
        <f>SUM(C9,C10,-C11,C12)</f>
        <v>155358</v>
      </c>
      <c r="D13" s="34">
        <f t="shared" ref="D13:I13" si="0">SUM(D9,D10,-D11,D12)</f>
        <v>4350981</v>
      </c>
      <c r="E13" s="34">
        <f>SUM(E9,E10,-E11,E12)</f>
        <v>4951906</v>
      </c>
      <c r="F13" s="34">
        <f t="shared" si="0"/>
        <v>0</v>
      </c>
      <c r="G13" s="34">
        <f>SUM(G9,G10,-G11,G12)</f>
        <v>0</v>
      </c>
      <c r="H13" s="34">
        <f t="shared" si="0"/>
        <v>33</v>
      </c>
      <c r="I13" s="34">
        <f t="shared" si="0"/>
        <v>201453</v>
      </c>
      <c r="J13" s="34">
        <f>SUM(J9,J10,-J11,J12)</f>
        <v>0</v>
      </c>
      <c r="K13" s="33">
        <f>SUM(C13:J13)</f>
        <v>9659731</v>
      </c>
    </row>
    <row r="14" spans="1:13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f>DHM_2013!C18</f>
        <v>0</v>
      </c>
      <c r="D15" s="32">
        <v>1036065</v>
      </c>
      <c r="E15" s="32">
        <v>3560918</v>
      </c>
      <c r="F15" s="32">
        <f>DHM_2013!F18</f>
        <v>0</v>
      </c>
      <c r="G15" s="32">
        <f>DHM_2013!G18</f>
        <v>0</v>
      </c>
      <c r="H15" s="32">
        <v>33</v>
      </c>
      <c r="I15" s="32">
        <f>DHM_2013!I18</f>
        <v>0</v>
      </c>
      <c r="J15" s="32">
        <f>DHM_2013!J18</f>
        <v>0</v>
      </c>
      <c r="K15" s="33">
        <f>SUM(C15:J15)</f>
        <v>4597016</v>
      </c>
    </row>
    <row r="16" spans="1:13" x14ac:dyDescent="0.25">
      <c r="A16" s="41"/>
      <c r="B16" s="15" t="s">
        <v>6</v>
      </c>
      <c r="C16" s="32">
        <v>0</v>
      </c>
      <c r="D16" s="32">
        <v>16416</v>
      </c>
      <c r="E16" s="32">
        <v>118782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135198</v>
      </c>
      <c r="M16" s="19"/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51702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51702</v>
      </c>
    </row>
    <row r="18" spans="1:11" x14ac:dyDescent="0.25">
      <c r="A18" s="41"/>
      <c r="B18" s="16" t="s">
        <v>14</v>
      </c>
      <c r="C18" s="34">
        <f>SUM(C15,C16,-C17)</f>
        <v>0</v>
      </c>
      <c r="D18" s="34">
        <f t="shared" ref="D18:G18" si="1">SUM(D15,D16,-D17)</f>
        <v>1052481</v>
      </c>
      <c r="E18" s="34">
        <f t="shared" si="1"/>
        <v>3627998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33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4680512</v>
      </c>
    </row>
    <row r="19" spans="1:11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25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>SUM(C9,-C15,-C20)</f>
        <v>155358</v>
      </c>
      <c r="D25" s="37">
        <f t="shared" ref="D25:J25" si="6">SUM(D9,-D15,-D20)</f>
        <v>3314916</v>
      </c>
      <c r="E25" s="37">
        <f t="shared" si="6"/>
        <v>1423384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5523</v>
      </c>
      <c r="J25" s="37">
        <f t="shared" si="6"/>
        <v>0</v>
      </c>
      <c r="K25" s="33">
        <f>SUM(C25:J25)</f>
        <v>4899181</v>
      </c>
    </row>
    <row r="26" spans="1:11" x14ac:dyDescent="0.25">
      <c r="A26" s="41"/>
      <c r="B26" s="16" t="s">
        <v>14</v>
      </c>
      <c r="C26" s="34">
        <f>SUM(C13,-C18,-C23)</f>
        <v>155358</v>
      </c>
      <c r="D26" s="34">
        <f t="shared" ref="D26:J26" si="7">SUM(D13,-D18,-D23)</f>
        <v>3298500</v>
      </c>
      <c r="E26" s="34">
        <f t="shared" si="7"/>
        <v>1323908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201453</v>
      </c>
      <c r="J26" s="34">
        <f t="shared" si="7"/>
        <v>0</v>
      </c>
      <c r="K26" s="38">
        <f>SUM(C26:J26)</f>
        <v>4979219</v>
      </c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B1" sqref="B1:K1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16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155358</v>
      </c>
      <c r="D9" s="32">
        <v>4350981</v>
      </c>
      <c r="E9" s="32">
        <v>4951906</v>
      </c>
      <c r="F9" s="32">
        <v>0</v>
      </c>
      <c r="G9" s="32">
        <v>0</v>
      </c>
      <c r="H9" s="32">
        <v>33</v>
      </c>
      <c r="I9" s="32">
        <v>201453</v>
      </c>
      <c r="J9" s="39">
        <v>0</v>
      </c>
      <c r="K9" s="33">
        <f>SUM(C9:J9)</f>
        <v>9659731</v>
      </c>
    </row>
    <row r="10" spans="1:13" x14ac:dyDescent="0.25">
      <c r="A10" s="41"/>
      <c r="B10" s="15" t="s">
        <v>6</v>
      </c>
      <c r="C10" s="32">
        <v>0</v>
      </c>
      <c r="D10" s="32">
        <v>191160</v>
      </c>
      <c r="E10" s="32">
        <v>11128</v>
      </c>
      <c r="F10" s="32">
        <v>0</v>
      </c>
      <c r="G10" s="32">
        <v>0</v>
      </c>
      <c r="H10" s="32">
        <v>0</v>
      </c>
      <c r="I10" s="32">
        <v>16890</v>
      </c>
      <c r="J10" s="39">
        <v>0</v>
      </c>
      <c r="K10" s="33">
        <f>SUM(C10:J10)</f>
        <v>219178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39872</v>
      </c>
      <c r="F11" s="32">
        <v>0</v>
      </c>
      <c r="G11" s="32">
        <v>0</v>
      </c>
      <c r="H11" s="32">
        <v>0</v>
      </c>
      <c r="I11" s="32">
        <v>202288</v>
      </c>
      <c r="J11" s="39">
        <v>0</v>
      </c>
      <c r="K11" s="33">
        <f>SUM(C11:J11)</f>
        <v>242160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155358</v>
      </c>
      <c r="D13" s="34">
        <f t="shared" ref="D13:I13" si="0">SUM(D9,D10,-D11,D12)</f>
        <v>4542141</v>
      </c>
      <c r="E13" s="34">
        <f t="shared" si="0"/>
        <v>4923162</v>
      </c>
      <c r="F13" s="34">
        <f t="shared" si="0"/>
        <v>0</v>
      </c>
      <c r="G13" s="34">
        <f>SUM(G9,G10,-G11,G12)</f>
        <v>0</v>
      </c>
      <c r="H13" s="34">
        <f t="shared" si="0"/>
        <v>33</v>
      </c>
      <c r="I13" s="34">
        <f t="shared" si="0"/>
        <v>16055</v>
      </c>
      <c r="J13" s="34">
        <f>SUM(J9,J10,-J11,J12)</f>
        <v>0</v>
      </c>
      <c r="K13" s="33">
        <f>SUM(C13:J13)</f>
        <v>9636749</v>
      </c>
    </row>
    <row r="14" spans="1:13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1052481</v>
      </c>
      <c r="E15" s="32">
        <v>3627998</v>
      </c>
      <c r="F15" s="32">
        <v>0</v>
      </c>
      <c r="G15" s="32">
        <v>0</v>
      </c>
      <c r="H15" s="32">
        <v>33</v>
      </c>
      <c r="I15" s="32">
        <v>0</v>
      </c>
      <c r="J15" s="32">
        <v>0</v>
      </c>
      <c r="K15" s="33">
        <f>SUM(C15:J15)</f>
        <v>4680512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16502</v>
      </c>
      <c r="E16" s="32">
        <v>112401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128903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39872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39872</v>
      </c>
    </row>
    <row r="18" spans="1:11" s="3" customFormat="1" x14ac:dyDescent="0.25">
      <c r="A18" s="41"/>
      <c r="B18" s="30" t="s">
        <v>14</v>
      </c>
      <c r="C18" s="34">
        <f>SUM(C15,C16,-C17)</f>
        <v>0</v>
      </c>
      <c r="D18" s="34">
        <f t="shared" ref="D18:J18" si="1">SUM(D15,D16,-D17)</f>
        <v>1068983</v>
      </c>
      <c r="E18" s="34">
        <f t="shared" si="1"/>
        <v>3700527</v>
      </c>
      <c r="F18" s="34">
        <f t="shared" si="1"/>
        <v>0</v>
      </c>
      <c r="G18" s="34">
        <f t="shared" si="1"/>
        <v>0</v>
      </c>
      <c r="H18" s="34">
        <f t="shared" si="1"/>
        <v>33</v>
      </c>
      <c r="I18" s="34">
        <f t="shared" si="1"/>
        <v>0</v>
      </c>
      <c r="J18" s="34">
        <f t="shared" si="1"/>
        <v>0</v>
      </c>
      <c r="K18" s="33">
        <f>SUM(C18:J18)</f>
        <v>4769543</v>
      </c>
    </row>
    <row r="19" spans="1:1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25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 t="shared" ref="C25:J25" si="3">SUM(C9,-C15,-C20)</f>
        <v>155358</v>
      </c>
      <c r="D25" s="37">
        <f t="shared" si="3"/>
        <v>3298500</v>
      </c>
      <c r="E25" s="37">
        <f>SUM(E9,-E15,-E20)</f>
        <v>1323908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201453</v>
      </c>
      <c r="J25" s="37">
        <f t="shared" si="3"/>
        <v>0</v>
      </c>
      <c r="K25" s="33">
        <f>SUM(C25:J25)</f>
        <v>4979219</v>
      </c>
    </row>
    <row r="26" spans="1:11" x14ac:dyDescent="0.25">
      <c r="A26" s="41"/>
      <c r="B26" s="16" t="s">
        <v>14</v>
      </c>
      <c r="C26" s="34">
        <f t="shared" ref="C26:H26" si="4">SUM(C13,-C18,-C23)</f>
        <v>155358</v>
      </c>
      <c r="D26" s="34">
        <f>SUM(D13,-D18,-D23)</f>
        <v>3473158</v>
      </c>
      <c r="E26" s="34">
        <f t="shared" si="4"/>
        <v>1222635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16055</v>
      </c>
      <c r="J26" s="34">
        <f>SUM(J13,-J18,-J23)</f>
        <v>0</v>
      </c>
      <c r="K26" s="38">
        <f>SUM(C26:J26)</f>
        <v>4867206</v>
      </c>
    </row>
    <row r="27" spans="1:11" ht="22.5" customHeight="1" x14ac:dyDescent="0.25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25">
      <c r="A28" s="41"/>
    </row>
    <row r="29" spans="1:11" x14ac:dyDescent="0.25">
      <c r="A29" s="41"/>
    </row>
    <row r="30" spans="1:11" x14ac:dyDescent="0.25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D10" sqref="D10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41">
        <v>17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2500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2500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2500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2500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 t="shared" ref="C20:J20" si="5">SUM(C9,-C15)</f>
        <v>0</v>
      </c>
      <c r="D20" s="37">
        <f t="shared" si="5"/>
        <v>2500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2500</v>
      </c>
    </row>
    <row r="21" spans="1:11" x14ac:dyDescent="0.25">
      <c r="A21" s="41"/>
      <c r="B21" s="16" t="s">
        <v>14</v>
      </c>
      <c r="C21" s="34">
        <f t="shared" ref="C21:J21" si="6">SUM(C13,-C18)</f>
        <v>0</v>
      </c>
      <c r="D21" s="34">
        <f t="shared" si="6"/>
        <v>2500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2500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Normal="100" workbookViewId="0">
      <selection activeCell="B5" sqref="B5:B6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 x14ac:dyDescent="0.25">
      <c r="A1" s="41">
        <v>18</v>
      </c>
      <c r="B1" s="45" t="s">
        <v>54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2500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2500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2500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2500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>SUM(C9,-C15)</f>
        <v>0</v>
      </c>
      <c r="D20" s="37">
        <f t="shared" ref="D20:J20" si="2">SUM(D9,-D15)</f>
        <v>2500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2500</v>
      </c>
    </row>
    <row r="21" spans="1:11" x14ac:dyDescent="0.25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x14ac:dyDescent="0.25">
      <c r="A24" s="41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DNM_2012</vt:lpstr>
      <vt:lpstr>DNM_2013</vt:lpstr>
      <vt:lpstr>DHM_2012</vt:lpstr>
      <vt:lpstr>DHM_2013</vt:lpstr>
      <vt:lpstr>DFM_2012</vt:lpstr>
      <vt:lpstr>DFM_2013</vt:lpstr>
      <vt:lpstr>DFM_2013!_MailAutoSig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LevickaIng</cp:lastModifiedBy>
  <cp:lastPrinted>2013-03-15T16:00:36Z</cp:lastPrinted>
  <dcterms:created xsi:type="dcterms:W3CDTF">2011-11-04T12:05:36Z</dcterms:created>
  <dcterms:modified xsi:type="dcterms:W3CDTF">2014-06-30T15:40:51Z</dcterms:modified>
</cp:coreProperties>
</file>