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1700" windowHeight="6030"/>
  </bookViews>
  <sheets>
    <sheet name="Súčtový " sheetId="6" r:id="rId1"/>
  </sheets>
  <calcPr calcId="125725"/>
</workbook>
</file>

<file path=xl/calcChain.xml><?xml version="1.0" encoding="utf-8"?>
<calcChain xmlns="http://schemas.openxmlformats.org/spreadsheetml/2006/main">
  <c r="B8" i="6"/>
  <c r="B25" s="1"/>
  <c r="B37" s="1"/>
  <c r="B44" s="1"/>
  <c r="B64" s="1"/>
  <c r="B16"/>
  <c r="B31"/>
  <c r="B27"/>
  <c r="B39"/>
  <c r="B48"/>
  <c r="B54"/>
  <c r="B62" s="1"/>
  <c r="B58" s="1"/>
  <c r="B88"/>
  <c r="C75"/>
  <c r="C66" s="1"/>
  <c r="C72"/>
  <c r="C68"/>
  <c r="C58"/>
  <c r="C16"/>
  <c r="C25" s="1"/>
  <c r="C34"/>
  <c r="C35"/>
  <c r="C31" s="1"/>
  <c r="C27"/>
  <c r="C39"/>
  <c r="C54"/>
  <c r="C48"/>
  <c r="C62" s="1"/>
  <c r="C88"/>
  <c r="C37" l="1"/>
  <c r="C44" s="1"/>
  <c r="C64" s="1"/>
  <c r="C83" s="1"/>
  <c r="C89" s="1"/>
  <c r="B89"/>
  <c r="B83"/>
  <c r="B75"/>
  <c r="B72"/>
  <c r="B68"/>
  <c r="B66"/>
</calcChain>
</file>

<file path=xl/sharedStrings.xml><?xml version="1.0" encoding="utf-8"?>
<sst xmlns="http://schemas.openxmlformats.org/spreadsheetml/2006/main" count="68" uniqueCount="65">
  <si>
    <t xml:space="preserve">A.         Peňažné toky zo základných podnikateľských činností                                                        </t>
  </si>
  <si>
    <t xml:space="preserve">B.          Peňažné toky z investičnej činnosti                                                                                    </t>
  </si>
  <si>
    <t xml:space="preserve"> </t>
  </si>
  <si>
    <t>D.          Peňažné toky z finančných činností</t>
  </si>
  <si>
    <t xml:space="preserve">S.           Zisk z bežnej činnosti pred zdanením   </t>
  </si>
  <si>
    <t xml:space="preserve">A.1.        Nepeňažné operácie                                         </t>
  </si>
  <si>
    <t xml:space="preserve">A.1.1.     Odpis stálych aktív                                                           </t>
  </si>
  <si>
    <t xml:space="preserve">A.1.5.     Zmena stavu rezerv                                                                                      </t>
  </si>
  <si>
    <t xml:space="preserve">A.1.6.     Zmena stavu časového rozlíšenia účtov  aktív                                                </t>
  </si>
  <si>
    <t xml:space="preserve">A.1.7.     Zmena stavu časového rozlíšenia účtov pasív     </t>
  </si>
  <si>
    <t xml:space="preserve">A.2.        Zmena stavu pracovného kapitálu              </t>
  </si>
  <si>
    <t xml:space="preserve">A.2.1.     Zmena stavu pohľadávok zo základných podnikateľských činností              </t>
  </si>
  <si>
    <t xml:space="preserve">A.2.3.     Zmena stavu zásob                                                                                                      </t>
  </si>
  <si>
    <t xml:space="preserve">A.3.        Úroky účtované do nákladov                                                                       </t>
  </si>
  <si>
    <t xml:space="preserve">A.4.        Úroky účtované do výnosov                                                       </t>
  </si>
  <si>
    <t xml:space="preserve">A*          Hospodársky výsledok z bežnej činnosti upravený o nepeňažné operácie       </t>
  </si>
  <si>
    <t xml:space="preserve">A.5.        Položky vylúčené zo základných podnikateľských činností       </t>
  </si>
  <si>
    <t xml:space="preserve">A.6.        Špecifické položky         </t>
  </si>
  <si>
    <t xml:space="preserve">A**        Peňažné toky pred alternatívne vykazovaným položkami               </t>
  </si>
  <si>
    <t xml:space="preserve">A.7.1.      Prijaté úroky                                                     </t>
  </si>
  <si>
    <t xml:space="preserve">A.7.2.      Platené úroky                                                                    </t>
  </si>
  <si>
    <t xml:space="preserve">A***     Čistý peňažný tok zo základných podnikateľských činností     </t>
  </si>
  <si>
    <t xml:space="preserve">B.1.         Výdavky spojené s obstaraním stálych aktív         </t>
  </si>
  <si>
    <t xml:space="preserve">B.1.2.      Obstaranie dlhodobého hmotného  majetku                                      </t>
  </si>
  <si>
    <t xml:space="preserve">B.2.         Príjmy z predaja stálych aktív                                                     </t>
  </si>
  <si>
    <t xml:space="preserve">B***      Čistý peňažný tok z investičných  činností                                                                </t>
  </si>
  <si>
    <t xml:space="preserve">C.         Čistý peňažný tok po financovaní investícií                                                  </t>
  </si>
  <si>
    <t xml:space="preserve">E.1.         Kurzové straty                                                                                                                 </t>
  </si>
  <si>
    <t xml:space="preserve">E.2.         Kurzové zisky                                                                                                      </t>
  </si>
  <si>
    <t xml:space="preserve">F.         Zmena stavu peňažných prostriedkov a peňažných ekvivalentov         </t>
  </si>
  <si>
    <t xml:space="preserve">A.5.2.     Ostatné položky vylúčené zo základných podnikateľských aktivít                                 </t>
  </si>
  <si>
    <t xml:space="preserve">A.7.         Alternatívne položky                                                        </t>
  </si>
  <si>
    <t>Kontrolný riadok:</t>
  </si>
  <si>
    <t xml:space="preserve">B.1.1.      Obstaranie dlhodobého nehmotného  majetku                                      </t>
  </si>
  <si>
    <t>podpis štatutárneho orgánu</t>
  </si>
  <si>
    <t xml:space="preserve">A.1.8.     Zmena stavu opravných položiek                            </t>
  </si>
  <si>
    <t xml:space="preserve">A.6.1.     Zaplatená daň z príjmov právnických osôb                                                                          </t>
  </si>
  <si>
    <t xml:space="preserve">A.7.3.      Vyplatené dividendy                                                                                           </t>
  </si>
  <si>
    <t xml:space="preserve">B.2.1.      Príjmy z predaja dlhodobého hmotného majetku                       </t>
  </si>
  <si>
    <t xml:space="preserve">D.1.        Zmeny stavu dlhodobých záväzkov                                                                                </t>
  </si>
  <si>
    <t xml:space="preserve">D.1.1.     Príjmy z prijatých úverov  od finanč. inšitúcií                         </t>
  </si>
  <si>
    <t>A.6.8.     Príjmy zo splácania úverov a pôžičiek</t>
  </si>
  <si>
    <t xml:space="preserve">B.1.3.      Obstaranie dlhodobého hmotného  majetku                                      </t>
  </si>
  <si>
    <t xml:space="preserve">B.1.4.      Zmena stavu záväzkov vzniknutých v súvislosti s obstarávaním DM    </t>
  </si>
  <si>
    <t xml:space="preserve">B.2.2.      Príjmy z predaja dlhodobého finančného majetku                       </t>
  </si>
  <si>
    <t xml:space="preserve">D.1.5.     Príjmy z ostatných záväzkov z fin.činnosti                                      </t>
  </si>
  <si>
    <t xml:space="preserve">D.4.4.     Ostatné položky ovplyvňujúce peňažné toky fin.činn.                                 </t>
  </si>
  <si>
    <t xml:space="preserve">H.         Stav peňažných prostriedkov a peňažných ekvivalentov k 31.12.      </t>
  </si>
  <si>
    <t>G.         Stav peňažných prostriedkov a peňažných ekvivalentov k 1.1.</t>
  </si>
  <si>
    <t>E.         Výsledkové kurzové rozdiely vyčíslené k 31.12.</t>
  </si>
  <si>
    <t xml:space="preserve">   Zmena stavu peňažn.prostriedkov a ekvivalentov H - G:</t>
  </si>
  <si>
    <t xml:space="preserve">A.2.2.     Zmena stavu krátkodobých záväzkov zo základných podn.činností          </t>
  </si>
  <si>
    <t>v tis. SKK</t>
  </si>
  <si>
    <t>A.6.3.     Príjmy mimor. charakteru vzťahujúce sa na zák.podn.činnosti</t>
  </si>
  <si>
    <t>A.6.3.     Výdavky mimor. charakteru vzťahujúce sa na zák.podn.činnosti</t>
  </si>
  <si>
    <t xml:space="preserve">B.4.         Peňažné toky z úverov a pôžičiek                                                     </t>
  </si>
  <si>
    <t xml:space="preserve">D.2.2.     Príjmy z rôznych ďalších vkladov od majiteľov                                  </t>
  </si>
  <si>
    <t xml:space="preserve">D.2.        Peňažné toky v oblasti vlastného imania                                                                              </t>
  </si>
  <si>
    <t xml:space="preserve">D.4.        Alternatívne vykazované položky                                                                          </t>
  </si>
  <si>
    <t>B.4.2       Výdavky na splácanie úverov a pôžičiek od spriaznených osôb</t>
  </si>
  <si>
    <t xml:space="preserve">A.1.10.    Nárok na podiely na zisku a dividendy                            </t>
  </si>
  <si>
    <t xml:space="preserve">A.5.1.2.   Zisk/strata z predaja stálych aktív                                 </t>
  </si>
  <si>
    <t>FARMA FRESH SLOVAKIA, s.r.o., Seredská 247/4012, 917 05  Trnava</t>
  </si>
  <si>
    <t>Výkaz peňažných tokov k 31.12.2013 v EUR</t>
  </si>
  <si>
    <t>V Trnava, dňa 30.06.2014</t>
  </si>
</sst>
</file>

<file path=xl/styles.xml><?xml version="1.0" encoding="utf-8"?>
<styleSheet xmlns="http://schemas.openxmlformats.org/spreadsheetml/2006/main">
  <fonts count="22">
    <font>
      <sz val="10"/>
      <name val="Arial CE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7"/>
      <color indexed="10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10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4"/>
      <name val="Arial"/>
      <family val="2"/>
    </font>
    <font>
      <sz val="10"/>
      <color indexed="9"/>
      <name val="Times New Roman"/>
      <family val="1"/>
    </font>
    <font>
      <b/>
      <sz val="10"/>
      <color indexed="9"/>
      <name val="Times New Roman"/>
      <family val="1"/>
    </font>
    <font>
      <sz val="10"/>
      <color indexed="9"/>
      <name val="Times New Roman"/>
      <family val="1"/>
      <charset val="238"/>
    </font>
    <font>
      <b/>
      <sz val="10"/>
      <color indexed="9"/>
      <name val="Times New Roman"/>
      <family val="1"/>
      <charset val="238"/>
    </font>
    <font>
      <sz val="7"/>
      <color indexed="9"/>
      <name val="Times New Roman"/>
      <family val="1"/>
    </font>
    <font>
      <b/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5" fillId="0" borderId="0" xfId="0" applyFont="1" applyAlignment="1">
      <alignment horizontal="justify"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3" fontId="2" fillId="0" borderId="0" xfId="0" applyNumberFormat="1" applyFont="1" applyFill="1"/>
    <xf numFmtId="3" fontId="1" fillId="0" borderId="0" xfId="0" applyNumberFormat="1" applyFont="1" applyFill="1"/>
    <xf numFmtId="3" fontId="6" fillId="0" borderId="0" xfId="0" applyNumberFormat="1" applyFont="1" applyFill="1"/>
    <xf numFmtId="0" fontId="2" fillId="0" borderId="0" xfId="0" applyFont="1" applyFill="1"/>
    <xf numFmtId="0" fontId="10" fillId="0" borderId="0" xfId="0" applyFont="1" applyAlignment="1">
      <alignment wrapText="1"/>
    </xf>
    <xf numFmtId="0" fontId="9" fillId="0" borderId="0" xfId="0" applyFont="1"/>
    <xf numFmtId="0" fontId="11" fillId="0" borderId="0" xfId="0" applyFont="1" applyAlignment="1">
      <alignment horizontal="justify" wrapText="1"/>
    </xf>
    <xf numFmtId="3" fontId="8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0" fontId="14" fillId="0" borderId="0" xfId="0" applyFont="1"/>
    <xf numFmtId="3" fontId="2" fillId="0" borderId="0" xfId="0" applyNumberFormat="1" applyFont="1"/>
    <xf numFmtId="0" fontId="16" fillId="0" borderId="0" xfId="0" applyFont="1" applyFill="1"/>
    <xf numFmtId="3" fontId="17" fillId="0" borderId="0" xfId="0" applyNumberFormat="1" applyFont="1" applyFill="1"/>
    <xf numFmtId="3" fontId="16" fillId="0" borderId="0" xfId="0" applyNumberFormat="1" applyFont="1" applyFill="1"/>
    <xf numFmtId="3" fontId="18" fillId="0" borderId="0" xfId="0" applyNumberFormat="1" applyFont="1" applyFill="1"/>
    <xf numFmtId="3" fontId="19" fillId="0" borderId="0" xfId="0" applyNumberFormat="1" applyFont="1" applyFill="1"/>
    <xf numFmtId="3" fontId="20" fillId="0" borderId="0" xfId="0" applyNumberFormat="1" applyFont="1" applyFill="1"/>
    <xf numFmtId="3" fontId="16" fillId="0" borderId="0" xfId="0" applyNumberFormat="1" applyFont="1" applyFill="1" applyBorder="1"/>
    <xf numFmtId="3" fontId="2" fillId="0" borderId="0" xfId="0" applyNumberFormat="1" applyFont="1" applyFill="1" applyBorder="1"/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justify" wrapText="1"/>
    </xf>
    <xf numFmtId="0" fontId="4" fillId="0" borderId="0" xfId="0" applyFont="1" applyFill="1" applyAlignment="1">
      <alignment horizontal="justify" wrapText="1"/>
    </xf>
    <xf numFmtId="0" fontId="3" fillId="0" borderId="0" xfId="0" applyFont="1" applyFill="1" applyAlignment="1">
      <alignment horizontal="justify" wrapText="1"/>
    </xf>
    <xf numFmtId="0" fontId="5" fillId="0" borderId="0" xfId="0" applyFont="1" applyFill="1" applyAlignment="1">
      <alignment horizontal="justify" wrapText="1"/>
    </xf>
    <xf numFmtId="0" fontId="13" fillId="0" borderId="0" xfId="0" applyFont="1" applyFill="1" applyAlignment="1">
      <alignment horizontal="justify" wrapText="1"/>
    </xf>
    <xf numFmtId="0" fontId="3" fillId="0" borderId="1" xfId="0" applyFont="1" applyFill="1" applyBorder="1" applyAlignment="1">
      <alignment wrapText="1"/>
    </xf>
    <xf numFmtId="14" fontId="21" fillId="0" borderId="1" xfId="0" applyNumberFormat="1" applyFont="1" applyFill="1" applyBorder="1" applyAlignment="1">
      <alignment horizontal="right"/>
    </xf>
    <xf numFmtId="14" fontId="12" fillId="0" borderId="1" xfId="0" applyNumberFormat="1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15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abSelected="1" zoomScale="115" zoomScaleNormal="115" workbookViewId="0">
      <selection activeCell="A2" sqref="A2:C2"/>
    </sheetView>
  </sheetViews>
  <sheetFormatPr defaultColWidth="9.28515625" defaultRowHeight="12.75"/>
  <cols>
    <col min="1" max="1" width="64" style="4" customWidth="1"/>
    <col min="2" max="2" width="14.5703125" style="24" hidden="1" customWidth="1"/>
    <col min="3" max="3" width="23.85546875" style="11" customWidth="1"/>
    <col min="4" max="16384" width="9.28515625" style="1"/>
  </cols>
  <sheetData>
    <row r="1" spans="1:7" ht="13.5" customHeight="1">
      <c r="A1" s="30" t="s">
        <v>62</v>
      </c>
      <c r="B1" s="22"/>
      <c r="C1" s="14"/>
    </row>
    <row r="2" spans="1:7" ht="35.25" customHeight="1">
      <c r="A2" s="41" t="s">
        <v>63</v>
      </c>
      <c r="B2" s="41"/>
      <c r="C2" s="41"/>
    </row>
    <row r="3" spans="1:7" ht="15" thickBot="1">
      <c r="A3" s="36"/>
      <c r="B3" s="37">
        <v>39813</v>
      </c>
      <c r="C3" s="38">
        <v>41639</v>
      </c>
    </row>
    <row r="4" spans="1:7" ht="13.5" thickTop="1">
      <c r="A4" s="31" t="s">
        <v>0</v>
      </c>
      <c r="B4" s="24" t="s">
        <v>52</v>
      </c>
      <c r="G4" s="1" t="s">
        <v>2</v>
      </c>
    </row>
    <row r="5" spans="1:7">
      <c r="A5" s="32"/>
    </row>
    <row r="6" spans="1:7" s="2" customFormat="1">
      <c r="A6" s="32" t="s">
        <v>4</v>
      </c>
      <c r="B6" s="23">
        <v>64591</v>
      </c>
      <c r="C6" s="12">
        <v>173042</v>
      </c>
    </row>
    <row r="7" spans="1:7" s="2" customFormat="1">
      <c r="A7" s="32"/>
      <c r="B7" s="23"/>
      <c r="C7" s="12"/>
    </row>
    <row r="8" spans="1:7" s="2" customFormat="1">
      <c r="A8" s="32" t="s">
        <v>5</v>
      </c>
      <c r="B8" s="23">
        <f>SUM(B9:B13)</f>
        <v>31014</v>
      </c>
      <c r="C8" s="12">
        <v>221460</v>
      </c>
    </row>
    <row r="9" spans="1:7">
      <c r="A9" s="33" t="s">
        <v>6</v>
      </c>
      <c r="B9" s="24">
        <v>30532</v>
      </c>
      <c r="C9" s="11">
        <v>154640</v>
      </c>
    </row>
    <row r="10" spans="1:7">
      <c r="A10" s="33" t="s">
        <v>7</v>
      </c>
      <c r="B10" s="24">
        <v>-1102</v>
      </c>
      <c r="C10" s="11">
        <v>60390</v>
      </c>
    </row>
    <row r="11" spans="1:7">
      <c r="A11" s="33" t="s">
        <v>8</v>
      </c>
      <c r="B11" s="24">
        <v>1849</v>
      </c>
      <c r="C11" s="11">
        <v>-1152</v>
      </c>
    </row>
    <row r="12" spans="1:7">
      <c r="A12" s="33" t="s">
        <v>9</v>
      </c>
      <c r="B12" s="24">
        <v>-265</v>
      </c>
      <c r="C12" s="11">
        <v>0</v>
      </c>
    </row>
    <row r="13" spans="1:7">
      <c r="A13" s="33" t="s">
        <v>35</v>
      </c>
      <c r="C13" s="11">
        <v>7582</v>
      </c>
    </row>
    <row r="14" spans="1:7">
      <c r="A14" s="33" t="s">
        <v>60</v>
      </c>
    </row>
    <row r="15" spans="1:7">
      <c r="A15" s="33"/>
    </row>
    <row r="16" spans="1:7" s="2" customFormat="1">
      <c r="A16" s="32" t="s">
        <v>10</v>
      </c>
      <c r="B16" s="23">
        <f>SUM(B17:B19)</f>
        <v>-36020</v>
      </c>
      <c r="C16" s="12">
        <f>SUM(C17:C19)</f>
        <v>257839</v>
      </c>
    </row>
    <row r="17" spans="1:4">
      <c r="A17" s="33" t="s">
        <v>11</v>
      </c>
      <c r="B17" s="24">
        <v>10549</v>
      </c>
      <c r="C17" s="11">
        <v>-837762</v>
      </c>
    </row>
    <row r="18" spans="1:4" ht="24.75" customHeight="1">
      <c r="A18" s="33" t="s">
        <v>51</v>
      </c>
      <c r="B18" s="24">
        <v>-86897</v>
      </c>
      <c r="C18" s="11">
        <v>1099483</v>
      </c>
    </row>
    <row r="19" spans="1:4">
      <c r="A19" s="33" t="s">
        <v>12</v>
      </c>
      <c r="B19" s="24">
        <v>40328</v>
      </c>
      <c r="C19" s="11">
        <v>-3882</v>
      </c>
    </row>
    <row r="20" spans="1:4">
      <c r="A20" s="33"/>
    </row>
    <row r="21" spans="1:4">
      <c r="A21" s="32" t="s">
        <v>13</v>
      </c>
      <c r="B21" s="23">
        <v>9271</v>
      </c>
      <c r="C21" s="12">
        <v>66113</v>
      </c>
    </row>
    <row r="22" spans="1:4">
      <c r="A22" s="33"/>
      <c r="B22" s="23"/>
      <c r="C22" s="12"/>
    </row>
    <row r="23" spans="1:4">
      <c r="A23" s="32" t="s">
        <v>14</v>
      </c>
      <c r="B23" s="23">
        <v>-41</v>
      </c>
      <c r="C23" s="12">
        <v>-2334</v>
      </c>
    </row>
    <row r="24" spans="1:4">
      <c r="A24" s="33"/>
    </row>
    <row r="25" spans="1:4" s="2" customFormat="1">
      <c r="A25" s="34" t="s">
        <v>15</v>
      </c>
      <c r="B25" s="23">
        <f>B6+B8+B16+B21+B23</f>
        <v>68815</v>
      </c>
      <c r="C25" s="12">
        <f>C6+C8+C16+C21+C23</f>
        <v>716120</v>
      </c>
    </row>
    <row r="26" spans="1:4">
      <c r="A26" s="34"/>
    </row>
    <row r="27" spans="1:4" s="2" customFormat="1">
      <c r="A27" s="32" t="s">
        <v>16</v>
      </c>
      <c r="B27" s="23">
        <f>SUM(B28:B29)</f>
        <v>-5355</v>
      </c>
      <c r="C27" s="12">
        <f>SUM(C28:C29)</f>
        <v>1918</v>
      </c>
    </row>
    <row r="28" spans="1:4">
      <c r="A28" s="33" t="s">
        <v>61</v>
      </c>
      <c r="B28" s="24">
        <v>-5355</v>
      </c>
      <c r="C28" s="11">
        <v>1918</v>
      </c>
    </row>
    <row r="29" spans="1:4">
      <c r="A29" s="33" t="s">
        <v>30</v>
      </c>
      <c r="C29" s="11" t="s">
        <v>2</v>
      </c>
      <c r="D29" s="21"/>
    </row>
    <row r="30" spans="1:4">
      <c r="A30" s="33"/>
    </row>
    <row r="31" spans="1:4" s="2" customFormat="1">
      <c r="A31" s="32" t="s">
        <v>17</v>
      </c>
      <c r="B31" s="23">
        <f>SUM(B32:B35)</f>
        <v>-73594</v>
      </c>
      <c r="C31" s="12">
        <f>SUM(C32:C35)</f>
        <v>47152</v>
      </c>
    </row>
    <row r="32" spans="1:4">
      <c r="A32" s="33" t="s">
        <v>36</v>
      </c>
      <c r="B32" s="24">
        <v>-12341</v>
      </c>
      <c r="C32" s="11">
        <v>47152</v>
      </c>
    </row>
    <row r="33" spans="1:3">
      <c r="A33" s="33" t="s">
        <v>41</v>
      </c>
      <c r="B33" s="24">
        <v>-61253</v>
      </c>
      <c r="C33" s="11">
        <v>0</v>
      </c>
    </row>
    <row r="34" spans="1:3">
      <c r="A34" s="33" t="s">
        <v>53</v>
      </c>
      <c r="C34" s="11">
        <f>B34*1000/30.126</f>
        <v>0</v>
      </c>
    </row>
    <row r="35" spans="1:3" ht="12.75" customHeight="1">
      <c r="A35" s="33" t="s">
        <v>54</v>
      </c>
      <c r="C35" s="11">
        <f>B35*1000/30.126</f>
        <v>0</v>
      </c>
    </row>
    <row r="36" spans="1:3">
      <c r="A36" s="33"/>
    </row>
    <row r="37" spans="1:3" s="2" customFormat="1">
      <c r="A37" s="34" t="s">
        <v>18</v>
      </c>
      <c r="B37" s="23">
        <f>B25+B31+B27</f>
        <v>-10134</v>
      </c>
      <c r="C37" s="12">
        <f>C25+C31+C27</f>
        <v>765190</v>
      </c>
    </row>
    <row r="38" spans="1:3">
      <c r="A38" s="33"/>
    </row>
    <row r="39" spans="1:3" s="2" customFormat="1">
      <c r="A39" s="32" t="s">
        <v>31</v>
      </c>
      <c r="B39" s="23">
        <f>SUM(B40:B42)</f>
        <v>-9230</v>
      </c>
      <c r="C39" s="12">
        <f>SUM(C40:C42)</f>
        <v>-63779</v>
      </c>
    </row>
    <row r="40" spans="1:3">
      <c r="A40" s="33" t="s">
        <v>19</v>
      </c>
      <c r="B40" s="24">
        <v>41</v>
      </c>
      <c r="C40" s="11">
        <v>2334</v>
      </c>
    </row>
    <row r="41" spans="1:3">
      <c r="A41" s="33" t="s">
        <v>20</v>
      </c>
      <c r="B41" s="24">
        <v>-9271</v>
      </c>
      <c r="C41" s="11">
        <v>-66113</v>
      </c>
    </row>
    <row r="42" spans="1:3">
      <c r="A42" s="33" t="s">
        <v>37</v>
      </c>
      <c r="C42" s="11">
        <v>0</v>
      </c>
    </row>
    <row r="43" spans="1:3">
      <c r="A43" s="33"/>
    </row>
    <row r="44" spans="1:3" s="2" customFormat="1">
      <c r="A44" s="32" t="s">
        <v>21</v>
      </c>
      <c r="B44" s="23">
        <f>B37+B39</f>
        <v>-19364</v>
      </c>
      <c r="C44" s="12">
        <f>C37+C39</f>
        <v>701411</v>
      </c>
    </row>
    <row r="45" spans="1:3">
      <c r="A45" s="33"/>
    </row>
    <row r="46" spans="1:3" s="2" customFormat="1">
      <c r="A46" s="31" t="s">
        <v>1</v>
      </c>
      <c r="B46" s="23"/>
      <c r="C46" s="12"/>
    </row>
    <row r="47" spans="1:3" s="2" customFormat="1">
      <c r="A47" s="32"/>
      <c r="B47" s="23"/>
      <c r="C47" s="12"/>
    </row>
    <row r="48" spans="1:3" s="2" customFormat="1">
      <c r="A48" s="32" t="s">
        <v>22</v>
      </c>
      <c r="B48" s="23">
        <f>SUM(B49:B52)</f>
        <v>-92518</v>
      </c>
      <c r="C48" s="12">
        <f>SUM(C49:C52)</f>
        <v>-2056503</v>
      </c>
    </row>
    <row r="49" spans="1:3">
      <c r="A49" s="33" t="s">
        <v>33</v>
      </c>
      <c r="B49" s="24">
        <v>786</v>
      </c>
      <c r="C49" s="11">
        <v>0</v>
      </c>
    </row>
    <row r="50" spans="1:3">
      <c r="A50" s="33" t="s">
        <v>23</v>
      </c>
      <c r="B50" s="24">
        <v>-93300</v>
      </c>
      <c r="C50" s="11">
        <v>-3331101</v>
      </c>
    </row>
    <row r="51" spans="1:3">
      <c r="A51" s="33" t="s">
        <v>42</v>
      </c>
      <c r="B51" s="24">
        <v>-4</v>
      </c>
      <c r="C51" s="11">
        <v>0</v>
      </c>
    </row>
    <row r="52" spans="1:3">
      <c r="A52" s="33" t="s">
        <v>43</v>
      </c>
      <c r="C52" s="11">
        <v>1274598</v>
      </c>
    </row>
    <row r="53" spans="1:3">
      <c r="A53" s="33"/>
    </row>
    <row r="54" spans="1:3" s="2" customFormat="1">
      <c r="A54" s="32" t="s">
        <v>24</v>
      </c>
      <c r="B54" s="23">
        <f>SUM(B55:B56)</f>
        <v>98374</v>
      </c>
      <c r="C54" s="12">
        <f>SUM(C55:C56)</f>
        <v>332592</v>
      </c>
    </row>
    <row r="55" spans="1:3">
      <c r="A55" s="33" t="s">
        <v>38</v>
      </c>
      <c r="B55" s="24">
        <v>98374</v>
      </c>
      <c r="C55" s="11">
        <v>332592</v>
      </c>
    </row>
    <row r="56" spans="1:3">
      <c r="A56" s="33" t="s">
        <v>44</v>
      </c>
      <c r="C56" s="11">
        <v>0</v>
      </c>
    </row>
    <row r="57" spans="1:3">
      <c r="A57" s="33" t="s">
        <v>2</v>
      </c>
    </row>
    <row r="58" spans="1:3" s="2" customFormat="1">
      <c r="A58" s="32" t="s">
        <v>55</v>
      </c>
      <c r="B58" s="23">
        <f>SUM(B62)</f>
        <v>5856</v>
      </c>
      <c r="C58" s="12">
        <f>+C59</f>
        <v>0</v>
      </c>
    </row>
    <row r="59" spans="1:3" s="20" customFormat="1">
      <c r="A59" s="35" t="s">
        <v>59</v>
      </c>
      <c r="B59" s="25"/>
      <c r="C59" s="11">
        <v>0</v>
      </c>
    </row>
    <row r="60" spans="1:3" s="2" customFormat="1">
      <c r="A60" s="32"/>
      <c r="B60" s="23"/>
      <c r="C60" s="12"/>
    </row>
    <row r="61" spans="1:3">
      <c r="A61" s="6"/>
    </row>
    <row r="62" spans="1:3" s="2" customFormat="1">
      <c r="A62" s="7" t="s">
        <v>25</v>
      </c>
      <c r="B62" s="23">
        <f>B48+B54</f>
        <v>5856</v>
      </c>
      <c r="C62" s="12">
        <f>C48+C54+C58</f>
        <v>-1723911</v>
      </c>
    </row>
    <row r="63" spans="1:3">
      <c r="A63" s="6"/>
    </row>
    <row r="64" spans="1:3" s="2" customFormat="1">
      <c r="A64" s="5" t="s">
        <v>26</v>
      </c>
      <c r="B64" s="23">
        <f>B44+B62</f>
        <v>-13508</v>
      </c>
      <c r="C64" s="12">
        <f>C44+C62</f>
        <v>-1022500</v>
      </c>
    </row>
    <row r="65" spans="1:3">
      <c r="A65" s="6" t="s">
        <v>2</v>
      </c>
    </row>
    <row r="66" spans="1:3" s="2" customFormat="1">
      <c r="A66" s="3" t="s">
        <v>3</v>
      </c>
      <c r="B66" s="23">
        <f ca="1">+B68+B72+B75</f>
        <v>-1825272</v>
      </c>
      <c r="C66" s="12">
        <f>+C68+C72+C75</f>
        <v>1214165</v>
      </c>
    </row>
    <row r="67" spans="1:3">
      <c r="A67" s="6"/>
    </row>
    <row r="68" spans="1:3" s="2" customFormat="1">
      <c r="A68" s="5" t="s">
        <v>39</v>
      </c>
      <c r="B68" s="23">
        <f ca="1">SUM(B69:B76)</f>
        <v>-76409</v>
      </c>
      <c r="C68" s="12">
        <f>SUM(C69:C70)</f>
        <v>1128060</v>
      </c>
    </row>
    <row r="69" spans="1:3">
      <c r="A69" s="6" t="s">
        <v>40</v>
      </c>
      <c r="B69" s="24">
        <v>-15608</v>
      </c>
      <c r="C69" s="11">
        <v>1025341</v>
      </c>
    </row>
    <row r="70" spans="1:3">
      <c r="A70" s="6" t="s">
        <v>45</v>
      </c>
      <c r="B70" s="24">
        <v>1390</v>
      </c>
      <c r="C70" s="11">
        <v>102719</v>
      </c>
    </row>
    <row r="71" spans="1:3">
      <c r="A71" s="6"/>
    </row>
    <row r="72" spans="1:3" s="2" customFormat="1">
      <c r="A72" s="5" t="s">
        <v>57</v>
      </c>
      <c r="B72" s="23">
        <f ca="1">SUM(B73:B80)</f>
        <v>-37473</v>
      </c>
      <c r="C72" s="12">
        <f>+C73</f>
        <v>0</v>
      </c>
    </row>
    <row r="73" spans="1:3">
      <c r="A73" s="6" t="s">
        <v>56</v>
      </c>
      <c r="B73" s="24">
        <v>2746</v>
      </c>
      <c r="C73" s="11">
        <v>0</v>
      </c>
    </row>
    <row r="74" spans="1:3">
      <c r="A74" s="6"/>
    </row>
    <row r="75" spans="1:3" s="2" customFormat="1">
      <c r="A75" s="5" t="s">
        <v>58</v>
      </c>
      <c r="B75" s="23">
        <f ca="1">SUM(B76:B83)</f>
        <v>-37473</v>
      </c>
      <c r="C75" s="12">
        <f>+C76</f>
        <v>86105</v>
      </c>
    </row>
    <row r="76" spans="1:3">
      <c r="A76" s="6" t="s">
        <v>46</v>
      </c>
      <c r="B76" s="24">
        <v>-27464</v>
      </c>
      <c r="C76" s="11">
        <v>86105</v>
      </c>
    </row>
    <row r="77" spans="1:3">
      <c r="A77" s="6"/>
    </row>
    <row r="78" spans="1:3" s="2" customFormat="1">
      <c r="A78" s="5" t="s">
        <v>49</v>
      </c>
      <c r="B78" s="23"/>
      <c r="C78" s="12">
        <v>0</v>
      </c>
    </row>
    <row r="79" spans="1:3">
      <c r="A79" s="6"/>
    </row>
    <row r="80" spans="1:3">
      <c r="A80" s="6" t="s">
        <v>27</v>
      </c>
      <c r="B80" s="24">
        <v>-12755</v>
      </c>
      <c r="C80" s="11">
        <v>0</v>
      </c>
    </row>
    <row r="81" spans="1:3">
      <c r="A81" s="6" t="s">
        <v>28</v>
      </c>
      <c r="B81" s="24">
        <v>16904</v>
      </c>
      <c r="C81" s="11">
        <v>0</v>
      </c>
    </row>
    <row r="82" spans="1:3">
      <c r="A82" s="6"/>
    </row>
    <row r="83" spans="1:3" s="2" customFormat="1" ht="13.5">
      <c r="A83" s="17" t="s">
        <v>29</v>
      </c>
      <c r="B83" s="23">
        <f ca="1">B64+B66++B78</f>
        <v>-209706</v>
      </c>
      <c r="C83" s="12">
        <f>C64+C66++C78</f>
        <v>191665</v>
      </c>
    </row>
    <row r="84" spans="1:3" s="2" customFormat="1">
      <c r="A84" s="7"/>
      <c r="B84" s="23"/>
      <c r="C84" s="12"/>
    </row>
    <row r="85" spans="1:3" s="2" customFormat="1">
      <c r="A85" s="3" t="s">
        <v>48</v>
      </c>
      <c r="B85" s="23">
        <v>53169</v>
      </c>
      <c r="C85" s="12">
        <v>81067</v>
      </c>
    </row>
    <row r="86" spans="1:3" s="2" customFormat="1">
      <c r="A86" s="3" t="s">
        <v>47</v>
      </c>
      <c r="B86" s="23">
        <v>4874</v>
      </c>
      <c r="C86" s="12">
        <v>272732</v>
      </c>
    </row>
    <row r="88" spans="1:3" s="16" customFormat="1">
      <c r="A88" s="15" t="s">
        <v>50</v>
      </c>
      <c r="B88" s="26">
        <f>B86-B85</f>
        <v>-48295</v>
      </c>
      <c r="C88" s="12">
        <f>C86-C85</f>
        <v>191665</v>
      </c>
    </row>
    <row r="89" spans="1:3" s="9" customFormat="1" ht="10.5">
      <c r="A89" s="8" t="s">
        <v>32</v>
      </c>
      <c r="B89" s="27">
        <f ca="1">B88-B83</f>
        <v>37473</v>
      </c>
      <c r="C89" s="13">
        <f>C88-C83</f>
        <v>0</v>
      </c>
    </row>
    <row r="92" spans="1:3">
      <c r="A92" s="10" t="s">
        <v>64</v>
      </c>
      <c r="B92" s="18"/>
      <c r="C92" s="1"/>
    </row>
    <row r="93" spans="1:3">
      <c r="A93" s="10"/>
      <c r="B93" s="19"/>
      <c r="C93" s="1"/>
    </row>
    <row r="95" spans="1:3">
      <c r="B95" s="28"/>
      <c r="C95" s="29"/>
    </row>
    <row r="96" spans="1:3">
      <c r="B96" s="39" t="s">
        <v>34</v>
      </c>
      <c r="C96" s="40"/>
    </row>
  </sheetData>
  <mergeCells count="2">
    <mergeCell ref="B96:C96"/>
    <mergeCell ref="A2:C2"/>
  </mergeCells>
  <phoneticPr fontId="0" type="noConversion"/>
  <pageMargins left="0.5" right="0.19685039370078741" top="0.77" bottom="0.98425196850393704" header="0.51181102362204722" footer="0.51181102362204722"/>
  <pageSetup paperSize="9" fitToWidth="2" fitToHeight="2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Súčtový </vt:lpstr>
    </vt:vector>
  </TitlesOfParts>
  <Company>APX, k.s.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Chupáčová Alica</dc:creator>
  <cp:lastModifiedBy>ekonomka</cp:lastModifiedBy>
  <cp:lastPrinted>2014-06-30T10:06:36Z</cp:lastPrinted>
  <dcterms:created xsi:type="dcterms:W3CDTF">2004-03-25T07:01:17Z</dcterms:created>
  <dcterms:modified xsi:type="dcterms:W3CDTF">2014-06-30T10:06:55Z</dcterms:modified>
</cp:coreProperties>
</file>