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ÚJ'!$A$1:$J$2001</definedName>
    <definedName name="OLE_LINK1" localSheetId="1">'Poznámky ÚJ'!$A$245</definedName>
  </definedNames>
  <calcPr calcId="124519"/>
</workbook>
</file>

<file path=xl/calcChain.xml><?xml version="1.0" encoding="utf-8"?>
<calcChain xmlns="http://schemas.openxmlformats.org/spreadsheetml/2006/main">
  <c r="I1724" i="1"/>
  <c r="I305"/>
  <c r="J274"/>
  <c r="J261"/>
  <c r="J262"/>
  <c r="J275"/>
  <c r="J273"/>
  <c r="J269"/>
  <c r="J268"/>
  <c r="J267"/>
  <c r="J263"/>
  <c r="B319"/>
  <c r="B317"/>
  <c r="B272" s="1"/>
  <c r="J316"/>
  <c r="J315"/>
  <c r="J314"/>
  <c r="J313"/>
  <c r="J307"/>
  <c r="B311"/>
  <c r="J310"/>
  <c r="J309"/>
  <c r="J308"/>
  <c r="D305"/>
  <c r="D260" s="1"/>
  <c r="B305"/>
  <c r="J302"/>
  <c r="J301"/>
  <c r="J304"/>
  <c r="J303"/>
  <c r="G1975"/>
  <c r="I1975"/>
  <c r="G1965"/>
  <c r="G1995" s="1"/>
  <c r="I1965"/>
  <c r="I1995"/>
  <c r="I1963"/>
  <c r="G1963"/>
  <c r="G1925"/>
  <c r="I1925"/>
  <c r="G1911"/>
  <c r="G1931"/>
  <c r="G1936" s="1"/>
  <c r="G1940" s="1"/>
  <c r="G1841"/>
  <c r="G1832"/>
  <c r="G1861" s="1"/>
  <c r="G1862" s="1"/>
  <c r="G1830"/>
  <c r="I1830"/>
  <c r="G1803"/>
  <c r="G1795"/>
  <c r="I1911"/>
  <c r="I1931" s="1"/>
  <c r="I1936" s="1"/>
  <c r="I1940" s="1"/>
  <c r="I1996" s="1"/>
  <c r="H1127"/>
  <c r="H1129"/>
  <c r="E1127"/>
  <c r="E1129"/>
  <c r="G715"/>
  <c r="G724"/>
  <c r="I721"/>
  <c r="I723"/>
  <c r="I722"/>
  <c r="I720"/>
  <c r="I719"/>
  <c r="I718"/>
  <c r="I717"/>
  <c r="I724" s="1"/>
  <c r="I712"/>
  <c r="E715"/>
  <c r="I710"/>
  <c r="I714"/>
  <c r="I713"/>
  <c r="I711"/>
  <c r="I389"/>
  <c r="I391"/>
  <c r="I390"/>
  <c r="I1717"/>
  <c r="I1727"/>
  <c r="I1726"/>
  <c r="I1725"/>
  <c r="I1723"/>
  <c r="I1722"/>
  <c r="I1721"/>
  <c r="I1720"/>
  <c r="I1719"/>
  <c r="I1718"/>
  <c r="I1716"/>
  <c r="I1715"/>
  <c r="I1714"/>
  <c r="I1713"/>
  <c r="I1693"/>
  <c r="E1420"/>
  <c r="I1463"/>
  <c r="I1707"/>
  <c r="I1706"/>
  <c r="I1705"/>
  <c r="I1704"/>
  <c r="I1703"/>
  <c r="I1702"/>
  <c r="I1701"/>
  <c r="I1700"/>
  <c r="I1699"/>
  <c r="I1698"/>
  <c r="I1697"/>
  <c r="I1696"/>
  <c r="I1695"/>
  <c r="I1694"/>
  <c r="I1841"/>
  <c r="I1832"/>
  <c r="I1803"/>
  <c r="I1795"/>
  <c r="I1460"/>
  <c r="H1460"/>
  <c r="F1460"/>
  <c r="E1460"/>
  <c r="F1463"/>
  <c r="H1425"/>
  <c r="E1425"/>
  <c r="H1420"/>
  <c r="H1415"/>
  <c r="E1415"/>
  <c r="H1410"/>
  <c r="E1410"/>
  <c r="H1405"/>
  <c r="E1405"/>
  <c r="H1399"/>
  <c r="E1399"/>
  <c r="H1398"/>
  <c r="H1393"/>
  <c r="E1393"/>
  <c r="H1369"/>
  <c r="E1369"/>
  <c r="H1373"/>
  <c r="E1373"/>
  <c r="H1362"/>
  <c r="E1362"/>
  <c r="H1358"/>
  <c r="E1358"/>
  <c r="H1366"/>
  <c r="E1366"/>
  <c r="E1337"/>
  <c r="F1337"/>
  <c r="G1337"/>
  <c r="H1337"/>
  <c r="H1342" s="1"/>
  <c r="J1337"/>
  <c r="J1342" s="1"/>
  <c r="J1319"/>
  <c r="I1319"/>
  <c r="H1319"/>
  <c r="G1319"/>
  <c r="F1319"/>
  <c r="E1319"/>
  <c r="D1319"/>
  <c r="C1319"/>
  <c r="J1288"/>
  <c r="I1288"/>
  <c r="H1288"/>
  <c r="G1288"/>
  <c r="F1288"/>
  <c r="E1288"/>
  <c r="H1269"/>
  <c r="E1269"/>
  <c r="C1244"/>
  <c r="I1244"/>
  <c r="G1244"/>
  <c r="E1244"/>
  <c r="I1239"/>
  <c r="G1239"/>
  <c r="E1239"/>
  <c r="C1239"/>
  <c r="D1228"/>
  <c r="H1228"/>
  <c r="F1228"/>
  <c r="H1223"/>
  <c r="F1223"/>
  <c r="D1223"/>
  <c r="H1204"/>
  <c r="E1204"/>
  <c r="H1200"/>
  <c r="E1200"/>
  <c r="E1196"/>
  <c r="E1192"/>
  <c r="H1196"/>
  <c r="H1192"/>
  <c r="E1101"/>
  <c r="H1101"/>
  <c r="H1097"/>
  <c r="E1097"/>
  <c r="H1090"/>
  <c r="E1090"/>
  <c r="H1087"/>
  <c r="E1087"/>
  <c r="H1055"/>
  <c r="E1055"/>
  <c r="H1058"/>
  <c r="E1058"/>
  <c r="I1042"/>
  <c r="I1041"/>
  <c r="I1040"/>
  <c r="I1039"/>
  <c r="H1038"/>
  <c r="G1038"/>
  <c r="F1038"/>
  <c r="D1038"/>
  <c r="I1037"/>
  <c r="I1036"/>
  <c r="I1035"/>
  <c r="I1034" s="1"/>
  <c r="H1034"/>
  <c r="G1034"/>
  <c r="F1034"/>
  <c r="D1034"/>
  <c r="D1020"/>
  <c r="F1024"/>
  <c r="I1025"/>
  <c r="D1024"/>
  <c r="I1028"/>
  <c r="I1027"/>
  <c r="I1026"/>
  <c r="H1024"/>
  <c r="G1024"/>
  <c r="I1022"/>
  <c r="I1023"/>
  <c r="I1021"/>
  <c r="I1020"/>
  <c r="H1020"/>
  <c r="G1020"/>
  <c r="F1020"/>
  <c r="H1006"/>
  <c r="H994"/>
  <c r="I967"/>
  <c r="G967"/>
  <c r="J925"/>
  <c r="I925"/>
  <c r="H925"/>
  <c r="G925"/>
  <c r="F925"/>
  <c r="E925"/>
  <c r="E902"/>
  <c r="H881"/>
  <c r="E881"/>
  <c r="H902"/>
  <c r="H896"/>
  <c r="E896"/>
  <c r="H890"/>
  <c r="E890"/>
  <c r="I865"/>
  <c r="I862"/>
  <c r="I860"/>
  <c r="I867"/>
  <c r="I866"/>
  <c r="I864"/>
  <c r="I863"/>
  <c r="I861"/>
  <c r="I842"/>
  <c r="F842"/>
  <c r="D842"/>
  <c r="H813"/>
  <c r="G813"/>
  <c r="I812"/>
  <c r="I811"/>
  <c r="I813" s="1"/>
  <c r="F795"/>
  <c r="H795"/>
  <c r="G795"/>
  <c r="I692"/>
  <c r="H696"/>
  <c r="G696"/>
  <c r="I577"/>
  <c r="I571"/>
  <c r="I572"/>
  <c r="I576"/>
  <c r="I575"/>
  <c r="I574"/>
  <c r="I573"/>
  <c r="H578"/>
  <c r="G578"/>
  <c r="E578"/>
  <c r="C578"/>
  <c r="I554"/>
  <c r="I552"/>
  <c r="G556"/>
  <c r="F556"/>
  <c r="E556"/>
  <c r="D556"/>
  <c r="I555"/>
  <c r="I553"/>
  <c r="I538"/>
  <c r="I537"/>
  <c r="I540"/>
  <c r="I539"/>
  <c r="G541"/>
  <c r="F541"/>
  <c r="E541"/>
  <c r="D541"/>
  <c r="E813"/>
  <c r="C813"/>
  <c r="I794"/>
  <c r="I793"/>
  <c r="I792"/>
  <c r="I791"/>
  <c r="I790"/>
  <c r="I789"/>
  <c r="D795"/>
  <c r="H775"/>
  <c r="E775"/>
  <c r="H741"/>
  <c r="E741"/>
  <c r="E738"/>
  <c r="H738"/>
  <c r="E724"/>
  <c r="I695"/>
  <c r="I694"/>
  <c r="I693"/>
  <c r="I691"/>
  <c r="C696"/>
  <c r="E696"/>
  <c r="D648"/>
  <c r="F648"/>
  <c r="H647"/>
  <c r="H646"/>
  <c r="H605"/>
  <c r="H604"/>
  <c r="F606"/>
  <c r="D606"/>
  <c r="J450"/>
  <c r="J449"/>
  <c r="J448"/>
  <c r="J442"/>
  <c r="J444"/>
  <c r="J443"/>
  <c r="B488"/>
  <c r="B441" s="1"/>
  <c r="B496"/>
  <c r="I496"/>
  <c r="H496"/>
  <c r="G496"/>
  <c r="F496"/>
  <c r="E496"/>
  <c r="D496"/>
  <c r="C496"/>
  <c r="I494"/>
  <c r="I447" s="1"/>
  <c r="I451" s="1"/>
  <c r="H494"/>
  <c r="H447"/>
  <c r="G494"/>
  <c r="G447"/>
  <c r="G451" s="1"/>
  <c r="F494"/>
  <c r="F447" s="1"/>
  <c r="F451" s="1"/>
  <c r="E494"/>
  <c r="E447" s="1"/>
  <c r="E451" s="1"/>
  <c r="D494"/>
  <c r="D447" s="1"/>
  <c r="D451" s="1"/>
  <c r="C494"/>
  <c r="C447"/>
  <c r="C451" s="1"/>
  <c r="B494"/>
  <c r="B447" s="1"/>
  <c r="J493"/>
  <c r="J492"/>
  <c r="J491"/>
  <c r="J490"/>
  <c r="J487"/>
  <c r="J486"/>
  <c r="J485"/>
  <c r="J484"/>
  <c r="I488"/>
  <c r="I441" s="1"/>
  <c r="H488"/>
  <c r="H497" s="1"/>
  <c r="J497" s="1"/>
  <c r="G488"/>
  <c r="G441" s="1"/>
  <c r="F488"/>
  <c r="F441" s="1"/>
  <c r="E488"/>
  <c r="E441" s="1"/>
  <c r="D488"/>
  <c r="D441" s="1"/>
  <c r="C488"/>
  <c r="C441" s="1"/>
  <c r="I430"/>
  <c r="I319"/>
  <c r="H319"/>
  <c r="G319"/>
  <c r="F319"/>
  <c r="E319"/>
  <c r="D319"/>
  <c r="C319"/>
  <c r="I317"/>
  <c r="I272" s="1"/>
  <c r="I276" s="1"/>
  <c r="H317"/>
  <c r="H272"/>
  <c r="H276" s="1"/>
  <c r="G317"/>
  <c r="G272" s="1"/>
  <c r="G276" s="1"/>
  <c r="F317"/>
  <c r="F272"/>
  <c r="F276" s="1"/>
  <c r="E317"/>
  <c r="E272" s="1"/>
  <c r="D317"/>
  <c r="D272"/>
  <c r="D276" s="1"/>
  <c r="C317"/>
  <c r="C272" s="1"/>
  <c r="I311"/>
  <c r="I266" s="1"/>
  <c r="H311"/>
  <c r="H266" s="1"/>
  <c r="H270" s="1"/>
  <c r="G311"/>
  <c r="G266"/>
  <c r="G270" s="1"/>
  <c r="F311"/>
  <c r="F266" s="1"/>
  <c r="E311"/>
  <c r="E266"/>
  <c r="D311"/>
  <c r="D266" s="1"/>
  <c r="D270" s="1"/>
  <c r="C311"/>
  <c r="I260"/>
  <c r="I264" s="1"/>
  <c r="H305"/>
  <c r="H260" s="1"/>
  <c r="G305"/>
  <c r="G260" s="1"/>
  <c r="F305"/>
  <c r="F260" s="1"/>
  <c r="E305"/>
  <c r="C305"/>
  <c r="C260"/>
  <c r="I229"/>
  <c r="I184"/>
  <c r="I188" s="1"/>
  <c r="H229"/>
  <c r="H184" s="1"/>
  <c r="H188" s="1"/>
  <c r="G229"/>
  <c r="G184" s="1"/>
  <c r="F229"/>
  <c r="F184"/>
  <c r="F188" s="1"/>
  <c r="E229"/>
  <c r="E184" s="1"/>
  <c r="E188" s="1"/>
  <c r="D229"/>
  <c r="D184" s="1"/>
  <c r="D188" s="1"/>
  <c r="C229"/>
  <c r="C184" s="1"/>
  <c r="I223"/>
  <c r="I178" s="1"/>
  <c r="I182" s="1"/>
  <c r="H223"/>
  <c r="H178" s="1"/>
  <c r="G223"/>
  <c r="G178"/>
  <c r="F223"/>
  <c r="F178"/>
  <c r="E223"/>
  <c r="E178"/>
  <c r="E182" s="1"/>
  <c r="D223"/>
  <c r="D178" s="1"/>
  <c r="C223"/>
  <c r="C178"/>
  <c r="C182" s="1"/>
  <c r="I217"/>
  <c r="I172" s="1"/>
  <c r="H217"/>
  <c r="H172"/>
  <c r="H176" s="1"/>
  <c r="G217"/>
  <c r="F217"/>
  <c r="F172"/>
  <c r="F176" s="1"/>
  <c r="F191" s="1"/>
  <c r="E217"/>
  <c r="E172" s="1"/>
  <c r="D217"/>
  <c r="D232" s="1"/>
  <c r="C217"/>
  <c r="C172" s="1"/>
  <c r="J186"/>
  <c r="J180"/>
  <c r="J175"/>
  <c r="J228"/>
  <c r="J227"/>
  <c r="J226"/>
  <c r="J222"/>
  <c r="J221"/>
  <c r="J220"/>
  <c r="J216"/>
  <c r="J215"/>
  <c r="J214"/>
  <c r="I231"/>
  <c r="H231"/>
  <c r="G231"/>
  <c r="F231"/>
  <c r="E231"/>
  <c r="D231"/>
  <c r="C231"/>
  <c r="J187"/>
  <c r="J185"/>
  <c r="J181"/>
  <c r="J179"/>
  <c r="J174"/>
  <c r="J173"/>
  <c r="E260"/>
  <c r="E264" s="1"/>
  <c r="J219"/>
  <c r="J213"/>
  <c r="J225"/>
  <c r="G172"/>
  <c r="G176"/>
  <c r="C497"/>
  <c r="E1398"/>
  <c r="J488"/>
  <c r="E497"/>
  <c r="I497"/>
  <c r="I556"/>
  <c r="G497"/>
  <c r="E320"/>
  <c r="J496"/>
  <c r="I1024"/>
  <c r="I1038"/>
  <c r="H648"/>
  <c r="J494"/>
  <c r="C266"/>
  <c r="C270" s="1"/>
  <c r="B497"/>
  <c r="H606"/>
  <c r="I1807"/>
  <c r="I1862" s="1"/>
  <c r="I232"/>
  <c r="F320"/>
  <c r="I320"/>
  <c r="H232"/>
  <c r="G232"/>
  <c r="J217"/>
  <c r="I715"/>
  <c r="I696"/>
  <c r="J231"/>
  <c r="I541"/>
  <c r="I578"/>
  <c r="D497"/>
  <c r="C232"/>
  <c r="J223"/>
  <c r="F232"/>
  <c r="J229"/>
  <c r="E232"/>
  <c r="D172"/>
  <c r="D176"/>
  <c r="H320"/>
  <c r="F497"/>
  <c r="H441"/>
  <c r="H445"/>
  <c r="I1861"/>
  <c r="I795"/>
  <c r="J232"/>
  <c r="J319"/>
  <c r="G320"/>
  <c r="C320"/>
  <c r="J317"/>
  <c r="J311"/>
  <c r="B320"/>
  <c r="B266"/>
  <c r="B260"/>
  <c r="E270"/>
  <c r="G1807"/>
  <c r="G182"/>
  <c r="F182"/>
  <c r="F190"/>
  <c r="H451"/>
  <c r="H454" s="1"/>
  <c r="H453"/>
  <c r="B270"/>
  <c r="B264"/>
  <c r="C264"/>
  <c r="G1996" l="1"/>
  <c r="J305"/>
  <c r="J320" s="1"/>
  <c r="D320"/>
  <c r="D264"/>
  <c r="J264" s="1"/>
  <c r="D278"/>
  <c r="C190"/>
  <c r="J172"/>
  <c r="C176"/>
  <c r="I190"/>
  <c r="I176"/>
  <c r="I191" s="1"/>
  <c r="H190"/>
  <c r="H182"/>
  <c r="C188"/>
  <c r="J184"/>
  <c r="F264"/>
  <c r="F278"/>
  <c r="J260"/>
  <c r="H264"/>
  <c r="H279" s="1"/>
  <c r="H278"/>
  <c r="C278"/>
  <c r="C276"/>
  <c r="C445"/>
  <c r="C454" s="1"/>
  <c r="C453"/>
  <c r="E445"/>
  <c r="E454" s="1"/>
  <c r="E453"/>
  <c r="G445"/>
  <c r="G454" s="1"/>
  <c r="G453"/>
  <c r="I445"/>
  <c r="I454" s="1"/>
  <c r="I453"/>
  <c r="B453"/>
  <c r="J441"/>
  <c r="B445"/>
  <c r="C279"/>
  <c r="D190"/>
  <c r="D182"/>
  <c r="D191" s="1"/>
  <c r="J178"/>
  <c r="G188"/>
  <c r="G191" s="1"/>
  <c r="G190"/>
  <c r="G264"/>
  <c r="G279" s="1"/>
  <c r="G278"/>
  <c r="F270"/>
  <c r="J270" s="1"/>
  <c r="J266"/>
  <c r="I270"/>
  <c r="I278"/>
  <c r="E278"/>
  <c r="E276"/>
  <c r="D445"/>
  <c r="D454" s="1"/>
  <c r="D453"/>
  <c r="F453"/>
  <c r="F445"/>
  <c r="F454" s="1"/>
  <c r="J447"/>
  <c r="B451"/>
  <c r="J451" s="1"/>
  <c r="D279"/>
  <c r="H191"/>
  <c r="J182"/>
  <c r="I279"/>
  <c r="E190"/>
  <c r="E176"/>
  <c r="E191" s="1"/>
  <c r="B276"/>
  <c r="B278"/>
  <c r="J272"/>
  <c r="E279"/>
  <c r="J276" l="1"/>
  <c r="B279"/>
  <c r="B454"/>
  <c r="J454" s="1"/>
  <c r="J445"/>
  <c r="C191"/>
  <c r="J176"/>
  <c r="J191" s="1"/>
  <c r="J279"/>
  <c r="J453"/>
  <c r="J278"/>
  <c r="F279"/>
  <c r="J188"/>
  <c r="J190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0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<sst xmlns="http://schemas.openxmlformats.org/spreadsheetml/2006/main" count="1770" uniqueCount="1022">
  <si>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</si>
  <si>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</si>
  <si>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</si>
  <si>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</si>
  <si>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</si>
  <si>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</si>
  <si>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</si>
  <si>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</si>
  <si>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</si>
  <si>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</si>
  <si>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</si>
  <si>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</si>
  <si>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</si>
  <si>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</si>
  <si>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</si>
  <si>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</si>
  <si>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</si>
  <si>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</si>
  <si>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</si>
  <si>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</si>
  <si>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</si>
  <si>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</si>
  <si>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</si>
  <si>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</si>
  <si>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</si>
  <si>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</si>
  <si>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</si>
  <si>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</si>
  <si>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</si>
  <si>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</si>
  <si>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</si>
  <si>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</si>
  <si>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</si>
  <si>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</si>
  <si>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</si>
  <si>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</si>
  <si>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</si>
  <si>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</si>
  <si>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</si>
  <si>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</si>
  <si>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</si>
  <si>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</si>
  <si>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</si>
  <si>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</si>
  <si>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</si>
  <si>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</si>
  <si>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</si>
  <si>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</si>
  <si>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</si>
  <si>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</si>
  <si>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</si>
  <si>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</si>
  <si>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</si>
  <si>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</si>
  <si>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</si>
  <si>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</si>
  <si>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</si>
  <si>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</si>
  <si>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</si>
  <si>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</si>
  <si>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</si>
  <si>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</si>
  <si>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</si>
  <si>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</si>
  <si>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</si>
  <si>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</si>
  <si>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</si>
  <si>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</si>
  <si>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</si>
  <si>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</si>
  <si>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</si>
  <si>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</si>
  <si>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</si>
  <si>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</si>
  <si>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</si>
  <si>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</si>
  <si>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</si>
  <si>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</si>
  <si>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</si>
  <si>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</si>
  <si>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</si>
  <si>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</si>
  <si>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</si>
  <si>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</si>
  <si>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</si>
  <si>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</si>
  <si>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</si>
  <si>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</si>
  <si>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</si>
  <si>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</si>
  <si>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</si>
  <si>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</si>
  <si>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</si>
  <si>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</si>
  <si>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</si>
  <si>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</si>
  <si>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</si>
  <si>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</si>
  <si>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</si>
  <si>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</si>
  <si>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</si>
  <si>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</si>
  <si>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</si>
  <si>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</si>
  <si>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</si>
  <si>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</si>
  <si>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</si>
  <si>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</si>
  <si>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</si>
  <si>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</si>
  <si>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</si>
  <si>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</si>
  <si>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</si>
  <si>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</si>
  <si>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</si>
  <si>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</si>
  <si>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</si>
  <si>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</si>
  <si>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</si>
  <si>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</si>
  <si>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</si>
  <si>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</si>
  <si>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</si>
  <si>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</si>
  <si>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</si>
  <si>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</si>
  <si>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</si>
  <si>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</si>
  <si>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</si>
  <si>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</si>
  <si>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</si>
  <si>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</si>
  <si>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</si>
  <si>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</si>
  <si>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</si>
  <si>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</si>
  <si>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</si>
  <si>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</si>
  <si>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</si>
  <si>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</si>
  <si>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</si>
  <si>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</si>
  <si>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</si>
  <si>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</si>
  <si>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</si>
  <si>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</si>
  <si>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</si>
  <si>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</si>
  <si>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</si>
  <si>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</si>
  <si>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</si>
  <si>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</si>
  <si>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</si>
  <si>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</si>
  <si>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</si>
  <si>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</si>
  <si>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</si>
  <si>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</si>
  <si>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</si>
  <si>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</si>
  <si>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</si>
  <si>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</si>
  <si>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</si>
  <si>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</si>
  <si>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</si>
  <si>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</si>
  <si>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</si>
  <si>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</si>
  <si>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</si>
  <si>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</si>
  <si>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</si>
  <si>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</si>
  <si>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</si>
  <si>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</si>
  <si>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</si>
  <si>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</si>
  <si>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</si>
  <si>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</si>
  <si>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</si>
  <si>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</si>
  <si>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</si>
  <si>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</si>
  <si>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</si>
  <si>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</si>
  <si>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</si>
  <si>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</si>
  <si>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</si>
  <si>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</si>
  <si>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</si>
  <si>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</si>
  <si>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</si>
  <si>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</si>
  <si>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</si>
  <si>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</si>
  <si>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</si>
  <si>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</si>
  <si>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</si>
  <si>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</si>
  <si>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</si>
  <si>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</si>
  <si>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</si>
  <si>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</si>
  <si>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</si>
  <si>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</si>
  <si>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</si>
  <si>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</si>
  <si>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</si>
  <si>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</si>
  <si>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</si>
  <si>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</si>
  <si>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</si>
  <si>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</si>
  <si>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</si>
  <si>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</si>
  <si>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</si>
  <si>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</si>
  <si>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</si>
  <si>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</si>
  <si>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</si>
  <si>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</si>
  <si>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</si>
  <si>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</si>
  <si>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</si>
  <si>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</si>
  <si>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</si>
  <si>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</si>
  <si>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</si>
  <si>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</si>
  <si>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</si>
  <si>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</si>
  <si>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</si>
  <si>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</si>
  <si>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</si>
  <si>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</si>
  <si>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</si>
  <si>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</si>
  <si>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</si>
  <si>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</si>
  <si>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</si>
  <si>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</si>
  <si>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</si>
  <si>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</si>
  <si>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</si>
  <si>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</si>
  <si>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</si>
  <si>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</si>
  <si>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</si>
  <si>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</si>
  <si>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</si>
  <si>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</si>
  <si>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</si>
  <si>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</si>
  <si>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</si>
  <si>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</si>
  <si>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</si>
  <si>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</si>
  <si>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</si>
  <si>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</si>
  <si>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</si>
  <si>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</si>
  <si>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</si>
  <si>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</si>
  <si>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</si>
  <si>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</si>
  <si>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</si>
  <si>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</si>
  <si>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</si>
  <si>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</si>
  <si>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</si>
  <si>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</si>
  <si>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</si>
  <si>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</si>
  <si>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</si>
  <si>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</si>
  <si>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</si>
  <si>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</si>
  <si>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</si>
  <si>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</si>
  <si>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</si>
  <si>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</si>
  <si>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</si>
  <si>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</si>
  <si>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</si>
  <si>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</si>
  <si>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</si>
  <si>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</si>
  <si>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</si>
  <si>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</si>
  <si>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</si>
  <si>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</si>
  <si>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</si>
  <si>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</si>
  <si>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</si>
  <si>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</si>
  <si>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</si>
  <si>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</si>
  <si>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</si>
  <si>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</si>
  <si>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</si>
  <si>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</si>
  <si>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</si>
  <si>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</si>
  <si>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</si>
  <si>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</si>
  <si>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</si>
  <si>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</si>
  <si>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</si>
  <si>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</si>
  <si>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</si>
  <si>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</si>
  <si>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</si>
  <si>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</si>
  <si>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</si>
  <si>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</si>
  <si>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</si>
  <si>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</si>
  <si>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</si>
  <si>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</si>
  <si>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</si>
  <si>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</si>
  <si>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</si>
  <si>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</si>
  <si>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</si>
  <si>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</si>
  <si>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</si>
  <si>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</si>
  <si>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</si>
  <si>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</si>
  <si>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</si>
  <si>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</si>
  <si>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</si>
  <si>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</si>
  <si>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</si>
  <si>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</si>
  <si>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</si>
  <si>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</si>
  <si>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</si>
  <si>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</si>
  <si>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</si>
  <si>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</si>
  <si>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</si>
  <si>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</si>
  <si>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</si>
  <si>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</si>
  <si>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</si>
  <si>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</si>
  <si>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</si>
  <si>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</si>
  <si>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</si>
  <si>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</si>
  <si>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</si>
  <si>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</si>
  <si>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</si>
  <si>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</si>
  <si>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</si>
  <si>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</si>
  <si>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</si>
  <si>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</si>
  <si>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</si>
  <si>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</si>
  <si>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</si>
  <si>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</si>
  <si>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</si>
  <si>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</si>
  <si>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</si>
  <si>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</si>
  <si>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</si>
  <si>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</si>
  <si>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</si>
  <si>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</si>
  <si>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</si>
  <si>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</si>
  <si>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</si>
  <si>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</si>
  <si>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</si>
  <si>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</si>
  <si>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</si>
  <si>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</si>
  <si>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</si>
  <si>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</si>
  <si>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</si>
  <si>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</si>
  <si>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</si>
  <si>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</si>
  <si>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</si>
  <si>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</si>
  <si>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</si>
  <si>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</si>
  <si>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</si>
  <si>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</si>
  <si>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</si>
  <si>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</si>
  <si>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</si>
  <si>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</si>
  <si>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</si>
  <si>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</si>
  <si>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</si>
  <si>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</si>
  <si>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</si>
  <si>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</si>
  <si>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</si>
  <si>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</si>
  <si>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</si>
  <si>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</si>
  <si>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</si>
  <si>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</si>
  <si>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</si>
  <si>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</si>
  <si>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</si>
  <si>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</si>
  <si>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</si>
  <si>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</si>
  <si>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</si>
  <si>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</si>
  <si>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</si>
  <si>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</si>
  <si>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</si>
  <si>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</si>
  <si>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</si>
  <si>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</si>
  <si>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</si>
  <si>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</si>
  <si>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</si>
  <si>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</si>
  <si>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</si>
  <si>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</si>
  <si>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</si>
  <si>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</si>
  <si>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</si>
  <si>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</si>
  <si>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</si>
  <si>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</si>
  <si>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</si>
  <si>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</si>
  <si>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</si>
  <si>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</si>
  <si>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</si>
  <si>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</si>
  <si>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</si>
  <si>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</si>
  <si>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</si>
  <si>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</si>
  <si>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</si>
  <si>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</si>
  <si>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</si>
  <si>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</si>
  <si>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</si>
  <si>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</si>
  <si>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</si>
  <si>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</si>
  <si>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</si>
  <si>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</si>
  <si>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</si>
  <si>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</si>
  <si>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</si>
  <si>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</si>
  <si>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</si>
  <si>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</si>
  <si>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</si>
  <si>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</si>
  <si>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</si>
  <si>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</si>
  <si>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</si>
  <si>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</si>
  <si>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</si>
  <si>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</si>
  <si>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</si>
  <si>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</si>
  <si>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</si>
  <si>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</si>
  <si>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</si>
  <si>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</si>
  <si>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</si>
  <si>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</si>
  <si>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</si>
  <si>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</si>
  <si>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</si>
  <si>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</si>
  <si>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</si>
  <si>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</si>
  <si>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</si>
  <si>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</si>
  <si>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</si>
  <si>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</si>
  <si>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</si>
  <si>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</si>
  <si>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</si>
  <si>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</si>
  <si>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</si>
  <si>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</si>
  <si>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</si>
  <si>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</si>
  <si>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</si>
  <si>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</si>
  <si>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</si>
  <si>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</si>
  <si>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</si>
  <si>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</si>
  <si>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</si>
  <si>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</si>
  <si>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</si>
  <si>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</si>
  <si>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</si>
  <si>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</si>
  <si>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</si>
  <si>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</si>
  <si>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</si>
  <si>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</si>
  <si>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</si>
  <si>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</si>
  <si>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</si>
  <si>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</si>
  <si>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</si>
  <si>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</si>
  <si>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</si>
  <si>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</si>
  <si>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</si>
  <si>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</si>
  <si>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</si>
  <si>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</si>
  <si>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</si>
  <si>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</si>
  <si>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</si>
  <si>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</si>
  <si>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</si>
  <si>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</si>
  <si>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</si>
  <si>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</si>
  <si>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</si>
  <si>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</si>
  <si>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</si>
  <si>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</si>
  <si>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</si>
  <si>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</si>
  <si>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</si>
  <si>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</si>
  <si>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</si>
  <si>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</si>
  <si>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</si>
  <si>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</si>
  <si>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</si>
  <si>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</si>
  <si>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</si>
  <si>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</si>
  <si>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</si>
  <si>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</si>
  <si>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</si>
  <si>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</si>
  <si>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</si>
  <si>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</si>
  <si>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</si>
  <si>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</si>
  <si>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</si>
  <si>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</si>
  <si>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</si>
  <si>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</si>
  <si>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</si>
  <si>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</si>
  <si>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</si>
  <si>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</si>
  <si>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</si>
  <si>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</si>
  <si>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</si>
  <si>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</si>
  <si>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</si>
  <si>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</si>
  <si>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</si>
  <si>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</si>
  <si>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</si>
  <si>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</si>
  <si>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</si>
  <si>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</si>
  <si>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</si>
  <si>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</si>
  <si>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</si>
  <si>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</si>
  <si>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</si>
  <si>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</si>
  <si>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</si>
  <si>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</si>
  <si>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</si>
  <si>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</si>
  <si>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</si>
  <si>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</si>
  <si>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</si>
  <si>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</si>
  <si>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</si>
  <si>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</si>
  <si>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</si>
  <si>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</si>
  <si>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</si>
  <si>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</si>
  <si>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</si>
  <si>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</si>
  <si>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</si>
  <si>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</si>
  <si>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</si>
  <si>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</si>
  <si>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</si>
  <si>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</si>
  <si>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</si>
  <si>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</si>
  <si>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</si>
  <si>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</si>
  <si>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</si>
  <si>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</si>
  <si>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</si>
  <si>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</si>
  <si>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</si>
  <si>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</si>
  <si>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</si>
  <si>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</si>
  <si>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</si>
  <si>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</si>
  <si>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</si>
  <si>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</si>
  <si>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</si>
  <si>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</si>
  <si>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</si>
  <si>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</si>
  <si>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</si>
  <si>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</si>
  <si>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</si>
  <si>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</si>
  <si>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</si>
  <si>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</si>
  <si>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</si>
  <si>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</si>
  <si>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</si>
  <si>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</si>
  <si>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</si>
  <si>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</si>
  <si>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</si>
  <si>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</si>
  <si>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</si>
  <si>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</si>
  <si>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</si>
  <si>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</si>
  <si>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</si>
  <si>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</si>
  <si>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</si>
  <si>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</si>
  <si>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</si>
  <si>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</si>
  <si>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</si>
  <si>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</si>
  <si>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</si>
  <si>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</si>
  <si>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</si>
  <si>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</si>
  <si>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</si>
  <si>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</si>
  <si>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</si>
  <si>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</si>
  <si>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</si>
  <si>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</si>
  <si>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</si>
  <si>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</si>
  <si>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</si>
  <si>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</si>
  <si>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</si>
  <si>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</si>
  <si>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</si>
  <si>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</si>
  <si>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</si>
  <si>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</si>
  <si>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</si>
  <si>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</si>
  <si>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</si>
  <si>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</si>
  <si>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</si>
  <si>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</si>
  <si>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</si>
  <si>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</si>
  <si>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</si>
  <si>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</si>
  <si>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</si>
  <si>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</si>
  <si>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</si>
  <si>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</si>
  <si>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</si>
  <si>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</si>
  <si>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</si>
  <si>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</si>
  <si>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</si>
  <si>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</si>
  <si>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</si>
  <si>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</si>
  <si>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</si>
  <si>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</si>
  <si>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</si>
  <si>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</si>
  <si>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</si>
  <si>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</si>
  <si>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</si>
  <si>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</si>
  <si>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</si>
  <si>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</si>
  <si>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</si>
  <si>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</si>
  <si>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</si>
  <si>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</si>
  <si>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</si>
  <si>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</si>
  <si>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</si>
  <si>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</si>
  <si>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</si>
  <si>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</si>
  <si>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</si>
  <si>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</si>
  <si>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</si>
  <si>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</si>
  <si>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</si>
  <si>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</si>
  <si>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</si>
  <si>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</si>
  <si>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</si>
  <si>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</si>
  <si>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</si>
  <si>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</si>
  <si>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</si>
  <si>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</si>
  <si>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</si>
  <si>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</si>
  <si>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</si>
  <si>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</si>
  <si>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</si>
  <si>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</si>
  <si>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</si>
  <si>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</si>
  <si>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</si>
  <si>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</si>
  <si>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</si>
  <si>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</si>
  <si>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</si>
  <si>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</si>
  <si>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</si>
  <si>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</si>
  <si>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</si>
  <si>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</si>
  <si>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</si>
  <si>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</si>
  <si>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</si>
  <si>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</si>
  <si>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</si>
  <si>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</si>
  <si>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</si>
  <si>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</si>
  <si>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</si>
  <si>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</si>
  <si>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</si>
  <si>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</si>
  <si>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</si>
  <si>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</si>
  <si>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</si>
  <si>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</si>
  <si>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</si>
  <si>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</si>
  <si>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</si>
  <si>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</si>
  <si>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</si>
  <si>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</si>
  <si>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</si>
  <si>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</si>
  <si>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</si>
  <si>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</si>
  <si>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</si>
  <si>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</si>
  <si>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</si>
  <si>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</si>
  <si>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</si>
  <si>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</si>
  <si>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</si>
  <si>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</si>
  <si>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</si>
  <si>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</si>
  <si>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</si>
  <si>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</si>
  <si>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</si>
  <si>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</si>
  <si>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</si>
  <si>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</si>
  <si>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</si>
  <si>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</si>
  <si>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</si>
  <si>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</si>
  <si>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</si>
  <si>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</si>
  <si>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</si>
  <si>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</si>
  <si>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</si>
  <si>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</si>
  <si>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</si>
  <si>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</si>
  <si>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</si>
  <si>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</si>
  <si>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</si>
  <si>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</si>
  <si>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</si>
  <si>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</si>
  <si>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</si>
  <si>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</si>
  <si>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</si>
  <si>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</si>
  <si>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</si>
  <si>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</si>
  <si>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</si>
  <si>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</si>
  <si>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</si>
  <si>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</si>
  <si>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</si>
  <si>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</si>
  <si>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</si>
  <si>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</si>
  <si>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</si>
  <si>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</si>
  <si>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</si>
  <si>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</si>
  <si>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</si>
  <si>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</si>
  <si>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</si>
  <si>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</si>
  <si>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</si>
  <si>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</si>
  <si>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</si>
  <si>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</si>
  <si>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</si>
  <si>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</si>
  <si>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</si>
  <si>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</si>
  <si>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</si>
  <si>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</si>
  <si>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</si>
  <si>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</si>
  <si>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</si>
  <si>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</si>
  <si>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</si>
  <si>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</si>
  <si>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</si>
  <si>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</si>
  <si>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</si>
  <si>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</si>
  <si>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</si>
  <si>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</si>
  <si>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</si>
  <si>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</si>
  <si>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</si>
  <si>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</si>
  <si>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</si>
  <si>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</si>
  <si>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</si>
  <si>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</si>
  <si>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</si>
  <si>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</si>
  <si>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</si>
  <si>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</si>
  <si>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</si>
  <si>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</si>
  <si>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</si>
  <si>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</si>
  <si>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</si>
  <si>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</si>
  <si>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</si>
  <si>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</si>
  <si>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</si>
  <si>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</si>
  <si>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</si>
  <si>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</si>
  <si>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</si>
  <si>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</si>
  <si>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</si>
  <si>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</si>
  <si>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</si>
  <si>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</si>
  <si>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</si>
  <si>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</si>
  <si>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</si>
  <si>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</si>
  <si>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</si>
  <si>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</si>
  <si>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</si>
  <si>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</si>
  <si>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</si>
  <si>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</si>
  <si>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</si>
  <si>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</si>
  <si>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</si>
  <si>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</si>
  <si>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</si>
  <si>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</si>
  <si>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</si>
  <si>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</si>
  <si>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</si>
  <si>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</si>
  <si>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</si>
  <si>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</si>
  <si>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</si>
  <si>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</si>
  <si>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</si>
  <si>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</si>
  <si>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</si>
  <si>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</si>
  <si>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</si>
  <si>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</si>
  <si>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</si>
  <si>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</si>
  <si>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</si>
  <si>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</si>
  <si>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</si>
  <si>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</si>
  <si>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</si>
  <si>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</si>
  <si>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</si>
  <si>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</si>
  <si>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</si>
  <si>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</si>
  <si>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</si>
  <si>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</si>
  <si>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</si>
  <si>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</si>
  <si>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</si>
  <si>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</si>
  <si>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</si>
  <si>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</si>
  <si>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</si>
  <si>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</si>
  <si>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</si>
  <si>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</si>
  <si>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</si>
  <si>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</si>
  <si>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</si>
  <si>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</si>
  <si>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</si>
  <si>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</si>
  <si>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</si>
  <si>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</si>
  <si>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</si>
  <si>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</si>
  <si>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</si>
  <si>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</si>
  <si>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</si>
  <si>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</si>
  <si>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</si>
  <si>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</si>
  <si>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</si>
  <si>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</si>
  <si>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</si>
  <si>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</si>
  <si>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</si>
  <si>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</si>
  <si>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</si>
  <si>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</si>
  <si>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</si>
  <si>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</si>
  <si>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</si>
  <si>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</si>
  <si>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</si>
  <si>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</si>
  <si>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</si>
  <si>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</si>
  <si>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</si>
  <si>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</si>
  <si>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</si>
  <si>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</si>
  <si>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</si>
  <si>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</si>
  <si>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</si>
  <si>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</si>
  <si>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</si>
  <si>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</si>
  <si>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</si>
  <si>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</si>
  <si>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</si>
  <si>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</si>
  <si>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</si>
  <si>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</si>
  <si>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</si>
  <si>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</si>
  <si>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</si>
  <si>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</si>
  <si>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</si>
  <si>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</si>
  <si>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</si>
  <si>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</si>
  <si>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</si>
  <si>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</si>
  <si>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</si>
  <si>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</si>
  <si>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</si>
  <si>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</si>
  <si>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</si>
  <si>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</si>
  <si>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</si>
  <si>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</si>
  <si>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</si>
  <si>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</si>
  <si>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</si>
  <si>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</si>
  <si>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</si>
  <si>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</si>
  <si>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</si>
  <si>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</si>
  <si>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</si>
  <si>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</si>
  <si>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</si>
  <si>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</si>
  <si>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GASTROHUS s.r.o.</t>
  </si>
  <si>
    <t>Gorkého 11,811 01 Bratislava</t>
  </si>
  <si>
    <t>12.05.2006</t>
  </si>
  <si>
    <t>26.05.2006</t>
  </si>
  <si>
    <t>pohostinská činnosť</t>
  </si>
  <si>
    <t>30.06.2014</t>
  </si>
  <si>
    <t xml:space="preserve">PZP poistenie </t>
  </si>
  <si>
    <t>Podnájom</t>
  </si>
  <si>
    <t>Vyhradzovacia PK</t>
  </si>
  <si>
    <t>Havarijne poistenie</t>
  </si>
  <si>
    <t>JUDr. Ladislav Švantner</t>
  </si>
  <si>
    <t>Iveta Švantnerová</t>
  </si>
  <si>
    <t xml:space="preserve">Opravy </t>
  </si>
  <si>
    <t>Nákup materialu</t>
  </si>
  <si>
    <t>Nákup tovaru</t>
  </si>
  <si>
    <t>Spotreba energie</t>
  </si>
</sst>
</file>

<file path=xl/styles.xml><?xml version="1.0" encoding="utf-8"?>
<styleSheet xmlns="http://schemas.openxmlformats.org/spreadsheetml/2006/main">
  <numFmts count="1">
    <numFmt numFmtId="164" formatCode="#,##0.000"/>
  </numFmts>
  <fonts count="42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21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165" xfId="0" applyNumberFormat="1" applyFont="1" applyBorder="1" applyAlignment="1" applyProtection="1">
      <alignment horizontal="right" vertical="center" indent="1"/>
      <protection hidden="1"/>
    </xf>
    <xf numFmtId="3" fontId="17" fillId="0" borderId="166" xfId="0" applyNumberFormat="1" applyFont="1" applyBorder="1" applyAlignment="1" applyProtection="1">
      <alignment horizontal="right" vertical="center" indent="1"/>
      <protection hidden="1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41" xfId="0" applyNumberFormat="1" applyFont="1" applyBorder="1" applyAlignment="1" applyProtection="1">
      <alignment horizontal="right" vertical="top" indent="1"/>
      <protection hidden="1"/>
    </xf>
    <xf numFmtId="0" fontId="18" fillId="0" borderId="139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81" xfId="0" applyNumberFormat="1" applyFont="1" applyBorder="1" applyAlignment="1" applyProtection="1">
      <alignment horizontal="right" vertical="top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0" fontId="37" fillId="0" borderId="72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113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  <xf numFmtId="0" fontId="16" fillId="0" borderId="129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190" xfId="0" applyFont="1" applyBorder="1" applyAlignment="1" applyProtection="1">
      <alignment horizontal="left" vertical="center" wrapText="1"/>
      <protection locked="0"/>
    </xf>
    <xf numFmtId="0" fontId="37" fillId="0" borderId="149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97" xfId="0" applyFont="1" applyBorder="1" applyAlignment="1" applyProtection="1">
      <alignment horizontal="left" vertical="center" wrapTex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05" xfId="0" applyFont="1" applyBorder="1" applyAlignment="1" applyProtection="1">
      <alignment horizontal="left" vertical="center" wrapText="1"/>
      <protection locked="0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8" fillId="0" borderId="198" xfId="0" applyFont="1" applyBorder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95" xfId="0" applyFont="1" applyBorder="1" applyAlignment="1" applyProtection="1">
      <alignment horizontal="left" wrapText="1"/>
      <protection locked="0"/>
    </xf>
    <xf numFmtId="0" fontId="17" fillId="0" borderId="95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95" xfId="0" applyNumberFormat="1" applyFont="1" applyBorder="1" applyAlignment="1" applyProtection="1">
      <alignment vertical="center"/>
      <protection locked="0"/>
    </xf>
    <xf numFmtId="3" fontId="17" fillId="0" borderId="96" xfId="0" applyNumberFormat="1" applyFont="1" applyBorder="1" applyAlignment="1" applyProtection="1">
      <alignment vertical="center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7" xfId="0" applyFont="1" applyBorder="1" applyAlignment="1" applyProtection="1">
      <alignment horizontal="center" vertical="center" wrapText="1"/>
      <protection locked="0"/>
    </xf>
    <xf numFmtId="0" fontId="37" fillId="0" borderId="148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81" xfId="0" applyNumberFormat="1" applyFont="1" applyBorder="1" applyAlignment="1" applyProtection="1">
      <alignment horizontal="right" vertical="center" indent="1"/>
      <protection hidden="1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128" xfId="0" applyFont="1" applyBorder="1" applyAlignment="1" applyProtection="1">
      <alignment horizontal="left" vertical="center" wrapText="1"/>
      <protection locked="0"/>
    </xf>
    <xf numFmtId="0" fontId="15" fillId="0" borderId="339" xfId="0" applyFont="1" applyBorder="1" applyAlignment="1" applyProtection="1">
      <alignment horizontal="left" vertical="center"/>
      <protection locked="0"/>
    </xf>
    <xf numFmtId="3" fontId="16" fillId="0" borderId="287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84" xfId="0" applyNumberFormat="1" applyFont="1" applyBorder="1" applyAlignment="1" applyProtection="1">
      <alignment horizontal="center"/>
      <protection locked="0"/>
    </xf>
    <xf numFmtId="3" fontId="16" fillId="0" borderId="285" xfId="0" applyNumberFormat="1" applyFont="1" applyBorder="1" applyAlignment="1" applyProtection="1">
      <alignment horizontal="center"/>
      <protection locked="0"/>
    </xf>
    <xf numFmtId="3" fontId="16" fillId="0" borderId="286" xfId="0" applyNumberFormat="1" applyFont="1" applyBorder="1" applyAlignment="1" applyProtection="1">
      <alignment horizontal="center"/>
      <protection locked="0"/>
    </xf>
    <xf numFmtId="0" fontId="15" fillId="0" borderId="112" xfId="0" applyFont="1" applyBorder="1" applyAlignment="1" applyProtection="1">
      <alignment horizontal="left" vertical="center"/>
      <protection locked="0"/>
    </xf>
    <xf numFmtId="0" fontId="15" fillId="0" borderId="113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10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1" xfId="0" applyNumberFormat="1" applyFont="1" applyBorder="1" applyAlignment="1" applyProtection="1">
      <alignment horizontal="right" vertical="center" wrapText="1" inden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124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124" xfId="0" applyFont="1" applyBorder="1" applyAlignment="1" applyProtection="1">
      <alignment horizontal="left" vertical="center" wrapText="1"/>
      <protection locked="0"/>
    </xf>
    <xf numFmtId="0" fontId="22" fillId="0" borderId="111" xfId="0" applyFont="1" applyBorder="1" applyAlignment="1" applyProtection="1">
      <alignment horizontal="left" vertical="center" wrapText="1"/>
      <protection locked="0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2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65" xfId="0" applyFont="1" applyBorder="1" applyAlignment="1" applyProtection="1">
      <alignment horizontal="left" vertical="center" wrapText="1"/>
      <protection locked="0"/>
    </xf>
    <xf numFmtId="0" fontId="34" fillId="0" borderId="108" xfId="0" applyFont="1" applyBorder="1" applyAlignment="1" applyProtection="1">
      <alignment horizontal="left" vertical="center" wrapText="1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3" fontId="35" fillId="0" borderId="165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4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0" fontId="12" fillId="0" borderId="131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4" xfId="0" applyNumberFormat="1" applyFont="1" applyBorder="1" applyAlignment="1" applyProtection="1">
      <alignment horizontal="right" vertical="center" wrapText="1" indent="1"/>
      <protection hidden="1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97" xfId="0" applyFont="1" applyBorder="1" applyAlignment="1" applyProtection="1">
      <alignment horizontal="left" vertical="center" wrapText="1"/>
      <protection locked="0"/>
    </xf>
    <xf numFmtId="0" fontId="22" fillId="0" borderId="46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98" xfId="0" applyNumberFormat="1" applyFont="1" applyBorder="1" applyAlignment="1" applyProtection="1">
      <alignment horizontal="right" vertical="center" wrapText="1" indent="1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95" xfId="0" applyFont="1" applyBorder="1" applyAlignment="1" applyProtection="1">
      <alignment horizontal="left" vertical="center" wrapText="1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96" xfId="0" applyNumberFormat="1" applyFont="1" applyBorder="1" applyAlignment="1" applyProtection="1">
      <alignment horizontal="right" vertical="center" wrapText="1" indent="1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4" xfId="0" applyNumberFormat="1" applyFont="1" applyBorder="1" applyAlignment="1" applyProtection="1">
      <alignment horizontal="right" vertical="center" wrapText="1" inden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03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115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3" fontId="33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16" xfId="0" applyNumberFormat="1" applyFont="1" applyBorder="1" applyAlignment="1" applyProtection="1">
      <alignment horizontal="right" vertical="center" wrapText="1" inden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165" xfId="0" applyFont="1" applyBorder="1" applyAlignment="1" applyProtection="1">
      <alignment horizontal="left" vertical="center" wrapText="1"/>
      <protection locked="0"/>
    </xf>
    <xf numFmtId="0" fontId="22" fillId="0" borderId="108" xfId="0" applyFont="1" applyBorder="1" applyAlignment="1" applyProtection="1">
      <alignment horizontal="left" vertical="center" wrapText="1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7" fillId="0" borderId="167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46" xfId="0" applyNumberFormat="1" applyFont="1" applyBorder="1" applyAlignment="1" applyProtection="1">
      <alignment horizontal="right" vertical="center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83" xfId="0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4" fillId="0" borderId="247" xfId="0" applyFont="1" applyBorder="1" applyAlignment="1" applyProtection="1">
      <alignment horizontal="left" vertical="center" wrapText="1"/>
      <protection locked="0"/>
    </xf>
    <xf numFmtId="0" fontId="24" fillId="0" borderId="24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4" fillId="0" borderId="287" xfId="0" applyFont="1" applyBorder="1" applyAlignment="1" applyProtection="1">
      <alignment horizontal="left" vertical="center" wrapText="1"/>
      <protection locked="0"/>
    </xf>
    <xf numFmtId="0" fontId="24" fillId="0" borderId="288" xfId="0" applyFont="1" applyBorder="1" applyAlignment="1" applyProtection="1">
      <alignment horizontal="left" vertical="center" wrapText="1"/>
      <protection locked="0"/>
    </xf>
    <xf numFmtId="0" fontId="15" fillId="0" borderId="167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68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center" vertical="center"/>
      <protection locked="0"/>
    </xf>
    <xf numFmtId="0" fontId="16" fillId="0" borderId="160" xfId="0" applyFont="1" applyBorder="1" applyAlignment="1" applyProtection="1">
      <alignment horizontal="center" vertical="center"/>
      <protection locked="0"/>
    </xf>
    <xf numFmtId="0" fontId="16" fillId="0" borderId="119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192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0" fontId="15" fillId="0" borderId="5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97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98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0" fontId="12" fillId="0" borderId="167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8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71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72" xfId="0" applyNumberFormat="1" applyFont="1" applyBorder="1" applyAlignment="1" applyProtection="1">
      <alignment horizontal="right" vertical="center" wrapText="1" inden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01" xfId="0" applyFont="1" applyBorder="1" applyAlignment="1" applyProtection="1">
      <alignment horizontal="left" vertical="center" wrapText="1"/>
      <protection locked="0"/>
    </xf>
    <xf numFmtId="0" fontId="22" fillId="0" borderId="100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01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2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3" fontId="33" fillId="0" borderId="165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03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4" xfId="0" applyNumberFormat="1" applyFont="1" applyBorder="1" applyAlignment="1" applyProtection="1">
      <alignment horizontal="right" vertical="center" wrapText="1" indent="1"/>
      <protection hidden="1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0" fontId="13" fillId="0" borderId="131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19" xfId="0" applyFont="1" applyBorder="1" applyAlignment="1" applyProtection="1">
      <alignment horizontal="left" vertical="top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0" fontId="22" fillId="0" borderId="177" xfId="0" applyFont="1" applyBorder="1" applyAlignment="1" applyProtection="1">
      <alignment horizontal="left" vertical="center" wrapText="1"/>
      <protection locked="0"/>
    </xf>
    <xf numFmtId="3" fontId="35" fillId="0" borderId="178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9" xfId="0" applyNumberFormat="1" applyFont="1" applyBorder="1" applyAlignment="1" applyProtection="1">
      <alignment horizontal="right" vertical="center" wrapText="1" indent="1"/>
      <protection locked="0"/>
    </xf>
    <xf numFmtId="0" fontId="16" fillId="0" borderId="121" xfId="0" applyFont="1" applyBorder="1" applyAlignment="1" applyProtection="1">
      <alignment horizontal="center" vertical="center" wrapText="1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123" xfId="0" applyFont="1" applyBorder="1" applyAlignment="1" applyProtection="1">
      <alignment horizontal="center" vertical="center" wrapText="1"/>
      <protection locked="0"/>
    </xf>
    <xf numFmtId="0" fontId="1" fillId="0" borderId="169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6" fillId="0" borderId="15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9" fillId="0" borderId="343" xfId="0" applyFont="1" applyBorder="1" applyAlignment="1" applyProtection="1">
      <alignment horizontal="center" vertical="center" wrapText="1"/>
      <protection locked="0"/>
    </xf>
    <xf numFmtId="0" fontId="39" fillId="0" borderId="344" xfId="0" applyFont="1" applyBorder="1" applyAlignment="1" applyProtection="1">
      <alignment horizontal="center" vertical="center" wrapText="1"/>
      <protection locked="0"/>
    </xf>
    <xf numFmtId="0" fontId="39" fillId="0" borderId="338" xfId="0" applyFont="1" applyBorder="1" applyAlignment="1" applyProtection="1">
      <alignment horizontal="center" vertical="center" wrapText="1"/>
      <protection locked="0"/>
    </xf>
    <xf numFmtId="0" fontId="39" fillId="0" borderId="339" xfId="0" applyFont="1" applyBorder="1" applyAlignment="1" applyProtection="1">
      <alignment horizontal="center" vertical="center" wrapText="1"/>
      <protection locked="0"/>
    </xf>
    <xf numFmtId="0" fontId="8" fillId="0" borderId="273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31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8" fillId="0" borderId="286" xfId="0" applyFont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left" vertical="center" wrapText="1"/>
      <protection locked="0"/>
    </xf>
    <xf numFmtId="0" fontId="24" fillId="0" borderId="285" xfId="0" applyFont="1" applyBorder="1" applyAlignment="1" applyProtection="1">
      <alignment horizontal="left" vertical="center" wrapText="1"/>
      <protection locked="0"/>
    </xf>
    <xf numFmtId="0" fontId="18" fillId="0" borderId="285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86" xfId="0" applyNumberFormat="1" applyFont="1" applyBorder="1" applyAlignment="1" applyProtection="1">
      <alignment horizontal="right" vertical="center"/>
      <protection locked="0"/>
    </xf>
    <xf numFmtId="0" fontId="18" fillId="0" borderId="285" xfId="0" applyNumberFormat="1" applyFont="1" applyBorder="1" applyAlignment="1" applyProtection="1">
      <alignment horizontal="left" vertical="center" wrapText="1"/>
      <protection locked="0"/>
    </xf>
    <xf numFmtId="0" fontId="18" fillId="0" borderId="247" xfId="0" applyNumberFormat="1" applyFont="1" applyBorder="1" applyAlignment="1" applyProtection="1">
      <alignment horizontal="left" vertical="center" wrapText="1"/>
      <protection locked="0"/>
    </xf>
    <xf numFmtId="0" fontId="18" fillId="0" borderId="245" xfId="0" applyNumberFormat="1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/>
      <protection locked="0"/>
    </xf>
    <xf numFmtId="3" fontId="18" fillId="0" borderId="246" xfId="0" applyNumberFormat="1" applyFont="1" applyBorder="1" applyAlignment="1" applyProtection="1">
      <alignment horizontal="right" vertical="center" wrapTex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88" xfId="0" applyFont="1" applyBorder="1" applyAlignment="1" applyProtection="1">
      <alignment horizontal="left" vertical="center" wrapText="1" indent="1"/>
      <protection locked="0"/>
    </xf>
    <xf numFmtId="3" fontId="18" fillId="0" borderId="288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339" xfId="0" applyFont="1" applyBorder="1" applyAlignment="1" applyProtection="1">
      <alignment horizontal="left" vertical="center" wrapText="1"/>
      <protection locked="0"/>
    </xf>
    <xf numFmtId="0" fontId="15" fillId="0" borderId="247" xfId="0" applyFont="1" applyBorder="1" applyAlignment="1" applyProtection="1">
      <alignment horizontal="left" vertical="center" wrapText="1" indent="1"/>
      <protection locked="0"/>
    </xf>
    <xf numFmtId="0" fontId="15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3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0" fontId="7" fillId="0" borderId="28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85" xfId="0" applyFont="1" applyBorder="1" applyAlignment="1" applyProtection="1">
      <alignment horizontal="left" vertical="center" wrapText="1" indent="1"/>
      <protection locked="0"/>
    </xf>
    <xf numFmtId="3" fontId="18" fillId="0" borderId="285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3" fontId="18" fillId="0" borderId="285" xfId="0" applyNumberFormat="1" applyFont="1" applyBorder="1" applyAlignment="1" applyProtection="1">
      <alignment horizontal="right" vertical="center" wrapText="1"/>
      <protection locked="0"/>
    </xf>
    <xf numFmtId="3" fontId="18" fillId="0" borderId="286" xfId="0" applyNumberFormat="1" applyFont="1" applyBorder="1" applyAlignment="1" applyProtection="1">
      <alignment horizontal="right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73" xfId="0" applyFont="1" applyBorder="1" applyAlignment="1" applyProtection="1">
      <alignment horizontal="center" vertical="center" wrapText="1"/>
      <protection locked="0"/>
    </xf>
    <xf numFmtId="0" fontId="8" fillId="0" borderId="363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286" xfId="0" applyFont="1" applyBorder="1" applyAlignment="1" applyProtection="1">
      <alignment horizontal="center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8" fillId="0" borderId="349" xfId="0" applyFont="1" applyBorder="1" applyAlignment="1" applyProtection="1">
      <alignment horizontal="center" vertical="center" wrapText="1"/>
      <protection locked="0"/>
    </xf>
    <xf numFmtId="0" fontId="18" fillId="0" borderId="287" xfId="0" applyNumberFormat="1" applyFont="1" applyBorder="1" applyAlignment="1" applyProtection="1">
      <alignment horizontal="left" vertical="center" wrapText="1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/>
      <protection locked="0"/>
    </xf>
    <xf numFmtId="3" fontId="18" fillId="0" borderId="283" xfId="0" applyNumberFormat="1" applyFont="1" applyBorder="1" applyAlignment="1" applyProtection="1">
      <alignment horizontal="right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8" xfId="0" applyFont="1" applyBorder="1" applyAlignment="1" applyProtection="1">
      <alignment horizontal="center" vertical="center" wrapText="1"/>
      <protection locked="0"/>
    </xf>
    <xf numFmtId="0" fontId="18" fillId="0" borderId="284" xfId="0" applyNumberFormat="1" applyFont="1" applyBorder="1" applyAlignment="1" applyProtection="1">
      <alignment horizontal="left"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8" xfId="0" applyFont="1" applyBorder="1" applyAlignment="1" applyProtection="1">
      <alignment horizont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8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2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5" fillId="0" borderId="117" xfId="0" applyFont="1" applyBorder="1" applyAlignment="1" applyProtection="1">
      <alignment horizontal="left" vertical="center"/>
      <protection locked="0"/>
    </xf>
    <xf numFmtId="0" fontId="15" fillId="0" borderId="118" xfId="0" applyFont="1" applyBorder="1" applyAlignment="1" applyProtection="1">
      <alignment horizontal="left" vertical="center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31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125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128" xfId="0" applyFont="1" applyBorder="1" applyAlignment="1" applyProtection="1">
      <alignment horizontal="left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5" fillId="0" borderId="247" xfId="0" applyFont="1" applyBorder="1" applyAlignment="1" applyProtection="1">
      <alignment horizontal="left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15" fillId="0" borderId="287" xfId="0" applyFont="1" applyBorder="1" applyAlignment="1" applyProtection="1">
      <alignment horizontal="left" vertical="center" wrapText="1"/>
      <protection locked="0"/>
    </xf>
    <xf numFmtId="0" fontId="15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6" fillId="0" borderId="291" xfId="0" applyFont="1" applyBorder="1" applyAlignment="1" applyProtection="1">
      <alignment horizontal="center" vertical="center" wrapText="1"/>
      <protection locked="0"/>
    </xf>
    <xf numFmtId="0" fontId="16" fillId="0" borderId="273" xfId="0" applyFont="1" applyBorder="1" applyAlignment="1" applyProtection="1">
      <alignment horizontal="center" vertical="center" wrapText="1"/>
      <protection locked="0"/>
    </xf>
    <xf numFmtId="0" fontId="16" fillId="0" borderId="318" xfId="0" applyFont="1" applyBorder="1" applyAlignment="1" applyProtection="1">
      <alignment horizontal="center" vertical="center" wrapText="1"/>
      <protection locked="0"/>
    </xf>
    <xf numFmtId="0" fontId="16" fillId="0" borderId="292" xfId="0" applyFont="1" applyBorder="1" applyAlignment="1" applyProtection="1">
      <alignment horizontal="center" vertical="center" wrapText="1"/>
      <protection locked="0"/>
    </xf>
    <xf numFmtId="0" fontId="16" fillId="0" borderId="293" xfId="0" applyFont="1" applyBorder="1" applyAlignment="1" applyProtection="1">
      <alignment horizontal="center" vertical="center" wrapText="1"/>
      <protection locked="0"/>
    </xf>
    <xf numFmtId="0" fontId="16" fillId="0" borderId="319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15" fillId="0" borderId="284" xfId="0" applyFont="1" applyFill="1" applyBorder="1" applyAlignment="1" applyProtection="1">
      <alignment horizontal="left" vertical="center" wrapText="1"/>
      <protection locked="0"/>
    </xf>
    <xf numFmtId="0" fontId="15" fillId="0" borderId="285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6" xfId="0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2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2"/>
      <protection locked="0"/>
    </xf>
    <xf numFmtId="0" fontId="8" fillId="0" borderId="258" xfId="0" applyFont="1" applyBorder="1" applyAlignment="1" applyProtection="1">
      <alignment horizontal="center" vertical="center" wrapText="1"/>
      <protection locked="0"/>
    </xf>
    <xf numFmtId="0" fontId="8" fillId="0" borderId="259" xfId="0" applyFont="1" applyBorder="1" applyAlignment="1" applyProtection="1">
      <alignment horizontal="center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8" fillId="0" borderId="33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/>
      <protection locked="0"/>
    </xf>
    <xf numFmtId="0" fontId="15" fillId="0" borderId="285" xfId="0" applyFont="1" applyBorder="1" applyAlignment="1" applyProtection="1">
      <alignment horizontal="left" vertical="center" wrapText="1"/>
      <protection locked="0"/>
    </xf>
    <xf numFmtId="3" fontId="17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124" xfId="0" applyFont="1" applyBorder="1" applyAlignment="1" applyProtection="1">
      <alignment horizontal="left" vertical="center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7" fillId="0" borderId="95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113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12" xfId="0" applyFont="1" applyBorder="1" applyAlignment="1" applyProtection="1">
      <alignment horizontal="left" vertical="center" wrapText="1"/>
      <protection locked="0"/>
    </xf>
    <xf numFmtId="0" fontId="15" fillId="0" borderId="113" xfId="0" applyFont="1" applyBorder="1" applyAlignment="1" applyProtection="1">
      <alignment horizontal="left" vertical="center" wrapText="1"/>
      <protection locked="0"/>
    </xf>
    <xf numFmtId="0" fontId="16" fillId="0" borderId="258" xfId="0" applyFont="1" applyBorder="1" applyAlignment="1" applyProtection="1">
      <alignment horizontal="center" vertical="center" wrapText="1"/>
      <protection locked="0"/>
    </xf>
    <xf numFmtId="0" fontId="16" fillId="0" borderId="259" xfId="0" applyFont="1" applyBorder="1" applyAlignment="1" applyProtection="1">
      <alignment horizontal="center" vertical="center" wrapText="1"/>
      <protection locked="0"/>
    </xf>
    <xf numFmtId="0" fontId="16" fillId="0" borderId="260" xfId="0" applyFont="1" applyBorder="1" applyAlignment="1" applyProtection="1">
      <alignment horizontal="center" vertical="center" wrapText="1"/>
      <protection locked="0"/>
    </xf>
    <xf numFmtId="3" fontId="18" fillId="0" borderId="296" xfId="0" applyNumberFormat="1" applyFont="1" applyBorder="1" applyAlignment="1" applyProtection="1">
      <alignment horizontal="right" vertical="center" indent="3"/>
      <protection locked="0"/>
    </xf>
    <xf numFmtId="3" fontId="18" fillId="0" borderId="297" xfId="0" applyNumberFormat="1" applyFont="1" applyBorder="1" applyAlignment="1" applyProtection="1">
      <alignment horizontal="right" vertical="center" indent="3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0" fontId="18" fillId="0" borderId="247" xfId="0" applyFont="1" applyBorder="1" applyAlignment="1" applyProtection="1">
      <alignment horizontal="left" vertical="center" wrapText="1" indent="1"/>
      <protection locked="0"/>
    </xf>
    <xf numFmtId="0" fontId="18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46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0" fontId="15" fillId="0" borderId="167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0" fontId="16" fillId="0" borderId="360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/>
      <protection locked="0"/>
    </xf>
    <xf numFmtId="0" fontId="16" fillId="0" borderId="259" xfId="0" applyFont="1" applyBorder="1" applyAlignment="1" applyProtection="1">
      <alignment horizontal="center" vertical="center"/>
      <protection locked="0"/>
    </xf>
    <xf numFmtId="0" fontId="16" fillId="0" borderId="332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33" xfId="0" applyFont="1" applyBorder="1" applyAlignment="1" applyProtection="1">
      <alignment horizontal="left" vertical="center"/>
      <protection locked="0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6" fillId="0" borderId="262" xfId="0" applyFont="1" applyBorder="1" applyAlignment="1" applyProtection="1">
      <alignment horizontal="left" vertical="center" wrapText="1"/>
      <protection locked="0"/>
    </xf>
    <xf numFmtId="0" fontId="16" fillId="0" borderId="263" xfId="0" applyFont="1" applyBorder="1" applyAlignment="1" applyProtection="1">
      <alignment horizontal="left" vertical="center" wrapText="1"/>
      <protection locked="0"/>
    </xf>
    <xf numFmtId="3" fontId="17" fillId="0" borderId="351" xfId="0" applyNumberFormat="1" applyFont="1" applyBorder="1" applyAlignment="1" applyProtection="1">
      <alignment horizontal="right" vertical="center" indent="3"/>
      <protection hidden="1"/>
    </xf>
    <xf numFmtId="3" fontId="17" fillId="0" borderId="352" xfId="0" applyNumberFormat="1" applyFont="1" applyBorder="1" applyAlignment="1" applyProtection="1">
      <alignment horizontal="right" vertical="center" indent="3"/>
      <protection hidden="1"/>
    </xf>
    <xf numFmtId="3" fontId="17" fillId="0" borderId="353" xfId="0" applyNumberFormat="1" applyFont="1" applyBorder="1" applyAlignment="1" applyProtection="1">
      <alignment horizontal="right" vertical="center" indent="3"/>
      <protection hidden="1"/>
    </xf>
    <xf numFmtId="3" fontId="17" fillId="0" borderId="354" xfId="0" applyNumberFormat="1" applyFont="1" applyBorder="1" applyAlignment="1" applyProtection="1">
      <alignment horizontal="right" vertical="center" indent="3"/>
      <protection hidden="1"/>
    </xf>
    <xf numFmtId="0" fontId="15" fillId="0" borderId="250" xfId="0" applyFont="1" applyBorder="1" applyAlignment="1" applyProtection="1">
      <alignment horizontal="left" vertical="center" wrapText="1"/>
      <protection locked="0"/>
    </xf>
    <xf numFmtId="0" fontId="15" fillId="0" borderId="251" xfId="0" applyFont="1" applyBorder="1" applyAlignment="1" applyProtection="1">
      <alignment horizontal="left" vertical="center" wrapText="1"/>
      <protection locked="0"/>
    </xf>
    <xf numFmtId="3" fontId="18" fillId="0" borderId="251" xfId="0" applyNumberFormat="1" applyFont="1" applyBorder="1" applyAlignment="1" applyProtection="1">
      <alignment horizontal="right" vertical="center" indent="3"/>
      <protection locked="0"/>
    </xf>
    <xf numFmtId="3" fontId="18" fillId="0" borderId="252" xfId="0" applyNumberFormat="1" applyFont="1" applyBorder="1" applyAlignment="1" applyProtection="1">
      <alignment horizontal="right" vertical="center" indent="3"/>
      <protection locked="0"/>
    </xf>
    <xf numFmtId="3" fontId="18" fillId="0" borderId="298" xfId="0" applyNumberFormat="1" applyFont="1" applyBorder="1" applyAlignment="1" applyProtection="1">
      <alignment horizontal="right" vertical="center" indent="3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0" fontId="16" fillId="0" borderId="350" xfId="0" applyFont="1" applyBorder="1" applyAlignment="1" applyProtection="1">
      <alignment horizontal="left" vertical="center" wrapText="1"/>
      <protection locked="0"/>
    </xf>
    <xf numFmtId="0" fontId="16" fillId="0" borderId="351" xfId="0" applyFont="1" applyBorder="1" applyAlignment="1" applyProtection="1">
      <alignment horizontal="left" vertical="center" wrapText="1"/>
      <protection locked="0"/>
    </xf>
    <xf numFmtId="3" fontId="18" fillId="0" borderId="24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61" xfId="0" applyNumberFormat="1" applyFont="1" applyBorder="1" applyAlignment="1" applyProtection="1">
      <alignment horizontal="right" vertical="center" indent="3"/>
      <protection locked="0"/>
    </xf>
    <xf numFmtId="0" fontId="18" fillId="0" borderId="253" xfId="0" applyFont="1" applyBorder="1" applyAlignment="1" applyProtection="1">
      <alignment horizontal="left" vertical="center" wrapText="1" indent="1"/>
      <protection locked="0"/>
    </xf>
    <xf numFmtId="0" fontId="18" fillId="0" borderId="254" xfId="0" applyFont="1" applyBorder="1" applyAlignment="1" applyProtection="1">
      <alignment horizontal="left" vertical="center" wrapText="1" indent="1"/>
      <protection locked="0"/>
    </xf>
    <xf numFmtId="3" fontId="18" fillId="0" borderId="254" xfId="0" applyNumberFormat="1" applyFont="1" applyBorder="1" applyAlignment="1" applyProtection="1">
      <alignment horizontal="right" vertical="center" indent="3"/>
      <protection locked="0"/>
    </xf>
    <xf numFmtId="3" fontId="18" fillId="0" borderId="255" xfId="0" applyNumberFormat="1" applyFont="1" applyBorder="1" applyAlignment="1" applyProtection="1">
      <alignment horizontal="right" vertical="center" indent="3"/>
      <protection locked="0"/>
    </xf>
    <xf numFmtId="3" fontId="18" fillId="0" borderId="256" xfId="0" applyNumberFormat="1" applyFont="1" applyBorder="1" applyAlignment="1" applyProtection="1">
      <alignment horizontal="right" vertical="center" indent="3"/>
      <protection locked="0"/>
    </xf>
    <xf numFmtId="3" fontId="18" fillId="0" borderId="257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0" fontId="18" fillId="0" borderId="249" xfId="0" applyFont="1" applyBorder="1" applyAlignment="1" applyProtection="1">
      <alignment horizontal="left" vertical="center" wrapText="1" indent="1"/>
      <protection locked="0"/>
    </xf>
    <xf numFmtId="0" fontId="15" fillId="0" borderId="346" xfId="0" applyFont="1" applyBorder="1" applyAlignment="1" applyProtection="1">
      <alignment horizontal="left" vertical="center" wrapText="1"/>
      <protection locked="0"/>
    </xf>
    <xf numFmtId="0" fontId="15" fillId="0" borderId="347" xfId="0" applyFont="1" applyBorder="1" applyAlignment="1" applyProtection="1">
      <alignment horizontal="left" vertical="center" wrapText="1"/>
      <protection locked="0"/>
    </xf>
    <xf numFmtId="3" fontId="18" fillId="0" borderId="347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348" xfId="0" applyNumberFormat="1" applyFont="1" applyBorder="1" applyAlignment="1" applyProtection="1">
      <alignment horizontal="right" vertical="center" indent="3"/>
      <protection locked="0"/>
    </xf>
    <xf numFmtId="3" fontId="18" fillId="0" borderId="349" xfId="0" applyNumberFormat="1" applyFont="1" applyBorder="1" applyAlignment="1" applyProtection="1">
      <alignment horizontal="right" vertical="center" indent="3"/>
      <protection locked="0"/>
    </xf>
    <xf numFmtId="0" fontId="18" fillId="0" borderId="355" xfId="0" applyFont="1" applyBorder="1" applyAlignment="1" applyProtection="1">
      <alignment horizontal="left" vertical="center" wrapText="1" indent="1"/>
      <protection locked="0"/>
    </xf>
    <xf numFmtId="0" fontId="18" fillId="0" borderId="356" xfId="0" applyFont="1" applyBorder="1" applyAlignment="1" applyProtection="1">
      <alignment horizontal="left" vertical="center" wrapText="1" indent="1"/>
      <protection locked="0"/>
    </xf>
    <xf numFmtId="3" fontId="18" fillId="0" borderId="356" xfId="0" applyNumberFormat="1" applyFont="1" applyBorder="1" applyAlignment="1" applyProtection="1">
      <alignment horizontal="right" vertical="center" indent="3"/>
      <protection locked="0"/>
    </xf>
    <xf numFmtId="3" fontId="18" fillId="0" borderId="357" xfId="0" applyNumberFormat="1" applyFont="1" applyBorder="1" applyAlignment="1" applyProtection="1">
      <alignment horizontal="right" vertical="center" indent="3"/>
      <protection locked="0"/>
    </xf>
    <xf numFmtId="3" fontId="18" fillId="0" borderId="358" xfId="0" applyNumberFormat="1" applyFont="1" applyBorder="1" applyAlignment="1" applyProtection="1">
      <alignment horizontal="right" vertical="center" indent="3"/>
      <protection locked="0"/>
    </xf>
    <xf numFmtId="3" fontId="18" fillId="0" borderId="359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138" xfId="0" applyNumberFormat="1" applyFont="1" applyBorder="1" applyAlignment="1" applyProtection="1">
      <alignment horizontal="right" vertical="center" indent="3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41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113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38" xfId="0" applyFont="1" applyBorder="1" applyAlignment="1" applyProtection="1">
      <alignment horizontal="center" vertical="center"/>
      <protection locked="0"/>
    </xf>
    <xf numFmtId="0" fontId="16" fillId="0" borderId="129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8" fillId="0" borderId="12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16" fillId="0" borderId="343" xfId="0" applyFont="1" applyBorder="1" applyAlignment="1" applyProtection="1">
      <alignment horizontal="center" vertical="center" wrapText="1"/>
      <protection locked="0"/>
    </xf>
    <xf numFmtId="0" fontId="16" fillId="0" borderId="344" xfId="0" applyFont="1" applyBorder="1" applyAlignment="1" applyProtection="1">
      <alignment horizontal="center" vertical="center" wrapText="1"/>
      <protection locked="0"/>
    </xf>
    <xf numFmtId="0" fontId="16" fillId="0" borderId="345" xfId="0" applyFont="1" applyBorder="1" applyAlignment="1" applyProtection="1">
      <alignment horizontal="center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15" fillId="0" borderId="338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center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69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left" vertical="center" wrapText="1"/>
      <protection locked="0"/>
    </xf>
    <xf numFmtId="0" fontId="16" fillId="0" borderId="160" xfId="0" applyFont="1" applyBorder="1" applyAlignment="1" applyProtection="1">
      <alignment horizontal="left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indent="3"/>
      <protection hidden="1"/>
    </xf>
    <xf numFmtId="3" fontId="17" fillId="0" borderId="119" xfId="0" applyNumberFormat="1" applyFont="1" applyBorder="1" applyAlignment="1" applyProtection="1">
      <alignment horizontal="right" vertical="center" indent="3"/>
      <protection hidden="1"/>
    </xf>
    <xf numFmtId="3" fontId="17" fillId="0" borderId="178" xfId="0" applyNumberFormat="1" applyFont="1" applyBorder="1" applyAlignment="1" applyProtection="1">
      <alignment horizontal="right" vertical="center" indent="3"/>
      <protection hidden="1"/>
    </xf>
    <xf numFmtId="3" fontId="17" fillId="0" borderId="179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131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124" xfId="0" applyFont="1" applyBorder="1" applyAlignment="1" applyProtection="1">
      <alignment horizontal="left" vertical="center" wrapTex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33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68" xfId="0" applyNumberFormat="1" applyFont="1" applyBorder="1" applyAlignment="1" applyProtection="1">
      <alignment horizontal="right" vertical="center" indent="3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97" xfId="0" applyFont="1" applyBorder="1" applyAlignment="1" applyProtection="1">
      <alignment horizontal="left" vertical="center" indent="1"/>
      <protection locked="0"/>
    </xf>
    <xf numFmtId="3" fontId="18" fillId="0" borderId="9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98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101" xfId="0" applyNumberFormat="1" applyFont="1" applyBorder="1" applyAlignment="1" applyProtection="1">
      <alignment horizontal="right" vertical="center" indent="3"/>
      <protection locked="0"/>
    </xf>
    <xf numFmtId="3" fontId="18" fillId="0" borderId="100" xfId="0" applyNumberFormat="1" applyFont="1" applyBorder="1" applyAlignment="1" applyProtection="1">
      <alignment horizontal="right" vertical="center" indent="3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8" xfId="0" applyFont="1" applyBorder="1" applyAlignment="1" applyProtection="1">
      <alignment horizontal="left" vertical="center" wrapText="1"/>
      <protection locked="0"/>
    </xf>
    <xf numFmtId="3" fontId="17" fillId="0" borderId="103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04" xfId="0" applyNumberFormat="1" applyFont="1" applyBorder="1" applyAlignment="1" applyProtection="1">
      <alignment horizontal="right" vertical="center" indent="3"/>
      <protection hidden="1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124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96" xfId="0" applyNumberFormat="1" applyFont="1" applyBorder="1" applyAlignment="1" applyProtection="1">
      <alignment horizontal="right" vertical="center" indent="3"/>
      <protection hidden="1"/>
    </xf>
    <xf numFmtId="3" fontId="17" fillId="0" borderId="108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65" xfId="0" applyNumberFormat="1" applyFont="1" applyBorder="1" applyAlignment="1" applyProtection="1">
      <alignment horizontal="right" vertical="center" indent="3"/>
      <protection hidden="1"/>
    </xf>
    <xf numFmtId="3" fontId="17" fillId="0" borderId="166" xfId="0" applyNumberFormat="1" applyFont="1" applyBorder="1" applyAlignment="1" applyProtection="1">
      <alignment horizontal="right" vertical="center" indent="3"/>
      <protection hidden="1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03" xfId="0" applyFont="1" applyBorder="1" applyAlignment="1" applyProtection="1">
      <alignment horizontal="left" vertical="center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0" fontId="18" fillId="0" borderId="99" xfId="0" applyFont="1" applyBorder="1" applyAlignment="1" applyProtection="1">
      <alignment horizontal="left" vertical="center" indent="1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3" fontId="18" fillId="0" borderId="96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98" xfId="0" applyNumberFormat="1" applyFont="1" applyBorder="1" applyAlignment="1" applyProtection="1">
      <alignment horizontal="right" vertical="center" indent="1"/>
      <protection locked="0"/>
    </xf>
    <xf numFmtId="0" fontId="20" fillId="0" borderId="209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11" xfId="0" applyNumberFormat="1" applyFont="1" applyBorder="1" applyAlignment="1" applyProtection="1">
      <alignment horizontal="right" vertical="center" indent="1"/>
      <protection locked="0"/>
    </xf>
    <xf numFmtId="3" fontId="18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141" xfId="0" applyFont="1" applyBorder="1" applyAlignment="1" applyProtection="1">
      <alignment horizontal="center" vertical="center"/>
      <protection locked="0"/>
    </xf>
    <xf numFmtId="0" fontId="16" fillId="0" borderId="300" xfId="0" applyFont="1" applyBorder="1" applyAlignment="1" applyProtection="1">
      <alignment horizontal="left" vertical="center" wrapText="1"/>
      <protection locked="0"/>
    </xf>
    <xf numFmtId="0" fontId="16" fillId="0" borderId="279" xfId="0" applyFont="1" applyBorder="1" applyAlignment="1" applyProtection="1">
      <alignment horizontal="left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3"/>
      <protection hidden="1"/>
    </xf>
    <xf numFmtId="3" fontId="17" fillId="0" borderId="280" xfId="0" applyNumberFormat="1" applyFont="1" applyBorder="1" applyAlignment="1" applyProtection="1">
      <alignment horizontal="right" vertical="center" indent="3"/>
      <protection hidden="1"/>
    </xf>
    <xf numFmtId="3" fontId="17" fillId="0" borderId="281" xfId="0" applyNumberFormat="1" applyFont="1" applyBorder="1" applyAlignment="1" applyProtection="1">
      <alignment horizontal="right" vertical="center" indent="3"/>
      <protection hidden="1"/>
    </xf>
    <xf numFmtId="3" fontId="17" fillId="0" borderId="282" xfId="0" applyNumberFormat="1" applyFont="1" applyBorder="1" applyAlignment="1" applyProtection="1">
      <alignment horizontal="right" vertical="center" indent="3"/>
      <protection hidden="1"/>
    </xf>
    <xf numFmtId="0" fontId="15" fillId="0" borderId="138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5" xfId="0" applyNumberFormat="1" applyFont="1" applyBorder="1" applyAlignment="1" applyProtection="1">
      <alignment horizontal="right" vertical="center" indent="3"/>
      <protection locked="0"/>
    </xf>
    <xf numFmtId="3" fontId="20" fillId="0" borderId="116" xfId="0" applyNumberFormat="1" applyFont="1" applyBorder="1" applyAlignment="1" applyProtection="1">
      <alignment horizontal="right" vertical="center" indent="3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17" fillId="0" borderId="334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3" fontId="17" fillId="0" borderId="110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35" xfId="0" applyNumberFormat="1" applyFont="1" applyBorder="1" applyAlignment="1" applyProtection="1">
      <alignment horizontal="right" vertical="center" indent="1"/>
      <protection hidden="1"/>
    </xf>
    <xf numFmtId="3" fontId="18" fillId="0" borderId="249" xfId="0" applyNumberFormat="1" applyFont="1" applyBorder="1" applyAlignment="1" applyProtection="1">
      <alignment horizontal="right" vertical="center" indent="1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3" fontId="18" fillId="0" borderId="261" xfId="0" applyNumberFormat="1" applyFont="1" applyBorder="1" applyAlignment="1" applyProtection="1">
      <alignment horizontal="right" vertical="center" indent="1"/>
      <protection locked="0"/>
    </xf>
    <xf numFmtId="3" fontId="18" fillId="0" borderId="254" xfId="0" applyNumberFormat="1" applyFont="1" applyBorder="1" applyAlignment="1" applyProtection="1">
      <alignment horizontal="right" vertical="center" indent="1"/>
      <protection locked="0"/>
    </xf>
    <xf numFmtId="3" fontId="18" fillId="0" borderId="255" xfId="0" applyNumberFormat="1" applyFont="1" applyBorder="1" applyAlignment="1" applyProtection="1">
      <alignment horizontal="right" vertical="center" indent="1"/>
      <protection locked="0"/>
    </xf>
    <xf numFmtId="3" fontId="18" fillId="0" borderId="256" xfId="0" applyNumberFormat="1" applyFont="1" applyBorder="1" applyAlignment="1" applyProtection="1">
      <alignment horizontal="right" vertical="center" indent="1"/>
      <protection locked="0"/>
    </xf>
    <xf numFmtId="3" fontId="18" fillId="0" borderId="257" xfId="0" applyNumberFormat="1" applyFont="1" applyBorder="1" applyAlignment="1" applyProtection="1">
      <alignment horizontal="right" vertical="center" indent="1"/>
      <protection locked="0"/>
    </xf>
    <xf numFmtId="0" fontId="16" fillId="0" borderId="336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337" xfId="0" applyFont="1" applyBorder="1" applyAlignment="1" applyProtection="1">
      <alignment horizontal="left" vertical="center"/>
      <protection locked="0"/>
    </xf>
    <xf numFmtId="0" fontId="18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96" xfId="0" applyFont="1" applyBorder="1" applyAlignment="1" applyProtection="1">
      <alignment horizontal="left" vertical="center" wrapText="1" indent="1"/>
      <protection locked="0"/>
    </xf>
    <xf numFmtId="3" fontId="18" fillId="0" borderId="296" xfId="0" applyNumberFormat="1" applyFont="1" applyBorder="1" applyAlignment="1" applyProtection="1">
      <alignment horizontal="right" vertical="center" indent="1"/>
      <protection locked="0"/>
    </xf>
    <xf numFmtId="3" fontId="18" fillId="0" borderId="297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124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124" xfId="0" applyNumberFormat="1" applyFont="1" applyBorder="1" applyAlignment="1" applyProtection="1">
      <alignment horizontal="right" vertical="center" wrapText="1" indent="1"/>
      <protection locked="0"/>
    </xf>
    <xf numFmtId="3" fontId="18" fillId="0" borderId="101" xfId="0" applyNumberFormat="1" applyFont="1" applyBorder="1" applyAlignment="1" applyProtection="1">
      <alignment horizontal="righ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vertical="center" indent="1"/>
      <protection locked="0"/>
    </xf>
    <xf numFmtId="3" fontId="18" fillId="0" borderId="102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5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8" fillId="0" borderId="116" xfId="0" applyNumberFormat="1" applyFont="1" applyBorder="1" applyAlignment="1" applyProtection="1">
      <alignment horizontal="right" vertical="center" inden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74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9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8" xfId="0" applyNumberFormat="1" applyFont="1" applyBorder="1" applyAlignment="1" applyProtection="1">
      <alignment horizontal="right" vertical="center" indent="1"/>
      <protection hidden="1"/>
    </xf>
    <xf numFmtId="3" fontId="17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3" fontId="17" fillId="0" borderId="179" xfId="0" applyNumberFormat="1" applyFont="1" applyBorder="1" applyAlignment="1" applyProtection="1">
      <alignment horizontal="right" vertical="center" indent="1"/>
      <protection hidden="1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6" fillId="0" borderId="173" xfId="0" applyFont="1" applyBorder="1" applyAlignment="1" applyProtection="1">
      <alignment horizontal="center" vertical="center" wrapText="1"/>
      <protection locked="0"/>
    </xf>
    <xf numFmtId="0" fontId="16" fillId="0" borderId="175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8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7" fillId="0" borderId="103" xfId="0" applyNumberFormat="1" applyFont="1" applyBorder="1" applyAlignment="1" applyProtection="1">
      <alignment horizontal="right" vertical="center" wrapText="1" indent="1"/>
      <protection hidden="1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03" xfId="0" applyNumberFormat="1" applyFont="1" applyBorder="1" applyAlignment="1" applyProtection="1">
      <alignment horizontal="right" vertical="center" indent="1"/>
      <protection hidden="1"/>
    </xf>
    <xf numFmtId="3" fontId="17" fillId="0" borderId="104" xfId="0" applyNumberFormat="1" applyFont="1" applyBorder="1" applyAlignment="1" applyProtection="1">
      <alignment horizontal="right" vertical="center" indent="1"/>
      <protection hidden="1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6" fillId="0" borderId="214" xfId="0" applyFont="1" applyBorder="1" applyAlignment="1" applyProtection="1">
      <alignment horizontal="center" vertical="center" wrapText="1"/>
      <protection locked="0"/>
    </xf>
    <xf numFmtId="0" fontId="16" fillId="0" borderId="215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/>
      <protection locked="0"/>
    </xf>
    <xf numFmtId="0" fontId="16" fillId="0" borderId="170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167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16" fillId="0" borderId="179" xfId="0" applyFont="1" applyBorder="1" applyAlignment="1" applyProtection="1">
      <alignment horizontal="center" vertical="center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32" xfId="0" applyNumberFormat="1" applyFont="1" applyBorder="1" applyAlignment="1" applyProtection="1">
      <alignment horizontal="right" vertical="center" wrapText="1" indent="1"/>
      <protection hidden="1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7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7" fillId="0" borderId="139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5" xfId="0" applyFont="1" applyBorder="1" applyAlignment="1" applyProtection="1">
      <alignment horizontal="left"/>
      <protection locked="0"/>
    </xf>
    <xf numFmtId="0" fontId="32" fillId="0" borderId="209" xfId="0" applyFont="1" applyBorder="1" applyAlignment="1" applyProtection="1">
      <alignment horizontal="left" vertical="center" indent="1"/>
      <protection locked="0"/>
    </xf>
    <xf numFmtId="0" fontId="32" fillId="0" borderId="210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6" fillId="0" borderId="202" xfId="0" applyFont="1" applyBorder="1"/>
    <xf numFmtId="3" fontId="32" fillId="0" borderId="211" xfId="0" applyNumberFormat="1" applyFont="1" applyBorder="1" applyAlignment="1" applyProtection="1">
      <alignment horizontal="right" vertical="center" indent="1"/>
      <protection locked="0"/>
    </xf>
    <xf numFmtId="3" fontId="32" fillId="0" borderId="212" xfId="0" applyNumberFormat="1" applyFont="1" applyBorder="1" applyAlignment="1" applyProtection="1">
      <alignment horizontal="right" vertical="center" indent="1"/>
      <protection locked="0"/>
    </xf>
    <xf numFmtId="0" fontId="16" fillId="0" borderId="332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1"/>
      <protection hidden="1"/>
    </xf>
    <xf numFmtId="3" fontId="17" fillId="0" borderId="280" xfId="0" applyNumberFormat="1" applyFont="1" applyBorder="1" applyAlignment="1" applyProtection="1">
      <alignment horizontal="right" vertical="center" indent="1"/>
      <protection hidden="1"/>
    </xf>
    <xf numFmtId="3" fontId="17" fillId="0" borderId="281" xfId="0" applyNumberFormat="1" applyFont="1" applyBorder="1" applyAlignment="1" applyProtection="1">
      <alignment horizontal="right" vertical="center" indent="1"/>
      <protection hidden="1"/>
    </xf>
    <xf numFmtId="3" fontId="17" fillId="0" borderId="282" xfId="0" applyNumberFormat="1" applyFont="1" applyBorder="1" applyAlignment="1" applyProtection="1">
      <alignment horizontal="right" vertical="center" indent="1"/>
      <protection hidden="1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51" xfId="0" applyFont="1" applyBorder="1" applyAlignment="1" applyProtection="1">
      <alignment horizontal="left" vertical="center" wrapText="1" indent="1"/>
      <protection locked="0"/>
    </xf>
    <xf numFmtId="3" fontId="18" fillId="0" borderId="251" xfId="0" applyNumberFormat="1" applyFont="1" applyBorder="1" applyAlignment="1" applyProtection="1">
      <alignment horizontal="right" vertical="center" indent="1"/>
      <protection locked="0"/>
    </xf>
    <xf numFmtId="3" fontId="18" fillId="0" borderId="252" xfId="0" applyNumberFormat="1" applyFont="1" applyBorder="1" applyAlignment="1" applyProtection="1">
      <alignment horizontal="right" vertical="center" indent="1"/>
      <protection locked="0"/>
    </xf>
    <xf numFmtId="3" fontId="18" fillId="0" borderId="298" xfId="0" applyNumberFormat="1" applyFont="1" applyBorder="1" applyAlignment="1" applyProtection="1">
      <alignment horizontal="right" vertical="center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95" xfId="0" applyFont="1" applyBorder="1" applyAlignment="1" applyProtection="1">
      <alignment horizontal="lef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5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96" xfId="0" applyNumberFormat="1" applyFont="1" applyBorder="1" applyAlignment="1" applyProtection="1">
      <alignment horizontal="right" vertical="center" indent="1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97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6" fillId="0" borderId="111" xfId="0" applyFont="1" applyBorder="1"/>
    <xf numFmtId="3" fontId="32" fillId="0" borderId="101" xfId="0" applyNumberFormat="1" applyFont="1" applyBorder="1" applyAlignment="1" applyProtection="1">
      <alignment horizontal="right" vertical="center" indent="1"/>
      <protection locked="0"/>
    </xf>
    <xf numFmtId="3" fontId="32" fillId="0" borderId="102" xfId="0" applyNumberFormat="1" applyFont="1" applyBorder="1" applyAlignment="1" applyProtection="1">
      <alignment horizontal="right" vertical="center" indent="1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6" xfId="0" applyFont="1" applyBorder="1"/>
    <xf numFmtId="3" fontId="32" fillId="0" borderId="115" xfId="0" applyNumberFormat="1" applyFont="1" applyBorder="1" applyAlignment="1" applyProtection="1">
      <alignment horizontal="right" vertical="center" indent="1"/>
      <protection locked="0"/>
    </xf>
    <xf numFmtId="3" fontId="32" fillId="0" borderId="116" xfId="0" applyNumberFormat="1" applyFont="1" applyBorder="1" applyAlignment="1" applyProtection="1">
      <alignment horizontal="right" vertical="center" indent="1"/>
      <protection locked="0"/>
    </xf>
    <xf numFmtId="0" fontId="17" fillId="0" borderId="117" xfId="0" applyFont="1" applyBorder="1" applyAlignment="1" applyProtection="1">
      <alignment horizontal="left"/>
      <protection locked="0"/>
    </xf>
    <xf numFmtId="0" fontId="17" fillId="0" borderId="118" xfId="0" applyFont="1" applyBorder="1" applyAlignment="1" applyProtection="1">
      <alignment horizontal="left"/>
      <protection locked="0"/>
    </xf>
    <xf numFmtId="0" fontId="17" fillId="0" borderId="120" xfId="0" applyFont="1" applyBorder="1" applyAlignment="1" applyProtection="1">
      <alignment horizontal="left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97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111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95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105" xfId="0" applyNumberFormat="1" applyFont="1" applyBorder="1" applyAlignment="1" applyProtection="1">
      <alignment horizontal="righ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32" fillId="0" borderId="106" xfId="0" applyNumberFormat="1" applyFont="1" applyBorder="1" applyAlignment="1" applyProtection="1">
      <alignment horizontal="right" vertical="center" indent="1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14" xfId="0" applyFont="1" applyBorder="1" applyAlignment="1" applyProtection="1">
      <alignment horizontal="left"/>
      <protection locked="0"/>
    </xf>
    <xf numFmtId="3" fontId="18" fillId="0" borderId="103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21" xfId="0" applyFont="1" applyBorder="1" applyAlignment="1" applyProtection="1">
      <alignment horizontal="center" vertical="center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122" xfId="0" applyFont="1" applyBorder="1" applyAlignment="1" applyProtection="1">
      <alignment horizontal="center" vertical="center"/>
      <protection locked="0"/>
    </xf>
    <xf numFmtId="0" fontId="16" fillId="0" borderId="154" xfId="0" applyFont="1" applyBorder="1" applyAlignment="1" applyProtection="1">
      <alignment horizontal="center" vertical="center"/>
      <protection locked="0"/>
    </xf>
    <xf numFmtId="0" fontId="16" fillId="0" borderId="169" xfId="0" applyFont="1" applyBorder="1" applyAlignment="1" applyProtection="1">
      <alignment horizontal="center" vertical="center"/>
      <protection locked="0"/>
    </xf>
    <xf numFmtId="0" fontId="17" fillId="0" borderId="167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6" fillId="0" borderId="17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/>
      <protection locked="0"/>
    </xf>
    <xf numFmtId="0" fontId="16" fillId="0" borderId="127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6" fillId="0" borderId="148" xfId="0" applyFont="1" applyBorder="1" applyAlignment="1" applyProtection="1">
      <alignment horizontal="center" vertical="center"/>
      <protection locked="0"/>
    </xf>
    <xf numFmtId="0" fontId="7" fillId="0" borderId="167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68" xfId="0" applyNumberFormat="1" applyFont="1" applyBorder="1" applyAlignment="1" applyProtection="1">
      <alignment horizontal="right" indent="3"/>
      <protection locked="0"/>
    </xf>
    <xf numFmtId="0" fontId="24" fillId="0" borderId="294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266" xfId="0" applyFont="1" applyBorder="1" applyAlignment="1" applyProtection="1">
      <alignment horizontal="left" vertical="center" wrapText="1"/>
      <protection locked="0"/>
    </xf>
    <xf numFmtId="3" fontId="17" fillId="0" borderId="29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top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96" xfId="0" applyNumberFormat="1" applyFont="1" applyBorder="1" applyAlignment="1" applyProtection="1">
      <alignment horizontal="right" vertical="top" indent="3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15" xfId="0" applyNumberFormat="1" applyFont="1" applyBorder="1" applyAlignment="1" applyProtection="1">
      <alignment horizontal="right" vertical="top" indent="3"/>
      <protection locked="0"/>
    </xf>
    <xf numFmtId="3" fontId="18" fillId="0" borderId="116" xfId="0" applyNumberFormat="1" applyFont="1" applyBorder="1" applyAlignment="1" applyProtection="1">
      <alignment horizontal="right" vertical="top" indent="3"/>
      <protection locked="0"/>
    </xf>
    <xf numFmtId="0" fontId="16" fillId="0" borderId="338" xfId="0" applyFont="1" applyBorder="1" applyAlignment="1" applyProtection="1">
      <alignment horizontal="center" vertical="center" wrapText="1"/>
      <protection locked="0"/>
    </xf>
    <xf numFmtId="0" fontId="16" fillId="0" borderId="339" xfId="0" applyFont="1" applyBorder="1" applyAlignment="1" applyProtection="1">
      <alignment horizontal="center" vertical="center" wrapText="1"/>
      <protection locked="0"/>
    </xf>
    <xf numFmtId="3" fontId="8" fillId="0" borderId="293" xfId="0" applyNumberFormat="1" applyFont="1" applyBorder="1" applyAlignment="1" applyProtection="1">
      <alignment horizontal="center" vertical="center"/>
      <protection locked="0"/>
    </xf>
    <xf numFmtId="3" fontId="8" fillId="0" borderId="278" xfId="0" applyNumberFormat="1" applyFont="1" applyBorder="1" applyAlignment="1" applyProtection="1">
      <alignment horizontal="center" vertical="center"/>
      <protection locked="0"/>
    </xf>
    <xf numFmtId="3" fontId="8" fillId="0" borderId="273" xfId="0" applyNumberFormat="1" applyFont="1" applyBorder="1" applyAlignment="1" applyProtection="1">
      <alignment horizontal="center" vertical="center"/>
      <protection locked="0"/>
    </xf>
    <xf numFmtId="3" fontId="8" fillId="0" borderId="274" xfId="0" applyNumberFormat="1" applyFont="1" applyBorder="1" applyAlignment="1" applyProtection="1">
      <alignment horizontal="center" vertical="center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0" fontId="24" fillId="0" borderId="253" xfId="0" applyFont="1" applyBorder="1" applyAlignment="1" applyProtection="1">
      <alignment horizontal="left" vertical="center" wrapText="1"/>
      <protection locked="0"/>
    </xf>
    <xf numFmtId="0" fontId="24" fillId="0" borderId="254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8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86" xfId="0" applyNumberFormat="1" applyFont="1" applyBorder="1" applyAlignment="1" applyProtection="1">
      <alignment horizontal="right" inden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84" xfId="0" applyFont="1" applyBorder="1" applyAlignment="1" applyProtection="1">
      <alignment horizontal="left" vertical="center" wrapText="1" indent="1"/>
      <protection locked="0"/>
    </xf>
    <xf numFmtId="0" fontId="17" fillId="0" borderId="285" xfId="0" applyFont="1" applyBorder="1" applyAlignment="1" applyProtection="1">
      <alignment horizontal="left" vertical="center" wrapText="1" inden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68" xfId="0" applyNumberFormat="1" applyFont="1" applyBorder="1" applyAlignment="1" applyProtection="1">
      <alignment horizontal="right" vertical="center" indent="2"/>
      <protection locked="0"/>
    </xf>
    <xf numFmtId="3" fontId="18" fillId="0" borderId="100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3" fontId="18" fillId="0" borderId="115" xfId="0" applyNumberFormat="1" applyFont="1" applyBorder="1" applyAlignment="1" applyProtection="1">
      <alignment horizontal="right" vertical="center" indent="2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116" xfId="0" applyNumberFormat="1" applyFont="1" applyBorder="1" applyAlignment="1" applyProtection="1">
      <alignment horizontal="right" vertical="center" indent="2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5" fillId="0" borderId="128" xfId="0" applyFont="1" applyBorder="1" applyAlignment="1" applyProtection="1">
      <alignment horizontal="center" vertical="center" wrapText="1"/>
      <protection locked="0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6" fillId="0" borderId="176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 wrapText="1"/>
      <protection locked="0"/>
    </xf>
    <xf numFmtId="0" fontId="16" fillId="0" borderId="127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3" fontId="18" fillId="0" borderId="168" xfId="0" applyNumberFormat="1" applyFont="1" applyBorder="1" applyAlignment="1" applyProtection="1">
      <alignment horizontal="right" vertical="center" indent="3"/>
      <protection locked="0"/>
    </xf>
    <xf numFmtId="0" fontId="16" fillId="0" borderId="103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182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15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0" fontId="16" fillId="0" borderId="207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8" xfId="0" applyFont="1" applyBorder="1" applyAlignment="1" applyProtection="1">
      <alignment horizontal="center" vertical="center" wrapText="1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46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8" xfId="0" applyFont="1" applyBorder="1" applyAlignment="1" applyProtection="1">
      <alignment horizontal="left" wrapText="1"/>
      <protection locked="0"/>
    </xf>
    <xf numFmtId="3" fontId="17" fillId="0" borderId="108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65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vertical="center" indent="2"/>
      <protection hidden="1"/>
    </xf>
    <xf numFmtId="0" fontId="15" fillId="0" borderId="99" xfId="0" applyFont="1" applyBorder="1" applyAlignment="1" applyProtection="1">
      <alignment horizontal="left" wrapText="1"/>
      <protection locked="0"/>
    </xf>
    <xf numFmtId="0" fontId="15" fillId="0" borderId="100" xfId="0" applyFont="1" applyBorder="1" applyAlignment="1" applyProtection="1">
      <alignment horizontal="left" wrapText="1"/>
      <protection locked="0"/>
    </xf>
    <xf numFmtId="3" fontId="18" fillId="0" borderId="101" xfId="0" applyNumberFormat="1" applyFont="1" applyBorder="1" applyAlignment="1" applyProtection="1">
      <alignment horizontal="right" vertical="center" indent="2"/>
      <protection locked="0"/>
    </xf>
    <xf numFmtId="3" fontId="18" fillId="0" borderId="102" xfId="0" applyNumberFormat="1" applyFont="1" applyBorder="1" applyAlignment="1" applyProtection="1">
      <alignment horizontal="right" vertical="center" indent="2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68" xfId="0" applyNumberFormat="1" applyFont="1" applyBorder="1" applyAlignment="1" applyProtection="1">
      <alignment horizontal="right" vertical="center" wrapText="1" indent="1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5" xfId="0" applyNumberFormat="1" applyFont="1" applyBorder="1" applyAlignment="1" applyProtection="1">
      <alignment horizontal="right" vertical="center" indent="3"/>
      <protection locked="0"/>
    </xf>
    <xf numFmtId="3" fontId="18" fillId="0" borderId="116" xfId="0" applyNumberFormat="1" applyFont="1" applyBorder="1" applyAlignment="1" applyProtection="1">
      <alignment horizontal="right" vertical="center" indent="3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108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3" fontId="17" fillId="0" borderId="165" xfId="0" applyNumberFormat="1" applyFont="1" applyBorder="1" applyAlignment="1" applyProtection="1">
      <alignment horizontal="right" indent="2"/>
      <protection hidden="1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38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15" xfId="0" applyNumberFormat="1" applyFont="1" applyBorder="1" applyAlignment="1" applyProtection="1">
      <alignment horizontal="right" indent="2"/>
      <protection locked="0"/>
    </xf>
    <xf numFmtId="3" fontId="18" fillId="0" borderId="115" xfId="0" applyNumberFormat="1" applyFont="1" applyBorder="1" applyAlignment="1" applyProtection="1">
      <alignment horizontal="right" indent="2"/>
      <protection hidden="1"/>
    </xf>
    <xf numFmtId="3" fontId="18" fillId="0" borderId="116" xfId="0" applyNumberFormat="1" applyFont="1" applyBorder="1" applyAlignment="1" applyProtection="1">
      <alignment horizontal="right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46" xfId="0" applyFont="1" applyBorder="1" applyAlignment="1" applyProtection="1">
      <alignment horizontal="left" wrapText="1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38" xfId="0" applyNumberFormat="1" applyFont="1" applyBorder="1" applyAlignment="1" applyProtection="1">
      <alignment horizontal="right" vertical="center" indent="2"/>
      <protection hidden="1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34" xfId="0" applyNumberFormat="1" applyFont="1" applyBorder="1" applyAlignment="1" applyProtection="1">
      <alignment horizontal="right" indent="2"/>
      <protection hidden="1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98" xfId="0" applyNumberFormat="1" applyFont="1" applyBorder="1" applyAlignment="1" applyProtection="1">
      <alignment horizontal="right" vertical="center" wrapText="1" indent="1"/>
      <protection hidden="1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96" xfId="0" applyNumberFormat="1" applyFont="1" applyBorder="1" applyAlignment="1" applyProtection="1">
      <alignment horizontal="right" vertical="center" indent="2"/>
      <protection hidden="1"/>
    </xf>
    <xf numFmtId="0" fontId="15" fillId="0" borderId="0" xfId="0" applyFont="1" applyAlignment="1" applyProtection="1">
      <alignment horizontal="left"/>
      <protection locked="0"/>
    </xf>
    <xf numFmtId="0" fontId="16" fillId="0" borderId="204" xfId="0" applyFont="1" applyBorder="1" applyAlignment="1" applyProtection="1">
      <alignment horizontal="center" vertical="center" wrapText="1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99" xfId="0" applyFont="1" applyBorder="1" applyAlignment="1" applyProtection="1">
      <alignment horizontal="left"/>
      <protection locked="0"/>
    </xf>
    <xf numFmtId="0" fontId="15" fillId="0" borderId="100" xfId="0" applyFont="1" applyBorder="1" applyAlignment="1" applyProtection="1">
      <alignment horizontal="left"/>
      <protection locked="0"/>
    </xf>
    <xf numFmtId="3" fontId="18" fillId="0" borderId="100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01" xfId="0" applyNumberFormat="1" applyFont="1" applyBorder="1" applyAlignment="1" applyProtection="1">
      <alignment horizontal="right" indent="2"/>
      <protection locked="0"/>
    </xf>
    <xf numFmtId="3" fontId="18" fillId="0" borderId="101" xfId="0" applyNumberFormat="1" applyFont="1" applyBorder="1" applyAlignment="1" applyProtection="1">
      <alignment horizontal="right" indent="2"/>
      <protection hidden="1"/>
    </xf>
    <xf numFmtId="3" fontId="18" fillId="0" borderId="102" xfId="0" applyNumberFormat="1" applyFont="1" applyBorder="1" applyAlignment="1" applyProtection="1">
      <alignment horizontal="right" indent="2"/>
      <protection hidden="1"/>
    </xf>
    <xf numFmtId="3" fontId="17" fillId="0" borderId="166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96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8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19" xfId="0" applyFont="1" applyBorder="1" applyAlignment="1" applyProtection="1">
      <alignment horizontal="center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7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15" fillId="0" borderId="158" xfId="0" applyFont="1" applyBorder="1" applyAlignment="1" applyProtection="1">
      <alignment horizontal="center" wrapText="1"/>
      <protection locked="0"/>
    </xf>
    <xf numFmtId="0" fontId="15" fillId="0" borderId="170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3" fontId="18" fillId="0" borderId="113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113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hidden="1"/>
    </xf>
    <xf numFmtId="0" fontId="15" fillId="0" borderId="131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32" xfId="0" applyFont="1" applyBorder="1" applyAlignment="1" applyProtection="1">
      <alignment horizontal="left" wrapText="1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128" xfId="0" applyFont="1" applyBorder="1" applyAlignment="1" applyProtection="1">
      <alignment horizontal="center"/>
      <protection locked="0"/>
    </xf>
    <xf numFmtId="0" fontId="25" fillId="0" borderId="141" xfId="0" applyFont="1" applyBorder="1" applyAlignment="1" applyProtection="1">
      <alignment horizontal="right" vertical="center" wrapText="1" indent="1"/>
      <protection hidden="1"/>
    </xf>
    <xf numFmtId="0" fontId="16" fillId="0" borderId="120" xfId="0" applyFont="1" applyBorder="1" applyAlignment="1" applyProtection="1">
      <alignment horizontal="center" vertical="center" wrapText="1"/>
      <protection locked="0"/>
    </xf>
    <xf numFmtId="0" fontId="15" fillId="0" borderId="141" xfId="0" applyFont="1" applyBorder="1" applyAlignment="1" applyProtection="1">
      <alignment horizontal="center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111" xfId="0" applyFont="1" applyBorder="1" applyAlignment="1" applyProtection="1">
      <alignment horizontal="center" vertical="center" wrapTex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31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3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14" xfId="0" applyNumberFormat="1" applyFont="1" applyBorder="1" applyAlignment="1" applyProtection="1">
      <alignment horizontal="right" vertical="center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141" xfId="0" applyNumberFormat="1" applyFont="1" applyBorder="1" applyAlignment="1" applyProtection="1">
      <alignment horizontal="right" vertical="center" indent="1"/>
      <protection hidden="1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96" xfId="0" applyNumberFormat="1" applyFont="1" applyBorder="1" applyAlignment="1" applyProtection="1">
      <alignment horizontal="right" vertical="center" wrapText="1" indent="1"/>
      <protection hidden="1"/>
    </xf>
    <xf numFmtId="0" fontId="31" fillId="0" borderId="112" xfId="0" applyFont="1" applyBorder="1" applyAlignment="1" applyProtection="1">
      <alignment horizontal="left" vertical="center" wrapText="1"/>
      <protection locked="0"/>
    </xf>
    <xf numFmtId="0" fontId="31" fillId="0" borderId="113" xfId="0" applyFont="1" applyBorder="1" applyAlignment="1" applyProtection="1">
      <alignment horizontal="left" vertical="center" wrapTex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5" xfId="0" applyNumberFormat="1" applyFont="1" applyBorder="1" applyAlignment="1" applyProtection="1">
      <alignment horizontal="right" vertical="center" wrapText="1" indent="1"/>
      <protection hidden="1"/>
    </xf>
    <xf numFmtId="3" fontId="32" fillId="0" borderId="116" xfId="0" applyNumberFormat="1" applyFont="1" applyBorder="1" applyAlignment="1" applyProtection="1">
      <alignment horizontal="right" vertical="center" wrapText="1" indent="1"/>
      <protection hidden="1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6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98" xfId="0" applyNumberFormat="1" applyFont="1" applyBorder="1" applyAlignment="1" applyProtection="1">
      <alignment horizontal="right" vertical="center" wrapText="1" indent="1"/>
      <protection hidden="1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46" xfId="0" applyFont="1" applyBorder="1" applyAlignment="1" applyProtection="1">
      <alignment horizontal="left" vertical="center" wrapText="1" indent="1"/>
      <protection locked="0"/>
    </xf>
    <xf numFmtId="3" fontId="18" fillId="0" borderId="141" xfId="0" applyNumberFormat="1" applyFont="1" applyBorder="1" applyAlignment="1" applyProtection="1">
      <alignment horizontal="right" vertical="center" indent="3"/>
      <protection hidden="1"/>
    </xf>
    <xf numFmtId="0" fontId="15" fillId="0" borderId="112" xfId="0" applyFont="1" applyBorder="1" applyAlignment="1" applyProtection="1">
      <alignment horizontal="left" wrapText="1"/>
      <protection locked="0"/>
    </xf>
    <xf numFmtId="0" fontId="15" fillId="0" borderId="113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33" xfId="0" applyFont="1" applyBorder="1" applyAlignment="1" applyProtection="1">
      <alignment horizontal="left"/>
      <protection locked="0"/>
    </xf>
    <xf numFmtId="0" fontId="15" fillId="0" borderId="203" xfId="0" applyFont="1" applyBorder="1" applyAlignment="1" applyProtection="1">
      <alignment horizontal="left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0" fontId="17" fillId="0" borderId="288" xfId="0" applyFont="1" applyBorder="1" applyAlignment="1" applyProtection="1">
      <alignment horizontal="left" vertical="center" wrapText="1" indent="1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31" xfId="0" applyFont="1" applyBorder="1" applyAlignment="1" applyProtection="1">
      <alignment horizontal="left" vertical="center" wrapText="1" indent="1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7" xfId="0" applyFont="1" applyBorder="1" applyAlignment="1" applyProtection="1">
      <alignment horizontal="left"/>
      <protection locked="0"/>
    </xf>
    <xf numFmtId="0" fontId="37" fillId="0" borderId="13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37" fillId="0" borderId="188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5" xfId="0" applyFont="1" applyBorder="1" applyAlignment="1" applyProtection="1">
      <alignment horizontal="left" vertical="center" wrapText="1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0" fontId="16" fillId="0" borderId="14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5" fillId="0" borderId="147" xfId="0" applyFont="1" applyBorder="1" applyAlignment="1" applyProtection="1">
      <alignment horizontal="left" vertical="center" wrapText="1"/>
      <protection locked="0"/>
    </xf>
    <xf numFmtId="0" fontId="15" fillId="0" borderId="148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1" fillId="0" borderId="149" xfId="0" applyNumberFormat="1" applyFont="1" applyBorder="1" applyAlignment="1" applyProtection="1">
      <alignment horizontal="right" vertical="center" wrapText="1" indent="3"/>
      <protection locked="0"/>
    </xf>
    <xf numFmtId="0" fontId="16" fillId="0" borderId="153" xfId="0" applyFont="1" applyBorder="1" applyAlignment="1" applyProtection="1">
      <alignment horizontal="center" vertical="center" wrapText="1"/>
      <protection locked="0"/>
    </xf>
    <xf numFmtId="3" fontId="18" fillId="0" borderId="306" xfId="0" applyNumberFormat="1" applyFont="1" applyBorder="1" applyAlignment="1" applyProtection="1">
      <alignment horizontal="right" indent="3"/>
      <protection locked="0"/>
    </xf>
    <xf numFmtId="3" fontId="18" fillId="0" borderId="304" xfId="0" applyNumberFormat="1" applyFont="1" applyBorder="1" applyAlignment="1" applyProtection="1">
      <alignment horizontal="right" indent="3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0" fontId="17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304" xfId="0" applyFont="1" applyBorder="1" applyAlignment="1" applyProtection="1">
      <alignment horizontal="left" vertical="center" wrapText="1" indent="1"/>
      <protection locked="0"/>
    </xf>
    <xf numFmtId="0" fontId="17" fillId="0" borderId="324" xfId="0" applyFont="1" applyBorder="1" applyAlignment="1" applyProtection="1">
      <alignment horizontal="left" vertical="center" wrapText="1" indent="1"/>
      <protection locked="0"/>
    </xf>
    <xf numFmtId="0" fontId="18" fillId="0" borderId="304" xfId="0" applyFont="1" applyBorder="1" applyAlignment="1" applyProtection="1">
      <alignment horizontal="center"/>
      <protection locked="0"/>
    </xf>
    <xf numFmtId="0" fontId="18" fillId="0" borderId="305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7" fillId="0" borderId="187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150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5" xfId="0" applyFont="1" applyBorder="1" applyAlignment="1" applyProtection="1">
      <alignment horizontal="left" vertical="center" wrapText="1"/>
      <protection locked="0"/>
    </xf>
    <xf numFmtId="0" fontId="27" fillId="0" borderId="139" xfId="0" applyFont="1" applyBorder="1" applyAlignment="1" applyProtection="1">
      <alignment horizontal="left" vertical="center" wrapText="1" indent="1"/>
      <protection locked="0"/>
    </xf>
    <xf numFmtId="0" fontId="27" fillId="0" borderId="140" xfId="0" applyFont="1" applyBorder="1" applyAlignment="1" applyProtection="1">
      <alignment horizontal="left" vertical="center" wrapText="1" indent="1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8" fillId="0" borderId="319" xfId="0" applyFont="1" applyBorder="1" applyAlignment="1" applyProtection="1">
      <alignment horizontal="center"/>
      <protection locked="0"/>
    </xf>
    <xf numFmtId="0" fontId="31" fillId="0" borderId="1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31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4" xfId="0" applyNumberFormat="1" applyFont="1" applyBorder="1" applyAlignment="1" applyProtection="1">
      <alignment horizontal="right" vertical="center" wrapText="1" indent="1"/>
      <protection hidden="1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37" fillId="0" borderId="50" xfId="0" applyFont="1" applyBorder="1" applyAlignment="1" applyProtection="1">
      <alignment horizontal="center" vertical="center" wrapText="1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3" fontId="18" fillId="0" borderId="152" xfId="0" applyNumberFormat="1" applyFont="1" applyBorder="1" applyAlignment="1" applyProtection="1">
      <alignment horizontal="right" indent="3"/>
      <protection locked="0"/>
    </xf>
    <xf numFmtId="0" fontId="16" fillId="0" borderId="185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150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151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5" fillId="0" borderId="150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7" fillId="0" borderId="193" xfId="0" applyNumberFormat="1" applyFont="1" applyBorder="1" applyAlignment="1" applyProtection="1">
      <alignment horizontal="left" indent="1"/>
      <protection locked="0"/>
    </xf>
    <xf numFmtId="0" fontId="17" fillId="0" borderId="194" xfId="0" applyNumberFormat="1" applyFont="1" applyBorder="1" applyAlignment="1" applyProtection="1">
      <alignment horizontal="left" indent="1"/>
      <protection locked="0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184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7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0" fontId="16" fillId="0" borderId="326" xfId="0" applyFont="1" applyBorder="1" applyAlignment="1" applyProtection="1">
      <alignment horizontal="center" vertical="center" wrapText="1"/>
      <protection locked="0"/>
    </xf>
    <xf numFmtId="0" fontId="16" fillId="0" borderId="311" xfId="0" applyFont="1" applyBorder="1" applyAlignment="1" applyProtection="1">
      <alignment horizontal="center" vertical="center" wrapText="1"/>
      <protection locked="0"/>
    </xf>
    <xf numFmtId="0" fontId="16" fillId="0" borderId="327" xfId="0" applyFont="1" applyBorder="1" applyAlignment="1" applyProtection="1">
      <alignment horizontal="center" vertical="center" wrapTex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09" xfId="0" applyFont="1" applyBorder="1" applyAlignment="1" applyProtection="1">
      <alignment horizontal="left" vertical="center" wrapText="1" indent="1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3" fontId="18" fillId="0" borderId="330" xfId="0" applyNumberFormat="1" applyFont="1" applyBorder="1" applyAlignment="1" applyProtection="1">
      <alignment horizontal="right" indent="3"/>
      <protection locked="0"/>
    </xf>
    <xf numFmtId="3" fontId="18" fillId="0" borderId="309" xfId="0" applyNumberFormat="1" applyFont="1" applyBorder="1" applyAlignment="1" applyProtection="1">
      <alignment horizontal="right" indent="3"/>
      <protection locked="0"/>
    </xf>
    <xf numFmtId="0" fontId="17" fillId="0" borderId="163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152" xfId="0" applyFont="1" applyBorder="1" applyAlignment="1" applyProtection="1">
      <alignment horizontal="left" inden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46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91" xfId="0" applyFont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91" xfId="0" applyFont="1" applyBorder="1" applyAlignment="1" applyProtection="1">
      <alignment horizontal="center" vertical="center" wrapText="1"/>
      <protection locked="0"/>
    </xf>
    <xf numFmtId="0" fontId="31" fillId="0" borderId="2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31" fillId="0" borderId="139" xfId="0" applyFont="1" applyBorder="1" applyAlignment="1" applyProtection="1">
      <alignment horizontal="center" vertical="center" wrapText="1"/>
      <protection locked="0"/>
    </xf>
    <xf numFmtId="0" fontId="31" fillId="0" borderId="140" xfId="0" applyFont="1" applyBorder="1" applyAlignment="1" applyProtection="1">
      <alignment horizontal="center" vertical="center" wrapText="1"/>
      <protection locked="0"/>
    </xf>
    <xf numFmtId="0" fontId="17" fillId="0" borderId="139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7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05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194" xfId="0" applyNumberFormat="1" applyFont="1" applyBorder="1" applyAlignment="1" applyProtection="1">
      <alignment horizontal="right" vertical="top" wrapText="1" indent="3"/>
      <protection locked="0"/>
    </xf>
    <xf numFmtId="3" fontId="18" fillId="0" borderId="202" xfId="0" applyNumberFormat="1" applyFont="1" applyBorder="1" applyAlignment="1" applyProtection="1">
      <alignment horizontal="right" vertical="top" wrapText="1" indent="3"/>
      <protection locked="0"/>
    </xf>
    <xf numFmtId="3" fontId="18" fillId="0" borderId="105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202" xfId="0" applyNumberFormat="1" applyFont="1" applyBorder="1" applyAlignment="1" applyProtection="1">
      <alignment horizontal="right" vertical="top" indent="3"/>
      <protection locked="0"/>
    </xf>
    <xf numFmtId="0" fontId="15" fillId="0" borderId="112" xfId="0" applyFont="1" applyBorder="1" applyAlignment="1" applyProtection="1">
      <alignment horizontal="left"/>
      <protection locked="0"/>
    </xf>
    <xf numFmtId="0" fontId="15" fillId="0" borderId="113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95" xfId="0" applyFont="1" applyBorder="1" applyAlignment="1" applyProtection="1">
      <alignment horizontal="left" indent="1"/>
      <protection locked="0"/>
    </xf>
    <xf numFmtId="0" fontId="16" fillId="0" borderId="320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7" fillId="0" borderId="321" xfId="0" applyFont="1" applyBorder="1" applyAlignment="1" applyProtection="1">
      <alignment horizontal="left" vertical="center" wrapText="1" indent="1"/>
      <protection locked="0"/>
    </xf>
    <xf numFmtId="0" fontId="17" fillId="0" borderId="308" xfId="0" applyFont="1" applyBorder="1" applyAlignment="1" applyProtection="1">
      <alignment horizontal="left" vertical="center" wrapText="1" indent="1"/>
      <protection locked="0"/>
    </xf>
    <xf numFmtId="0" fontId="17" fillId="0" borderId="322" xfId="0" applyFont="1" applyBorder="1" applyAlignment="1" applyProtection="1">
      <alignment horizontal="left" vertical="center" wrapText="1" indent="1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48" xfId="0" applyNumberFormat="1" applyFont="1" applyBorder="1" applyAlignment="1" applyProtection="1">
      <alignment horizontal="right" vertical="center" wrapText="1" indent="3"/>
      <protection locked="0"/>
    </xf>
    <xf numFmtId="3" fontId="17" fillId="0" borderId="149" xfId="0" applyNumberFormat="1" applyFont="1" applyBorder="1" applyAlignment="1" applyProtection="1">
      <alignment horizontal="right" vertical="center" wrapText="1" indent="3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37" fillId="0" borderId="196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34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152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86" xfId="0" applyNumberFormat="1" applyFont="1" applyBorder="1" applyAlignment="1" applyProtection="1">
      <alignment horizontal="right" vertical="top" indent="3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95" xfId="0" applyNumberFormat="1" applyFont="1" applyBorder="1" applyAlignment="1" applyProtection="1">
      <alignment horizontal="right" indent="3"/>
      <protection locked="0"/>
    </xf>
    <xf numFmtId="3" fontId="18" fillId="0" borderId="96" xfId="0" applyNumberFormat="1" applyFont="1" applyBorder="1" applyAlignment="1" applyProtection="1">
      <alignment horizontal="right" indent="3"/>
      <protection locked="0"/>
    </xf>
    <xf numFmtId="0" fontId="18" fillId="0" borderId="95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67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68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110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11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05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06" xfId="0" applyFont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17" fillId="0" borderId="198" xfId="0" applyFont="1" applyBorder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18" fillId="0" borderId="167" xfId="0" applyFont="1" applyBorder="1" applyAlignment="1" applyProtection="1">
      <alignment horizontal="left" inden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65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115" xfId="0" applyFont="1" applyBorder="1" applyAlignment="1" applyProtection="1">
      <alignment horizontal="left" indent="1"/>
      <protection locked="0"/>
    </xf>
    <xf numFmtId="3" fontId="17" fillId="0" borderId="100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95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124" xfId="0" applyNumberFormat="1" applyFont="1" applyBorder="1" applyAlignment="1" applyProtection="1">
      <alignment horizontal="right" vertical="center" indent="4"/>
      <protection locked="0"/>
    </xf>
    <xf numFmtId="3" fontId="17" fillId="0" borderId="137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38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194" xfId="0" applyNumberFormat="1" applyFont="1" applyBorder="1" applyAlignment="1" applyProtection="1">
      <alignment horizontal="right" vertical="center" indent="4"/>
      <protection locked="0"/>
    </xf>
    <xf numFmtId="3" fontId="17" fillId="0" borderId="199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95" xfId="0" applyNumberFormat="1" applyFont="1" applyBorder="1" applyAlignment="1" applyProtection="1">
      <alignment horizontal="right" indent="1"/>
      <protection locked="0"/>
    </xf>
    <xf numFmtId="3" fontId="18" fillId="0" borderId="96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0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0" fillId="0" borderId="198" xfId="0" applyFont="1" applyBorder="1" applyAlignment="1" applyProtection="1">
      <alignment horizontal="left"/>
      <protection locked="0"/>
    </xf>
    <xf numFmtId="0" fontId="4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0" fontId="16" fillId="0" borderId="178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95" xfId="0" applyFont="1" applyBorder="1" applyAlignment="1" applyProtection="1">
      <alignment horizontal="center"/>
      <protection locked="0"/>
    </xf>
    <xf numFmtId="0" fontId="18" fillId="0" borderId="96" xfId="0" applyFont="1" applyBorder="1" applyAlignment="1" applyProtection="1">
      <alignment horizontal="center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7" fillId="0" borderId="167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68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67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3" fontId="18" fillId="0" borderId="307" xfId="0" applyNumberFormat="1" applyFont="1" applyBorder="1" applyAlignment="1" applyProtection="1">
      <alignment horizontal="right" indent="3"/>
      <protection locked="0"/>
    </xf>
    <xf numFmtId="3" fontId="18" fillId="0" borderId="308" xfId="0" applyNumberFormat="1" applyFont="1" applyBorder="1" applyAlignment="1" applyProtection="1">
      <alignment horizontal="right" indent="3"/>
      <protection locked="0"/>
    </xf>
    <xf numFmtId="0" fontId="18" fillId="0" borderId="309" xfId="0" applyFont="1" applyBorder="1" applyAlignment="1" applyProtection="1">
      <alignment horizontal="center"/>
      <protection locked="0"/>
    </xf>
    <xf numFmtId="0" fontId="18" fillId="0" borderId="31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168" xfId="0" applyFont="1" applyBorder="1" applyAlignment="1" applyProtection="1">
      <alignment horizontal="center"/>
      <protection locked="0"/>
    </xf>
    <xf numFmtId="0" fontId="17" fillId="0" borderId="253" xfId="0" applyFont="1" applyBorder="1" applyAlignment="1" applyProtection="1">
      <alignment horizontal="left" vertical="center" wrapText="1" indent="1"/>
      <protection locked="0"/>
    </xf>
    <xf numFmtId="0" fontId="17" fillId="0" borderId="254" xfId="0" applyFont="1" applyBorder="1" applyAlignment="1" applyProtection="1">
      <alignment horizontal="left" vertical="center" wrapText="1" indent="1"/>
      <protection locked="0"/>
    </xf>
    <xf numFmtId="0" fontId="17" fillId="0" borderId="255" xfId="0" applyFont="1" applyBorder="1" applyAlignment="1" applyProtection="1">
      <alignment horizontal="left" vertical="center" wrapText="1" indent="1"/>
      <protection locked="0"/>
    </xf>
    <xf numFmtId="0" fontId="18" fillId="0" borderId="275" xfId="0" applyFont="1" applyBorder="1" applyAlignment="1" applyProtection="1">
      <alignment horizontal="left" vertical="center" wrapText="1" indent="1"/>
      <protection locked="0"/>
    </xf>
    <xf numFmtId="0" fontId="18" fillId="0" borderId="276" xfId="0" applyFont="1" applyBorder="1" applyAlignment="1" applyProtection="1">
      <alignment horizontal="left" vertical="center" wrapText="1" indent="1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98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124" xfId="0" applyFont="1" applyBorder="1" applyAlignment="1" applyProtection="1">
      <alignment horizontal="center" vertical="center" wrapText="1"/>
      <protection locked="0"/>
    </xf>
    <xf numFmtId="3" fontId="18" fillId="0" borderId="256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3" fontId="18" fillId="0" borderId="257" xfId="0" applyNumberFormat="1" applyFont="1" applyBorder="1" applyAlignment="1" applyProtection="1">
      <alignment horizontal="right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86" xfId="0" applyNumberFormat="1" applyFont="1" applyBorder="1" applyAlignment="1" applyProtection="1">
      <alignment horizontal="right" vertical="top" wrapText="1" indent="3"/>
      <protection locked="0"/>
    </xf>
    <xf numFmtId="0" fontId="17" fillId="0" borderId="193" xfId="0" applyFont="1" applyBorder="1" applyAlignment="1" applyProtection="1">
      <alignment horizontal="left" vertical="top" indent="1"/>
      <protection locked="0"/>
    </xf>
    <xf numFmtId="0" fontId="17" fillId="0" borderId="194" xfId="0" applyFont="1" applyBorder="1" applyAlignment="1" applyProtection="1">
      <alignment horizontal="left" vertical="top" inden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8" fillId="0" borderId="308" xfId="0" applyFont="1" applyBorder="1" applyAlignment="1" applyProtection="1">
      <alignment horizontal="center"/>
      <protection locked="0"/>
    </xf>
    <xf numFmtId="0" fontId="18" fillId="0" borderId="31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3" xfId="0" applyNumberFormat="1" applyFont="1" applyBorder="1" applyAlignment="1" applyProtection="1">
      <alignment horizontal="right" vertical="center" wrapText="1" indent="1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15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86" xfId="0" applyNumberFormat="1" applyFont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38" fillId="0" borderId="91" xfId="0" applyFont="1" applyBorder="1" applyAlignment="1" applyProtection="1">
      <alignment horizontal="left" vertical="center" wrapText="1" indent="1"/>
      <protection locked="0"/>
    </xf>
    <xf numFmtId="0" fontId="38" fillId="0" borderId="146" xfId="0" applyFont="1" applyBorder="1" applyAlignment="1" applyProtection="1">
      <alignment horizontal="left" vertical="center" wrapText="1" indent="1"/>
      <protection locked="0"/>
    </xf>
    <xf numFmtId="0" fontId="38" fillId="0" borderId="92" xfId="0" applyFont="1" applyBorder="1" applyAlignment="1" applyProtection="1">
      <alignment horizontal="left" vertical="center" wrapText="1" indent="1"/>
      <protection locked="0"/>
    </xf>
    <xf numFmtId="0" fontId="38" fillId="0" borderId="70" xfId="0" applyFont="1" applyBorder="1" applyAlignment="1" applyProtection="1">
      <alignment horizontal="left" vertical="center" wrapText="1" inden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14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41" xfId="0" applyNumberFormat="1" applyFont="1" applyBorder="1" applyAlignment="1" applyProtection="1">
      <alignment horizontal="right" vertical="center" indent="1"/>
      <protection hidden="1"/>
    </xf>
    <xf numFmtId="3" fontId="32" fillId="0" borderId="10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3" xfId="0" applyNumberFormat="1" applyFont="1" applyBorder="1" applyAlignment="1" applyProtection="1">
      <alignment horizontal="right" vertical="center" wrapText="1" inden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48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46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138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113" xfId="0" applyNumberFormat="1" applyFont="1" applyBorder="1" applyAlignment="1" applyProtection="1">
      <alignment horizontal="right" vertical="center" inden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16" fillId="0" borderId="108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65" xfId="0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100" xfId="0" applyFont="1" applyBorder="1" applyAlignment="1" applyProtection="1">
      <alignment horizontal="center" vertical="center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84" xfId="0" applyFont="1" applyBorder="1" applyAlignment="1" applyProtection="1">
      <alignment horizontal="center" vertical="center" wrapText="1"/>
      <protection locked="0"/>
    </xf>
    <xf numFmtId="3" fontId="16" fillId="0" borderId="301" xfId="0" applyNumberFormat="1" applyFont="1" applyBorder="1" applyAlignment="1" applyProtection="1">
      <alignment horizontal="center" vertical="center" wrapText="1"/>
      <protection locked="0"/>
    </xf>
    <xf numFmtId="3" fontId="16" fillId="0" borderId="271" xfId="0" applyNumberFormat="1" applyFont="1" applyBorder="1" applyAlignment="1" applyProtection="1">
      <alignment horizontal="center" vertical="center" wrapText="1"/>
      <protection locked="0"/>
    </xf>
    <xf numFmtId="3" fontId="16" fillId="0" borderId="302" xfId="0" applyNumberFormat="1" applyFont="1" applyBorder="1" applyAlignment="1" applyProtection="1">
      <alignment horizontal="center" vertical="center" wrapText="1"/>
      <protection locked="0"/>
    </xf>
    <xf numFmtId="3" fontId="16" fillId="0" borderId="303" xfId="0" applyNumberFormat="1" applyFont="1" applyBorder="1" applyAlignment="1" applyProtection="1">
      <alignment horizontal="center" vertical="center" wrapText="1"/>
      <protection locked="0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103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01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10" fontId="17" fillId="0" borderId="95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0" fontId="16" fillId="0" borderId="160" xfId="0" applyFont="1" applyBorder="1" applyAlignment="1" applyProtection="1">
      <alignment horizontal="center"/>
      <protection locked="0"/>
    </xf>
    <xf numFmtId="0" fontId="16" fillId="0" borderId="179" xfId="0" applyFont="1" applyBorder="1" applyAlignment="1" applyProtection="1">
      <alignment horizont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3" fontId="18" fillId="0" borderId="266" xfId="0" applyNumberFormat="1" applyFont="1" applyBorder="1" applyAlignment="1" applyProtection="1">
      <alignment horizontal="right" vertical="center" indent="1"/>
      <protection locked="0"/>
    </xf>
    <xf numFmtId="0" fontId="16" fillId="0" borderId="262" xfId="0" applyFont="1" applyBorder="1" applyAlignment="1" applyProtection="1">
      <alignment vertical="center" wrapText="1"/>
      <protection locked="0"/>
    </xf>
    <xf numFmtId="0" fontId="16" fillId="0" borderId="263" xfId="0" applyFont="1" applyBorder="1" applyAlignment="1" applyProtection="1">
      <alignment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83" xfId="0" applyNumberFormat="1" applyFont="1" applyBorder="1" applyAlignment="1" applyProtection="1">
      <alignment horizontal="center" vertical="center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84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3" fontId="17" fillId="0" borderId="249" xfId="0" applyNumberFormat="1" applyFont="1" applyBorder="1" applyAlignment="1" applyProtection="1">
      <alignment horizontal="right" indent="1"/>
      <protection locked="0"/>
    </xf>
    <xf numFmtId="3" fontId="17" fillId="0" borderId="245" xfId="0" applyNumberFormat="1" applyFont="1" applyBorder="1" applyAlignment="1" applyProtection="1">
      <alignment horizontal="right" indent="1"/>
      <protection locked="0"/>
    </xf>
    <xf numFmtId="3" fontId="18" fillId="0" borderId="245" xfId="0" applyNumberFormat="1" applyFont="1" applyBorder="1" applyAlignment="1" applyProtection="1">
      <alignment horizontal="right" vertical="center" indent="1"/>
      <protection locked="0"/>
    </xf>
    <xf numFmtId="3" fontId="18" fillId="0" borderId="246" xfId="0" applyNumberFormat="1" applyFont="1" applyBorder="1" applyAlignment="1" applyProtection="1">
      <alignment horizontal="right" vertical="center" indent="1"/>
      <protection locked="0"/>
    </xf>
    <xf numFmtId="3" fontId="17" fillId="0" borderId="254" xfId="0" applyNumberFormat="1" applyFont="1" applyBorder="1" applyAlignment="1" applyProtection="1">
      <alignment horizontal="right" inden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87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16" fillId="0" borderId="167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113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6" xfId="0" applyNumberFormat="1" applyFont="1" applyBorder="1" applyAlignment="1" applyProtection="1">
      <alignment horizontal="center" vertical="center" wrapText="1"/>
      <protection locked="0"/>
    </xf>
    <xf numFmtId="3" fontId="17" fillId="0" borderId="285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45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88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0" fontId="39" fillId="0" borderId="287" xfId="0" applyFont="1" applyBorder="1" applyAlignment="1" applyProtection="1">
      <alignment horizontal="left" vertical="center" wrapText="1"/>
      <protection locked="0"/>
    </xf>
    <xf numFmtId="0" fontId="39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indent="1"/>
      <protection hidden="1"/>
    </xf>
    <xf numFmtId="3" fontId="18" fillId="0" borderId="288" xfId="0" applyNumberFormat="1" applyFont="1" applyBorder="1" applyAlignment="1" applyProtection="1">
      <alignment horizontal="right" vertical="center" indent="1"/>
      <protection hidden="1"/>
    </xf>
    <xf numFmtId="3" fontId="18" fillId="0" borderId="283" xfId="0" applyNumberFormat="1" applyFont="1" applyBorder="1" applyAlignment="1" applyProtection="1">
      <alignment horizontal="right" vertical="center" indent="1"/>
      <protection hidden="1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90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3" fontId="8" fillId="0" borderId="286" xfId="0" applyNumberFormat="1" applyFont="1" applyBorder="1" applyAlignment="1" applyProtection="1">
      <alignment horizontal="center" vertical="center"/>
      <protection locked="0"/>
    </xf>
    <xf numFmtId="0" fontId="16" fillId="0" borderId="157" xfId="0" applyFont="1" applyBorder="1" applyAlignment="1" applyProtection="1">
      <alignment horizontal="center" vertical="center"/>
      <protection locked="0"/>
    </xf>
    <xf numFmtId="0" fontId="16" fillId="0" borderId="174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16" xfId="0" applyNumberFormat="1" applyFont="1" applyBorder="1" applyAlignment="1" applyProtection="1">
      <alignment horizontal="right" indent="1"/>
      <protection locked="0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0" fontId="15" fillId="0" borderId="99" xfId="0" applyFont="1" applyBorder="1" applyAlignment="1" applyProtection="1">
      <alignment horizontal="left" vertical="center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98" xfId="0" applyNumberFormat="1" applyFont="1" applyBorder="1" applyAlignment="1" applyProtection="1">
      <alignment horizontal="right" vertical="top" indent="1"/>
      <protection hidden="1"/>
    </xf>
    <xf numFmtId="3" fontId="18" fillId="0" borderId="115" xfId="0" applyNumberFormat="1" applyFont="1" applyBorder="1" applyAlignment="1" applyProtection="1">
      <alignment horizontal="right" vertical="top" indent="1"/>
      <protection hidden="1"/>
    </xf>
    <xf numFmtId="3" fontId="18" fillId="0" borderId="116" xfId="0" applyNumberFormat="1" applyFont="1" applyBorder="1" applyAlignment="1" applyProtection="1">
      <alignment horizontal="right" vertical="top" indent="1"/>
      <protection hidden="1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6" fillId="0" borderId="119" xfId="0" applyFont="1" applyBorder="1" applyAlignment="1" applyProtection="1">
      <alignment horizontal="left" vertical="center" wrapText="1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20" xfId="0" applyNumberFormat="1" applyFont="1" applyBorder="1" applyAlignment="1" applyProtection="1">
      <alignment horizontal="right" vertical="center" indent="1"/>
      <protection hidden="1"/>
    </xf>
    <xf numFmtId="0" fontId="16" fillId="0" borderId="117" xfId="0" applyFont="1" applyBorder="1" applyAlignment="1" applyProtection="1">
      <alignment horizontal="left" vertical="center" wrapText="1"/>
      <protection locked="0"/>
    </xf>
    <xf numFmtId="0" fontId="16" fillId="0" borderId="118" xfId="0" applyFont="1" applyBorder="1" applyAlignment="1" applyProtection="1">
      <alignment horizontal="left" vertical="center" wrapText="1"/>
      <protection locked="0"/>
    </xf>
    <xf numFmtId="3" fontId="17" fillId="0" borderId="177" xfId="0" applyNumberFormat="1" applyFont="1" applyBorder="1" applyAlignment="1" applyProtection="1">
      <alignment horizontal="right" vertical="center" indent="1"/>
      <protection hidden="1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0" fontId="15" fillId="0" borderId="158" xfId="0" applyFont="1" applyBorder="1" applyAlignment="1" applyProtection="1">
      <alignment horizontal="left" vertical="center" wrapText="1"/>
      <protection locked="0"/>
    </xf>
    <xf numFmtId="0" fontId="15" fillId="0" borderId="170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71" xfId="0" applyNumberFormat="1" applyFont="1" applyBorder="1" applyAlignment="1" applyProtection="1">
      <alignment horizontal="right" vertical="center" indent="1"/>
      <protection locked="0"/>
    </xf>
    <xf numFmtId="3" fontId="18" fillId="0" borderId="172" xfId="0" applyNumberFormat="1" applyFont="1" applyBorder="1" applyAlignment="1" applyProtection="1">
      <alignment horizontal="right" vertical="center" inden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3" fontId="17" fillId="0" borderId="108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3" fontId="17" fillId="0" borderId="165" xfId="0" applyNumberFormat="1" applyFont="1" applyBorder="1" applyAlignment="1" applyProtection="1">
      <alignment horizontal="right" vertical="center" indent="1"/>
      <protection locked="0"/>
    </xf>
    <xf numFmtId="3" fontId="17" fillId="0" borderId="108" xfId="0" applyNumberFormat="1" applyFont="1" applyBorder="1" applyAlignment="1" applyProtection="1">
      <alignment horizontal="right" vertical="center" indent="1"/>
      <protection locked="0"/>
    </xf>
    <xf numFmtId="3" fontId="17" fillId="0" borderId="166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22" xfId="0" applyNumberFormat="1" applyFont="1" applyBorder="1" applyAlignment="1" applyProtection="1">
      <alignment horizontal="right" vertical="center" indent="1"/>
      <protection hidden="1"/>
    </xf>
    <xf numFmtId="3" fontId="17" fillId="0" borderId="154" xfId="0" applyNumberFormat="1" applyFont="1" applyBorder="1" applyAlignment="1" applyProtection="1">
      <alignment horizontal="right" vertical="center" indent="1"/>
      <protection hidden="1"/>
    </xf>
    <xf numFmtId="3" fontId="17" fillId="0" borderId="121" xfId="0" applyNumberFormat="1" applyFont="1" applyBorder="1" applyAlignment="1" applyProtection="1">
      <alignment horizontal="right" vertical="center" indent="1"/>
      <protection hidden="1"/>
    </xf>
    <xf numFmtId="3" fontId="17" fillId="0" borderId="123" xfId="0" applyNumberFormat="1" applyFont="1" applyBorder="1" applyAlignment="1" applyProtection="1">
      <alignment horizontal="right" vertical="center" indent="1"/>
      <protection hidden="1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68" xfId="0" applyNumberFormat="1" applyFont="1" applyBorder="1" applyAlignment="1" applyProtection="1">
      <alignment horizontal="right" vertical="center" indent="1"/>
      <protection locked="0"/>
    </xf>
    <xf numFmtId="0" fontId="15" fillId="0" borderId="103" xfId="0" applyFont="1" applyBorder="1" applyAlignment="1" applyProtection="1">
      <alignment horizontal="left" vertical="center" wrapText="1"/>
      <protection locked="0"/>
    </xf>
    <xf numFmtId="0" fontId="16" fillId="0" borderId="169" xfId="0" applyFont="1" applyBorder="1" applyAlignment="1" applyProtection="1">
      <alignment horizontal="left" vertical="center" wrapText="1"/>
      <protection locked="0"/>
    </xf>
    <xf numFmtId="0" fontId="16" fillId="0" borderId="122" xfId="0" applyFont="1" applyBorder="1" applyAlignment="1" applyProtection="1">
      <alignment horizontal="left" vertical="center" wrapText="1"/>
      <protection locked="0"/>
    </xf>
    <xf numFmtId="0" fontId="16" fillId="0" borderId="155" xfId="0" applyFont="1" applyBorder="1" applyAlignment="1" applyProtection="1">
      <alignment horizontal="left" vertical="center" wrapTex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278" xfId="0" applyFont="1" applyBorder="1" applyAlignment="1" applyProtection="1">
      <alignment horizontal="center"/>
      <protection locked="0"/>
    </xf>
    <xf numFmtId="0" fontId="37" fillId="0" borderId="157" xfId="0" applyFont="1" applyBorder="1" applyAlignment="1" applyProtection="1">
      <alignment horizontal="center" vertical="center" wrapText="1"/>
      <protection locked="0"/>
    </xf>
    <xf numFmtId="0" fontId="37" fillId="0" borderId="158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0" fontId="16" fillId="0" borderId="156" xfId="0" applyFont="1" applyBorder="1" applyAlignment="1" applyProtection="1">
      <alignment horizontal="center" vertical="center"/>
      <protection locked="0"/>
    </xf>
    <xf numFmtId="0" fontId="16" fillId="0" borderId="164" xfId="0" applyFont="1" applyBorder="1" applyAlignment="1" applyProtection="1">
      <alignment horizontal="center" vertical="center"/>
      <protection locked="0"/>
    </xf>
    <xf numFmtId="0" fontId="16" fillId="0" borderId="114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38" fillId="0" borderId="139" xfId="0" applyFont="1" applyBorder="1" applyAlignment="1" applyProtection="1">
      <alignment horizontal="left" vertical="center" wrapText="1" indent="1"/>
      <protection locked="0"/>
    </xf>
    <xf numFmtId="0" fontId="38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44" xfId="0" applyFont="1" applyBorder="1" applyAlignment="1" applyProtection="1">
      <alignment horizontal="center" vertical="center"/>
      <protection locked="0"/>
    </xf>
    <xf numFmtId="0" fontId="0" fillId="0" borderId="0" xfId="0"/>
    <xf numFmtId="0" fontId="16" fillId="0" borderId="312" xfId="0" applyFont="1" applyBorder="1" applyAlignment="1" applyProtection="1">
      <alignment horizontal="center" vertical="center" wrapTex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124" xfId="0" applyNumberFormat="1" applyFont="1" applyBorder="1" applyAlignment="1" applyProtection="1">
      <alignment horizontal="right" vertical="center" indent="1"/>
      <protection locked="0"/>
    </xf>
    <xf numFmtId="3" fontId="27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138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34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8" xfId="0" applyNumberFormat="1" applyFont="1" applyBorder="1" applyAlignment="1" applyProtection="1">
      <alignment horizontal="right" vertical="center" wrapText="1" indent="3"/>
      <protection locked="0"/>
    </xf>
    <xf numFmtId="3" fontId="20" fillId="0" borderId="149" xfId="0" applyNumberFormat="1" applyFont="1" applyBorder="1" applyAlignment="1" applyProtection="1">
      <alignment horizontal="right" vertical="center" wrapText="1" indent="3"/>
      <protection locked="0"/>
    </xf>
    <xf numFmtId="0" fontId="8" fillId="0" borderId="272" xfId="0" applyFont="1" applyBorder="1" applyAlignment="1" applyProtection="1">
      <alignment horizontal="center" wrapText="1"/>
      <protection locked="0"/>
    </xf>
    <xf numFmtId="0" fontId="8" fillId="0" borderId="273" xfId="0" applyFont="1" applyBorder="1" applyAlignment="1" applyProtection="1">
      <alignment horizontal="center" wrapText="1"/>
      <protection locked="0"/>
    </xf>
    <xf numFmtId="0" fontId="8" fillId="0" borderId="274" xfId="0" applyFont="1" applyBorder="1" applyAlignment="1" applyProtection="1">
      <alignment horizontal="center" wrapText="1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2" xfId="0" applyNumberFormat="1" applyFont="1" applyBorder="1" applyAlignment="1" applyProtection="1">
      <alignment horizontal="right" vertical="center" wrapText="1" indent="3"/>
      <protection locked="0"/>
    </xf>
    <xf numFmtId="0" fontId="18" fillId="0" borderId="26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265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266" xfId="0" applyNumberFormat="1" applyFont="1" applyBorder="1" applyAlignment="1" applyProtection="1">
      <alignment horizontal="right" vertical="center" indent="3"/>
      <protection locked="0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0" fontId="18" fillId="0" borderId="267" xfId="0" applyFont="1" applyBorder="1" applyAlignment="1" applyProtection="1">
      <alignment horizontal="left" vertical="center" wrapText="1" indent="1"/>
      <protection locked="0"/>
    </xf>
    <xf numFmtId="0" fontId="18" fillId="0" borderId="268" xfId="0" applyFont="1" applyBorder="1" applyAlignment="1" applyProtection="1">
      <alignment horizontal="left" vertical="center" wrapText="1" indent="1"/>
      <protection locked="0"/>
    </xf>
    <xf numFmtId="3" fontId="18" fillId="0" borderId="124" xfId="0" applyNumberFormat="1" applyFont="1" applyBorder="1" applyAlignment="1" applyProtection="1">
      <alignment horizontal="right" vertical="center" indent="3"/>
      <protection locked="0"/>
    </xf>
    <xf numFmtId="3" fontId="18" fillId="0" borderId="111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269" xfId="0" applyNumberFormat="1" applyFont="1" applyBorder="1" applyAlignment="1" applyProtection="1">
      <alignment horizontal="right" vertical="center" indent="3"/>
      <protection locked="0"/>
    </xf>
    <xf numFmtId="0" fontId="16" fillId="0" borderId="270" xfId="0" applyFont="1" applyBorder="1" applyAlignment="1" applyProtection="1">
      <alignment horizontal="center" vertical="center" wrapText="1"/>
      <protection locked="0"/>
    </xf>
    <xf numFmtId="0" fontId="16" fillId="0" borderId="271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left" vertical="center" wrapText="1" indent="1"/>
      <protection locked="0"/>
    </xf>
    <xf numFmtId="0" fontId="18" fillId="0" borderId="126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13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 vertical="center" wrapText="1" indent="1"/>
      <protection locked="0"/>
    </xf>
    <xf numFmtId="0" fontId="18" fillId="0" borderId="132" xfId="0" applyFont="1" applyBorder="1" applyAlignment="1" applyProtection="1">
      <alignment horizontal="left" vertical="center" wrapText="1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8" fillId="0" borderId="108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03" xfId="0" applyNumberFormat="1" applyFont="1" applyBorder="1" applyAlignment="1" applyProtection="1">
      <alignment horizontal="right" indent="1"/>
      <protection hidden="1"/>
    </xf>
    <xf numFmtId="3" fontId="17" fillId="0" borderId="101" xfId="0" applyNumberFormat="1" applyFont="1" applyBorder="1" applyAlignment="1" applyProtection="1">
      <alignment horizontal="right" indent="1"/>
      <protection hidden="1"/>
    </xf>
    <xf numFmtId="3" fontId="17" fillId="0" borderId="100" xfId="0" applyNumberFormat="1" applyFont="1" applyBorder="1" applyAlignment="1" applyProtection="1">
      <alignment horizontal="right" indent="1"/>
      <protection hidden="1"/>
    </xf>
    <xf numFmtId="3" fontId="18" fillId="0" borderId="182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00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0" fontId="16" fillId="0" borderId="300" xfId="0" applyFont="1" applyBorder="1" applyAlignment="1" applyProtection="1">
      <alignment vertical="center" wrapText="1"/>
      <protection locked="0"/>
    </xf>
    <xf numFmtId="0" fontId="16" fillId="0" borderId="279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6" fillId="0" borderId="117" xfId="0" applyFont="1" applyBorder="1" applyAlignment="1" applyProtection="1">
      <alignment horizontal="left" vertical="center"/>
      <protection locked="0"/>
    </xf>
    <xf numFmtId="0" fontId="16" fillId="0" borderId="118" xfId="0" applyFont="1" applyBorder="1" applyAlignment="1" applyProtection="1">
      <alignment horizontal="left" vertical="center"/>
      <protection locked="0"/>
    </xf>
    <xf numFmtId="3" fontId="17" fillId="0" borderId="119" xfId="0" applyNumberFormat="1" applyFont="1" applyBorder="1" applyAlignment="1" applyProtection="1">
      <alignment horizontal="right" vertical="top" indent="3"/>
      <protection locked="0"/>
    </xf>
    <xf numFmtId="3" fontId="17" fillId="0" borderId="118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20" xfId="0" applyNumberFormat="1" applyFont="1" applyBorder="1" applyAlignment="1" applyProtection="1">
      <alignment horizontal="right" vertical="top" indent="3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7" fillId="0" borderId="103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04" xfId="0" applyNumberFormat="1" applyFont="1" applyBorder="1" applyAlignment="1" applyProtection="1">
      <alignment horizontal="right" vertical="top" indent="3"/>
      <protection hidden="1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2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3" fontId="17" fillId="0" borderId="114" xfId="0" applyNumberFormat="1" applyFont="1" applyBorder="1" applyAlignment="1" applyProtection="1">
      <alignment horizontal="right" vertical="center" wrapText="1" indent="1"/>
      <protection hidden="1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338" xfId="0" applyFont="1" applyBorder="1" applyAlignment="1" applyProtection="1">
      <alignment horizontal="left" vertical="center" wrapText="1"/>
      <protection locked="0"/>
    </xf>
    <xf numFmtId="0" fontId="16" fillId="0" borderId="339" xfId="0" applyFont="1" applyBorder="1" applyAlignment="1" applyProtection="1">
      <alignment horizontal="left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113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107" xfId="0" applyNumberFormat="1" applyFont="1" applyBorder="1" applyAlignment="1" applyProtection="1">
      <alignment horizontal="right" vertical="center" indent="1"/>
      <protection hidden="1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09" xfId="0" applyNumberFormat="1" applyFont="1" applyFill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10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03" xfId="0" applyFont="1" applyBorder="1" applyAlignment="1" applyProtection="1">
      <alignment horizontal="left" vertical="center" indent="1"/>
      <protection locked="0"/>
    </xf>
    <xf numFmtId="0" fontId="16" fillId="0" borderId="250" xfId="0" applyFont="1" applyBorder="1" applyAlignment="1" applyProtection="1">
      <alignment horizontal="left" vertical="center" wrapText="1"/>
      <protection locked="0"/>
    </xf>
    <xf numFmtId="0" fontId="16" fillId="0" borderId="251" xfId="0" applyFont="1" applyBorder="1" applyAlignment="1" applyProtection="1">
      <alignment horizontal="left" vertical="center" wrapText="1"/>
      <protection locked="0"/>
    </xf>
    <xf numFmtId="3" fontId="17" fillId="0" borderId="251" xfId="0" applyNumberFormat="1" applyFont="1" applyBorder="1" applyAlignment="1" applyProtection="1">
      <alignment horizontal="right" vertical="center" indent="3"/>
      <protection locked="0"/>
    </xf>
    <xf numFmtId="3" fontId="17" fillId="0" borderId="252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3" fontId="17" fillId="0" borderId="269" xfId="0" applyNumberFormat="1" applyFont="1" applyBorder="1" applyAlignment="1" applyProtection="1">
      <alignment horizontal="right" vertical="center" indent="3"/>
      <protection locked="0"/>
    </xf>
    <xf numFmtId="0" fontId="8" fillId="0" borderId="272" xfId="0" applyFont="1" applyBorder="1" applyAlignment="1" applyProtection="1">
      <alignment horizontal="center" vertical="center" wrapText="1"/>
      <protection locked="0"/>
    </xf>
    <xf numFmtId="0" fontId="8" fillId="0" borderId="27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388" name="Skupina 43"/>
        <xdr:cNvGrpSpPr>
          <a:grpSpLocks/>
        </xdr:cNvGrpSpPr>
      </xdr:nvGrpSpPr>
      <xdr:grpSpPr bwMode="auto">
        <a:xfrm>
          <a:off x="4604971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389" name="Skupina 45"/>
        <xdr:cNvGrpSpPr>
          <a:grpSpLocks/>
        </xdr:cNvGrpSpPr>
      </xdr:nvGrpSpPr>
      <xdr:grpSpPr bwMode="auto">
        <a:xfrm>
          <a:off x="2687515" y="19050"/>
          <a:ext cx="1519604" cy="200025"/>
          <a:chOff x="2196732" y="35720"/>
          <a:chExt cx="1389618" cy="180016"/>
        </a:xfrm>
      </xdr:grpSpPr>
      <xdr:grpSp>
        <xdr:nvGrpSpPr>
          <xdr:cNvPr id="6140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136</xdr:row>
      <xdr:rowOff>51289</xdr:rowOff>
    </xdr:from>
    <xdr:to>
      <xdr:col>0</xdr:col>
      <xdr:colOff>264503</xdr:colOff>
      <xdr:row>136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137</xdr:row>
      <xdr:rowOff>5868</xdr:rowOff>
    </xdr:from>
    <xdr:to>
      <xdr:col>0</xdr:col>
      <xdr:colOff>263038</xdr:colOff>
      <xdr:row>138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143</xdr:row>
      <xdr:rowOff>33715</xdr:rowOff>
    </xdr:from>
    <xdr:to>
      <xdr:col>0</xdr:col>
      <xdr:colOff>261572</xdr:colOff>
      <xdr:row>143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145</xdr:row>
      <xdr:rowOff>43962</xdr:rowOff>
    </xdr:from>
    <xdr:to>
      <xdr:col>0</xdr:col>
      <xdr:colOff>264503</xdr:colOff>
      <xdr:row>145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438" t="s">
        <v>982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"/>
    </row>
    <row r="2" spans="1:19">
      <c r="A2" s="438" t="s">
        <v>51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"/>
    </row>
    <row r="3" spans="1:19">
      <c r="A3" s="440" t="s">
        <v>49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040"/>
  <sheetViews>
    <sheetView tabSelected="1" topLeftCell="A1724" zoomScale="130" zoomScaleNormal="130" workbookViewId="0">
      <selection activeCell="A1732" sqref="A1732:XFD2040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965" t="s">
        <v>716</v>
      </c>
      <c r="B1" s="1966"/>
      <c r="C1" s="1967"/>
      <c r="D1" s="68" t="s">
        <v>45</v>
      </c>
      <c r="E1" s="1968"/>
      <c r="F1" s="1968"/>
      <c r="G1" s="68" t="s">
        <v>46</v>
      </c>
      <c r="H1" s="13"/>
      <c r="I1" s="13"/>
      <c r="J1" s="13"/>
    </row>
    <row r="2" spans="1:10" ht="30.75" customHeight="1">
      <c r="A2" s="1970"/>
      <c r="B2" s="1970"/>
      <c r="C2" s="1970"/>
      <c r="D2" s="1970"/>
      <c r="E2" s="1970"/>
      <c r="F2" s="1970"/>
      <c r="G2" s="1970"/>
      <c r="H2" s="1970"/>
      <c r="I2" s="1970"/>
      <c r="J2" s="1970"/>
    </row>
    <row r="3" spans="1:10" ht="15">
      <c r="A3" s="47" t="s">
        <v>84</v>
      </c>
      <c r="B3" s="1899" t="s">
        <v>85</v>
      </c>
      <c r="C3" s="1899"/>
      <c r="D3" s="1899"/>
      <c r="E3" s="1899"/>
      <c r="F3" s="1899"/>
      <c r="G3" s="1899"/>
      <c r="H3" s="1899"/>
      <c r="I3" s="1899"/>
      <c r="J3" s="1899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54</v>
      </c>
      <c r="B5" s="1934" t="s">
        <v>55</v>
      </c>
      <c r="C5" s="1934"/>
      <c r="D5" s="1934"/>
      <c r="E5" s="1934"/>
      <c r="F5" s="1971" t="s">
        <v>1006</v>
      </c>
      <c r="G5" s="1971"/>
      <c r="H5" s="1971"/>
      <c r="I5" s="1971"/>
      <c r="J5" s="1971"/>
    </row>
    <row r="6" spans="1:10" ht="15">
      <c r="A6" s="13" t="s">
        <v>2</v>
      </c>
      <c r="B6" s="6" t="s">
        <v>0</v>
      </c>
      <c r="C6" s="6"/>
      <c r="D6" s="1971" t="s">
        <v>1007</v>
      </c>
      <c r="E6" s="1971"/>
      <c r="F6" s="1971"/>
      <c r="G6" s="1971"/>
      <c r="H6" s="1971"/>
      <c r="I6" s="1971"/>
      <c r="J6" s="1971"/>
    </row>
    <row r="7" spans="1:10" ht="15">
      <c r="A7" s="13"/>
      <c r="B7" s="1934" t="s">
        <v>52</v>
      </c>
      <c r="C7" s="1934"/>
      <c r="D7" s="1972" t="s">
        <v>1008</v>
      </c>
      <c r="E7" s="1972"/>
      <c r="F7" s="1972"/>
      <c r="G7" s="1972"/>
      <c r="H7" s="1972"/>
      <c r="I7" s="1972"/>
      <c r="J7" s="1972"/>
    </row>
    <row r="8" spans="1:10" ht="15">
      <c r="A8" s="13"/>
      <c r="B8" s="1934" t="s">
        <v>53</v>
      </c>
      <c r="C8" s="1934"/>
      <c r="D8" s="1972" t="s">
        <v>1009</v>
      </c>
      <c r="E8" s="1972"/>
      <c r="F8" s="1972"/>
      <c r="G8" s="1972"/>
      <c r="H8" s="1972"/>
      <c r="I8" s="1972"/>
      <c r="J8" s="1972"/>
    </row>
    <row r="9" spans="1:10" ht="1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>
      <c r="A10" s="11" t="s">
        <v>56</v>
      </c>
      <c r="B10" s="1934" t="s">
        <v>57</v>
      </c>
      <c r="C10" s="1934"/>
      <c r="D10" s="1934"/>
      <c r="E10" s="1934"/>
      <c r="F10" s="1934"/>
      <c r="G10" s="1934"/>
      <c r="H10" s="1934"/>
      <c r="I10" s="1934"/>
      <c r="J10" s="1934"/>
    </row>
    <row r="11" spans="1:10">
      <c r="A11" s="35"/>
      <c r="B11" s="1935"/>
      <c r="C11" s="1935"/>
      <c r="D11" s="1935"/>
      <c r="E11" s="1935"/>
      <c r="F11" s="1935"/>
      <c r="G11" s="1935"/>
      <c r="H11" s="1935"/>
      <c r="I11" s="1935"/>
      <c r="J11" s="1935"/>
    </row>
    <row r="12" spans="1:10">
      <c r="A12" s="35"/>
      <c r="B12" s="1935"/>
      <c r="C12" s="1935"/>
      <c r="D12" s="1935"/>
      <c r="E12" s="1935"/>
      <c r="F12" s="1935"/>
      <c r="G12" s="1935"/>
      <c r="H12" s="1935"/>
      <c r="I12" s="1935"/>
      <c r="J12" s="1935"/>
    </row>
    <row r="13" spans="1:10">
      <c r="A13" s="35"/>
      <c r="B13" s="1935" t="s">
        <v>1010</v>
      </c>
      <c r="C13" s="1935"/>
      <c r="D13" s="1935"/>
      <c r="E13" s="1935"/>
      <c r="F13" s="1935"/>
      <c r="G13" s="1935"/>
      <c r="H13" s="1935"/>
      <c r="I13" s="1935"/>
      <c r="J13" s="1935"/>
    </row>
    <row r="14" spans="1:10">
      <c r="A14" s="35"/>
      <c r="B14" s="1935"/>
      <c r="C14" s="1935"/>
      <c r="D14" s="1935"/>
      <c r="E14" s="1935"/>
      <c r="F14" s="1935"/>
      <c r="G14" s="1935"/>
      <c r="H14" s="1935"/>
      <c r="I14" s="1935"/>
      <c r="J14" s="1935"/>
    </row>
    <row r="15" spans="1:10">
      <c r="A15" s="35"/>
      <c r="B15" s="1935"/>
      <c r="C15" s="1935"/>
      <c r="D15" s="1935"/>
      <c r="E15" s="1935"/>
      <c r="F15" s="1935"/>
      <c r="G15" s="1935"/>
      <c r="H15" s="1935"/>
      <c r="I15" s="1935"/>
      <c r="J15" s="1935"/>
    </row>
    <row r="16" spans="1:10">
      <c r="A16" s="35"/>
      <c r="B16" s="1935"/>
      <c r="C16" s="1935"/>
      <c r="D16" s="1935"/>
      <c r="E16" s="1935"/>
      <c r="F16" s="1935"/>
      <c r="G16" s="1935"/>
      <c r="H16" s="1935"/>
      <c r="I16" s="1935"/>
      <c r="J16" s="1935"/>
    </row>
    <row r="17" spans="1:10" ht="1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5" t="s">
        <v>58</v>
      </c>
      <c r="B18" s="1919" t="s">
        <v>857</v>
      </c>
      <c r="C18" s="1919"/>
      <c r="D18" s="1919"/>
      <c r="E18" s="1919"/>
      <c r="F18" s="1919"/>
      <c r="G18" s="1919"/>
      <c r="H18" s="1919"/>
      <c r="I18" s="1919"/>
      <c r="J18" s="1919"/>
    </row>
    <row r="19" spans="1:10" ht="46.5" customHeight="1" thickTop="1" thickBot="1">
      <c r="A19" s="1480" t="s">
        <v>5</v>
      </c>
      <c r="B19" s="1481"/>
      <c r="C19" s="1481"/>
      <c r="D19" s="1481"/>
      <c r="E19" s="653" t="s">
        <v>6</v>
      </c>
      <c r="F19" s="653"/>
      <c r="G19" s="654"/>
      <c r="H19" s="1975" t="s">
        <v>7</v>
      </c>
      <c r="I19" s="1481"/>
      <c r="J19" s="1598"/>
    </row>
    <row r="20" spans="1:10" ht="30" customHeight="1">
      <c r="A20" s="1396" t="s">
        <v>717</v>
      </c>
      <c r="B20" s="1397"/>
      <c r="C20" s="1397"/>
      <c r="D20" s="1397"/>
      <c r="E20" s="1939">
        <v>14</v>
      </c>
      <c r="F20" s="1939"/>
      <c r="G20" s="1940"/>
      <c r="H20" s="1945">
        <v>12</v>
      </c>
      <c r="I20" s="1946"/>
      <c r="J20" s="1947"/>
    </row>
    <row r="21" spans="1:10" ht="30" customHeight="1">
      <c r="A21" s="667" t="s">
        <v>59</v>
      </c>
      <c r="B21" s="668"/>
      <c r="C21" s="668"/>
      <c r="D21" s="668"/>
      <c r="E21" s="1941">
        <v>14</v>
      </c>
      <c r="F21" s="1941"/>
      <c r="G21" s="1942"/>
      <c r="H21" s="1948">
        <v>12</v>
      </c>
      <c r="I21" s="1949"/>
      <c r="J21" s="1950"/>
    </row>
    <row r="22" spans="1:10" ht="30" customHeight="1" thickBot="1">
      <c r="A22" s="672" t="s">
        <v>240</v>
      </c>
      <c r="B22" s="673"/>
      <c r="C22" s="673"/>
      <c r="D22" s="673"/>
      <c r="E22" s="1943">
        <v>1</v>
      </c>
      <c r="F22" s="1943"/>
      <c r="G22" s="1944"/>
      <c r="H22" s="1951">
        <v>1</v>
      </c>
      <c r="I22" s="1952"/>
      <c r="J22" s="1953"/>
    </row>
    <row r="23" spans="1:10" ht="15.75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thickBot="1">
      <c r="A25" s="5" t="s">
        <v>60</v>
      </c>
      <c r="B25" s="1919" t="s">
        <v>858</v>
      </c>
      <c r="C25" s="1919"/>
      <c r="D25" s="1919"/>
      <c r="E25" s="1919"/>
      <c r="F25" s="1919"/>
      <c r="G25" s="1919"/>
      <c r="H25" s="1919"/>
      <c r="I25" s="1919"/>
      <c r="J25" s="1919"/>
    </row>
    <row r="26" spans="1:10" ht="34.5" customHeight="1" thickBot="1">
      <c r="A26" s="1586" t="s">
        <v>61</v>
      </c>
      <c r="B26" s="1923"/>
      <c r="C26" s="1923"/>
      <c r="D26" s="1900" t="s">
        <v>62</v>
      </c>
      <c r="E26" s="1901"/>
      <c r="F26" s="1922" t="s">
        <v>63</v>
      </c>
      <c r="G26" s="1922"/>
      <c r="H26" s="1920" t="s">
        <v>64</v>
      </c>
      <c r="I26" s="1920"/>
      <c r="J26" s="1921"/>
    </row>
    <row r="27" spans="1:10" ht="15">
      <c r="A27" s="1954"/>
      <c r="B27" s="1955"/>
      <c r="C27" s="1955"/>
      <c r="D27" s="1902"/>
      <c r="E27" s="1903"/>
      <c r="F27" s="1851"/>
      <c r="G27" s="1851"/>
      <c r="H27" s="1851"/>
      <c r="I27" s="1851"/>
      <c r="J27" s="1936"/>
    </row>
    <row r="28" spans="1:10" ht="15">
      <c r="A28" s="1930"/>
      <c r="B28" s="1931"/>
      <c r="C28" s="1931"/>
      <c r="D28" s="1904"/>
      <c r="E28" s="1905"/>
      <c r="F28" s="1909"/>
      <c r="G28" s="1909"/>
      <c r="H28" s="1909"/>
      <c r="I28" s="1909"/>
      <c r="J28" s="1937"/>
    </row>
    <row r="29" spans="1:10" ht="15.75" thickBot="1">
      <c r="A29" s="1932"/>
      <c r="B29" s="1933"/>
      <c r="C29" s="1933"/>
      <c r="D29" s="1906"/>
      <c r="E29" s="1907"/>
      <c r="F29" s="1910"/>
      <c r="G29" s="1910"/>
      <c r="H29" s="1910"/>
      <c r="I29" s="1910"/>
      <c r="J29" s="1938"/>
    </row>
    <row r="30" spans="1:10" ht="15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65</v>
      </c>
      <c r="B32" s="1793" t="s">
        <v>859</v>
      </c>
      <c r="C32" s="1793"/>
      <c r="D32" s="1793"/>
      <c r="E32" s="1793"/>
      <c r="F32" s="1793"/>
      <c r="G32" s="1793"/>
      <c r="H32" s="1793"/>
      <c r="I32" s="1793"/>
      <c r="J32" s="1793"/>
    </row>
    <row r="33" spans="1:10" ht="15">
      <c r="A33" s="5"/>
    </row>
    <row r="34" spans="1:10">
      <c r="A34" s="1925" t="s">
        <v>66</v>
      </c>
      <c r="B34" s="1925"/>
      <c r="C34" s="1559" t="s">
        <v>67</v>
      </c>
      <c r="D34" s="1559"/>
      <c r="E34" s="35"/>
    </row>
    <row r="35" spans="1:10" ht="1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924" t="s">
        <v>735</v>
      </c>
      <c r="B36" s="1924"/>
      <c r="C36" s="1924"/>
      <c r="D36" s="1924"/>
      <c r="E36" s="1924"/>
      <c r="F36" s="1924"/>
      <c r="J36" s="31"/>
    </row>
    <row r="37" spans="1:10" ht="20.25" customHeight="1">
      <c r="A37" s="1918" t="s">
        <v>69</v>
      </c>
      <c r="B37" s="1918"/>
      <c r="C37" s="1918"/>
      <c r="D37" s="1918" t="s">
        <v>71</v>
      </c>
      <c r="E37" s="1918"/>
      <c r="F37" s="1918" t="s">
        <v>73</v>
      </c>
      <c r="G37" s="1918"/>
      <c r="H37" s="1917" t="s">
        <v>74</v>
      </c>
      <c r="I37" s="1917"/>
      <c r="J37" s="1917"/>
    </row>
    <row r="38" spans="1:10" ht="20.25" customHeight="1">
      <c r="A38" s="1918" t="s">
        <v>68</v>
      </c>
      <c r="B38" s="1918"/>
      <c r="C38" s="1918"/>
      <c r="D38" s="1918" t="s">
        <v>70</v>
      </c>
      <c r="E38" s="1918"/>
      <c r="F38" s="1926" t="s">
        <v>72</v>
      </c>
      <c r="G38" s="1926"/>
      <c r="H38" s="1917" t="s">
        <v>75</v>
      </c>
      <c r="I38" s="1917"/>
      <c r="J38" s="1917"/>
    </row>
    <row r="39" spans="1:10" ht="15">
      <c r="A39" s="35"/>
      <c r="B39" s="13"/>
      <c r="J39" s="31"/>
    </row>
    <row r="40" spans="1:10" ht="15">
      <c r="A40" s="35"/>
      <c r="B40" s="13"/>
      <c r="J40" s="31"/>
    </row>
    <row r="41" spans="1:10" ht="15">
      <c r="A41" s="5" t="s">
        <v>76</v>
      </c>
      <c r="B41" s="1793" t="s">
        <v>860</v>
      </c>
      <c r="C41" s="1793"/>
      <c r="D41" s="1793"/>
      <c r="E41" s="1793"/>
      <c r="F41" s="1793"/>
      <c r="G41" s="1793"/>
      <c r="H41" s="1793"/>
      <c r="I41" s="1793"/>
      <c r="J41" s="1793"/>
    </row>
    <row r="42" spans="1:10">
      <c r="A42" s="35"/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0">
      <c r="A43" s="35"/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0">
      <c r="B44" s="457" t="s">
        <v>1011</v>
      </c>
      <c r="C44" s="457"/>
      <c r="D44" s="457"/>
      <c r="E44" s="457"/>
      <c r="F44" s="457"/>
      <c r="G44" s="457"/>
      <c r="H44" s="457"/>
      <c r="I44" s="457"/>
      <c r="J44" s="457"/>
    </row>
    <row r="47" spans="1:10" ht="15">
      <c r="A47" s="46" t="s">
        <v>77</v>
      </c>
      <c r="B47" s="937" t="s">
        <v>34</v>
      </c>
      <c r="C47" s="937"/>
      <c r="D47" s="937"/>
      <c r="E47" s="937"/>
      <c r="F47" s="937"/>
      <c r="G47" s="937"/>
      <c r="H47" s="937"/>
      <c r="I47" s="937"/>
      <c r="J47" s="937"/>
    </row>
    <row r="48" spans="1:10" ht="15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customHeight="1">
      <c r="A49" s="2" t="s">
        <v>81</v>
      </c>
      <c r="B49" s="1908" t="s">
        <v>78</v>
      </c>
      <c r="C49" s="1908"/>
      <c r="D49" s="1908"/>
      <c r="E49" s="1908"/>
      <c r="F49" s="1908"/>
      <c r="G49" s="1908"/>
      <c r="H49" s="1908"/>
      <c r="I49" s="1908"/>
      <c r="J49" s="1908"/>
    </row>
    <row r="50" spans="1:10" ht="18" customHeight="1">
      <c r="A50" s="2"/>
      <c r="B50" s="1912"/>
      <c r="C50" s="1912"/>
      <c r="D50" s="1912"/>
      <c r="E50" s="1912"/>
      <c r="F50" s="1912"/>
      <c r="G50" s="1912"/>
      <c r="H50" s="1912"/>
      <c r="I50" s="1912"/>
      <c r="J50" s="1912"/>
    </row>
    <row r="51" spans="1:10" s="69" customFormat="1">
      <c r="A51" s="1913"/>
      <c r="B51" s="1913"/>
      <c r="C51" s="1913"/>
      <c r="D51" s="1913"/>
      <c r="E51" s="1913"/>
      <c r="F51" s="1913"/>
      <c r="G51" s="1913"/>
      <c r="H51" s="1913"/>
      <c r="I51" s="1913"/>
    </row>
    <row r="52" spans="1:10" ht="61.5" customHeight="1">
      <c r="A52" s="2" t="s">
        <v>80</v>
      </c>
      <c r="B52" s="1908" t="s">
        <v>47</v>
      </c>
      <c r="C52" s="1908"/>
      <c r="D52" s="1908"/>
      <c r="E52" s="1908"/>
      <c r="F52" s="1908"/>
      <c r="G52" s="1908"/>
      <c r="H52" s="1908"/>
      <c r="I52" s="1908"/>
      <c r="J52" s="1908"/>
    </row>
    <row r="53" spans="1:10" ht="18" customHeight="1">
      <c r="A53" s="2"/>
      <c r="B53" s="1912"/>
      <c r="C53" s="1912"/>
      <c r="D53" s="1912"/>
      <c r="E53" s="1912"/>
      <c r="F53" s="1912"/>
      <c r="G53" s="1912"/>
      <c r="H53" s="1912"/>
      <c r="I53" s="1912"/>
      <c r="J53" s="1912"/>
    </row>
    <row r="54" spans="1:10" ht="18" customHeight="1">
      <c r="A54" s="2"/>
      <c r="B54" s="1912"/>
      <c r="C54" s="1912"/>
      <c r="D54" s="1912"/>
      <c r="E54" s="1912"/>
      <c r="F54" s="1912"/>
      <c r="G54" s="1912"/>
      <c r="H54" s="1912"/>
      <c r="I54" s="1912"/>
      <c r="J54" s="1912"/>
    </row>
    <row r="55" spans="1:10" ht="18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customHeight="1">
      <c r="A56" s="2" t="s">
        <v>79</v>
      </c>
      <c r="B56" s="1908" t="s">
        <v>82</v>
      </c>
      <c r="C56" s="1908"/>
      <c r="D56" s="1908"/>
      <c r="E56" s="1908"/>
      <c r="F56" s="1908"/>
      <c r="G56" s="1908"/>
      <c r="H56" s="1908"/>
      <c r="I56" s="1908"/>
      <c r="J56" s="1908"/>
    </row>
    <row r="57" spans="1:10" ht="21" customHeight="1">
      <c r="A57" s="2"/>
      <c r="B57" s="1908"/>
      <c r="C57" s="1908"/>
      <c r="D57" s="1908"/>
      <c r="E57" s="1908"/>
      <c r="F57" s="1908"/>
      <c r="G57" s="1908"/>
      <c r="H57" s="1908"/>
      <c r="I57" s="1908"/>
      <c r="J57" s="1908"/>
    </row>
    <row r="58" spans="1:10" ht="18" customHeight="1">
      <c r="A58" s="2"/>
      <c r="B58" s="1912"/>
      <c r="C58" s="1912"/>
      <c r="D58" s="1912"/>
      <c r="E58" s="1912"/>
      <c r="F58" s="1912"/>
      <c r="G58" s="1912"/>
      <c r="H58" s="1912"/>
      <c r="I58" s="1912"/>
      <c r="J58" s="1912"/>
    </row>
    <row r="59" spans="1:10" ht="18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customHeight="1">
      <c r="A60" s="1908" t="s">
        <v>83</v>
      </c>
      <c r="B60" s="1908"/>
      <c r="C60" s="1908"/>
      <c r="D60" s="1908"/>
      <c r="E60" s="1908"/>
      <c r="F60" s="1908"/>
      <c r="G60" s="1908"/>
      <c r="H60" s="1908"/>
      <c r="I60" s="1908"/>
      <c r="J60" s="1908"/>
    </row>
    <row r="61" spans="1:10" ht="18" customHeight="1">
      <c r="A61" s="2"/>
      <c r="B61" s="484"/>
      <c r="C61" s="484"/>
      <c r="D61" s="484"/>
      <c r="E61" s="484"/>
      <c r="F61" s="484"/>
      <c r="G61" s="484"/>
      <c r="H61" s="484"/>
      <c r="I61" s="484"/>
      <c r="J61" s="484"/>
    </row>
    <row r="62" spans="1:10" ht="18" customHeight="1">
      <c r="A62" s="2"/>
      <c r="B62" s="484"/>
      <c r="C62" s="484"/>
      <c r="D62" s="484"/>
      <c r="E62" s="484"/>
      <c r="F62" s="484"/>
      <c r="G62" s="484"/>
      <c r="H62" s="484"/>
      <c r="I62" s="484"/>
      <c r="J62" s="484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customHeight="1">
      <c r="A64" s="2" t="s">
        <v>743</v>
      </c>
      <c r="B64" s="1908" t="s">
        <v>1</v>
      </c>
      <c r="C64" s="1908"/>
      <c r="D64" s="1908"/>
      <c r="E64" s="1908"/>
      <c r="F64" s="1908"/>
      <c r="G64" s="1908"/>
      <c r="H64" s="1908"/>
      <c r="I64" s="1908"/>
      <c r="J64" s="1908"/>
    </row>
    <row r="65" spans="1:10">
      <c r="A65" s="1559"/>
      <c r="B65" s="1559"/>
      <c r="C65" s="1559"/>
      <c r="D65" s="1559"/>
      <c r="E65" s="1559"/>
      <c r="F65" s="1559"/>
      <c r="G65" s="1559"/>
      <c r="H65" s="1559"/>
      <c r="I65" s="1559"/>
    </row>
    <row r="66" spans="1:10" ht="74.25" customHeight="1">
      <c r="A66" s="70"/>
      <c r="B66" s="1908" t="s">
        <v>713</v>
      </c>
      <c r="C66" s="1908"/>
      <c r="D66" s="1908"/>
      <c r="E66" s="1908"/>
      <c r="F66" s="1908"/>
      <c r="G66" s="1908"/>
      <c r="H66" s="1908"/>
      <c r="I66" s="1908"/>
      <c r="J66" s="1908"/>
    </row>
    <row r="67" spans="1:10" ht="18" customHeight="1">
      <c r="A67" s="70"/>
      <c r="B67" s="1969"/>
      <c r="C67" s="1969"/>
      <c r="D67" s="1969"/>
      <c r="E67" s="1969"/>
      <c r="F67" s="1969"/>
      <c r="G67" s="1969"/>
      <c r="H67" s="1969"/>
      <c r="I67" s="1969"/>
      <c r="J67" s="1969"/>
    </row>
    <row r="68" spans="1:10">
      <c r="A68" s="1559"/>
      <c r="B68" s="1559"/>
      <c r="C68" s="1559"/>
      <c r="D68" s="1559"/>
      <c r="E68" s="1559"/>
      <c r="F68" s="1559"/>
      <c r="G68" s="1559"/>
      <c r="H68" s="1559"/>
      <c r="I68" s="1559"/>
    </row>
    <row r="69" spans="1:10" ht="15" customHeight="1">
      <c r="A69" s="35"/>
      <c r="B69" s="1908" t="s">
        <v>8</v>
      </c>
      <c r="C69" s="1908"/>
      <c r="D69" s="1908"/>
      <c r="E69" s="1908"/>
      <c r="F69" s="1908"/>
      <c r="G69" s="1908"/>
      <c r="H69" s="1908"/>
      <c r="I69" s="1908"/>
      <c r="J69" s="1908"/>
    </row>
    <row r="70" spans="1:10" ht="15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customHeight="1" thickTop="1" thickBot="1">
      <c r="A71" s="606" t="s">
        <v>3</v>
      </c>
      <c r="B71" s="607"/>
      <c r="C71" s="607"/>
      <c r="D71" s="607"/>
      <c r="E71" s="607"/>
      <c r="F71" s="607"/>
      <c r="G71" s="607" t="s">
        <v>4</v>
      </c>
      <c r="H71" s="607"/>
      <c r="I71" s="607"/>
      <c r="J71" s="758"/>
    </row>
    <row r="72" spans="1:10" ht="22.5" customHeight="1" thickTop="1">
      <c r="A72" s="608"/>
      <c r="B72" s="609"/>
      <c r="C72" s="609"/>
      <c r="D72" s="609"/>
      <c r="E72" s="609"/>
      <c r="F72" s="609"/>
      <c r="G72" s="1990"/>
      <c r="H72" s="1990"/>
      <c r="I72" s="1990"/>
      <c r="J72" s="1991"/>
    </row>
    <row r="73" spans="1:10" ht="22.5" customHeight="1" thickBot="1">
      <c r="A73" s="610"/>
      <c r="B73" s="611"/>
      <c r="C73" s="611"/>
      <c r="D73" s="611"/>
      <c r="E73" s="611"/>
      <c r="F73" s="611"/>
      <c r="G73" s="1973"/>
      <c r="H73" s="1973"/>
      <c r="I73" s="1973"/>
      <c r="J73" s="1974"/>
    </row>
    <row r="74" spans="1:10" ht="15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87</v>
      </c>
      <c r="B76" s="937" t="s">
        <v>86</v>
      </c>
      <c r="C76" s="937"/>
      <c r="D76" s="937"/>
      <c r="E76" s="937"/>
      <c r="F76" s="937"/>
      <c r="G76" s="937"/>
      <c r="H76" s="937"/>
      <c r="I76" s="937"/>
      <c r="J76" s="937"/>
    </row>
    <row r="78" spans="1:10" ht="15">
      <c r="A78" s="5" t="s">
        <v>88</v>
      </c>
      <c r="B78" s="1793" t="s">
        <v>862</v>
      </c>
      <c r="C78" s="1793"/>
      <c r="D78" s="1793"/>
      <c r="E78" s="1793"/>
      <c r="F78" s="1793"/>
      <c r="G78" s="1793"/>
      <c r="H78" s="1793"/>
      <c r="I78" s="1793"/>
      <c r="J78" s="1793"/>
    </row>
    <row r="80" spans="1:10">
      <c r="B80" s="1559" t="s">
        <v>35</v>
      </c>
      <c r="C80" s="1559"/>
      <c r="D80" s="1559" t="s">
        <v>36</v>
      </c>
      <c r="E80" s="1559"/>
    </row>
    <row r="83" spans="1:10" ht="15">
      <c r="A83" s="5" t="s">
        <v>89</v>
      </c>
      <c r="B83" s="1793" t="s">
        <v>861</v>
      </c>
      <c r="C83" s="1793"/>
      <c r="D83" s="1793"/>
      <c r="E83" s="1793"/>
      <c r="F83" s="1793"/>
      <c r="G83" s="1793"/>
      <c r="H83" s="1793"/>
      <c r="I83" s="1793"/>
      <c r="J83" s="1793"/>
    </row>
    <row r="84" spans="1:10" ht="15" customHeight="1">
      <c r="A84" s="1924" t="s">
        <v>90</v>
      </c>
      <c r="B84" s="1924"/>
      <c r="C84" s="1924"/>
      <c r="D84" s="1924"/>
      <c r="E84" s="1924"/>
      <c r="F84" s="1924"/>
      <c r="G84" s="1924"/>
      <c r="H84" s="1924"/>
      <c r="I84" s="1924"/>
      <c r="J84" s="1924"/>
    </row>
    <row r="85" spans="1:10" ht="15" thickBot="1"/>
    <row r="86" spans="1:10" ht="63.75" customHeight="1" thickTop="1" thickBot="1">
      <c r="A86" s="606" t="s">
        <v>91</v>
      </c>
      <c r="B86" s="607"/>
      <c r="C86" s="607"/>
      <c r="D86" s="1351" t="s">
        <v>21</v>
      </c>
      <c r="E86" s="1351"/>
      <c r="F86" s="1350"/>
      <c r="G86" s="756" t="s">
        <v>22</v>
      </c>
      <c r="H86" s="607"/>
      <c r="I86" s="607"/>
      <c r="J86" s="758"/>
    </row>
    <row r="87" spans="1:10" ht="15" thickTop="1">
      <c r="A87" s="1916"/>
      <c r="B87" s="1914"/>
      <c r="C87" s="1914"/>
      <c r="D87" s="1914"/>
      <c r="E87" s="1914"/>
      <c r="F87" s="1915"/>
      <c r="G87" s="1388"/>
      <c r="H87" s="1389"/>
      <c r="I87" s="1389"/>
      <c r="J87" s="1390"/>
    </row>
    <row r="88" spans="1:10">
      <c r="A88" s="1911"/>
      <c r="B88" s="1890"/>
      <c r="C88" s="1890"/>
      <c r="D88" s="1890"/>
      <c r="E88" s="1890"/>
      <c r="F88" s="1891"/>
      <c r="G88" s="1887"/>
      <c r="H88" s="1888"/>
      <c r="I88" s="1888"/>
      <c r="J88" s="1889"/>
    </row>
    <row r="89" spans="1:10">
      <c r="A89" s="1911"/>
      <c r="B89" s="1890"/>
      <c r="C89" s="1890"/>
      <c r="D89" s="1890"/>
      <c r="E89" s="1890"/>
      <c r="F89" s="1891"/>
      <c r="G89" s="1887"/>
      <c r="H89" s="1888"/>
      <c r="I89" s="1888"/>
      <c r="J89" s="1889"/>
    </row>
    <row r="90" spans="1:10">
      <c r="A90" s="1911"/>
      <c r="B90" s="1890"/>
      <c r="C90" s="1890"/>
      <c r="D90" s="1890"/>
      <c r="E90" s="1890"/>
      <c r="F90" s="1891"/>
      <c r="G90" s="1887"/>
      <c r="H90" s="1888"/>
      <c r="I90" s="1888"/>
      <c r="J90" s="1889"/>
    </row>
    <row r="91" spans="1:10">
      <c r="A91" s="1911"/>
      <c r="B91" s="1890"/>
      <c r="C91" s="1890"/>
      <c r="D91" s="1890"/>
      <c r="E91" s="1890"/>
      <c r="F91" s="1891"/>
      <c r="G91" s="1887"/>
      <c r="H91" s="1888"/>
      <c r="I91" s="1888"/>
      <c r="J91" s="1889"/>
    </row>
    <row r="92" spans="1:10">
      <c r="A92" s="1911"/>
      <c r="B92" s="1890"/>
      <c r="C92" s="1890"/>
      <c r="D92" s="1890"/>
      <c r="E92" s="1890"/>
      <c r="F92" s="1891"/>
      <c r="G92" s="1887"/>
      <c r="H92" s="1888"/>
      <c r="I92" s="1888"/>
      <c r="J92" s="1889"/>
    </row>
    <row r="93" spans="1:10" ht="14.25" customHeight="1" thickBot="1">
      <c r="A93" s="1929"/>
      <c r="B93" s="1882"/>
      <c r="C93" s="1882"/>
      <c r="D93" s="1882"/>
      <c r="E93" s="1882"/>
      <c r="F93" s="1883"/>
      <c r="G93" s="1884"/>
      <c r="H93" s="1885"/>
      <c r="I93" s="1885"/>
      <c r="J93" s="1886"/>
    </row>
    <row r="94" spans="1:10" ht="15" thickTop="1"/>
    <row r="95" spans="1:10" ht="15" customHeight="1">
      <c r="A95" s="3" t="s">
        <v>92</v>
      </c>
      <c r="B95" s="1793" t="s">
        <v>863</v>
      </c>
      <c r="C95" s="1793"/>
      <c r="D95" s="1793"/>
      <c r="E95" s="1793"/>
      <c r="F95" s="1793"/>
      <c r="G95" s="1793"/>
      <c r="H95" s="1793"/>
      <c r="I95" s="1793"/>
      <c r="J95" s="1793"/>
    </row>
    <row r="96" spans="1:10" ht="15" thickBot="1"/>
    <row r="97" spans="1:10" ht="35.25" customHeight="1" thickTop="1" thickBot="1">
      <c r="A97" s="606" t="s">
        <v>9</v>
      </c>
      <c r="B97" s="607"/>
      <c r="C97" s="607"/>
      <c r="D97" s="607"/>
      <c r="E97" s="607" t="s">
        <v>10</v>
      </c>
      <c r="F97" s="607"/>
      <c r="G97" s="757"/>
      <c r="H97" s="756" t="s">
        <v>11</v>
      </c>
      <c r="I97" s="607"/>
      <c r="J97" s="758"/>
    </row>
    <row r="98" spans="1:10" ht="19.5" customHeight="1" thickTop="1">
      <c r="A98" s="1894" t="s">
        <v>719</v>
      </c>
      <c r="B98" s="1895"/>
      <c r="C98" s="1895"/>
      <c r="D98" s="1895"/>
      <c r="E98" s="1892"/>
      <c r="F98" s="1892"/>
      <c r="G98" s="1893"/>
      <c r="H98" s="1896"/>
      <c r="I98" s="1897"/>
      <c r="J98" s="1898"/>
    </row>
    <row r="99" spans="1:10" ht="19.5" customHeight="1">
      <c r="A99" s="485" t="s">
        <v>718</v>
      </c>
      <c r="B99" s="486"/>
      <c r="C99" s="486"/>
      <c r="D99" s="486"/>
      <c r="E99" s="487"/>
      <c r="F99" s="487"/>
      <c r="G99" s="488"/>
      <c r="H99" s="489"/>
      <c r="I99" s="490"/>
      <c r="J99" s="491"/>
    </row>
    <row r="100" spans="1:10" ht="19.5" customHeight="1">
      <c r="A100" s="485" t="s">
        <v>720</v>
      </c>
      <c r="B100" s="486"/>
      <c r="C100" s="486"/>
      <c r="D100" s="486"/>
      <c r="E100" s="487"/>
      <c r="F100" s="487"/>
      <c r="G100" s="488"/>
      <c r="H100" s="489"/>
      <c r="I100" s="490"/>
      <c r="J100" s="491"/>
    </row>
    <row r="101" spans="1:10" ht="19.5" customHeight="1">
      <c r="A101" s="485" t="s">
        <v>725</v>
      </c>
      <c r="B101" s="486"/>
      <c r="C101" s="486"/>
      <c r="D101" s="486"/>
      <c r="E101" s="487"/>
      <c r="F101" s="487"/>
      <c r="G101" s="488"/>
      <c r="H101" s="489"/>
      <c r="I101" s="490"/>
      <c r="J101" s="491"/>
    </row>
    <row r="102" spans="1:10" ht="19.5" customHeight="1">
      <c r="A102" s="485" t="s">
        <v>721</v>
      </c>
      <c r="B102" s="486"/>
      <c r="C102" s="486"/>
      <c r="D102" s="486"/>
      <c r="E102" s="487"/>
      <c r="F102" s="487"/>
      <c r="G102" s="488"/>
      <c r="H102" s="489"/>
      <c r="I102" s="490"/>
      <c r="J102" s="491"/>
    </row>
    <row r="103" spans="1:10" ht="19.5" customHeight="1">
      <c r="A103" s="485" t="s">
        <v>722</v>
      </c>
      <c r="B103" s="486"/>
      <c r="C103" s="486"/>
      <c r="D103" s="486"/>
      <c r="E103" s="487"/>
      <c r="F103" s="487"/>
      <c r="G103" s="488"/>
      <c r="H103" s="489"/>
      <c r="I103" s="490"/>
      <c r="J103" s="491"/>
    </row>
    <row r="104" spans="1:10" ht="19.5" customHeight="1">
      <c r="A104" s="485" t="s">
        <v>12</v>
      </c>
      <c r="B104" s="486"/>
      <c r="C104" s="486"/>
      <c r="D104" s="486"/>
      <c r="E104" s="487"/>
      <c r="F104" s="487"/>
      <c r="G104" s="488"/>
      <c r="H104" s="489"/>
      <c r="I104" s="490"/>
      <c r="J104" s="491"/>
    </row>
    <row r="105" spans="1:10" ht="19.5" customHeight="1">
      <c r="A105" s="485" t="s">
        <v>13</v>
      </c>
      <c r="B105" s="486"/>
      <c r="C105" s="486"/>
      <c r="D105" s="486"/>
      <c r="E105" s="487"/>
      <c r="F105" s="487"/>
      <c r="G105" s="488"/>
      <c r="H105" s="489"/>
      <c r="I105" s="490"/>
      <c r="J105" s="491"/>
    </row>
    <row r="106" spans="1:10" ht="19.5" customHeight="1">
      <c r="A106" s="485" t="s">
        <v>726</v>
      </c>
      <c r="B106" s="486"/>
      <c r="C106" s="486"/>
      <c r="D106" s="486"/>
      <c r="E106" s="487"/>
      <c r="F106" s="487"/>
      <c r="G106" s="488"/>
      <c r="H106" s="489"/>
      <c r="I106" s="490"/>
      <c r="J106" s="491"/>
    </row>
    <row r="107" spans="1:10" ht="19.5" customHeight="1">
      <c r="A107" s="485" t="s">
        <v>93</v>
      </c>
      <c r="B107" s="486"/>
      <c r="C107" s="486"/>
      <c r="D107" s="486"/>
      <c r="E107" s="487"/>
      <c r="F107" s="487"/>
      <c r="G107" s="488"/>
      <c r="H107" s="489"/>
      <c r="I107" s="490"/>
      <c r="J107" s="491"/>
    </row>
    <row r="108" spans="1:10" ht="19.5" customHeight="1">
      <c r="A108" s="485" t="s">
        <v>94</v>
      </c>
      <c r="B108" s="486"/>
      <c r="C108" s="486"/>
      <c r="D108" s="486"/>
      <c r="E108" s="487"/>
      <c r="F108" s="487"/>
      <c r="G108" s="488"/>
      <c r="H108" s="489"/>
      <c r="I108" s="490"/>
      <c r="J108" s="491"/>
    </row>
    <row r="109" spans="1:10" ht="19.5" customHeight="1">
      <c r="A109" s="485" t="s">
        <v>724</v>
      </c>
      <c r="B109" s="486"/>
      <c r="C109" s="486"/>
      <c r="D109" s="486"/>
      <c r="E109" s="487"/>
      <c r="F109" s="487"/>
      <c r="G109" s="488"/>
      <c r="H109" s="489"/>
      <c r="I109" s="490"/>
      <c r="J109" s="491"/>
    </row>
    <row r="110" spans="1:10" ht="19.5" customHeight="1">
      <c r="A110" s="485" t="s">
        <v>14</v>
      </c>
      <c r="B110" s="486"/>
      <c r="C110" s="486"/>
      <c r="D110" s="486"/>
      <c r="E110" s="487"/>
      <c r="F110" s="487"/>
      <c r="G110" s="488"/>
      <c r="H110" s="489"/>
      <c r="I110" s="490"/>
      <c r="J110" s="491"/>
    </row>
    <row r="111" spans="1:10" ht="19.5" customHeight="1">
      <c r="A111" s="485" t="s">
        <v>15</v>
      </c>
      <c r="B111" s="486"/>
      <c r="C111" s="486"/>
      <c r="D111" s="486"/>
      <c r="E111" s="487"/>
      <c r="F111" s="487"/>
      <c r="G111" s="488"/>
      <c r="H111" s="489"/>
      <c r="I111" s="490"/>
      <c r="J111" s="491"/>
    </row>
    <row r="112" spans="1:10" ht="19.5" customHeight="1">
      <c r="A112" s="485" t="s">
        <v>95</v>
      </c>
      <c r="B112" s="486"/>
      <c r="C112" s="486"/>
      <c r="D112" s="486"/>
      <c r="E112" s="487"/>
      <c r="F112" s="487"/>
      <c r="G112" s="488"/>
      <c r="H112" s="489"/>
      <c r="I112" s="490"/>
      <c r="J112" s="491"/>
    </row>
    <row r="113" spans="1:10" ht="19.5" customHeight="1">
      <c r="A113" s="485" t="s">
        <v>96</v>
      </c>
      <c r="B113" s="486"/>
      <c r="C113" s="486"/>
      <c r="D113" s="486"/>
      <c r="E113" s="487"/>
      <c r="F113" s="487"/>
      <c r="G113" s="488"/>
      <c r="H113" s="489"/>
      <c r="I113" s="490"/>
      <c r="J113" s="491"/>
    </row>
    <row r="114" spans="1:10" ht="19.5" customHeight="1">
      <c r="A114" s="485" t="s">
        <v>97</v>
      </c>
      <c r="B114" s="486"/>
      <c r="C114" s="486"/>
      <c r="D114" s="486"/>
      <c r="E114" s="487"/>
      <c r="F114" s="487"/>
      <c r="G114" s="488"/>
      <c r="H114" s="489"/>
      <c r="I114" s="490"/>
      <c r="J114" s="491"/>
    </row>
    <row r="115" spans="1:10" ht="19.5" customHeight="1">
      <c r="A115" s="485" t="s">
        <v>98</v>
      </c>
      <c r="B115" s="486"/>
      <c r="C115" s="486"/>
      <c r="D115" s="486"/>
      <c r="E115" s="487"/>
      <c r="F115" s="487"/>
      <c r="G115" s="488"/>
      <c r="H115" s="489"/>
      <c r="I115" s="490"/>
      <c r="J115" s="491"/>
    </row>
    <row r="116" spans="1:10" ht="19.5" customHeight="1">
      <c r="A116" s="485" t="s">
        <v>99</v>
      </c>
      <c r="B116" s="486"/>
      <c r="C116" s="486"/>
      <c r="D116" s="486"/>
      <c r="E116" s="487"/>
      <c r="F116" s="487"/>
      <c r="G116" s="488"/>
      <c r="H116" s="489"/>
      <c r="I116" s="490"/>
      <c r="J116" s="491"/>
    </row>
    <row r="117" spans="1:10" ht="19.5" customHeight="1">
      <c r="A117" s="485" t="s">
        <v>426</v>
      </c>
      <c r="B117" s="486"/>
      <c r="C117" s="486"/>
      <c r="D117" s="486"/>
      <c r="E117" s="487"/>
      <c r="F117" s="487"/>
      <c r="G117" s="488"/>
      <c r="H117" s="489"/>
      <c r="I117" s="490"/>
      <c r="J117" s="491"/>
    </row>
    <row r="118" spans="1:10" ht="19.5" customHeight="1">
      <c r="A118" s="485" t="s">
        <v>723</v>
      </c>
      <c r="B118" s="486"/>
      <c r="C118" s="486"/>
      <c r="D118" s="486"/>
      <c r="E118" s="487"/>
      <c r="F118" s="487"/>
      <c r="G118" s="488"/>
      <c r="H118" s="489"/>
      <c r="I118" s="490"/>
      <c r="J118" s="491"/>
    </row>
    <row r="119" spans="1:10" ht="19.5" customHeight="1">
      <c r="A119" s="485" t="s">
        <v>100</v>
      </c>
      <c r="B119" s="486"/>
      <c r="C119" s="486"/>
      <c r="D119" s="486"/>
      <c r="E119" s="487"/>
      <c r="F119" s="487"/>
      <c r="G119" s="488"/>
      <c r="H119" s="489"/>
      <c r="I119" s="490"/>
      <c r="J119" s="491"/>
    </row>
    <row r="120" spans="1:10" ht="19.5" customHeight="1" thickBot="1">
      <c r="A120" s="1854" t="s">
        <v>101</v>
      </c>
      <c r="B120" s="1855"/>
      <c r="C120" s="1855"/>
      <c r="D120" s="1855"/>
      <c r="E120" s="1856"/>
      <c r="F120" s="1856"/>
      <c r="G120" s="1857"/>
      <c r="H120" s="1858"/>
      <c r="I120" s="1859"/>
      <c r="J120" s="1860"/>
    </row>
    <row r="121" spans="1:10" ht="19.5" customHeight="1" thickTop="1">
      <c r="A121" s="43"/>
      <c r="B121" s="43"/>
      <c r="C121" s="43"/>
      <c r="D121" s="43"/>
      <c r="E121" s="44"/>
      <c r="F121" s="44"/>
      <c r="G121" s="44"/>
      <c r="H121" s="45"/>
      <c r="I121" s="45"/>
      <c r="J121" s="45"/>
    </row>
    <row r="122" spans="1:10" ht="15" customHeight="1">
      <c r="A122" s="41"/>
      <c r="B122" s="41"/>
      <c r="C122" s="41"/>
      <c r="D122" s="41"/>
      <c r="E122" s="71"/>
      <c r="F122" s="71"/>
      <c r="G122" s="71"/>
      <c r="H122" s="71"/>
      <c r="I122" s="71"/>
      <c r="J122" s="71"/>
    </row>
    <row r="123" spans="1:10" ht="15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>
      <c r="A124" s="3" t="s">
        <v>102</v>
      </c>
      <c r="B124" s="1793" t="s">
        <v>864</v>
      </c>
      <c r="C124" s="1793"/>
      <c r="D124" s="1793"/>
      <c r="E124" s="1793"/>
      <c r="F124" s="1793"/>
      <c r="G124" s="1793"/>
      <c r="H124" s="1793"/>
      <c r="I124" s="1793"/>
      <c r="J124" s="1793"/>
    </row>
    <row r="125" spans="1:10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5" customHeight="1">
      <c r="A126" s="1844" t="s">
        <v>48</v>
      </c>
      <c r="B126" s="1844"/>
      <c r="C126" s="1844"/>
      <c r="D126" s="1844"/>
      <c r="E126" s="1844"/>
      <c r="F126" s="1844"/>
      <c r="G126" s="1844"/>
      <c r="H126" s="1844"/>
      <c r="I126" s="1844"/>
      <c r="J126" s="1844"/>
    </row>
    <row r="127" spans="1:10">
      <c r="A127" s="1844"/>
      <c r="B127" s="1844"/>
      <c r="C127" s="1844"/>
      <c r="D127" s="1844"/>
      <c r="E127" s="1844"/>
      <c r="F127" s="1844"/>
      <c r="G127" s="1844"/>
      <c r="H127" s="1844"/>
      <c r="I127" s="1844"/>
      <c r="J127" s="1844"/>
    </row>
    <row r="128" spans="1:10" ht="3.75" customHeight="1">
      <c r="A128" s="1844"/>
      <c r="B128" s="1844"/>
      <c r="C128" s="1844"/>
      <c r="D128" s="1844"/>
      <c r="E128" s="1844"/>
      <c r="F128" s="1844"/>
      <c r="G128" s="1844"/>
      <c r="H128" s="1844"/>
      <c r="I128" s="1844"/>
      <c r="J128" s="1844"/>
    </row>
    <row r="129" spans="1:10" ht="15" thickBot="1">
      <c r="A129" s="54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 ht="30.75" customHeight="1" thickTop="1" thickBot="1">
      <c r="A130" s="606" t="s">
        <v>16</v>
      </c>
      <c r="B130" s="607"/>
      <c r="C130" s="607"/>
      <c r="D130" s="1351" t="s">
        <v>17</v>
      </c>
      <c r="E130" s="1350"/>
      <c r="F130" s="756" t="s">
        <v>18</v>
      </c>
      <c r="G130" s="607"/>
      <c r="H130" s="607" t="s">
        <v>19</v>
      </c>
      <c r="I130" s="607"/>
      <c r="J130" s="758"/>
    </row>
    <row r="131" spans="1:10" ht="15.75" thickTop="1">
      <c r="A131" s="1985"/>
      <c r="B131" s="1986"/>
      <c r="C131" s="1986"/>
      <c r="D131" s="2007"/>
      <c r="E131" s="2030"/>
      <c r="F131" s="2032"/>
      <c r="G131" s="2033"/>
      <c r="H131" s="2006"/>
      <c r="I131" s="2007"/>
      <c r="J131" s="2008"/>
    </row>
    <row r="132" spans="1:10" ht="15">
      <c r="A132" s="1839"/>
      <c r="B132" s="1840"/>
      <c r="C132" s="1840"/>
      <c r="D132" s="1977"/>
      <c r="E132" s="1984"/>
      <c r="F132" s="2034"/>
      <c r="G132" s="2035"/>
      <c r="H132" s="1976"/>
      <c r="I132" s="1977"/>
      <c r="J132" s="1978"/>
    </row>
    <row r="133" spans="1:10" ht="15">
      <c r="A133" s="2004"/>
      <c r="B133" s="2005"/>
      <c r="C133" s="2005"/>
      <c r="D133" s="1982"/>
      <c r="E133" s="1983"/>
      <c r="F133" s="2036"/>
      <c r="G133" s="2037"/>
      <c r="H133" s="2028"/>
      <c r="I133" s="1982"/>
      <c r="J133" s="2029"/>
    </row>
    <row r="134" spans="1:10" ht="15">
      <c r="A134" s="1839"/>
      <c r="B134" s="1840"/>
      <c r="C134" s="1840"/>
      <c r="D134" s="1977"/>
      <c r="E134" s="1984"/>
      <c r="F134" s="2034"/>
      <c r="G134" s="2035"/>
      <c r="H134" s="1976"/>
      <c r="I134" s="1977"/>
      <c r="J134" s="1978"/>
    </row>
    <row r="135" spans="1:10" ht="15.75" thickBot="1">
      <c r="A135" s="1963"/>
      <c r="B135" s="1964"/>
      <c r="C135" s="1964"/>
      <c r="D135" s="1980"/>
      <c r="E135" s="2031"/>
      <c r="F135" s="2002"/>
      <c r="G135" s="2003"/>
      <c r="H135" s="1979"/>
      <c r="I135" s="1980"/>
      <c r="J135" s="1981"/>
    </row>
    <row r="136" spans="1:10" ht="15" thickTop="1">
      <c r="A136" s="1962"/>
      <c r="B136" s="1962"/>
      <c r="C136" s="1962"/>
      <c r="D136" s="1962"/>
      <c r="E136" s="1962"/>
      <c r="F136" s="1962"/>
      <c r="G136" s="1962"/>
      <c r="H136" s="1962"/>
      <c r="I136" s="1962"/>
      <c r="J136" s="1962"/>
    </row>
    <row r="137" spans="1:10" ht="60.75" customHeight="1">
      <c r="B137" s="1908" t="s">
        <v>736</v>
      </c>
      <c r="C137" s="1908"/>
      <c r="D137" s="1908"/>
      <c r="E137" s="1908"/>
      <c r="F137" s="1908"/>
      <c r="G137" s="1908"/>
      <c r="H137" s="1908"/>
      <c r="I137" s="1908"/>
      <c r="J137" s="1908"/>
    </row>
    <row r="138" spans="1:10" ht="15" customHeight="1">
      <c r="B138" s="1924" t="s">
        <v>20</v>
      </c>
      <c r="C138" s="1924"/>
      <c r="D138" s="1924"/>
      <c r="E138" s="1924"/>
      <c r="F138" s="1924"/>
      <c r="G138" s="1924"/>
      <c r="H138" s="1924"/>
      <c r="I138" s="1924"/>
      <c r="J138" s="1924"/>
    </row>
    <row r="139" spans="1:10">
      <c r="B139" s="497"/>
      <c r="C139" s="497"/>
      <c r="D139" s="497"/>
      <c r="E139" s="497"/>
      <c r="F139" s="497"/>
      <c r="G139" s="497"/>
      <c r="H139" s="497"/>
      <c r="I139" s="497"/>
      <c r="J139" s="497"/>
    </row>
    <row r="140" spans="1:10">
      <c r="B140" s="497"/>
      <c r="C140" s="497"/>
      <c r="D140" s="497"/>
      <c r="E140" s="497"/>
      <c r="F140" s="497"/>
      <c r="G140" s="497"/>
      <c r="H140" s="497"/>
      <c r="I140" s="497"/>
      <c r="J140" s="497"/>
    </row>
    <row r="141" spans="1:10" ht="15" customHeight="1">
      <c r="B141" s="497"/>
      <c r="C141" s="497"/>
      <c r="D141" s="497"/>
      <c r="E141" s="497"/>
      <c r="F141" s="497"/>
      <c r="G141" s="497"/>
      <c r="H141" s="497"/>
      <c r="I141" s="497"/>
      <c r="J141" s="497"/>
    </row>
    <row r="142" spans="1:10" ht="15" customHeight="1">
      <c r="B142" s="497"/>
      <c r="C142" s="497"/>
      <c r="D142" s="497"/>
      <c r="E142" s="497"/>
      <c r="F142" s="497"/>
      <c r="G142" s="497"/>
      <c r="H142" s="497"/>
      <c r="I142" s="497"/>
      <c r="J142" s="497"/>
    </row>
    <row r="143" spans="1:10" ht="18.75" customHeight="1"/>
    <row r="144" spans="1:10" ht="62.25" customHeight="1">
      <c r="B144" s="1908" t="s">
        <v>737</v>
      </c>
      <c r="C144" s="1908"/>
      <c r="D144" s="1908"/>
      <c r="E144" s="1908"/>
      <c r="F144" s="1908"/>
      <c r="G144" s="1908"/>
      <c r="H144" s="1908"/>
      <c r="I144" s="1908"/>
      <c r="J144" s="1908"/>
    </row>
    <row r="145" spans="1:10" ht="8.25" customHeight="1">
      <c r="B145" s="1924"/>
      <c r="C145" s="1924"/>
      <c r="D145" s="1924"/>
      <c r="E145" s="1924"/>
      <c r="F145" s="1924"/>
      <c r="G145" s="1924"/>
      <c r="H145" s="1924"/>
      <c r="I145" s="1924"/>
      <c r="J145" s="1924"/>
    </row>
    <row r="146" spans="1:10" ht="60.75" customHeight="1">
      <c r="B146" s="1908" t="s">
        <v>738</v>
      </c>
      <c r="C146" s="1908"/>
      <c r="D146" s="1908"/>
      <c r="E146" s="1908"/>
      <c r="F146" s="1908"/>
      <c r="G146" s="1908"/>
      <c r="H146" s="1908"/>
      <c r="I146" s="1908"/>
      <c r="J146" s="1908"/>
    </row>
    <row r="147" spans="1:10">
      <c r="B147" s="1924"/>
      <c r="C147" s="1924"/>
      <c r="D147" s="1924"/>
      <c r="E147" s="1924"/>
      <c r="F147" s="1924"/>
      <c r="G147" s="1924"/>
      <c r="H147" s="1924"/>
      <c r="I147" s="1924"/>
      <c r="J147" s="1924"/>
    </row>
    <row r="148" spans="1:10" ht="15">
      <c r="A148" s="3" t="s">
        <v>103</v>
      </c>
      <c r="B148" s="1793" t="s">
        <v>865</v>
      </c>
      <c r="C148" s="1793"/>
      <c r="D148" s="1793"/>
      <c r="E148" s="1793"/>
      <c r="F148" s="1793"/>
      <c r="G148" s="1793"/>
      <c r="H148" s="1793"/>
      <c r="I148" s="1793"/>
      <c r="J148" s="1793"/>
    </row>
    <row r="149" spans="1:10" ht="15" thickBot="1">
      <c r="A149" s="1962"/>
      <c r="B149" s="1962"/>
      <c r="C149" s="1962"/>
      <c r="D149" s="1962"/>
      <c r="E149" s="1962"/>
      <c r="F149" s="1962"/>
      <c r="G149" s="1962"/>
      <c r="H149" s="1962"/>
      <c r="I149" s="1962"/>
      <c r="J149" s="1962"/>
    </row>
    <row r="150" spans="1:10" ht="16.5" thickTop="1" thickBot="1">
      <c r="A150" s="606" t="s">
        <v>23</v>
      </c>
      <c r="B150" s="607"/>
      <c r="C150" s="607"/>
      <c r="D150" s="607"/>
      <c r="E150" s="607" t="s">
        <v>24</v>
      </c>
      <c r="F150" s="607"/>
      <c r="G150" s="757"/>
      <c r="H150" s="756" t="s">
        <v>25</v>
      </c>
      <c r="I150" s="607"/>
      <c r="J150" s="758"/>
    </row>
    <row r="151" spans="1:10" ht="15.75" thickTop="1">
      <c r="A151" s="1985"/>
      <c r="B151" s="1986"/>
      <c r="C151" s="1986"/>
      <c r="D151" s="1986"/>
      <c r="E151" s="1914"/>
      <c r="F151" s="1914"/>
      <c r="G151" s="1915"/>
      <c r="H151" s="1987"/>
      <c r="I151" s="1988"/>
      <c r="J151" s="1989"/>
    </row>
    <row r="152" spans="1:10" ht="15">
      <c r="A152" s="1839"/>
      <c r="B152" s="1840"/>
      <c r="C152" s="1840"/>
      <c r="D152" s="1840"/>
      <c r="E152" s="1890"/>
      <c r="F152" s="1890"/>
      <c r="G152" s="1891"/>
      <c r="H152" s="1956"/>
      <c r="I152" s="1957"/>
      <c r="J152" s="1958"/>
    </row>
    <row r="153" spans="1:10" ht="15.75" thickBot="1">
      <c r="A153" s="1963"/>
      <c r="B153" s="1964"/>
      <c r="C153" s="1964"/>
      <c r="D153" s="1964"/>
      <c r="E153" s="1882"/>
      <c r="F153" s="1882"/>
      <c r="G153" s="1883"/>
      <c r="H153" s="1959"/>
      <c r="I153" s="1960"/>
      <c r="J153" s="1961"/>
    </row>
    <row r="154" spans="1:10" ht="15" thickTop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1:10" ht="30" customHeight="1">
      <c r="A155" s="6" t="s">
        <v>104</v>
      </c>
      <c r="B155" s="1722" t="s">
        <v>866</v>
      </c>
      <c r="C155" s="1722"/>
      <c r="D155" s="1722"/>
      <c r="E155" s="1722"/>
      <c r="F155" s="1722"/>
      <c r="G155" s="1722"/>
      <c r="H155" s="1722"/>
      <c r="I155" s="1722"/>
      <c r="J155" s="1722"/>
    </row>
    <row r="156" spans="1:10" ht="15" thickBot="1"/>
    <row r="157" spans="1:10" ht="16.5" thickTop="1" thickBot="1">
      <c r="A157" s="606" t="s">
        <v>26</v>
      </c>
      <c r="B157" s="607"/>
      <c r="C157" s="607"/>
      <c r="D157" s="607"/>
      <c r="E157" s="607" t="s">
        <v>27</v>
      </c>
      <c r="F157" s="757"/>
      <c r="G157" s="756" t="s">
        <v>28</v>
      </c>
      <c r="H157" s="607"/>
      <c r="I157" s="607"/>
      <c r="J157" s="758"/>
    </row>
    <row r="158" spans="1:10" ht="33.75" customHeight="1" thickTop="1">
      <c r="A158" s="1994" t="s">
        <v>739</v>
      </c>
      <c r="B158" s="1995"/>
      <c r="C158" s="1995"/>
      <c r="D158" s="1995"/>
      <c r="E158" s="2024"/>
      <c r="F158" s="2025"/>
      <c r="G158" s="2023"/>
      <c r="H158" s="1990"/>
      <c r="I158" s="1990"/>
      <c r="J158" s="1991"/>
    </row>
    <row r="159" spans="1:10" ht="33.75" customHeight="1" thickBot="1">
      <c r="A159" s="1992" t="s">
        <v>740</v>
      </c>
      <c r="B159" s="1993"/>
      <c r="C159" s="1993"/>
      <c r="D159" s="1993"/>
      <c r="E159" s="2026"/>
      <c r="F159" s="2027"/>
      <c r="G159" s="1996"/>
      <c r="H159" s="1973"/>
      <c r="I159" s="1973"/>
      <c r="J159" s="1974"/>
    </row>
    <row r="160" spans="1:10" ht="30" customHeight="1" thickTop="1">
      <c r="A160" s="41"/>
      <c r="B160" s="41"/>
      <c r="C160" s="41"/>
      <c r="D160" s="41"/>
      <c r="E160" s="42"/>
      <c r="F160" s="42"/>
      <c r="G160" s="70"/>
      <c r="H160" s="70"/>
      <c r="I160" s="70"/>
      <c r="J160" s="70"/>
    </row>
    <row r="161" spans="1:10" ht="15" customHeight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6.5" customHeight="1">
      <c r="A162" s="46" t="s">
        <v>105</v>
      </c>
      <c r="B162" s="1899" t="s">
        <v>106</v>
      </c>
      <c r="C162" s="1899"/>
      <c r="D162" s="1899"/>
      <c r="E162" s="1899"/>
      <c r="F162" s="1899"/>
      <c r="G162" s="1899"/>
      <c r="H162" s="1899"/>
      <c r="I162" s="1899"/>
      <c r="J162" s="1899"/>
    </row>
    <row r="163" spans="1:10" ht="16.5" customHeight="1">
      <c r="A163" s="46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ht="16.5" customHeight="1">
      <c r="A164" s="3" t="s">
        <v>747</v>
      </c>
      <c r="B164" s="1919" t="s">
        <v>992</v>
      </c>
      <c r="C164" s="1919"/>
      <c r="D164" s="1919"/>
      <c r="E164" s="1919"/>
      <c r="F164" s="1919"/>
      <c r="G164" s="1919"/>
      <c r="H164" s="1919"/>
      <c r="I164" s="1919"/>
      <c r="J164" s="1919"/>
    </row>
    <row r="165" spans="1:10" ht="16.5" customHeight="1">
      <c r="A165" s="3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6.5" customHeight="1" thickBot="1">
      <c r="A166" s="467" t="s">
        <v>107</v>
      </c>
      <c r="B166" s="467"/>
      <c r="C166" s="70"/>
      <c r="D166" s="70"/>
      <c r="E166" s="70"/>
      <c r="F166" s="70"/>
      <c r="G166" s="70"/>
      <c r="H166" s="70"/>
      <c r="I166" s="54"/>
      <c r="J166" s="54"/>
    </row>
    <row r="167" spans="1:10" ht="16.5" customHeight="1" thickTop="1">
      <c r="A167" s="465" t="s">
        <v>993</v>
      </c>
      <c r="B167" s="1465"/>
      <c r="C167" s="1798" t="s">
        <v>6</v>
      </c>
      <c r="D167" s="1799"/>
      <c r="E167" s="1799"/>
      <c r="F167" s="1799"/>
      <c r="G167" s="1799"/>
      <c r="H167" s="1799"/>
      <c r="I167" s="1799"/>
      <c r="J167" s="1800"/>
    </row>
    <row r="168" spans="1:10" ht="16.5" customHeight="1">
      <c r="A168" s="466"/>
      <c r="B168" s="1466"/>
      <c r="C168" s="1853" t="s">
        <v>988</v>
      </c>
      <c r="D168" s="496" t="s">
        <v>109</v>
      </c>
      <c r="E168" s="496" t="s">
        <v>989</v>
      </c>
      <c r="F168" s="496" t="s">
        <v>110</v>
      </c>
      <c r="G168" s="496" t="s">
        <v>987</v>
      </c>
      <c r="H168" s="496" t="s">
        <v>991</v>
      </c>
      <c r="I168" s="496" t="s">
        <v>990</v>
      </c>
      <c r="J168" s="471" t="s">
        <v>111</v>
      </c>
    </row>
    <row r="169" spans="1:10" ht="49.5" customHeight="1">
      <c r="A169" s="466"/>
      <c r="B169" s="1466"/>
      <c r="C169" s="1853"/>
      <c r="D169" s="496"/>
      <c r="E169" s="496"/>
      <c r="F169" s="496"/>
      <c r="G169" s="496"/>
      <c r="H169" s="496"/>
      <c r="I169" s="496"/>
      <c r="J169" s="471"/>
    </row>
    <row r="170" spans="1:10" ht="14.25" customHeight="1" thickBot="1">
      <c r="A170" s="939" t="s">
        <v>112</v>
      </c>
      <c r="B170" s="1460"/>
      <c r="C170" s="383" t="s">
        <v>113</v>
      </c>
      <c r="D170" s="73" t="s">
        <v>114</v>
      </c>
      <c r="E170" s="73" t="s">
        <v>115</v>
      </c>
      <c r="F170" s="73" t="s">
        <v>116</v>
      </c>
      <c r="G170" s="73" t="s">
        <v>117</v>
      </c>
      <c r="H170" s="73" t="s">
        <v>118</v>
      </c>
      <c r="I170" s="73" t="s">
        <v>119</v>
      </c>
      <c r="J170" s="74" t="s">
        <v>120</v>
      </c>
    </row>
    <row r="171" spans="1:10" ht="16.5" customHeight="1" thickTop="1" thickBot="1">
      <c r="A171" s="468" t="s">
        <v>121</v>
      </c>
      <c r="B171" s="469"/>
      <c r="C171" s="472"/>
      <c r="D171" s="472"/>
      <c r="E171" s="472"/>
      <c r="F171" s="472"/>
      <c r="G171" s="472"/>
      <c r="H171" s="472"/>
      <c r="I171" s="472"/>
      <c r="J171" s="473"/>
    </row>
    <row r="172" spans="1:10" ht="16.5" customHeight="1" thickBot="1">
      <c r="A172" s="1774" t="s">
        <v>1000</v>
      </c>
      <c r="B172" s="1775"/>
      <c r="C172" s="57">
        <f>IF(C217&gt;0,C217,IF(C217=0,0,""))</f>
        <v>0</v>
      </c>
      <c r="D172" s="58">
        <f t="shared" ref="D172:I172" si="0">IF(D217&gt;0,D217,IF(D217=0,0,""))</f>
        <v>0</v>
      </c>
      <c r="E172" s="58">
        <f t="shared" si="0"/>
        <v>0</v>
      </c>
      <c r="F172" s="58">
        <f t="shared" si="0"/>
        <v>0</v>
      </c>
      <c r="G172" s="58">
        <f t="shared" si="0"/>
        <v>0</v>
      </c>
      <c r="H172" s="58">
        <f t="shared" si="0"/>
        <v>0</v>
      </c>
      <c r="I172" s="58">
        <f t="shared" si="0"/>
        <v>0</v>
      </c>
      <c r="J172" s="59">
        <f>SUM(C172:I172)</f>
        <v>0</v>
      </c>
    </row>
    <row r="173" spans="1:10" ht="16.5" customHeight="1">
      <c r="A173" s="1807" t="s">
        <v>32</v>
      </c>
      <c r="B173" s="1808"/>
      <c r="C173" s="372"/>
      <c r="D173" s="371"/>
      <c r="E173" s="371"/>
      <c r="F173" s="371"/>
      <c r="G173" s="371"/>
      <c r="H173" s="371"/>
      <c r="I173" s="371"/>
      <c r="J173" s="389">
        <f>SUM(C173:I173)</f>
        <v>0</v>
      </c>
    </row>
    <row r="174" spans="1:10" ht="16.5" customHeight="1">
      <c r="A174" s="1796" t="s">
        <v>33</v>
      </c>
      <c r="B174" s="1797"/>
      <c r="C174" s="374"/>
      <c r="D174" s="367"/>
      <c r="E174" s="367"/>
      <c r="F174" s="367"/>
      <c r="G174" s="367"/>
      <c r="H174" s="367"/>
      <c r="I174" s="367"/>
      <c r="J174" s="390">
        <f>SUM(C174:I174)</f>
        <v>0</v>
      </c>
    </row>
    <row r="175" spans="1:10" ht="16.5" customHeight="1" thickBot="1">
      <c r="A175" s="1805" t="s">
        <v>122</v>
      </c>
      <c r="B175" s="1806"/>
      <c r="C175" s="391"/>
      <c r="D175" s="392"/>
      <c r="E175" s="392"/>
      <c r="F175" s="392"/>
      <c r="G175" s="392"/>
      <c r="H175" s="392"/>
      <c r="I175" s="392"/>
      <c r="J175" s="393">
        <f>SUM(C175:I175)</f>
        <v>0</v>
      </c>
    </row>
    <row r="176" spans="1:10" ht="16.5" customHeight="1" thickBot="1">
      <c r="A176" s="1774" t="s">
        <v>1001</v>
      </c>
      <c r="B176" s="1775"/>
      <c r="C176" s="394">
        <f t="shared" ref="C176:I176" si="1">IFERROR(C172+C173-C174+C175,"CHYBA")</f>
        <v>0</v>
      </c>
      <c r="D176" s="58">
        <f t="shared" si="1"/>
        <v>0</v>
      </c>
      <c r="E176" s="58">
        <f t="shared" si="1"/>
        <v>0</v>
      </c>
      <c r="F176" s="58">
        <f t="shared" si="1"/>
        <v>0</v>
      </c>
      <c r="G176" s="58">
        <f t="shared" si="1"/>
        <v>0</v>
      </c>
      <c r="H176" s="58">
        <f t="shared" si="1"/>
        <v>0</v>
      </c>
      <c r="I176" s="58">
        <f t="shared" si="1"/>
        <v>0</v>
      </c>
      <c r="J176" s="59">
        <f>SUM(C176:I176)</f>
        <v>0</v>
      </c>
    </row>
    <row r="177" spans="1:10" ht="16.5" customHeight="1" thickBot="1">
      <c r="A177" s="468" t="s">
        <v>124</v>
      </c>
      <c r="B177" s="469"/>
      <c r="C177" s="469"/>
      <c r="D177" s="469"/>
      <c r="E177" s="469"/>
      <c r="F177" s="469"/>
      <c r="G177" s="469"/>
      <c r="H177" s="469"/>
      <c r="I177" s="469"/>
      <c r="J177" s="470"/>
    </row>
    <row r="178" spans="1:10" ht="16.5" customHeight="1" thickBot="1">
      <c r="A178" s="1774" t="s">
        <v>1000</v>
      </c>
      <c r="B178" s="1775"/>
      <c r="C178" s="394">
        <f>IF(C223&gt;0,C223,IF(C223=0,0,""))</f>
        <v>0</v>
      </c>
      <c r="D178" s="58">
        <f t="shared" ref="D178:I178" si="2">IF(D223&gt;0,D223,IF(D223=0,0,""))</f>
        <v>0</v>
      </c>
      <c r="E178" s="58">
        <f t="shared" si="2"/>
        <v>0</v>
      </c>
      <c r="F178" s="58">
        <f t="shared" si="2"/>
        <v>0</v>
      </c>
      <c r="G178" s="58">
        <f t="shared" si="2"/>
        <v>0</v>
      </c>
      <c r="H178" s="58">
        <f t="shared" si="2"/>
        <v>0</v>
      </c>
      <c r="I178" s="58">
        <f t="shared" si="2"/>
        <v>0</v>
      </c>
      <c r="J178" s="59">
        <f>SUM(C178:I178)</f>
        <v>0</v>
      </c>
    </row>
    <row r="179" spans="1:10" ht="16.5" customHeight="1">
      <c r="A179" s="1807" t="s">
        <v>32</v>
      </c>
      <c r="B179" s="1808"/>
      <c r="C179" s="372"/>
      <c r="D179" s="371"/>
      <c r="E179" s="371"/>
      <c r="F179" s="371"/>
      <c r="G179" s="371"/>
      <c r="H179" s="371"/>
      <c r="I179" s="371"/>
      <c r="J179" s="389">
        <f>SUM(C179:I179)</f>
        <v>0</v>
      </c>
    </row>
    <row r="180" spans="1:10" ht="16.5" customHeight="1">
      <c r="A180" s="1796" t="s">
        <v>33</v>
      </c>
      <c r="B180" s="1797"/>
      <c r="C180" s="374"/>
      <c r="D180" s="367"/>
      <c r="E180" s="367"/>
      <c r="F180" s="367"/>
      <c r="G180" s="367"/>
      <c r="H180" s="367"/>
      <c r="I180" s="367"/>
      <c r="J180" s="390">
        <f>SUM(C180:I180)</f>
        <v>0</v>
      </c>
    </row>
    <row r="181" spans="1:10" ht="16.5" customHeight="1" thickBot="1">
      <c r="A181" s="494" t="s">
        <v>122</v>
      </c>
      <c r="B181" s="495"/>
      <c r="C181" s="391"/>
      <c r="D181" s="392"/>
      <c r="E181" s="392"/>
      <c r="F181" s="392"/>
      <c r="G181" s="392"/>
      <c r="H181" s="392"/>
      <c r="I181" s="392"/>
      <c r="J181" s="393">
        <f>SUM(C181:I181)</f>
        <v>0</v>
      </c>
    </row>
    <row r="182" spans="1:10" ht="16.5" customHeight="1" thickBot="1">
      <c r="A182" s="1774" t="s">
        <v>1001</v>
      </c>
      <c r="B182" s="1775"/>
      <c r="C182" s="394">
        <f t="shared" ref="C182:I182" si="3">IFERROR(C178+C179-C180+C181,"CHYBA")</f>
        <v>0</v>
      </c>
      <c r="D182" s="58">
        <f t="shared" si="3"/>
        <v>0</v>
      </c>
      <c r="E182" s="58">
        <f t="shared" si="3"/>
        <v>0</v>
      </c>
      <c r="F182" s="58">
        <f t="shared" si="3"/>
        <v>0</v>
      </c>
      <c r="G182" s="58">
        <f t="shared" si="3"/>
        <v>0</v>
      </c>
      <c r="H182" s="58">
        <f t="shared" si="3"/>
        <v>0</v>
      </c>
      <c r="I182" s="58">
        <f t="shared" si="3"/>
        <v>0</v>
      </c>
      <c r="J182" s="59">
        <f>SUM(C182:I182)</f>
        <v>0</v>
      </c>
    </row>
    <row r="183" spans="1:10" ht="16.5" customHeight="1" thickBot="1">
      <c r="A183" s="468" t="s">
        <v>125</v>
      </c>
      <c r="B183" s="469"/>
      <c r="C183" s="469"/>
      <c r="D183" s="469"/>
      <c r="E183" s="469"/>
      <c r="F183" s="469"/>
      <c r="G183" s="469"/>
      <c r="H183" s="469"/>
      <c r="I183" s="469"/>
      <c r="J183" s="470"/>
    </row>
    <row r="184" spans="1:10" ht="16.5" customHeight="1" thickBot="1">
      <c r="A184" s="1774" t="s">
        <v>1000</v>
      </c>
      <c r="B184" s="1775"/>
      <c r="C184" s="394">
        <f>IF(C229&gt;0,C229,IF(C229=0,0,""))</f>
        <v>0</v>
      </c>
      <c r="D184" s="58">
        <f t="shared" ref="D184:I184" si="4">IF(D229&gt;0,D229,IF(D229=0,0,""))</f>
        <v>0</v>
      </c>
      <c r="E184" s="58">
        <f t="shared" si="4"/>
        <v>0</v>
      </c>
      <c r="F184" s="58">
        <f t="shared" si="4"/>
        <v>0</v>
      </c>
      <c r="G184" s="58">
        <f t="shared" si="4"/>
        <v>0</v>
      </c>
      <c r="H184" s="58">
        <f t="shared" si="4"/>
        <v>0</v>
      </c>
      <c r="I184" s="58">
        <f t="shared" si="4"/>
        <v>0</v>
      </c>
      <c r="J184" s="59">
        <f>SUM(C184:I184)</f>
        <v>0</v>
      </c>
    </row>
    <row r="185" spans="1:10" ht="16.5" customHeight="1">
      <c r="A185" s="1801" t="s">
        <v>32</v>
      </c>
      <c r="B185" s="1802"/>
      <c r="C185" s="372"/>
      <c r="D185" s="371"/>
      <c r="E185" s="371"/>
      <c r="F185" s="371"/>
      <c r="G185" s="371"/>
      <c r="H185" s="371"/>
      <c r="I185" s="371"/>
      <c r="J185" s="389">
        <f>SUM(C185:I185)</f>
        <v>0</v>
      </c>
    </row>
    <row r="186" spans="1:10" ht="16.5" customHeight="1">
      <c r="A186" s="1796" t="s">
        <v>33</v>
      </c>
      <c r="B186" s="1797"/>
      <c r="C186" s="374"/>
      <c r="D186" s="367"/>
      <c r="E186" s="367"/>
      <c r="F186" s="367"/>
      <c r="G186" s="367"/>
      <c r="H186" s="367"/>
      <c r="I186" s="367"/>
      <c r="J186" s="390">
        <f>SUM(C186:I186)</f>
        <v>0</v>
      </c>
    </row>
    <row r="187" spans="1:10" ht="16.5" customHeight="1" thickBot="1">
      <c r="A187" s="494" t="s">
        <v>122</v>
      </c>
      <c r="B187" s="495"/>
      <c r="C187" s="391"/>
      <c r="D187" s="392"/>
      <c r="E187" s="392"/>
      <c r="F187" s="392"/>
      <c r="G187" s="392"/>
      <c r="H187" s="392"/>
      <c r="I187" s="392"/>
      <c r="J187" s="393">
        <f>SUM(C187:I187)</f>
        <v>0</v>
      </c>
    </row>
    <row r="188" spans="1:10" ht="16.5" customHeight="1" thickBot="1">
      <c r="A188" s="1774" t="s">
        <v>1001</v>
      </c>
      <c r="B188" s="1775"/>
      <c r="C188" s="394">
        <f t="shared" ref="C188:I188" si="5">IFERROR(C184+C185-C186+C187,"CHYBA")</f>
        <v>0</v>
      </c>
      <c r="D188" s="58">
        <f t="shared" si="5"/>
        <v>0</v>
      </c>
      <c r="E188" s="58">
        <f t="shared" si="5"/>
        <v>0</v>
      </c>
      <c r="F188" s="58">
        <f t="shared" si="5"/>
        <v>0</v>
      </c>
      <c r="G188" s="58">
        <f t="shared" si="5"/>
        <v>0</v>
      </c>
      <c r="H188" s="58">
        <f t="shared" si="5"/>
        <v>0</v>
      </c>
      <c r="I188" s="58">
        <f t="shared" si="5"/>
        <v>0</v>
      </c>
      <c r="J188" s="59">
        <f>SUM(C188:I188)</f>
        <v>0</v>
      </c>
    </row>
    <row r="189" spans="1:10" ht="16.5" customHeight="1" thickBot="1">
      <c r="A189" s="468" t="s">
        <v>126</v>
      </c>
      <c r="B189" s="469"/>
      <c r="C189" s="469"/>
      <c r="D189" s="469"/>
      <c r="E189" s="469"/>
      <c r="F189" s="469"/>
      <c r="G189" s="469"/>
      <c r="H189" s="469"/>
      <c r="I189" s="469"/>
      <c r="J189" s="470"/>
    </row>
    <row r="190" spans="1:10" ht="16.5" customHeight="1" thickBot="1">
      <c r="A190" s="1803" t="s">
        <v>1000</v>
      </c>
      <c r="B190" s="1804"/>
      <c r="C190" s="57">
        <f>C172-C178-C184</f>
        <v>0</v>
      </c>
      <c r="D190" s="58">
        <f t="shared" ref="D190:J190" si="6">D172-D178-D184</f>
        <v>0</v>
      </c>
      <c r="E190" s="58">
        <f t="shared" si="6"/>
        <v>0</v>
      </c>
      <c r="F190" s="58">
        <f t="shared" si="6"/>
        <v>0</v>
      </c>
      <c r="G190" s="58">
        <f t="shared" si="6"/>
        <v>0</v>
      </c>
      <c r="H190" s="58">
        <f t="shared" si="6"/>
        <v>0</v>
      </c>
      <c r="I190" s="58">
        <f t="shared" si="6"/>
        <v>0</v>
      </c>
      <c r="J190" s="59">
        <f t="shared" si="6"/>
        <v>0</v>
      </c>
    </row>
    <row r="191" spans="1:10" ht="16.5" customHeight="1" thickBot="1">
      <c r="A191" s="492" t="s">
        <v>1001</v>
      </c>
      <c r="B191" s="493"/>
      <c r="C191" s="60">
        <f>C176-C182-C188</f>
        <v>0</v>
      </c>
      <c r="D191" s="61">
        <f t="shared" ref="D191:J191" si="7">D176-D182-D188</f>
        <v>0</v>
      </c>
      <c r="E191" s="61">
        <f>E176-E182-E188</f>
        <v>0</v>
      </c>
      <c r="F191" s="61">
        <f t="shared" si="7"/>
        <v>0</v>
      </c>
      <c r="G191" s="61">
        <f t="shared" si="7"/>
        <v>0</v>
      </c>
      <c r="H191" s="61">
        <f t="shared" si="7"/>
        <v>0</v>
      </c>
      <c r="I191" s="61">
        <f t="shared" si="7"/>
        <v>0</v>
      </c>
      <c r="J191" s="62">
        <f t="shared" si="7"/>
        <v>0</v>
      </c>
    </row>
    <row r="192" spans="1:10" ht="16.5" customHeight="1" thickTop="1">
      <c r="A192" s="42"/>
      <c r="B192" s="42"/>
      <c r="C192" s="75"/>
      <c r="D192" s="75"/>
      <c r="E192" s="76"/>
      <c r="F192" s="75"/>
      <c r="G192" s="75"/>
      <c r="H192" s="75"/>
      <c r="I192" s="75"/>
      <c r="J192" s="75"/>
    </row>
    <row r="193" spans="1:10" ht="16.5" customHeight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customHeight="1">
      <c r="A194" s="454" t="s">
        <v>728</v>
      </c>
      <c r="B194" s="454"/>
      <c r="C194" s="454"/>
      <c r="D194" s="454"/>
      <c r="E194" s="454"/>
      <c r="F194" s="454"/>
      <c r="G194" s="454"/>
      <c r="H194" s="454"/>
      <c r="I194" s="454"/>
      <c r="J194" s="454"/>
    </row>
    <row r="195" spans="1:10" ht="16.5" customHeight="1">
      <c r="A195" s="455"/>
      <c r="B195" s="455"/>
      <c r="C195" s="455"/>
      <c r="D195" s="455"/>
      <c r="E195" s="455"/>
      <c r="F195" s="455"/>
      <c r="G195" s="455"/>
      <c r="H195" s="455"/>
      <c r="I195" s="455"/>
      <c r="J195" s="455"/>
    </row>
    <row r="196" spans="1:10" ht="16.5" customHeight="1">
      <c r="A196" s="455"/>
      <c r="B196" s="455"/>
      <c r="C196" s="455"/>
      <c r="D196" s="455"/>
      <c r="E196" s="455"/>
      <c r="F196" s="455"/>
      <c r="G196" s="455"/>
      <c r="H196" s="455"/>
      <c r="I196" s="455"/>
      <c r="J196" s="455"/>
    </row>
    <row r="197" spans="1:10" ht="16.5" customHeight="1">
      <c r="A197" s="455"/>
      <c r="B197" s="455"/>
      <c r="C197" s="455"/>
      <c r="D197" s="455"/>
      <c r="E197" s="455"/>
      <c r="F197" s="455"/>
      <c r="G197" s="455"/>
      <c r="H197" s="455"/>
      <c r="I197" s="455"/>
      <c r="J197" s="455"/>
    </row>
    <row r="198" spans="1:10" ht="16.5" customHeight="1">
      <c r="A198" s="455"/>
      <c r="B198" s="455"/>
      <c r="C198" s="455"/>
      <c r="D198" s="455"/>
      <c r="E198" s="455"/>
      <c r="F198" s="455"/>
      <c r="G198" s="455"/>
      <c r="H198" s="455"/>
      <c r="I198" s="455"/>
      <c r="J198" s="455"/>
    </row>
    <row r="199" spans="1:10" ht="16.5" customHeight="1">
      <c r="A199" s="455"/>
      <c r="B199" s="455"/>
      <c r="C199" s="455"/>
      <c r="D199" s="455"/>
      <c r="E199" s="455"/>
      <c r="F199" s="455"/>
      <c r="G199" s="455"/>
      <c r="H199" s="455"/>
      <c r="I199" s="455"/>
      <c r="J199" s="455"/>
    </row>
    <row r="200" spans="1:10" ht="16.5" customHeight="1">
      <c r="A200" s="455"/>
      <c r="B200" s="455"/>
      <c r="C200" s="455"/>
      <c r="D200" s="455"/>
      <c r="E200" s="455"/>
      <c r="F200" s="455"/>
      <c r="G200" s="455"/>
      <c r="H200" s="455"/>
      <c r="I200" s="455"/>
      <c r="J200" s="455"/>
    </row>
    <row r="201" spans="1:10" ht="16.5" customHeight="1">
      <c r="A201" s="46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6.5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customHeight="1" thickBot="1">
      <c r="A207" s="467" t="s">
        <v>127</v>
      </c>
      <c r="B207" s="467"/>
      <c r="C207" s="70"/>
      <c r="D207" s="70"/>
      <c r="E207" s="70"/>
      <c r="F207" s="70"/>
      <c r="G207" s="70"/>
      <c r="H207" s="70"/>
      <c r="I207" s="54"/>
      <c r="J207" s="54"/>
    </row>
    <row r="208" spans="1:10" ht="16.5" customHeight="1" thickTop="1">
      <c r="A208" s="465" t="s">
        <v>993</v>
      </c>
      <c r="B208" s="1465"/>
      <c r="C208" s="1798" t="s">
        <v>7</v>
      </c>
      <c r="D208" s="1799"/>
      <c r="E208" s="1799"/>
      <c r="F208" s="1799"/>
      <c r="G208" s="1799"/>
      <c r="H208" s="1799"/>
      <c r="I208" s="1799"/>
      <c r="J208" s="1800"/>
    </row>
    <row r="209" spans="1:10" ht="16.5" customHeight="1">
      <c r="A209" s="466"/>
      <c r="B209" s="1466"/>
      <c r="C209" s="1853" t="s">
        <v>994</v>
      </c>
      <c r="D209" s="496" t="s">
        <v>109</v>
      </c>
      <c r="E209" s="496" t="s">
        <v>989</v>
      </c>
      <c r="F209" s="496" t="s">
        <v>110</v>
      </c>
      <c r="G209" s="496" t="s">
        <v>987</v>
      </c>
      <c r="H209" s="496" t="s">
        <v>995</v>
      </c>
      <c r="I209" s="496" t="s">
        <v>990</v>
      </c>
      <c r="J209" s="471" t="s">
        <v>111</v>
      </c>
    </row>
    <row r="210" spans="1:10" ht="48.75" customHeight="1">
      <c r="A210" s="466"/>
      <c r="B210" s="1466"/>
      <c r="C210" s="1853"/>
      <c r="D210" s="496"/>
      <c r="E210" s="496"/>
      <c r="F210" s="496"/>
      <c r="G210" s="496"/>
      <c r="H210" s="496"/>
      <c r="I210" s="496"/>
      <c r="J210" s="471"/>
    </row>
    <row r="211" spans="1:10" ht="14.25" customHeight="1" thickBot="1">
      <c r="A211" s="939" t="s">
        <v>112</v>
      </c>
      <c r="B211" s="1460"/>
      <c r="C211" s="72" t="s">
        <v>113</v>
      </c>
      <c r="D211" s="73" t="s">
        <v>114</v>
      </c>
      <c r="E211" s="73" t="s">
        <v>115</v>
      </c>
      <c r="F211" s="73" t="s">
        <v>116</v>
      </c>
      <c r="G211" s="73" t="s">
        <v>117</v>
      </c>
      <c r="H211" s="73" t="s">
        <v>118</v>
      </c>
      <c r="I211" s="73" t="s">
        <v>119</v>
      </c>
      <c r="J211" s="74" t="s">
        <v>120</v>
      </c>
    </row>
    <row r="212" spans="1:10" ht="16.5" customHeight="1" thickTop="1" thickBot="1">
      <c r="A212" s="468" t="s">
        <v>121</v>
      </c>
      <c r="B212" s="469"/>
      <c r="C212" s="472"/>
      <c r="D212" s="472"/>
      <c r="E212" s="472"/>
      <c r="F212" s="472"/>
      <c r="G212" s="472"/>
      <c r="H212" s="472"/>
      <c r="I212" s="472"/>
      <c r="J212" s="473"/>
    </row>
    <row r="213" spans="1:10" ht="16.5" customHeight="1" thickBot="1">
      <c r="A213" s="1774" t="s">
        <v>1000</v>
      </c>
      <c r="B213" s="1775"/>
      <c r="C213" s="395"/>
      <c r="D213" s="396"/>
      <c r="E213" s="396"/>
      <c r="F213" s="396"/>
      <c r="G213" s="396"/>
      <c r="H213" s="396"/>
      <c r="I213" s="396"/>
      <c r="J213" s="59">
        <f>SUM(C213:I213)</f>
        <v>0</v>
      </c>
    </row>
    <row r="214" spans="1:10" ht="16.5" customHeight="1">
      <c r="A214" s="1807" t="s">
        <v>32</v>
      </c>
      <c r="B214" s="1808"/>
      <c r="C214" s="372"/>
      <c r="D214" s="371"/>
      <c r="E214" s="371"/>
      <c r="F214" s="371"/>
      <c r="G214" s="371"/>
      <c r="H214" s="371"/>
      <c r="I214" s="371"/>
      <c r="J214" s="389">
        <f>SUM(C214:I214)</f>
        <v>0</v>
      </c>
    </row>
    <row r="215" spans="1:10" ht="16.5" customHeight="1">
      <c r="A215" s="1796" t="s">
        <v>33</v>
      </c>
      <c r="B215" s="1797"/>
      <c r="C215" s="374"/>
      <c r="D215" s="367"/>
      <c r="E215" s="367"/>
      <c r="F215" s="367"/>
      <c r="G215" s="367"/>
      <c r="H215" s="367"/>
      <c r="I215" s="367"/>
      <c r="J215" s="390">
        <f>SUM(C215:I215)</f>
        <v>0</v>
      </c>
    </row>
    <row r="216" spans="1:10" ht="16.5" customHeight="1" thickBot="1">
      <c r="A216" s="1805" t="s">
        <v>122</v>
      </c>
      <c r="B216" s="1806"/>
      <c r="C216" s="391"/>
      <c r="D216" s="392"/>
      <c r="E216" s="392"/>
      <c r="F216" s="392"/>
      <c r="G216" s="392"/>
      <c r="H216" s="392"/>
      <c r="I216" s="392"/>
      <c r="J216" s="393">
        <f>SUM(C216:I216)</f>
        <v>0</v>
      </c>
    </row>
    <row r="217" spans="1:10" ht="16.5" customHeight="1" thickBot="1">
      <c r="A217" s="1774" t="s">
        <v>1001</v>
      </c>
      <c r="B217" s="1775"/>
      <c r="C217" s="394">
        <f t="shared" ref="C217:I217" si="8">IFERROR(C213+C214-C215+C216,"CHYBA")</f>
        <v>0</v>
      </c>
      <c r="D217" s="58">
        <f t="shared" si="8"/>
        <v>0</v>
      </c>
      <c r="E217" s="58">
        <f t="shared" si="8"/>
        <v>0</v>
      </c>
      <c r="F217" s="58">
        <f t="shared" si="8"/>
        <v>0</v>
      </c>
      <c r="G217" s="58">
        <f t="shared" si="8"/>
        <v>0</v>
      </c>
      <c r="H217" s="58">
        <f t="shared" si="8"/>
        <v>0</v>
      </c>
      <c r="I217" s="58">
        <f t="shared" si="8"/>
        <v>0</v>
      </c>
      <c r="J217" s="59">
        <f>SUM(C217:I217)</f>
        <v>0</v>
      </c>
    </row>
    <row r="218" spans="1:10" ht="16.5" customHeight="1" thickBot="1">
      <c r="A218" s="468" t="s">
        <v>124</v>
      </c>
      <c r="B218" s="469"/>
      <c r="C218" s="469"/>
      <c r="D218" s="469"/>
      <c r="E218" s="469"/>
      <c r="F218" s="469"/>
      <c r="G218" s="469"/>
      <c r="H218" s="469"/>
      <c r="I218" s="469"/>
      <c r="J218" s="470"/>
    </row>
    <row r="219" spans="1:10" ht="16.5" customHeight="1" thickBot="1">
      <c r="A219" s="1774" t="s">
        <v>1000</v>
      </c>
      <c r="B219" s="1775"/>
      <c r="C219" s="397"/>
      <c r="D219" s="396"/>
      <c r="E219" s="396"/>
      <c r="F219" s="396"/>
      <c r="G219" s="396"/>
      <c r="H219" s="396"/>
      <c r="I219" s="396"/>
      <c r="J219" s="59">
        <f>SUM(C219:I219)</f>
        <v>0</v>
      </c>
    </row>
    <row r="220" spans="1:10" ht="16.5" customHeight="1">
      <c r="A220" s="1801" t="s">
        <v>32</v>
      </c>
      <c r="B220" s="1802"/>
      <c r="C220" s="372"/>
      <c r="D220" s="371"/>
      <c r="E220" s="371"/>
      <c r="F220" s="371"/>
      <c r="G220" s="371"/>
      <c r="H220" s="371"/>
      <c r="I220" s="371"/>
      <c r="J220" s="389">
        <f>SUM(C220:I220)</f>
        <v>0</v>
      </c>
    </row>
    <row r="221" spans="1:10" ht="16.5" customHeight="1">
      <c r="A221" s="1796" t="s">
        <v>33</v>
      </c>
      <c r="B221" s="1797"/>
      <c r="C221" s="374"/>
      <c r="D221" s="367"/>
      <c r="E221" s="367"/>
      <c r="F221" s="367"/>
      <c r="G221" s="367"/>
      <c r="H221" s="367"/>
      <c r="I221" s="367"/>
      <c r="J221" s="390">
        <f>SUM(C221:I221)</f>
        <v>0</v>
      </c>
    </row>
    <row r="222" spans="1:10" ht="16.5" customHeight="1" thickBot="1">
      <c r="A222" s="494" t="s">
        <v>122</v>
      </c>
      <c r="B222" s="495"/>
      <c r="C222" s="391"/>
      <c r="D222" s="392"/>
      <c r="E222" s="392"/>
      <c r="F222" s="392"/>
      <c r="G222" s="392"/>
      <c r="H222" s="392"/>
      <c r="I222" s="392"/>
      <c r="J222" s="393">
        <f>SUM(C222:I222)</f>
        <v>0</v>
      </c>
    </row>
    <row r="223" spans="1:10" ht="16.5" customHeight="1" thickBot="1">
      <c r="A223" s="1774" t="s">
        <v>1001</v>
      </c>
      <c r="B223" s="1775"/>
      <c r="C223" s="394">
        <f t="shared" ref="C223:I223" si="9">IFERROR(C219+C220-C221+C222,"CHYBA")</f>
        <v>0</v>
      </c>
      <c r="D223" s="58">
        <f t="shared" si="9"/>
        <v>0</v>
      </c>
      <c r="E223" s="58">
        <f t="shared" si="9"/>
        <v>0</v>
      </c>
      <c r="F223" s="58">
        <f t="shared" si="9"/>
        <v>0</v>
      </c>
      <c r="G223" s="58">
        <f t="shared" si="9"/>
        <v>0</v>
      </c>
      <c r="H223" s="58">
        <f t="shared" si="9"/>
        <v>0</v>
      </c>
      <c r="I223" s="58">
        <f t="shared" si="9"/>
        <v>0</v>
      </c>
      <c r="J223" s="59">
        <f>SUM(C223:I223)</f>
        <v>0</v>
      </c>
    </row>
    <row r="224" spans="1:10" ht="16.5" customHeight="1" thickBot="1">
      <c r="A224" s="468" t="s">
        <v>125</v>
      </c>
      <c r="B224" s="469"/>
      <c r="C224" s="469"/>
      <c r="D224" s="469"/>
      <c r="E224" s="469"/>
      <c r="F224" s="469"/>
      <c r="G224" s="469"/>
      <c r="H224" s="469"/>
      <c r="I224" s="469"/>
      <c r="J224" s="470"/>
    </row>
    <row r="225" spans="1:10" ht="16.5" customHeight="1" thickBot="1">
      <c r="A225" s="1774" t="s">
        <v>1000</v>
      </c>
      <c r="B225" s="1775"/>
      <c r="C225" s="397"/>
      <c r="D225" s="396"/>
      <c r="E225" s="396"/>
      <c r="F225" s="396"/>
      <c r="G225" s="396"/>
      <c r="H225" s="396"/>
      <c r="I225" s="396"/>
      <c r="J225" s="59">
        <f>SUM(C225:I225)</f>
        <v>0</v>
      </c>
    </row>
    <row r="226" spans="1:10" ht="16.5" customHeight="1">
      <c r="A226" s="1801" t="s">
        <v>32</v>
      </c>
      <c r="B226" s="1802"/>
      <c r="C226" s="372"/>
      <c r="D226" s="371"/>
      <c r="E226" s="371"/>
      <c r="F226" s="371"/>
      <c r="G226" s="371"/>
      <c r="H226" s="371"/>
      <c r="I226" s="371"/>
      <c r="J226" s="389">
        <f>SUM(C226:I226)</f>
        <v>0</v>
      </c>
    </row>
    <row r="227" spans="1:10" ht="16.5" customHeight="1">
      <c r="A227" s="1796" t="s">
        <v>33</v>
      </c>
      <c r="B227" s="1797"/>
      <c r="C227" s="374"/>
      <c r="D227" s="367"/>
      <c r="E227" s="367"/>
      <c r="F227" s="367"/>
      <c r="G227" s="367"/>
      <c r="H227" s="367"/>
      <c r="I227" s="367"/>
      <c r="J227" s="390">
        <f>SUM(C227:I227)</f>
        <v>0</v>
      </c>
    </row>
    <row r="228" spans="1:10" ht="16.5" customHeight="1" thickBot="1">
      <c r="A228" s="494" t="s">
        <v>122</v>
      </c>
      <c r="B228" s="495"/>
      <c r="C228" s="391"/>
      <c r="D228" s="392"/>
      <c r="E228" s="392"/>
      <c r="F228" s="392"/>
      <c r="G228" s="392"/>
      <c r="H228" s="392"/>
      <c r="I228" s="392"/>
      <c r="J228" s="393">
        <f>SUM(C228:I228)</f>
        <v>0</v>
      </c>
    </row>
    <row r="229" spans="1:10" ht="16.5" customHeight="1" thickBot="1">
      <c r="A229" s="1774" t="s">
        <v>1001</v>
      </c>
      <c r="B229" s="1775"/>
      <c r="C229" s="394">
        <f t="shared" ref="C229:I229" si="10">IFERROR(C225+C226-C227+C228,"CHYBA")</f>
        <v>0</v>
      </c>
      <c r="D229" s="58">
        <f t="shared" si="10"/>
        <v>0</v>
      </c>
      <c r="E229" s="58">
        <f t="shared" si="10"/>
        <v>0</v>
      </c>
      <c r="F229" s="58">
        <f t="shared" si="10"/>
        <v>0</v>
      </c>
      <c r="G229" s="58">
        <f t="shared" si="10"/>
        <v>0</v>
      </c>
      <c r="H229" s="58">
        <f t="shared" si="10"/>
        <v>0</v>
      </c>
      <c r="I229" s="58">
        <f t="shared" si="10"/>
        <v>0</v>
      </c>
      <c r="J229" s="59">
        <f>SUM(C229:I229)</f>
        <v>0</v>
      </c>
    </row>
    <row r="230" spans="1:10" ht="16.5" customHeight="1" thickBot="1">
      <c r="A230" s="468" t="s">
        <v>126</v>
      </c>
      <c r="B230" s="469"/>
      <c r="C230" s="469"/>
      <c r="D230" s="469"/>
      <c r="E230" s="469"/>
      <c r="F230" s="469"/>
      <c r="G230" s="469"/>
      <c r="H230" s="469"/>
      <c r="I230" s="469"/>
      <c r="J230" s="470"/>
    </row>
    <row r="231" spans="1:10" ht="16.5" customHeight="1" thickBot="1">
      <c r="A231" s="1803" t="s">
        <v>1000</v>
      </c>
      <c r="B231" s="1804"/>
      <c r="C231" s="57">
        <f>C213-C219-C225</f>
        <v>0</v>
      </c>
      <c r="D231" s="58">
        <f t="shared" ref="D231:J231" si="11">D213-D219-D225</f>
        <v>0</v>
      </c>
      <c r="E231" s="58">
        <f t="shared" si="11"/>
        <v>0</v>
      </c>
      <c r="F231" s="58">
        <f t="shared" si="11"/>
        <v>0</v>
      </c>
      <c r="G231" s="58">
        <f t="shared" si="11"/>
        <v>0</v>
      </c>
      <c r="H231" s="58">
        <f t="shared" si="11"/>
        <v>0</v>
      </c>
      <c r="I231" s="58">
        <f t="shared" si="11"/>
        <v>0</v>
      </c>
      <c r="J231" s="59">
        <f t="shared" si="11"/>
        <v>0</v>
      </c>
    </row>
    <row r="232" spans="1:10" ht="16.5" customHeight="1" thickBot="1">
      <c r="A232" s="492" t="s">
        <v>1001</v>
      </c>
      <c r="B232" s="493"/>
      <c r="C232" s="60">
        <f t="shared" ref="C232:J232" si="12">C217-C223-C229</f>
        <v>0</v>
      </c>
      <c r="D232" s="61">
        <f t="shared" si="12"/>
        <v>0</v>
      </c>
      <c r="E232" s="61">
        <f t="shared" si="12"/>
        <v>0</v>
      </c>
      <c r="F232" s="61">
        <f t="shared" si="12"/>
        <v>0</v>
      </c>
      <c r="G232" s="61">
        <f t="shared" si="12"/>
        <v>0</v>
      </c>
      <c r="H232" s="61">
        <f t="shared" si="12"/>
        <v>0</v>
      </c>
      <c r="I232" s="61">
        <f t="shared" si="12"/>
        <v>0</v>
      </c>
      <c r="J232" s="62">
        <f t="shared" si="12"/>
        <v>0</v>
      </c>
    </row>
    <row r="233" spans="1:10" ht="16.5" customHeight="1" thickTop="1">
      <c r="A233" s="42"/>
      <c r="B233" s="42"/>
      <c r="C233" s="67"/>
      <c r="D233" s="67"/>
      <c r="E233" s="67"/>
      <c r="F233" s="67"/>
      <c r="G233" s="67"/>
      <c r="H233" s="67"/>
      <c r="I233" s="67"/>
      <c r="J233" s="67"/>
    </row>
    <row r="234" spans="1:10" ht="16.5" customHeight="1">
      <c r="A234" s="42"/>
      <c r="B234" s="42"/>
      <c r="C234" s="75"/>
      <c r="D234" s="75"/>
      <c r="E234" s="76"/>
      <c r="F234" s="75"/>
      <c r="G234" s="75"/>
      <c r="H234" s="75"/>
      <c r="I234" s="75"/>
      <c r="J234" s="75"/>
    </row>
    <row r="235" spans="1:10" ht="16.5" customHeight="1">
      <c r="A235" s="454" t="s">
        <v>728</v>
      </c>
      <c r="B235" s="454"/>
      <c r="C235" s="454"/>
      <c r="D235" s="454"/>
      <c r="E235" s="454"/>
      <c r="F235" s="454"/>
      <c r="G235" s="454"/>
      <c r="H235" s="454"/>
      <c r="I235" s="454"/>
      <c r="J235" s="454"/>
    </row>
    <row r="236" spans="1:10" ht="16.5" customHeight="1">
      <c r="A236" s="455"/>
      <c r="B236" s="455"/>
      <c r="C236" s="455"/>
      <c r="D236" s="455"/>
      <c r="E236" s="455"/>
      <c r="F236" s="455"/>
      <c r="G236" s="455"/>
      <c r="H236" s="455"/>
      <c r="I236" s="455"/>
      <c r="J236" s="455"/>
    </row>
    <row r="237" spans="1:10" ht="16.5" customHeight="1">
      <c r="A237" s="455"/>
      <c r="B237" s="455"/>
      <c r="C237" s="455"/>
      <c r="D237" s="455"/>
      <c r="E237" s="455"/>
      <c r="F237" s="455"/>
      <c r="G237" s="455"/>
      <c r="H237" s="455"/>
      <c r="I237" s="455"/>
      <c r="J237" s="455"/>
    </row>
    <row r="238" spans="1:10" ht="16.5" customHeight="1">
      <c r="A238" s="455"/>
      <c r="B238" s="455"/>
      <c r="C238" s="455"/>
      <c r="D238" s="455"/>
      <c r="E238" s="455"/>
      <c r="F238" s="455"/>
      <c r="G238" s="455"/>
      <c r="H238" s="455"/>
      <c r="I238" s="455"/>
      <c r="J238" s="455"/>
    </row>
    <row r="239" spans="1:10" ht="16.5" customHeight="1">
      <c r="A239" s="455"/>
      <c r="B239" s="455"/>
      <c r="C239" s="455"/>
      <c r="D239" s="455"/>
      <c r="E239" s="455"/>
      <c r="F239" s="455"/>
      <c r="G239" s="455"/>
      <c r="H239" s="455"/>
      <c r="I239" s="455"/>
      <c r="J239" s="455"/>
    </row>
    <row r="240" spans="1:10" ht="16.5" customHeight="1">
      <c r="A240" s="455"/>
      <c r="B240" s="455"/>
      <c r="C240" s="455"/>
      <c r="D240" s="455"/>
      <c r="E240" s="455"/>
      <c r="F240" s="455"/>
      <c r="G240" s="455"/>
      <c r="H240" s="455"/>
      <c r="I240" s="455"/>
      <c r="J240" s="455"/>
    </row>
    <row r="241" spans="1:10" ht="16.5" customHeight="1">
      <c r="A241" s="455"/>
      <c r="B241" s="455"/>
      <c r="C241" s="455"/>
      <c r="D241" s="455"/>
      <c r="E241" s="455"/>
      <c r="F241" s="455"/>
      <c r="G241" s="455"/>
      <c r="H241" s="455"/>
      <c r="I241" s="455"/>
      <c r="J241" s="455"/>
    </row>
    <row r="242" spans="1:10" ht="16.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ht="16.5" customHeight="1">
      <c r="A243" s="79" t="s">
        <v>744</v>
      </c>
      <c r="B243" s="916" t="s">
        <v>745</v>
      </c>
      <c r="C243" s="916"/>
      <c r="D243" s="916"/>
      <c r="E243" s="916"/>
      <c r="F243" s="916"/>
      <c r="G243" s="916"/>
      <c r="H243" s="916"/>
      <c r="I243" s="916"/>
      <c r="J243" s="916"/>
    </row>
    <row r="244" spans="1:10" ht="16.5" customHeight="1" thickBot="1">
      <c r="A244" s="89"/>
      <c r="B244" s="90"/>
      <c r="C244" s="90"/>
      <c r="D244" s="90"/>
      <c r="E244" s="90"/>
      <c r="F244" s="90"/>
      <c r="G244" s="90"/>
      <c r="H244" s="90"/>
      <c r="I244" s="90"/>
      <c r="J244" s="90"/>
    </row>
    <row r="245" spans="1:10" ht="16.5" customHeight="1" thickTop="1" thickBot="1">
      <c r="A245" s="1712" t="s">
        <v>108</v>
      </c>
      <c r="B245" s="1704"/>
      <c r="C245" s="1704"/>
      <c r="D245" s="1704"/>
      <c r="E245" s="1704"/>
      <c r="F245" s="682"/>
      <c r="G245" s="761" t="s">
        <v>128</v>
      </c>
      <c r="H245" s="1704"/>
      <c r="I245" s="1704"/>
      <c r="J245" s="1705"/>
    </row>
    <row r="246" spans="1:10" ht="16.5" customHeight="1" thickTop="1">
      <c r="A246" s="1706" t="s">
        <v>778</v>
      </c>
      <c r="B246" s="1707"/>
      <c r="C246" s="1707"/>
      <c r="D246" s="1707"/>
      <c r="E246" s="1707"/>
      <c r="F246" s="1708"/>
      <c r="G246" s="1848"/>
      <c r="H246" s="1849"/>
      <c r="I246" s="1849"/>
      <c r="J246" s="1850"/>
    </row>
    <row r="247" spans="1:10" ht="16.5" customHeight="1" thickBot="1">
      <c r="A247" s="1760" t="s">
        <v>779</v>
      </c>
      <c r="B247" s="1761"/>
      <c r="C247" s="1761"/>
      <c r="D247" s="1761"/>
      <c r="E247" s="1761"/>
      <c r="F247" s="1762"/>
      <c r="G247" s="1776"/>
      <c r="H247" s="1777"/>
      <c r="I247" s="1777"/>
      <c r="J247" s="1778"/>
    </row>
    <row r="248" spans="1:10" ht="16.5" customHeight="1" thickTop="1">
      <c r="A248" s="46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 ht="16.5" customHeight="1">
      <c r="A249" s="46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 ht="16.5" customHeight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customHeight="1">
      <c r="A252" s="3" t="s">
        <v>746</v>
      </c>
      <c r="B252" s="1919" t="s">
        <v>996</v>
      </c>
      <c r="C252" s="1919"/>
      <c r="D252" s="1919"/>
      <c r="E252" s="1919"/>
      <c r="F252" s="1919"/>
      <c r="G252" s="1919"/>
      <c r="H252" s="1919"/>
      <c r="I252" s="1919"/>
      <c r="J252" s="1919"/>
    </row>
    <row r="253" spans="1:10" ht="16.5" customHeight="1">
      <c r="A253" s="3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ht="16.5" customHeight="1" thickBot="1">
      <c r="A254" s="467" t="s">
        <v>107</v>
      </c>
      <c r="B254" s="467"/>
      <c r="C254" s="42"/>
      <c r="D254" s="42"/>
      <c r="E254" s="42"/>
      <c r="F254" s="42"/>
      <c r="G254" s="42"/>
      <c r="H254" s="42"/>
      <c r="I254" s="42"/>
      <c r="J254" s="42"/>
    </row>
    <row r="255" spans="1:10" ht="16.5" customHeight="1" thickTop="1">
      <c r="A255" s="465" t="s">
        <v>997</v>
      </c>
      <c r="B255" s="462" t="s">
        <v>6</v>
      </c>
      <c r="C255" s="463"/>
      <c r="D255" s="463"/>
      <c r="E255" s="463"/>
      <c r="F255" s="463"/>
      <c r="G255" s="463"/>
      <c r="H255" s="463"/>
      <c r="I255" s="463"/>
      <c r="J255" s="464"/>
    </row>
    <row r="256" spans="1:10" ht="16.5" customHeight="1">
      <c r="A256" s="466"/>
      <c r="B256" s="460" t="s">
        <v>983</v>
      </c>
      <c r="C256" s="1747" t="s">
        <v>984</v>
      </c>
      <c r="D256" s="496" t="s">
        <v>1003</v>
      </c>
      <c r="E256" s="496" t="s">
        <v>985</v>
      </c>
      <c r="F256" s="496" t="s">
        <v>986</v>
      </c>
      <c r="G256" s="496" t="s">
        <v>998</v>
      </c>
      <c r="H256" s="496" t="s">
        <v>1005</v>
      </c>
      <c r="I256" s="496" t="s">
        <v>1004</v>
      </c>
      <c r="J256" s="471" t="s">
        <v>111</v>
      </c>
    </row>
    <row r="257" spans="1:10" ht="46.5" customHeight="1">
      <c r="A257" s="466"/>
      <c r="B257" s="461"/>
      <c r="C257" s="496"/>
      <c r="D257" s="496"/>
      <c r="E257" s="496"/>
      <c r="F257" s="496"/>
      <c r="G257" s="496"/>
      <c r="H257" s="496"/>
      <c r="I257" s="496"/>
      <c r="J257" s="471"/>
    </row>
    <row r="258" spans="1:10" ht="14.25" customHeight="1" thickBot="1">
      <c r="A258" s="381" t="s">
        <v>112</v>
      </c>
      <c r="B258" s="387" t="s">
        <v>113</v>
      </c>
      <c r="C258" s="73" t="s">
        <v>114</v>
      </c>
      <c r="D258" s="73" t="s">
        <v>115</v>
      </c>
      <c r="E258" s="73" t="s">
        <v>116</v>
      </c>
      <c r="F258" s="73" t="s">
        <v>117</v>
      </c>
      <c r="G258" s="73" t="s">
        <v>118</v>
      </c>
      <c r="H258" s="73" t="s">
        <v>119</v>
      </c>
      <c r="I258" s="73" t="s">
        <v>120</v>
      </c>
      <c r="J258" s="74" t="s">
        <v>145</v>
      </c>
    </row>
    <row r="259" spans="1:10" ht="16.5" customHeight="1" thickTop="1" thickBot="1">
      <c r="A259" s="468" t="s">
        <v>121</v>
      </c>
      <c r="B259" s="469"/>
      <c r="C259" s="472"/>
      <c r="D259" s="472"/>
      <c r="E259" s="472"/>
      <c r="F259" s="472"/>
      <c r="G259" s="472"/>
      <c r="H259" s="472"/>
      <c r="I259" s="472"/>
      <c r="J259" s="473"/>
    </row>
    <row r="260" spans="1:10" ht="22.5" customHeight="1" thickBot="1">
      <c r="A260" s="428" t="s">
        <v>999</v>
      </c>
      <c r="B260" s="436">
        <f>IF(B305&gt;0,B305,IF(B305=0,0,""))</f>
        <v>0</v>
      </c>
      <c r="C260" s="398">
        <f>IF(C305&gt;0,C305,IF(C305=0,0,""))</f>
        <v>0</v>
      </c>
      <c r="D260" s="58">
        <f t="shared" ref="D260:I260" si="13">IF(D305&gt;0,D305,IF(D305=0,0,""))</f>
        <v>95511</v>
      </c>
      <c r="E260" s="58">
        <f t="shared" si="13"/>
        <v>0</v>
      </c>
      <c r="F260" s="58">
        <f t="shared" si="13"/>
        <v>0</v>
      </c>
      <c r="G260" s="58">
        <f t="shared" si="13"/>
        <v>0</v>
      </c>
      <c r="H260" s="58">
        <f t="shared" si="13"/>
        <v>0</v>
      </c>
      <c r="I260" s="58">
        <f t="shared" si="13"/>
        <v>0</v>
      </c>
      <c r="J260" s="59">
        <f>SUM(B260:I260)</f>
        <v>95511</v>
      </c>
    </row>
    <row r="261" spans="1:10" ht="16.5" customHeight="1">
      <c r="A261" s="429" t="s">
        <v>32</v>
      </c>
      <c r="B261" s="141"/>
      <c r="C261" s="425"/>
      <c r="D261" s="371">
        <v>39826</v>
      </c>
      <c r="E261" s="371"/>
      <c r="F261" s="371"/>
      <c r="G261" s="371"/>
      <c r="H261" s="371"/>
      <c r="I261" s="371"/>
      <c r="J261" s="389">
        <f>SUM(B261:I261)</f>
        <v>39826</v>
      </c>
    </row>
    <row r="262" spans="1:10" ht="16.5" customHeight="1">
      <c r="A262" s="430" t="s">
        <v>33</v>
      </c>
      <c r="B262" s="277"/>
      <c r="C262" s="148"/>
      <c r="D262" s="367"/>
      <c r="E262" s="367"/>
      <c r="F262" s="367"/>
      <c r="G262" s="367"/>
      <c r="H262" s="367"/>
      <c r="I262" s="367"/>
      <c r="J262" s="390">
        <f>SUM(B262:I262)</f>
        <v>0</v>
      </c>
    </row>
    <row r="263" spans="1:10" ht="16.5" customHeight="1" thickBot="1">
      <c r="A263" s="431" t="s">
        <v>122</v>
      </c>
      <c r="B263" s="437"/>
      <c r="C263" s="426"/>
      <c r="D263" s="392"/>
      <c r="E263" s="392"/>
      <c r="F263" s="392"/>
      <c r="G263" s="392"/>
      <c r="H263" s="392"/>
      <c r="I263" s="392"/>
      <c r="J263" s="393">
        <f>SUM(B263:I263)</f>
        <v>0</v>
      </c>
    </row>
    <row r="264" spans="1:10" ht="22.5" customHeight="1" thickBot="1">
      <c r="A264" s="432" t="s">
        <v>1002</v>
      </c>
      <c r="B264" s="436">
        <f t="shared" ref="B264:I264" si="14">IFERROR(B260+B261-B262+B263,"CHYBA")</f>
        <v>0</v>
      </c>
      <c r="C264" s="398">
        <f t="shared" si="14"/>
        <v>0</v>
      </c>
      <c r="D264" s="58">
        <f t="shared" si="14"/>
        <v>135337</v>
      </c>
      <c r="E264" s="58">
        <f t="shared" si="14"/>
        <v>0</v>
      </c>
      <c r="F264" s="58">
        <f t="shared" si="14"/>
        <v>0</v>
      </c>
      <c r="G264" s="58">
        <f t="shared" si="14"/>
        <v>0</v>
      </c>
      <c r="H264" s="58">
        <f t="shared" si="14"/>
        <v>0</v>
      </c>
      <c r="I264" s="58">
        <f t="shared" si="14"/>
        <v>0</v>
      </c>
      <c r="J264" s="59">
        <f>SUM(B264:I264)</f>
        <v>135337</v>
      </c>
    </row>
    <row r="265" spans="1:10" ht="16.5" customHeight="1" thickBot="1">
      <c r="A265" s="468" t="s">
        <v>124</v>
      </c>
      <c r="B265" s="469"/>
      <c r="C265" s="469"/>
      <c r="D265" s="469"/>
      <c r="E265" s="469"/>
      <c r="F265" s="469"/>
      <c r="G265" s="469"/>
      <c r="H265" s="469"/>
      <c r="I265" s="469"/>
      <c r="J265" s="470"/>
    </row>
    <row r="266" spans="1:10" ht="22.5" customHeight="1" thickBot="1">
      <c r="A266" s="428" t="s">
        <v>999</v>
      </c>
      <c r="B266" s="436">
        <f>IF(B311&gt;0,B311,IF(B311=0,0,""))</f>
        <v>0</v>
      </c>
      <c r="C266" s="398">
        <f>IF(C311&gt;0,C311,IF(C311=0,0,""))</f>
        <v>0</v>
      </c>
      <c r="D266" s="58">
        <f t="shared" ref="D266:I266" si="15">IF(D311&gt;0,D311,IF(D311=0,0,""))</f>
        <v>74190</v>
      </c>
      <c r="E266" s="58">
        <f t="shared" si="15"/>
        <v>0</v>
      </c>
      <c r="F266" s="58">
        <f t="shared" si="15"/>
        <v>0</v>
      </c>
      <c r="G266" s="58">
        <f t="shared" si="15"/>
        <v>0</v>
      </c>
      <c r="H266" s="58">
        <f t="shared" si="15"/>
        <v>0</v>
      </c>
      <c r="I266" s="58">
        <f t="shared" si="15"/>
        <v>0</v>
      </c>
      <c r="J266" s="59">
        <f>SUM(B266:I266)</f>
        <v>74190</v>
      </c>
    </row>
    <row r="267" spans="1:10" ht="16.5" customHeight="1">
      <c r="A267" s="429" t="s">
        <v>32</v>
      </c>
      <c r="B267" s="141"/>
      <c r="C267" s="425"/>
      <c r="D267" s="371">
        <v>13016</v>
      </c>
      <c r="E267" s="371"/>
      <c r="F267" s="371"/>
      <c r="G267" s="371"/>
      <c r="H267" s="371"/>
      <c r="I267" s="371"/>
      <c r="J267" s="389">
        <f>SUM(B267:I267)</f>
        <v>13016</v>
      </c>
    </row>
    <row r="268" spans="1:10" ht="16.5" customHeight="1">
      <c r="A268" s="430" t="s">
        <v>33</v>
      </c>
      <c r="B268" s="277"/>
      <c r="C268" s="148"/>
      <c r="D268" s="367"/>
      <c r="E268" s="367"/>
      <c r="F268" s="367"/>
      <c r="G268" s="367"/>
      <c r="H268" s="367"/>
      <c r="I268" s="367"/>
      <c r="J268" s="390">
        <f>SUM(B268:I268)</f>
        <v>0</v>
      </c>
    </row>
    <row r="269" spans="1:10" ht="16.5" customHeight="1" thickBot="1">
      <c r="A269" s="431" t="s">
        <v>122</v>
      </c>
      <c r="B269" s="437"/>
      <c r="C269" s="426"/>
      <c r="D269" s="392"/>
      <c r="E269" s="392"/>
      <c r="F269" s="392"/>
      <c r="G269" s="392"/>
      <c r="H269" s="392"/>
      <c r="I269" s="392"/>
      <c r="J269" s="393">
        <f>SUM(B269:I269)</f>
        <v>0</v>
      </c>
    </row>
    <row r="270" spans="1:10" ht="22.5" customHeight="1" thickBot="1">
      <c r="A270" s="432" t="s">
        <v>1002</v>
      </c>
      <c r="B270" s="436">
        <f t="shared" ref="B270:I270" si="16">IFERROR(B266+B267-B268+B269,"CHYBA")</f>
        <v>0</v>
      </c>
      <c r="C270" s="398">
        <f t="shared" si="16"/>
        <v>0</v>
      </c>
      <c r="D270" s="58">
        <f t="shared" si="16"/>
        <v>87206</v>
      </c>
      <c r="E270" s="58">
        <f t="shared" si="16"/>
        <v>0</v>
      </c>
      <c r="F270" s="58">
        <f t="shared" si="16"/>
        <v>0</v>
      </c>
      <c r="G270" s="58">
        <f t="shared" si="16"/>
        <v>0</v>
      </c>
      <c r="H270" s="58">
        <f t="shared" si="16"/>
        <v>0</v>
      </c>
      <c r="I270" s="58">
        <f t="shared" si="16"/>
        <v>0</v>
      </c>
      <c r="J270" s="59">
        <f>SUM(B270:I270)</f>
        <v>87206</v>
      </c>
    </row>
    <row r="271" spans="1:10" ht="16.5" customHeight="1" thickBot="1">
      <c r="A271" s="468" t="s">
        <v>125</v>
      </c>
      <c r="B271" s="469"/>
      <c r="C271" s="469"/>
      <c r="D271" s="469"/>
      <c r="E271" s="469"/>
      <c r="F271" s="469"/>
      <c r="G271" s="469"/>
      <c r="H271" s="469"/>
      <c r="I271" s="469"/>
      <c r="J271" s="470"/>
    </row>
    <row r="272" spans="1:10" ht="22.5" customHeight="1" thickBot="1">
      <c r="A272" s="428" t="s">
        <v>999</v>
      </c>
      <c r="B272" s="436">
        <f>IF(B317&gt;0,B317,IF(B317=0,0,""))</f>
        <v>0</v>
      </c>
      <c r="C272" s="398">
        <f>IF(C317&gt;0,C317,IF(C317=0,0,""))</f>
        <v>0</v>
      </c>
      <c r="D272" s="58">
        <f t="shared" ref="D272:I272" si="17">IF(D317&gt;0,D317,IF(D317=0,0,""))</f>
        <v>0</v>
      </c>
      <c r="E272" s="58">
        <f t="shared" si="17"/>
        <v>0</v>
      </c>
      <c r="F272" s="58">
        <f t="shared" si="17"/>
        <v>0</v>
      </c>
      <c r="G272" s="58">
        <f t="shared" si="17"/>
        <v>0</v>
      </c>
      <c r="H272" s="58">
        <f t="shared" si="17"/>
        <v>0</v>
      </c>
      <c r="I272" s="58">
        <f t="shared" si="17"/>
        <v>0</v>
      </c>
      <c r="J272" s="59">
        <f>SUM(B272:I272)</f>
        <v>0</v>
      </c>
    </row>
    <row r="273" spans="1:10" ht="16.5" customHeight="1">
      <c r="A273" s="429" t="s">
        <v>32</v>
      </c>
      <c r="B273" s="141"/>
      <c r="C273" s="425"/>
      <c r="D273" s="371"/>
      <c r="E273" s="371"/>
      <c r="F273" s="371"/>
      <c r="G273" s="371"/>
      <c r="H273" s="371"/>
      <c r="I273" s="371"/>
      <c r="J273" s="389">
        <f>SUM(B273:I273)</f>
        <v>0</v>
      </c>
    </row>
    <row r="274" spans="1:10" ht="16.5" customHeight="1">
      <c r="A274" s="430" t="s">
        <v>33</v>
      </c>
      <c r="B274" s="277"/>
      <c r="C274" s="148"/>
      <c r="D274" s="367"/>
      <c r="E274" s="367"/>
      <c r="F274" s="367"/>
      <c r="G274" s="367"/>
      <c r="H274" s="367"/>
      <c r="I274" s="367"/>
      <c r="J274" s="390">
        <f>SUM(B274:I274)</f>
        <v>0</v>
      </c>
    </row>
    <row r="275" spans="1:10" ht="16.5" customHeight="1" thickBot="1">
      <c r="A275" s="431" t="s">
        <v>122</v>
      </c>
      <c r="B275" s="437"/>
      <c r="C275" s="426"/>
      <c r="D275" s="392"/>
      <c r="E275" s="392"/>
      <c r="F275" s="392"/>
      <c r="G275" s="392"/>
      <c r="H275" s="392"/>
      <c r="I275" s="392"/>
      <c r="J275" s="393">
        <f>SUM(B275:I275)</f>
        <v>0</v>
      </c>
    </row>
    <row r="276" spans="1:10" ht="22.5" customHeight="1" thickBot="1">
      <c r="A276" s="432" t="s">
        <v>1002</v>
      </c>
      <c r="B276" s="436">
        <f t="shared" ref="B276:I276" si="18">IFERROR(B272+B273-B274+B275,"CHYBA")</f>
        <v>0</v>
      </c>
      <c r="C276" s="398">
        <f t="shared" si="18"/>
        <v>0</v>
      </c>
      <c r="D276" s="58">
        <f t="shared" si="18"/>
        <v>0</v>
      </c>
      <c r="E276" s="58">
        <f t="shared" si="18"/>
        <v>0</v>
      </c>
      <c r="F276" s="58">
        <f t="shared" si="18"/>
        <v>0</v>
      </c>
      <c r="G276" s="58">
        <f t="shared" si="18"/>
        <v>0</v>
      </c>
      <c r="H276" s="58">
        <f t="shared" si="18"/>
        <v>0</v>
      </c>
      <c r="I276" s="58">
        <f t="shared" si="18"/>
        <v>0</v>
      </c>
      <c r="J276" s="59">
        <f>SUM(B276:I276)</f>
        <v>0</v>
      </c>
    </row>
    <row r="277" spans="1:10" ht="16.5" customHeight="1" thickBot="1">
      <c r="A277" s="468" t="s">
        <v>126</v>
      </c>
      <c r="B277" s="469"/>
      <c r="C277" s="469"/>
      <c r="D277" s="469"/>
      <c r="E277" s="469"/>
      <c r="F277" s="469"/>
      <c r="G277" s="469"/>
      <c r="H277" s="469"/>
      <c r="I277" s="469"/>
      <c r="J277" s="470"/>
    </row>
    <row r="278" spans="1:10" ht="22.5" customHeight="1" thickBot="1">
      <c r="A278" s="428" t="s">
        <v>999</v>
      </c>
      <c r="B278" s="436">
        <f>B260-B266-B272</f>
        <v>0</v>
      </c>
      <c r="C278" s="398">
        <f>C260-C266-C272</f>
        <v>0</v>
      </c>
      <c r="D278" s="58">
        <f t="shared" ref="D278:J278" si="19">D260-D266-D272</f>
        <v>21321</v>
      </c>
      <c r="E278" s="58">
        <f t="shared" si="19"/>
        <v>0</v>
      </c>
      <c r="F278" s="58">
        <f t="shared" si="19"/>
        <v>0</v>
      </c>
      <c r="G278" s="58">
        <f t="shared" si="19"/>
        <v>0</v>
      </c>
      <c r="H278" s="58">
        <f t="shared" si="19"/>
        <v>0</v>
      </c>
      <c r="I278" s="58">
        <f t="shared" si="19"/>
        <v>0</v>
      </c>
      <c r="J278" s="59">
        <f t="shared" si="19"/>
        <v>21321</v>
      </c>
    </row>
    <row r="279" spans="1:10" ht="22.5" customHeight="1" thickBot="1">
      <c r="A279" s="433" t="s">
        <v>1002</v>
      </c>
      <c r="B279" s="143">
        <f>B264-B270-B276</f>
        <v>0</v>
      </c>
      <c r="C279" s="427">
        <f t="shared" ref="C279:J279" si="20">C264-C270-C276</f>
        <v>0</v>
      </c>
      <c r="D279" s="375">
        <f t="shared" si="20"/>
        <v>48131</v>
      </c>
      <c r="E279" s="375">
        <f t="shared" si="20"/>
        <v>0</v>
      </c>
      <c r="F279" s="375">
        <f t="shared" si="20"/>
        <v>0</v>
      </c>
      <c r="G279" s="375">
        <f t="shared" si="20"/>
        <v>0</v>
      </c>
      <c r="H279" s="375">
        <f t="shared" si="20"/>
        <v>0</v>
      </c>
      <c r="I279" s="375">
        <f t="shared" si="20"/>
        <v>0</v>
      </c>
      <c r="J279" s="62">
        <f t="shared" si="20"/>
        <v>48131</v>
      </c>
    </row>
    <row r="280" spans="1:10" ht="16.5" customHeight="1" thickTop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ht="16.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ht="16.5" customHeight="1">
      <c r="A282" s="454" t="s">
        <v>729</v>
      </c>
      <c r="B282" s="454"/>
      <c r="C282" s="454"/>
      <c r="D282" s="454"/>
      <c r="E282" s="454"/>
      <c r="F282" s="454"/>
      <c r="G282" s="454"/>
      <c r="H282" s="454"/>
      <c r="I282" s="454"/>
      <c r="J282" s="454"/>
    </row>
    <row r="283" spans="1:10" ht="16.5" customHeight="1">
      <c r="A283" s="455"/>
      <c r="B283" s="1421"/>
      <c r="C283" s="1421"/>
      <c r="D283" s="1421"/>
      <c r="E283" s="1421"/>
      <c r="F283" s="1421"/>
      <c r="G283" s="1421"/>
      <c r="H283" s="1421"/>
      <c r="I283" s="1421"/>
      <c r="J283" s="1421"/>
    </row>
    <row r="284" spans="1:10" ht="16.5" customHeight="1">
      <c r="A284" s="1421"/>
      <c r="B284" s="1421"/>
      <c r="C284" s="1421"/>
      <c r="D284" s="1421"/>
      <c r="E284" s="1421"/>
      <c r="F284" s="1421"/>
      <c r="G284" s="1421"/>
      <c r="H284" s="1421"/>
      <c r="I284" s="1421"/>
      <c r="J284" s="1421"/>
    </row>
    <row r="285" spans="1:10" ht="16.5" customHeight="1">
      <c r="A285" s="1421"/>
      <c r="B285" s="1421"/>
      <c r="C285" s="1421"/>
      <c r="D285" s="1421"/>
      <c r="E285" s="1421"/>
      <c r="F285" s="1421"/>
      <c r="G285" s="1421"/>
      <c r="H285" s="1421"/>
      <c r="I285" s="1421"/>
      <c r="J285" s="1421"/>
    </row>
    <row r="286" spans="1:10" ht="16.5" customHeight="1">
      <c r="A286" s="1421"/>
      <c r="B286" s="1421"/>
      <c r="C286" s="1421"/>
      <c r="D286" s="1421"/>
      <c r="E286" s="1421"/>
      <c r="F286" s="1421"/>
      <c r="G286" s="1421"/>
      <c r="H286" s="1421"/>
      <c r="I286" s="1421"/>
      <c r="J286" s="1421"/>
    </row>
    <row r="287" spans="1:10" ht="16.5" customHeight="1">
      <c r="A287" s="1421"/>
      <c r="B287" s="1421"/>
      <c r="C287" s="1421"/>
      <c r="D287" s="1421"/>
      <c r="E287" s="1421"/>
      <c r="F287" s="1421"/>
      <c r="G287" s="1421"/>
      <c r="H287" s="1421"/>
      <c r="I287" s="1421"/>
      <c r="J287" s="1421"/>
    </row>
    <row r="288" spans="1:10" ht="16.5" customHeight="1">
      <c r="A288" s="1421"/>
      <c r="B288" s="1421"/>
      <c r="C288" s="1421"/>
      <c r="D288" s="1421"/>
      <c r="E288" s="1421"/>
      <c r="F288" s="1421"/>
      <c r="G288" s="1421"/>
      <c r="H288" s="1421"/>
      <c r="I288" s="1421"/>
      <c r="J288" s="1421"/>
    </row>
    <row r="289" spans="1:10" ht="16.5" customHeight="1">
      <c r="A289" s="1421"/>
      <c r="B289" s="1421"/>
      <c r="C289" s="1421"/>
      <c r="D289" s="1421"/>
      <c r="E289" s="1421"/>
      <c r="F289" s="1421"/>
      <c r="G289" s="1421"/>
      <c r="H289" s="1421"/>
      <c r="I289" s="1421"/>
      <c r="J289" s="1421"/>
    </row>
    <row r="290" spans="1:10" ht="16.5" customHeight="1">
      <c r="A290" s="1421"/>
      <c r="B290" s="1421"/>
      <c r="C290" s="1421"/>
      <c r="D290" s="1421"/>
      <c r="E290" s="1421"/>
      <c r="F290" s="1421"/>
      <c r="G290" s="1421"/>
      <c r="H290" s="1421"/>
      <c r="I290" s="1421"/>
      <c r="J290" s="1421"/>
    </row>
    <row r="291" spans="1:10" ht="16.5" customHeight="1">
      <c r="A291" s="1421"/>
      <c r="B291" s="1421"/>
      <c r="C291" s="1421"/>
      <c r="D291" s="1421"/>
      <c r="E291" s="1421"/>
      <c r="F291" s="1421"/>
      <c r="G291" s="1421"/>
      <c r="H291" s="1421"/>
      <c r="I291" s="1421"/>
      <c r="J291" s="1421"/>
    </row>
    <row r="292" spans="1:10" ht="16.5" customHeight="1">
      <c r="A292" s="46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 ht="16.5" customHeight="1">
      <c r="A293" s="46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 ht="16.5" customHeight="1">
      <c r="A294" s="46"/>
      <c r="B294" s="385"/>
      <c r="C294" s="385"/>
      <c r="D294" s="385"/>
      <c r="E294" s="385"/>
      <c r="F294" s="385"/>
      <c r="G294" s="385"/>
      <c r="H294" s="385"/>
      <c r="I294" s="385"/>
      <c r="J294" s="385"/>
    </row>
    <row r="295" spans="1:10" ht="16.5" customHeight="1" thickBot="1">
      <c r="A295" s="467" t="s">
        <v>127</v>
      </c>
      <c r="B295" s="467"/>
      <c r="C295" s="42"/>
      <c r="D295" s="42"/>
      <c r="E295" s="42"/>
      <c r="F295" s="42"/>
      <c r="G295" s="42"/>
      <c r="H295" s="42"/>
      <c r="I295" s="42"/>
      <c r="J295" s="42"/>
    </row>
    <row r="296" spans="1:10" ht="16.5" customHeight="1" thickTop="1">
      <c r="A296" s="465" t="s">
        <v>997</v>
      </c>
      <c r="B296" s="462" t="s">
        <v>7</v>
      </c>
      <c r="C296" s="463"/>
      <c r="D296" s="463"/>
      <c r="E296" s="463"/>
      <c r="F296" s="463"/>
      <c r="G296" s="463"/>
      <c r="H296" s="463"/>
      <c r="I296" s="463"/>
      <c r="J296" s="464"/>
    </row>
    <row r="297" spans="1:10" ht="16.5" customHeight="1">
      <c r="A297" s="466"/>
      <c r="B297" s="460" t="s">
        <v>983</v>
      </c>
      <c r="C297" s="1747" t="s">
        <v>984</v>
      </c>
      <c r="D297" s="496" t="s">
        <v>1003</v>
      </c>
      <c r="E297" s="496" t="s">
        <v>985</v>
      </c>
      <c r="F297" s="496" t="s">
        <v>986</v>
      </c>
      <c r="G297" s="496" t="s">
        <v>998</v>
      </c>
      <c r="H297" s="496" t="s">
        <v>1005</v>
      </c>
      <c r="I297" s="496" t="s">
        <v>1004</v>
      </c>
      <c r="J297" s="471" t="s">
        <v>111</v>
      </c>
    </row>
    <row r="298" spans="1:10" ht="46.5" customHeight="1">
      <c r="A298" s="466"/>
      <c r="B298" s="461"/>
      <c r="C298" s="496"/>
      <c r="D298" s="496"/>
      <c r="E298" s="496"/>
      <c r="F298" s="496"/>
      <c r="G298" s="496"/>
      <c r="H298" s="496"/>
      <c r="I298" s="496"/>
      <c r="J298" s="471"/>
    </row>
    <row r="299" spans="1:10" ht="14.25" customHeight="1" thickBot="1">
      <c r="A299" s="381" t="s">
        <v>112</v>
      </c>
      <c r="B299" s="384" t="s">
        <v>113</v>
      </c>
      <c r="C299" s="73" t="s">
        <v>114</v>
      </c>
      <c r="D299" s="73" t="s">
        <v>115</v>
      </c>
      <c r="E299" s="73" t="s">
        <v>116</v>
      </c>
      <c r="F299" s="73" t="s">
        <v>117</v>
      </c>
      <c r="G299" s="73" t="s">
        <v>118</v>
      </c>
      <c r="H299" s="73" t="s">
        <v>119</v>
      </c>
      <c r="I299" s="73" t="s">
        <v>120</v>
      </c>
      <c r="J299" s="74" t="s">
        <v>145</v>
      </c>
    </row>
    <row r="300" spans="1:10" ht="16.5" customHeight="1" thickTop="1" thickBot="1">
      <c r="A300" s="468" t="s">
        <v>121</v>
      </c>
      <c r="B300" s="469"/>
      <c r="C300" s="472"/>
      <c r="D300" s="472"/>
      <c r="E300" s="472"/>
      <c r="F300" s="472"/>
      <c r="G300" s="472"/>
      <c r="H300" s="472"/>
      <c r="I300" s="472"/>
      <c r="J300" s="473"/>
    </row>
    <row r="301" spans="1:10" ht="22.5" customHeight="1" thickBot="1">
      <c r="A301" s="428" t="s">
        <v>999</v>
      </c>
      <c r="B301" s="435"/>
      <c r="C301" s="434"/>
      <c r="D301" s="396">
        <v>93000</v>
      </c>
      <c r="E301" s="396"/>
      <c r="F301" s="396"/>
      <c r="G301" s="396"/>
      <c r="H301" s="396"/>
      <c r="I301" s="396"/>
      <c r="J301" s="59">
        <f>SUM(B301:I301)</f>
        <v>93000</v>
      </c>
    </row>
    <row r="302" spans="1:10" ht="16.5" customHeight="1">
      <c r="A302" s="429" t="s">
        <v>32</v>
      </c>
      <c r="B302" s="141"/>
      <c r="C302" s="425"/>
      <c r="D302" s="371">
        <v>2511</v>
      </c>
      <c r="E302" s="371"/>
      <c r="F302" s="371"/>
      <c r="G302" s="371"/>
      <c r="H302" s="371"/>
      <c r="I302" s="371"/>
      <c r="J302" s="389">
        <f>SUM(B302:I302)</f>
        <v>2511</v>
      </c>
    </row>
    <row r="303" spans="1:10" ht="16.5" customHeight="1">
      <c r="A303" s="430" t="s">
        <v>33</v>
      </c>
      <c r="B303" s="277"/>
      <c r="C303" s="148"/>
      <c r="D303" s="367"/>
      <c r="E303" s="367"/>
      <c r="F303" s="367"/>
      <c r="G303" s="367"/>
      <c r="H303" s="367"/>
      <c r="I303" s="367"/>
      <c r="J303" s="390">
        <f>SUM(B303:I303)</f>
        <v>0</v>
      </c>
    </row>
    <row r="304" spans="1:10" ht="16.5" customHeight="1" thickBot="1">
      <c r="A304" s="431" t="s">
        <v>122</v>
      </c>
      <c r="B304" s="282"/>
      <c r="C304" s="426"/>
      <c r="D304" s="392"/>
      <c r="E304" s="392"/>
      <c r="F304" s="392"/>
      <c r="G304" s="392"/>
      <c r="H304" s="392"/>
      <c r="I304" s="392"/>
      <c r="J304" s="393">
        <f>SUM(B304:I304)</f>
        <v>0</v>
      </c>
    </row>
    <row r="305" spans="1:10" ht="22.5" customHeight="1" thickBot="1">
      <c r="A305" s="432" t="s">
        <v>1002</v>
      </c>
      <c r="B305" s="436">
        <f t="shared" ref="B305:I305" si="21">IFERROR(B301+B302-B303+B304,"CHYBA")</f>
        <v>0</v>
      </c>
      <c r="C305" s="398">
        <f t="shared" si="21"/>
        <v>0</v>
      </c>
      <c r="D305" s="58">
        <f t="shared" si="21"/>
        <v>95511</v>
      </c>
      <c r="E305" s="58">
        <f t="shared" si="21"/>
        <v>0</v>
      </c>
      <c r="F305" s="58">
        <f t="shared" si="21"/>
        <v>0</v>
      </c>
      <c r="G305" s="58">
        <f t="shared" si="21"/>
        <v>0</v>
      </c>
      <c r="H305" s="58">
        <f t="shared" si="21"/>
        <v>0</v>
      </c>
      <c r="I305" s="58">
        <f t="shared" si="21"/>
        <v>0</v>
      </c>
      <c r="J305" s="59">
        <f>SUM(B305:I305)</f>
        <v>95511</v>
      </c>
    </row>
    <row r="306" spans="1:10" ht="16.5" customHeight="1" thickBot="1">
      <c r="A306" s="468" t="s">
        <v>124</v>
      </c>
      <c r="B306" s="469"/>
      <c r="C306" s="469"/>
      <c r="D306" s="469"/>
      <c r="E306" s="469"/>
      <c r="F306" s="469"/>
      <c r="G306" s="469"/>
      <c r="H306" s="469"/>
      <c r="I306" s="469"/>
      <c r="J306" s="470"/>
    </row>
    <row r="307" spans="1:10" ht="22.5" customHeight="1" thickBot="1">
      <c r="A307" s="428" t="s">
        <v>999</v>
      </c>
      <c r="B307" s="435"/>
      <c r="C307" s="434"/>
      <c r="D307" s="396">
        <v>65944</v>
      </c>
      <c r="E307" s="396"/>
      <c r="F307" s="396"/>
      <c r="G307" s="396"/>
      <c r="H307" s="396"/>
      <c r="I307" s="396"/>
      <c r="J307" s="59">
        <f>SUM(B307:I307)</f>
        <v>65944</v>
      </c>
    </row>
    <row r="308" spans="1:10" ht="16.5" customHeight="1">
      <c r="A308" s="429" t="s">
        <v>32</v>
      </c>
      <c r="B308" s="141"/>
      <c r="C308" s="425"/>
      <c r="D308" s="371">
        <v>8246</v>
      </c>
      <c r="E308" s="371"/>
      <c r="F308" s="371"/>
      <c r="G308" s="371"/>
      <c r="H308" s="371"/>
      <c r="I308" s="371"/>
      <c r="J308" s="389">
        <f>SUM(B308:I308)</f>
        <v>8246</v>
      </c>
    </row>
    <row r="309" spans="1:10" ht="16.5" customHeight="1">
      <c r="A309" s="430" t="s">
        <v>33</v>
      </c>
      <c r="B309" s="277"/>
      <c r="C309" s="148"/>
      <c r="D309" s="367"/>
      <c r="E309" s="367"/>
      <c r="F309" s="367"/>
      <c r="G309" s="367"/>
      <c r="H309" s="367"/>
      <c r="I309" s="367"/>
      <c r="J309" s="390">
        <f>SUM(B309:I309)</f>
        <v>0</v>
      </c>
    </row>
    <row r="310" spans="1:10" ht="16.5" customHeight="1" thickBot="1">
      <c r="A310" s="431" t="s">
        <v>122</v>
      </c>
      <c r="B310" s="437"/>
      <c r="C310" s="426"/>
      <c r="D310" s="392"/>
      <c r="E310" s="392"/>
      <c r="F310" s="392"/>
      <c r="G310" s="392"/>
      <c r="H310" s="392"/>
      <c r="I310" s="392"/>
      <c r="J310" s="393">
        <f>SUM(B310:I310)</f>
        <v>0</v>
      </c>
    </row>
    <row r="311" spans="1:10" ht="22.5" customHeight="1" thickBot="1">
      <c r="A311" s="432" t="s">
        <v>1002</v>
      </c>
      <c r="B311" s="436">
        <f t="shared" ref="B311:I311" si="22">IFERROR(B307+B308-B309+B310,"CHYBA")</f>
        <v>0</v>
      </c>
      <c r="C311" s="398">
        <f t="shared" si="22"/>
        <v>0</v>
      </c>
      <c r="D311" s="58">
        <f t="shared" si="22"/>
        <v>74190</v>
      </c>
      <c r="E311" s="58">
        <f t="shared" si="22"/>
        <v>0</v>
      </c>
      <c r="F311" s="58">
        <f t="shared" si="22"/>
        <v>0</v>
      </c>
      <c r="G311" s="58">
        <f t="shared" si="22"/>
        <v>0</v>
      </c>
      <c r="H311" s="58">
        <f t="shared" si="22"/>
        <v>0</v>
      </c>
      <c r="I311" s="58">
        <f t="shared" si="22"/>
        <v>0</v>
      </c>
      <c r="J311" s="59">
        <f>SUM(B311:I311)</f>
        <v>74190</v>
      </c>
    </row>
    <row r="312" spans="1:10" ht="16.5" customHeight="1" thickBot="1">
      <c r="A312" s="468" t="s">
        <v>125</v>
      </c>
      <c r="B312" s="469"/>
      <c r="C312" s="469"/>
      <c r="D312" s="469"/>
      <c r="E312" s="469"/>
      <c r="F312" s="469"/>
      <c r="G312" s="469"/>
      <c r="H312" s="469"/>
      <c r="I312" s="469"/>
      <c r="J312" s="470"/>
    </row>
    <row r="313" spans="1:10" ht="22.5" customHeight="1" thickBot="1">
      <c r="A313" s="428" t="s">
        <v>999</v>
      </c>
      <c r="B313" s="435"/>
      <c r="C313" s="434"/>
      <c r="D313" s="396"/>
      <c r="E313" s="396"/>
      <c r="F313" s="396"/>
      <c r="G313" s="396"/>
      <c r="H313" s="396"/>
      <c r="I313" s="396"/>
      <c r="J313" s="59">
        <f>SUM(B313:I313)</f>
        <v>0</v>
      </c>
    </row>
    <row r="314" spans="1:10" ht="16.5" customHeight="1">
      <c r="A314" s="429" t="s">
        <v>32</v>
      </c>
      <c r="B314" s="141"/>
      <c r="C314" s="425"/>
      <c r="D314" s="386"/>
      <c r="E314" s="386"/>
      <c r="F314" s="386"/>
      <c r="G314" s="386"/>
      <c r="H314" s="386"/>
      <c r="I314" s="386"/>
      <c r="J314" s="389">
        <f>SUM(B314:I314)</f>
        <v>0</v>
      </c>
    </row>
    <row r="315" spans="1:10" ht="16.5" customHeight="1">
      <c r="A315" s="430" t="s">
        <v>33</v>
      </c>
      <c r="B315" s="277"/>
      <c r="C315" s="148"/>
      <c r="D315" s="382"/>
      <c r="E315" s="382"/>
      <c r="F315" s="382"/>
      <c r="G315" s="382"/>
      <c r="H315" s="382"/>
      <c r="I315" s="382"/>
      <c r="J315" s="390">
        <f>SUM(B315:I315)</f>
        <v>0</v>
      </c>
    </row>
    <row r="316" spans="1:10" ht="16.5" customHeight="1" thickBot="1">
      <c r="A316" s="431" t="s">
        <v>122</v>
      </c>
      <c r="B316" s="437"/>
      <c r="C316" s="426"/>
      <c r="D316" s="392"/>
      <c r="E316" s="392"/>
      <c r="F316" s="392"/>
      <c r="G316" s="392"/>
      <c r="H316" s="392"/>
      <c r="I316" s="392"/>
      <c r="J316" s="393">
        <f>SUM(B316:I316)</f>
        <v>0</v>
      </c>
    </row>
    <row r="317" spans="1:10" ht="22.5" customHeight="1" thickBot="1">
      <c r="A317" s="432" t="s">
        <v>1002</v>
      </c>
      <c r="B317" s="436">
        <f t="shared" ref="B317:I317" si="23">IFERROR(B313+B314-B315+B316,"CHYBA")</f>
        <v>0</v>
      </c>
      <c r="C317" s="398">
        <f t="shared" si="23"/>
        <v>0</v>
      </c>
      <c r="D317" s="58">
        <f t="shared" si="23"/>
        <v>0</v>
      </c>
      <c r="E317" s="58">
        <f t="shared" si="23"/>
        <v>0</v>
      </c>
      <c r="F317" s="58">
        <f t="shared" si="23"/>
        <v>0</v>
      </c>
      <c r="G317" s="58">
        <f t="shared" si="23"/>
        <v>0</v>
      </c>
      <c r="H317" s="58">
        <f t="shared" si="23"/>
        <v>0</v>
      </c>
      <c r="I317" s="58">
        <f t="shared" si="23"/>
        <v>0</v>
      </c>
      <c r="J317" s="59">
        <f>SUM(B317:I317)</f>
        <v>0</v>
      </c>
    </row>
    <row r="318" spans="1:10" ht="16.5" customHeight="1" thickBot="1">
      <c r="A318" s="468" t="s">
        <v>126</v>
      </c>
      <c r="B318" s="469"/>
      <c r="C318" s="469"/>
      <c r="D318" s="469"/>
      <c r="E318" s="469"/>
      <c r="F318" s="469"/>
      <c r="G318" s="469"/>
      <c r="H318" s="469"/>
      <c r="I318" s="469"/>
      <c r="J318" s="470"/>
    </row>
    <row r="319" spans="1:10" ht="22.5" customHeight="1" thickBot="1">
      <c r="A319" s="428" t="s">
        <v>999</v>
      </c>
      <c r="B319" s="436">
        <f>B301-B307-B313</f>
        <v>0</v>
      </c>
      <c r="C319" s="398">
        <f>C301-C307-C313</f>
        <v>0</v>
      </c>
      <c r="D319" s="58">
        <f t="shared" ref="D319:J319" si="24">D301-D307-D313</f>
        <v>27056</v>
      </c>
      <c r="E319" s="58">
        <f t="shared" si="24"/>
        <v>0</v>
      </c>
      <c r="F319" s="58">
        <f t="shared" si="24"/>
        <v>0</v>
      </c>
      <c r="G319" s="58">
        <f>G301-G307-G313</f>
        <v>0</v>
      </c>
      <c r="H319" s="58">
        <f t="shared" si="24"/>
        <v>0</v>
      </c>
      <c r="I319" s="58">
        <f t="shared" si="24"/>
        <v>0</v>
      </c>
      <c r="J319" s="59">
        <f t="shared" si="24"/>
        <v>27056</v>
      </c>
    </row>
    <row r="320" spans="1:10" ht="22.5" customHeight="1" thickBot="1">
      <c r="A320" s="433" t="s">
        <v>1002</v>
      </c>
      <c r="B320" s="143">
        <f>B305-B311-B317</f>
        <v>0</v>
      </c>
      <c r="C320" s="427">
        <f t="shared" ref="C320:J320" si="25">C305-C311-C317</f>
        <v>0</v>
      </c>
      <c r="D320" s="375">
        <f t="shared" si="25"/>
        <v>21321</v>
      </c>
      <c r="E320" s="375">
        <f t="shared" si="25"/>
        <v>0</v>
      </c>
      <c r="F320" s="375">
        <f t="shared" si="25"/>
        <v>0</v>
      </c>
      <c r="G320" s="375">
        <f t="shared" si="25"/>
        <v>0</v>
      </c>
      <c r="H320" s="375">
        <f t="shared" si="25"/>
        <v>0</v>
      </c>
      <c r="I320" s="375">
        <f t="shared" si="25"/>
        <v>0</v>
      </c>
      <c r="J320" s="62">
        <f t="shared" si="25"/>
        <v>21321</v>
      </c>
    </row>
    <row r="321" spans="1:10" ht="16.5" customHeight="1" thickTop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</row>
    <row r="322" spans="1:10" ht="16.5" customHeigh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</row>
    <row r="323" spans="1:10" ht="16.5" customHeight="1">
      <c r="A323" s="454" t="s">
        <v>729</v>
      </c>
      <c r="B323" s="454"/>
      <c r="C323" s="454"/>
      <c r="D323" s="454"/>
      <c r="E323" s="454"/>
      <c r="F323" s="454"/>
      <c r="G323" s="454"/>
      <c r="H323" s="454"/>
      <c r="I323" s="454"/>
      <c r="J323" s="454"/>
    </row>
    <row r="324" spans="1:10" ht="16.5" customHeight="1">
      <c r="A324" s="455"/>
      <c r="B324" s="1421"/>
      <c r="C324" s="1421"/>
      <c r="D324" s="1421"/>
      <c r="E324" s="1421"/>
      <c r="F324" s="1421"/>
      <c r="G324" s="1421"/>
      <c r="H324" s="1421"/>
      <c r="I324" s="1421"/>
      <c r="J324" s="1421"/>
    </row>
    <row r="325" spans="1:10" ht="16.5" customHeight="1">
      <c r="A325" s="1421"/>
      <c r="B325" s="1421"/>
      <c r="C325" s="1421"/>
      <c r="D325" s="1421"/>
      <c r="E325" s="1421"/>
      <c r="F325" s="1421"/>
      <c r="G325" s="1421"/>
      <c r="H325" s="1421"/>
      <c r="I325" s="1421"/>
      <c r="J325" s="1421"/>
    </row>
    <row r="326" spans="1:10" ht="16.5" customHeight="1">
      <c r="A326" s="1421"/>
      <c r="B326" s="1421"/>
      <c r="C326" s="1421"/>
      <c r="D326" s="1421"/>
      <c r="E326" s="1421"/>
      <c r="F326" s="1421"/>
      <c r="G326" s="1421"/>
      <c r="H326" s="1421"/>
      <c r="I326" s="1421"/>
      <c r="J326" s="1421"/>
    </row>
    <row r="327" spans="1:10" ht="16.5" customHeight="1">
      <c r="A327" s="1421"/>
      <c r="B327" s="1421"/>
      <c r="C327" s="1421"/>
      <c r="D327" s="1421"/>
      <c r="E327" s="1421"/>
      <c r="F327" s="1421"/>
      <c r="G327" s="1421"/>
      <c r="H327" s="1421"/>
      <c r="I327" s="1421"/>
      <c r="J327" s="1421"/>
    </row>
    <row r="328" spans="1:10" ht="16.5" customHeight="1">
      <c r="A328" s="1421"/>
      <c r="B328" s="1421"/>
      <c r="C328" s="1421"/>
      <c r="D328" s="1421"/>
      <c r="E328" s="1421"/>
      <c r="F328" s="1421"/>
      <c r="G328" s="1421"/>
      <c r="H328" s="1421"/>
      <c r="I328" s="1421"/>
      <c r="J328" s="1421"/>
    </row>
    <row r="329" spans="1:10" ht="16.5" customHeight="1">
      <c r="A329" s="1421"/>
      <c r="B329" s="1421"/>
      <c r="C329" s="1421"/>
      <c r="D329" s="1421"/>
      <c r="E329" s="1421"/>
      <c r="F329" s="1421"/>
      <c r="G329" s="1421"/>
      <c r="H329" s="1421"/>
      <c r="I329" s="1421"/>
      <c r="J329" s="1421"/>
    </row>
    <row r="330" spans="1:10" ht="16.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1:10" ht="16.5" customHeight="1">
      <c r="A331" s="79" t="s">
        <v>744</v>
      </c>
      <c r="B331" s="916" t="s">
        <v>748</v>
      </c>
      <c r="C331" s="916"/>
      <c r="D331" s="916"/>
      <c r="E331" s="916"/>
      <c r="F331" s="916"/>
      <c r="G331" s="916"/>
      <c r="H331" s="916"/>
      <c r="I331" s="916"/>
      <c r="J331" s="916"/>
    </row>
    <row r="332" spans="1:10" ht="16.5" customHeight="1" thickBo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</row>
    <row r="333" spans="1:10" ht="16.5" customHeight="1" thickTop="1" thickBot="1">
      <c r="A333" s="1712" t="s">
        <v>129</v>
      </c>
      <c r="B333" s="1704"/>
      <c r="C333" s="1704"/>
      <c r="D333" s="1704"/>
      <c r="E333" s="1704"/>
      <c r="F333" s="682"/>
      <c r="G333" s="761" t="s">
        <v>128</v>
      </c>
      <c r="H333" s="1704"/>
      <c r="I333" s="1704"/>
      <c r="J333" s="1705"/>
    </row>
    <row r="334" spans="1:10" ht="16.5" customHeight="1" thickTop="1">
      <c r="A334" s="1706" t="s">
        <v>780</v>
      </c>
      <c r="B334" s="1707"/>
      <c r="C334" s="1707"/>
      <c r="D334" s="1707"/>
      <c r="E334" s="1707"/>
      <c r="F334" s="1708"/>
      <c r="G334" s="1709"/>
      <c r="H334" s="1710"/>
      <c r="I334" s="1710"/>
      <c r="J334" s="1711"/>
    </row>
    <row r="335" spans="1:10" ht="16.5" customHeight="1" thickBot="1">
      <c r="A335" s="1760" t="s">
        <v>781</v>
      </c>
      <c r="B335" s="1761"/>
      <c r="C335" s="1761"/>
      <c r="D335" s="1761"/>
      <c r="E335" s="1761"/>
      <c r="F335" s="1762"/>
      <c r="G335" s="1763"/>
      <c r="H335" s="1764"/>
      <c r="I335" s="1764"/>
      <c r="J335" s="1765"/>
    </row>
    <row r="336" spans="1:10" ht="16.5" customHeight="1" thickTop="1">
      <c r="A336" s="46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 ht="16.5" customHeight="1">
      <c r="A337" s="46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 ht="16.5" customHeight="1">
      <c r="A338" s="6" t="s">
        <v>130</v>
      </c>
      <c r="B338" s="2001" t="s">
        <v>867</v>
      </c>
      <c r="C338" s="2001"/>
      <c r="D338" s="2001"/>
      <c r="E338" s="2001"/>
      <c r="F338" s="2001"/>
      <c r="G338" s="2001"/>
      <c r="H338" s="2001"/>
      <c r="I338" s="2001"/>
      <c r="J338" s="2001"/>
    </row>
    <row r="339" spans="1:10" ht="16.5" customHeight="1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</row>
    <row r="340" spans="1:10" ht="31.5" customHeight="1" thickTop="1" thickBot="1">
      <c r="A340" s="1782" t="s">
        <v>131</v>
      </c>
      <c r="B340" s="1783"/>
      <c r="C340" s="1783"/>
      <c r="D340" s="1784"/>
      <c r="E340" s="1841" t="s">
        <v>727</v>
      </c>
      <c r="F340" s="1783"/>
      <c r="G340" s="1783"/>
      <c r="H340" s="1783" t="s">
        <v>132</v>
      </c>
      <c r="I340" s="1783"/>
      <c r="J340" s="2300"/>
    </row>
    <row r="341" spans="1:10" ht="16.5" customHeight="1" thickTop="1">
      <c r="A341" s="1785"/>
      <c r="B341" s="1786"/>
      <c r="C341" s="1786"/>
      <c r="D341" s="1787"/>
      <c r="E341" s="1788"/>
      <c r="F341" s="1789"/>
      <c r="G341" s="1789"/>
      <c r="H341" s="1999"/>
      <c r="I341" s="1999"/>
      <c r="J341" s="2000"/>
    </row>
    <row r="342" spans="1:10" ht="16.5" customHeight="1">
      <c r="A342" s="1717"/>
      <c r="B342" s="1718"/>
      <c r="C342" s="1718"/>
      <c r="D342" s="1719"/>
      <c r="E342" s="1713"/>
      <c r="F342" s="1714"/>
      <c r="G342" s="1714"/>
      <c r="H342" s="1720"/>
      <c r="I342" s="1720"/>
      <c r="J342" s="1721"/>
    </row>
    <row r="343" spans="1:10" ht="16.5" customHeight="1">
      <c r="A343" s="1717"/>
      <c r="B343" s="1718"/>
      <c r="C343" s="1718"/>
      <c r="D343" s="1719"/>
      <c r="E343" s="1713"/>
      <c r="F343" s="1714"/>
      <c r="G343" s="1714"/>
      <c r="H343" s="1720"/>
      <c r="I343" s="1720"/>
      <c r="J343" s="1721"/>
    </row>
    <row r="344" spans="1:10" ht="16.5" customHeight="1">
      <c r="A344" s="1717"/>
      <c r="B344" s="1718"/>
      <c r="C344" s="1718"/>
      <c r="D344" s="1719"/>
      <c r="E344" s="1713"/>
      <c r="F344" s="1714"/>
      <c r="G344" s="1714"/>
      <c r="H344" s="1720"/>
      <c r="I344" s="1720"/>
      <c r="J344" s="1721"/>
    </row>
    <row r="345" spans="1:10" ht="16.5" customHeight="1">
      <c r="A345" s="1717"/>
      <c r="B345" s="1718"/>
      <c r="C345" s="1718"/>
      <c r="D345" s="1719"/>
      <c r="E345" s="1713"/>
      <c r="F345" s="1714"/>
      <c r="G345" s="1714"/>
      <c r="H345" s="1720"/>
      <c r="I345" s="1720"/>
      <c r="J345" s="1721"/>
    </row>
    <row r="346" spans="1:10" ht="16.5" customHeight="1" thickBot="1">
      <c r="A346" s="1845"/>
      <c r="B346" s="1846"/>
      <c r="C346" s="1846"/>
      <c r="D346" s="1847"/>
      <c r="E346" s="1997"/>
      <c r="F346" s="1998"/>
      <c r="G346" s="1998"/>
      <c r="H346" s="2051"/>
      <c r="I346" s="2051"/>
      <c r="J346" s="2052"/>
    </row>
    <row r="347" spans="1:10" ht="16.5" customHeight="1" thickTop="1">
      <c r="A347" s="5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ht="16.5" customHeight="1">
      <c r="A348" s="5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ht="48" customHeight="1">
      <c r="A349" s="9" t="s">
        <v>133</v>
      </c>
      <c r="B349" s="1722" t="s">
        <v>868</v>
      </c>
      <c r="C349" s="1722"/>
      <c r="D349" s="1722"/>
      <c r="E349" s="1722"/>
      <c r="F349" s="1722"/>
      <c r="G349" s="1722"/>
      <c r="H349" s="1722"/>
      <c r="I349" s="1722"/>
      <c r="J349" s="1722"/>
    </row>
    <row r="350" spans="1:10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</row>
    <row r="351" spans="1:10" ht="15.75" thickTop="1">
      <c r="A351" s="1750" t="s">
        <v>23</v>
      </c>
      <c r="B351" s="1751"/>
      <c r="C351" s="1751"/>
      <c r="D351" s="2061"/>
      <c r="E351" s="2059" t="s">
        <v>29</v>
      </c>
      <c r="F351" s="1751"/>
      <c r="G351" s="1751"/>
      <c r="H351" s="1751"/>
      <c r="I351" s="1751"/>
      <c r="J351" s="1754"/>
    </row>
    <row r="352" spans="1:10" ht="15.75" thickBot="1">
      <c r="A352" s="1752"/>
      <c r="B352" s="1753"/>
      <c r="C352" s="1753"/>
      <c r="D352" s="2062"/>
      <c r="E352" s="2060" t="s">
        <v>134</v>
      </c>
      <c r="F352" s="1753"/>
      <c r="G352" s="1753"/>
      <c r="H352" s="1753" t="s">
        <v>135</v>
      </c>
      <c r="I352" s="1753"/>
      <c r="J352" s="1755"/>
    </row>
    <row r="353" spans="1:256" ht="15.75" thickTop="1">
      <c r="A353" s="1724"/>
      <c r="B353" s="1725"/>
      <c r="C353" s="1725"/>
      <c r="D353" s="2022"/>
      <c r="E353" s="1729"/>
      <c r="F353" s="1715"/>
      <c r="G353" s="1715"/>
      <c r="H353" s="1715"/>
      <c r="I353" s="1715"/>
      <c r="J353" s="1716"/>
    </row>
    <row r="354" spans="1:256" ht="15">
      <c r="A354" s="1790"/>
      <c r="B354" s="1791"/>
      <c r="C354" s="1791"/>
      <c r="D354" s="1792"/>
      <c r="E354" s="1756"/>
      <c r="F354" s="1757"/>
      <c r="G354" s="1757"/>
      <c r="H354" s="1757"/>
      <c r="I354" s="1757"/>
      <c r="J354" s="1759"/>
    </row>
    <row r="355" spans="1:256" ht="15">
      <c r="A355" s="1790"/>
      <c r="B355" s="1791"/>
      <c r="C355" s="1791"/>
      <c r="D355" s="1792"/>
      <c r="E355" s="1756"/>
      <c r="F355" s="1757"/>
      <c r="G355" s="1757"/>
      <c r="H355" s="1757"/>
      <c r="I355" s="1757"/>
      <c r="J355" s="1759"/>
    </row>
    <row r="356" spans="1:256" ht="15.75" thickBot="1">
      <c r="A356" s="1726"/>
      <c r="B356" s="1727"/>
      <c r="C356" s="1727"/>
      <c r="D356" s="1728"/>
      <c r="E356" s="1758"/>
      <c r="F356" s="1748"/>
      <c r="G356" s="1748"/>
      <c r="H356" s="1748"/>
      <c r="I356" s="1748"/>
      <c r="J356" s="1749"/>
    </row>
    <row r="357" spans="1:256" ht="15.75" thickTop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  <c r="DK357" s="44"/>
      <c r="DL357" s="44"/>
      <c r="DM357" s="44"/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  <c r="FW357" s="44"/>
      <c r="FX357" s="44"/>
      <c r="FY357" s="44"/>
      <c r="FZ357" s="44"/>
      <c r="GA357" s="44"/>
      <c r="GB357" s="44"/>
      <c r="GC357" s="44"/>
      <c r="GD357" s="44"/>
      <c r="GE357" s="44"/>
      <c r="GF357" s="44"/>
      <c r="GG357" s="44"/>
      <c r="GH357" s="44"/>
      <c r="GI357" s="44"/>
      <c r="GJ357" s="44"/>
      <c r="GK357" s="44"/>
      <c r="GL357" s="44"/>
      <c r="GM357" s="44"/>
      <c r="GN357" s="44"/>
      <c r="GO357" s="44"/>
      <c r="GP357" s="44"/>
      <c r="GQ357" s="44"/>
      <c r="GR357" s="44"/>
      <c r="GS357" s="44"/>
      <c r="GT357" s="44"/>
      <c r="GU357" s="44"/>
      <c r="GV357" s="44"/>
      <c r="GW357" s="44"/>
      <c r="GX357" s="44"/>
      <c r="GY357" s="44"/>
      <c r="GZ357" s="44"/>
      <c r="HA357" s="44"/>
      <c r="HB357" s="44"/>
      <c r="HC357" s="44"/>
      <c r="HD357" s="44"/>
      <c r="HE357" s="44"/>
      <c r="HF357" s="44"/>
      <c r="HG357" s="44"/>
      <c r="HH357" s="44"/>
      <c r="HI357" s="44"/>
      <c r="HJ357" s="44"/>
      <c r="HK357" s="44"/>
      <c r="HL357" s="44"/>
      <c r="HM357" s="44"/>
      <c r="HN357" s="44"/>
      <c r="HO357" s="44"/>
      <c r="HP357" s="44"/>
      <c r="HQ357" s="44"/>
      <c r="HR357" s="44"/>
      <c r="HS357" s="44"/>
      <c r="HT357" s="44"/>
      <c r="HU357" s="44"/>
      <c r="HV357" s="44"/>
      <c r="HW357" s="44"/>
      <c r="HX357" s="44"/>
      <c r="HY357" s="44"/>
      <c r="HZ357" s="44"/>
      <c r="IA357" s="44"/>
      <c r="IB357" s="44"/>
      <c r="IC357" s="44"/>
      <c r="ID357" s="44"/>
      <c r="IE357" s="44"/>
      <c r="IF357" s="44"/>
      <c r="IG357" s="44"/>
      <c r="IH357" s="44"/>
      <c r="II357" s="44"/>
      <c r="IJ357" s="44"/>
      <c r="IK357" s="44"/>
      <c r="IL357" s="44"/>
      <c r="IM357" s="44"/>
      <c r="IN357" s="44"/>
      <c r="IO357" s="44"/>
      <c r="IP357" s="44"/>
      <c r="IQ357" s="44"/>
      <c r="IR357" s="44"/>
      <c r="IS357" s="44"/>
      <c r="IT357" s="44"/>
      <c r="IU357" s="44"/>
      <c r="IV357" s="44"/>
    </row>
    <row r="358" spans="1:256" ht="15" customHeight="1">
      <c r="A358" s="9" t="s">
        <v>136</v>
      </c>
      <c r="B358" s="1722" t="s">
        <v>869</v>
      </c>
      <c r="C358" s="1722"/>
      <c r="D358" s="1722"/>
      <c r="E358" s="1722"/>
      <c r="F358" s="1722"/>
      <c r="G358" s="1722"/>
      <c r="H358" s="1722"/>
      <c r="I358" s="1722"/>
      <c r="J358" s="1722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  <c r="DK358" s="44"/>
      <c r="DL358" s="44"/>
      <c r="DM358" s="44"/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  <c r="FW358" s="44"/>
      <c r="FX358" s="44"/>
      <c r="FY358" s="44"/>
      <c r="FZ358" s="44"/>
      <c r="GA358" s="44"/>
      <c r="GB358" s="44"/>
      <c r="GC358" s="44"/>
      <c r="GD358" s="44"/>
      <c r="GE358" s="44"/>
      <c r="GF358" s="44"/>
      <c r="GG358" s="44"/>
      <c r="GH358" s="44"/>
      <c r="GI358" s="44"/>
      <c r="GJ358" s="44"/>
      <c r="GK358" s="44"/>
      <c r="GL358" s="44"/>
      <c r="GM358" s="44"/>
      <c r="GN358" s="44"/>
      <c r="GO358" s="44"/>
      <c r="GP358" s="44"/>
      <c r="GQ358" s="44"/>
      <c r="GR358" s="44"/>
      <c r="GS358" s="44"/>
      <c r="GT358" s="44"/>
      <c r="GU358" s="44"/>
      <c r="GV358" s="44"/>
      <c r="GW358" s="44"/>
      <c r="GX358" s="44"/>
      <c r="GY358" s="44"/>
      <c r="GZ358" s="44"/>
      <c r="HA358" s="44"/>
      <c r="HB358" s="44"/>
      <c r="HC358" s="44"/>
      <c r="HD358" s="44"/>
      <c r="HE358" s="44"/>
      <c r="HF358" s="44"/>
      <c r="HG358" s="44"/>
      <c r="HH358" s="44"/>
      <c r="HI358" s="44"/>
      <c r="HJ358" s="44"/>
      <c r="HK358" s="44"/>
      <c r="HL358" s="44"/>
      <c r="HM358" s="44"/>
      <c r="HN358" s="44"/>
      <c r="HO358" s="44"/>
      <c r="HP358" s="44"/>
      <c r="HQ358" s="44"/>
      <c r="HR358" s="44"/>
      <c r="HS358" s="44"/>
      <c r="HT358" s="44"/>
      <c r="HU358" s="44"/>
      <c r="HV358" s="44"/>
      <c r="HW358" s="44"/>
      <c r="HX358" s="44"/>
      <c r="HY358" s="44"/>
      <c r="HZ358" s="44"/>
      <c r="IA358" s="44"/>
      <c r="IB358" s="44"/>
      <c r="IC358" s="44"/>
      <c r="ID358" s="44"/>
      <c r="IE358" s="44"/>
      <c r="IF358" s="44"/>
      <c r="IG358" s="44"/>
      <c r="IH358" s="44"/>
      <c r="II358" s="44"/>
      <c r="IJ358" s="44"/>
      <c r="IK358" s="44"/>
      <c r="IL358" s="44"/>
      <c r="IM358" s="44"/>
      <c r="IN358" s="44"/>
      <c r="IO358" s="44"/>
      <c r="IP358" s="44"/>
      <c r="IQ358" s="44"/>
      <c r="IR358" s="44"/>
      <c r="IS358" s="44"/>
      <c r="IT358" s="44"/>
      <c r="IU358" s="44"/>
      <c r="IV358" s="44"/>
    </row>
    <row r="359" spans="1:256" ht="30" customHeight="1">
      <c r="A359" s="8"/>
      <c r="B359" s="1722"/>
      <c r="C359" s="1722"/>
      <c r="D359" s="1722"/>
      <c r="E359" s="1722"/>
      <c r="F359" s="1722"/>
      <c r="G359" s="1722"/>
      <c r="H359" s="1722"/>
      <c r="I359" s="1722"/>
      <c r="J359" s="1722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  <c r="DK359" s="44"/>
      <c r="DL359" s="44"/>
      <c r="DM359" s="44"/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  <c r="FW359" s="44"/>
      <c r="FX359" s="44"/>
      <c r="FY359" s="44"/>
      <c r="FZ359" s="44"/>
      <c r="GA359" s="44"/>
      <c r="GB359" s="44"/>
      <c r="GC359" s="44"/>
      <c r="GD359" s="44"/>
      <c r="GE359" s="44"/>
      <c r="GF359" s="44"/>
      <c r="GG359" s="44"/>
      <c r="GH359" s="44"/>
      <c r="GI359" s="44"/>
      <c r="GJ359" s="44"/>
      <c r="GK359" s="44"/>
      <c r="GL359" s="44"/>
      <c r="GM359" s="44"/>
      <c r="GN359" s="44"/>
      <c r="GO359" s="44"/>
      <c r="GP359" s="44"/>
      <c r="GQ359" s="44"/>
      <c r="GR359" s="44"/>
      <c r="GS359" s="44"/>
      <c r="GT359" s="44"/>
      <c r="GU359" s="44"/>
      <c r="GV359" s="44"/>
      <c r="GW359" s="44"/>
      <c r="GX359" s="44"/>
      <c r="GY359" s="44"/>
      <c r="GZ359" s="44"/>
      <c r="HA359" s="44"/>
      <c r="HB359" s="44"/>
      <c r="HC359" s="44"/>
      <c r="HD359" s="44"/>
      <c r="HE359" s="44"/>
      <c r="HF359" s="44"/>
      <c r="HG359" s="44"/>
      <c r="HH359" s="44"/>
      <c r="HI359" s="44"/>
      <c r="HJ359" s="44"/>
      <c r="HK359" s="44"/>
      <c r="HL359" s="44"/>
      <c r="HM359" s="44"/>
      <c r="HN359" s="44"/>
      <c r="HO359" s="44"/>
      <c r="HP359" s="44"/>
      <c r="HQ359" s="44"/>
      <c r="HR359" s="44"/>
      <c r="HS359" s="44"/>
      <c r="HT359" s="44"/>
      <c r="HU359" s="44"/>
      <c r="HV359" s="44"/>
      <c r="HW359" s="44"/>
      <c r="HX359" s="44"/>
      <c r="HY359" s="44"/>
      <c r="HZ359" s="44"/>
      <c r="IA359" s="44"/>
      <c r="IB359" s="44"/>
      <c r="IC359" s="44"/>
      <c r="ID359" s="44"/>
      <c r="IE359" s="44"/>
      <c r="IF359" s="44"/>
      <c r="IG359" s="44"/>
      <c r="IH359" s="44"/>
      <c r="II359" s="44"/>
      <c r="IJ359" s="44"/>
      <c r="IK359" s="44"/>
      <c r="IL359" s="44"/>
      <c r="IM359" s="44"/>
      <c r="IN359" s="44"/>
      <c r="IO359" s="44"/>
      <c r="IP359" s="44"/>
      <c r="IQ359" s="44"/>
      <c r="IR359" s="44"/>
      <c r="IS359" s="44"/>
      <c r="IT359" s="44"/>
      <c r="IU359" s="44"/>
      <c r="IV359" s="44"/>
    </row>
    <row r="360" spans="1:256" ht="15.75" thickBo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.75" thickTop="1">
      <c r="A361" s="1750" t="s">
        <v>23</v>
      </c>
      <c r="B361" s="1751"/>
      <c r="C361" s="1751"/>
      <c r="D361" s="1751"/>
      <c r="E361" s="1751" t="s">
        <v>29</v>
      </c>
      <c r="F361" s="1751"/>
      <c r="G361" s="1751"/>
      <c r="H361" s="1751"/>
      <c r="I361" s="1751"/>
      <c r="J361" s="1754"/>
    </row>
    <row r="362" spans="1:256" ht="15.75" thickBot="1">
      <c r="A362" s="1752"/>
      <c r="B362" s="1753"/>
      <c r="C362" s="1753"/>
      <c r="D362" s="1753"/>
      <c r="E362" s="1753" t="s">
        <v>134</v>
      </c>
      <c r="F362" s="1753"/>
      <c r="G362" s="1753"/>
      <c r="H362" s="1753" t="s">
        <v>135</v>
      </c>
      <c r="I362" s="1753"/>
      <c r="J362" s="1755"/>
    </row>
    <row r="363" spans="1:256" ht="15.75" thickTop="1">
      <c r="A363" s="1724"/>
      <c r="B363" s="1725"/>
      <c r="C363" s="1725"/>
      <c r="D363" s="1725"/>
      <c r="E363" s="1715"/>
      <c r="F363" s="1715"/>
      <c r="G363" s="1715"/>
      <c r="H363" s="1715"/>
      <c r="I363" s="1715"/>
      <c r="J363" s="1716"/>
    </row>
    <row r="364" spans="1:256" ht="15">
      <c r="A364" s="1790"/>
      <c r="B364" s="1791"/>
      <c r="C364" s="1791"/>
      <c r="D364" s="1791"/>
      <c r="E364" s="1757"/>
      <c r="F364" s="1757"/>
      <c r="G364" s="1757"/>
      <c r="H364" s="1757"/>
      <c r="I364" s="1757"/>
      <c r="J364" s="1759"/>
    </row>
    <row r="365" spans="1:256" ht="15">
      <c r="A365" s="1790"/>
      <c r="B365" s="1791"/>
      <c r="C365" s="1791"/>
      <c r="D365" s="1791"/>
      <c r="E365" s="1757"/>
      <c r="F365" s="1757"/>
      <c r="G365" s="1757"/>
      <c r="H365" s="1757"/>
      <c r="I365" s="1757"/>
      <c r="J365" s="1759"/>
    </row>
    <row r="366" spans="1:256" ht="15.75" thickBot="1">
      <c r="A366" s="1726"/>
      <c r="B366" s="1727"/>
      <c r="C366" s="1727"/>
      <c r="D366" s="1727"/>
      <c r="E366" s="1748"/>
      <c r="F366" s="1748"/>
      <c r="G366" s="1748"/>
      <c r="H366" s="1748"/>
      <c r="I366" s="1748"/>
      <c r="J366" s="1749"/>
    </row>
    <row r="367" spans="1:256" ht="15.75" thickTop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  <c r="DK367" s="44"/>
      <c r="DL367" s="44"/>
      <c r="DM367" s="44"/>
      <c r="DN367" s="44"/>
      <c r="DO367" s="44"/>
      <c r="DP367" s="44"/>
      <c r="DQ367" s="44"/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  <c r="FW367" s="44"/>
      <c r="FX367" s="44"/>
      <c r="FY367" s="44"/>
      <c r="FZ367" s="44"/>
      <c r="GA367" s="44"/>
      <c r="GB367" s="44"/>
      <c r="GC367" s="44"/>
      <c r="GD367" s="44"/>
      <c r="GE367" s="44"/>
      <c r="GF367" s="44"/>
      <c r="GG367" s="44"/>
      <c r="GH367" s="44"/>
      <c r="GI367" s="44"/>
      <c r="GJ367" s="44"/>
      <c r="GK367" s="44"/>
      <c r="GL367" s="44"/>
      <c r="GM367" s="44"/>
      <c r="GN367" s="44"/>
      <c r="GO367" s="44"/>
      <c r="GP367" s="44"/>
      <c r="GQ367" s="44"/>
      <c r="GR367" s="44"/>
      <c r="GS367" s="44"/>
      <c r="GT367" s="44"/>
      <c r="GU367" s="44"/>
      <c r="GV367" s="44"/>
      <c r="GW367" s="44"/>
      <c r="GX367" s="44"/>
      <c r="GY367" s="44"/>
      <c r="GZ367" s="44"/>
      <c r="HA367" s="44"/>
      <c r="HB367" s="44"/>
      <c r="HC367" s="44"/>
      <c r="HD367" s="44"/>
      <c r="HE367" s="44"/>
      <c r="HF367" s="44"/>
      <c r="HG367" s="44"/>
      <c r="HH367" s="44"/>
      <c r="HI367" s="44"/>
      <c r="HJ367" s="44"/>
      <c r="HK367" s="44"/>
      <c r="HL367" s="44"/>
      <c r="HM367" s="44"/>
      <c r="HN367" s="44"/>
      <c r="HO367" s="44"/>
      <c r="HP367" s="44"/>
      <c r="HQ367" s="44"/>
      <c r="HR367" s="44"/>
      <c r="HS367" s="44"/>
      <c r="HT367" s="44"/>
      <c r="HU367" s="44"/>
      <c r="HV367" s="44"/>
      <c r="HW367" s="44"/>
      <c r="HX367" s="44"/>
      <c r="HY367" s="44"/>
      <c r="HZ367" s="44"/>
      <c r="IA367" s="44"/>
      <c r="IB367" s="44"/>
      <c r="IC367" s="44"/>
      <c r="ID367" s="44"/>
      <c r="IE367" s="44"/>
      <c r="IF367" s="44"/>
      <c r="IG367" s="44"/>
      <c r="IH367" s="44"/>
      <c r="II367" s="44"/>
      <c r="IJ367" s="44"/>
      <c r="IK367" s="44"/>
      <c r="IL367" s="44"/>
      <c r="IM367" s="44"/>
      <c r="IN367" s="44"/>
      <c r="IO367" s="44"/>
      <c r="IP367" s="44"/>
      <c r="IQ367" s="44"/>
      <c r="IR367" s="44"/>
      <c r="IS367" s="44"/>
      <c r="IT367" s="44"/>
      <c r="IU367" s="44"/>
      <c r="IV367" s="44"/>
    </row>
    <row r="368" spans="1:256" ht="15">
      <c r="A368" s="9" t="s">
        <v>137</v>
      </c>
      <c r="B368" s="1722" t="s">
        <v>870</v>
      </c>
      <c r="C368" s="1722"/>
      <c r="D368" s="1722"/>
      <c r="E368" s="1722"/>
      <c r="F368" s="1722"/>
      <c r="G368" s="1722"/>
      <c r="H368" s="1722"/>
      <c r="I368" s="1722"/>
      <c r="J368" s="1722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  <c r="DK368" s="44"/>
      <c r="DL368" s="44"/>
      <c r="DM368" s="44"/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  <c r="FW368" s="44"/>
      <c r="FX368" s="44"/>
      <c r="FY368" s="44"/>
      <c r="FZ368" s="44"/>
      <c r="GA368" s="44"/>
      <c r="GB368" s="44"/>
      <c r="GC368" s="44"/>
      <c r="GD368" s="44"/>
      <c r="GE368" s="44"/>
      <c r="GF368" s="44"/>
      <c r="GG368" s="44"/>
      <c r="GH368" s="44"/>
      <c r="GI368" s="44"/>
      <c r="GJ368" s="44"/>
      <c r="GK368" s="44"/>
      <c r="GL368" s="44"/>
      <c r="GM368" s="44"/>
      <c r="GN368" s="44"/>
      <c r="GO368" s="44"/>
      <c r="GP368" s="44"/>
      <c r="GQ368" s="44"/>
      <c r="GR368" s="44"/>
      <c r="GS368" s="44"/>
      <c r="GT368" s="44"/>
      <c r="GU368" s="44"/>
      <c r="GV368" s="44"/>
      <c r="GW368" s="44"/>
      <c r="GX368" s="44"/>
      <c r="GY368" s="44"/>
      <c r="GZ368" s="44"/>
      <c r="HA368" s="44"/>
      <c r="HB368" s="44"/>
      <c r="HC368" s="44"/>
      <c r="HD368" s="44"/>
      <c r="HE368" s="44"/>
      <c r="HF368" s="44"/>
      <c r="HG368" s="44"/>
      <c r="HH368" s="44"/>
      <c r="HI368" s="44"/>
      <c r="HJ368" s="44"/>
      <c r="HK368" s="44"/>
      <c r="HL368" s="44"/>
      <c r="HM368" s="44"/>
      <c r="HN368" s="44"/>
      <c r="HO368" s="44"/>
      <c r="HP368" s="44"/>
      <c r="HQ368" s="44"/>
      <c r="HR368" s="44"/>
      <c r="HS368" s="44"/>
      <c r="HT368" s="44"/>
      <c r="HU368" s="44"/>
      <c r="HV368" s="44"/>
      <c r="HW368" s="44"/>
      <c r="HX368" s="44"/>
      <c r="HY368" s="44"/>
      <c r="HZ368" s="44"/>
      <c r="IA368" s="44"/>
      <c r="IB368" s="44"/>
      <c r="IC368" s="44"/>
      <c r="ID368" s="44"/>
      <c r="IE368" s="44"/>
      <c r="IF368" s="44"/>
      <c r="IG368" s="44"/>
      <c r="IH368" s="44"/>
      <c r="II368" s="44"/>
      <c r="IJ368" s="44"/>
      <c r="IK368" s="44"/>
      <c r="IL368" s="44"/>
      <c r="IM368" s="44"/>
      <c r="IN368" s="44"/>
      <c r="IO368" s="44"/>
      <c r="IP368" s="44"/>
      <c r="IQ368" s="44"/>
      <c r="IR368" s="44"/>
      <c r="IS368" s="44"/>
      <c r="IT368" s="44"/>
      <c r="IU368" s="44"/>
      <c r="IV368" s="44"/>
    </row>
    <row r="369" spans="1:256" ht="15.75" thickBo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  <c r="DK369" s="44"/>
      <c r="DL369" s="44"/>
      <c r="DM369" s="44"/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  <c r="FW369" s="44"/>
      <c r="FX369" s="44"/>
      <c r="FY369" s="44"/>
      <c r="FZ369" s="44"/>
      <c r="GA369" s="44"/>
      <c r="GB369" s="44"/>
      <c r="GC369" s="44"/>
      <c r="GD369" s="44"/>
      <c r="GE369" s="44"/>
      <c r="GF369" s="44"/>
      <c r="GG369" s="44"/>
      <c r="GH369" s="44"/>
      <c r="GI369" s="44"/>
      <c r="GJ369" s="44"/>
      <c r="GK369" s="44"/>
      <c r="GL369" s="44"/>
      <c r="GM369" s="44"/>
      <c r="GN369" s="44"/>
      <c r="GO369" s="44"/>
      <c r="GP369" s="44"/>
      <c r="GQ369" s="44"/>
      <c r="GR369" s="44"/>
      <c r="GS369" s="44"/>
      <c r="GT369" s="44"/>
      <c r="GU369" s="44"/>
      <c r="GV369" s="44"/>
      <c r="GW369" s="44"/>
      <c r="GX369" s="44"/>
      <c r="GY369" s="44"/>
      <c r="GZ369" s="44"/>
      <c r="HA369" s="44"/>
      <c r="HB369" s="44"/>
      <c r="HC369" s="44"/>
      <c r="HD369" s="44"/>
      <c r="HE369" s="44"/>
      <c r="HF369" s="44"/>
      <c r="HG369" s="44"/>
      <c r="HH369" s="44"/>
      <c r="HI369" s="44"/>
      <c r="HJ369" s="44"/>
      <c r="HK369" s="44"/>
      <c r="HL369" s="44"/>
      <c r="HM369" s="44"/>
      <c r="HN369" s="44"/>
      <c r="HO369" s="44"/>
      <c r="HP369" s="44"/>
      <c r="HQ369" s="44"/>
      <c r="HR369" s="44"/>
      <c r="HS369" s="44"/>
      <c r="HT369" s="44"/>
      <c r="HU369" s="44"/>
      <c r="HV369" s="44"/>
      <c r="HW369" s="44"/>
      <c r="HX369" s="44"/>
      <c r="HY369" s="44"/>
      <c r="HZ369" s="44"/>
      <c r="IA369" s="44"/>
      <c r="IB369" s="44"/>
      <c r="IC369" s="44"/>
      <c r="ID369" s="44"/>
      <c r="IE369" s="44"/>
      <c r="IF369" s="44"/>
      <c r="IG369" s="44"/>
      <c r="IH369" s="44"/>
      <c r="II369" s="44"/>
      <c r="IJ369" s="44"/>
      <c r="IK369" s="44"/>
      <c r="IL369" s="44"/>
      <c r="IM369" s="44"/>
      <c r="IN369" s="44"/>
      <c r="IO369" s="44"/>
      <c r="IP369" s="44"/>
      <c r="IQ369" s="44"/>
      <c r="IR369" s="44"/>
      <c r="IS369" s="44"/>
      <c r="IT369" s="44"/>
      <c r="IU369" s="44"/>
      <c r="IV369" s="44"/>
    </row>
    <row r="370" spans="1:256" ht="16.5" thickTop="1" thickBot="1">
      <c r="A370" s="1771" t="s">
        <v>730</v>
      </c>
      <c r="B370" s="1772"/>
      <c r="C370" s="1772"/>
      <c r="D370" s="1773"/>
      <c r="E370" s="1350" t="s">
        <v>29</v>
      </c>
      <c r="F370" s="2288"/>
      <c r="G370" s="2289"/>
      <c r="H370" s="1773" t="s">
        <v>138</v>
      </c>
      <c r="I370" s="2288"/>
      <c r="J370" s="2290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.75" thickTop="1">
      <c r="A371" s="1779"/>
      <c r="B371" s="1780"/>
      <c r="C371" s="1780"/>
      <c r="D371" s="1781"/>
      <c r="E371" s="1729"/>
      <c r="F371" s="1715"/>
      <c r="G371" s="1715"/>
      <c r="H371" s="1851"/>
      <c r="I371" s="1851"/>
      <c r="J371" s="1852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">
      <c r="A372" s="1779"/>
      <c r="B372" s="1780"/>
      <c r="C372" s="1780"/>
      <c r="D372" s="1781"/>
      <c r="E372" s="1729"/>
      <c r="F372" s="1715"/>
      <c r="G372" s="1715"/>
      <c r="H372" s="1851"/>
      <c r="I372" s="1851"/>
      <c r="J372" s="1852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5">
      <c r="A373" s="1779"/>
      <c r="B373" s="1780"/>
      <c r="C373" s="1780"/>
      <c r="D373" s="1781"/>
      <c r="E373" s="1729"/>
      <c r="F373" s="1715"/>
      <c r="G373" s="1715"/>
      <c r="H373" s="1851"/>
      <c r="I373" s="1851"/>
      <c r="J373" s="1852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thickBot="1">
      <c r="A374" s="1766"/>
      <c r="B374" s="1767"/>
      <c r="C374" s="1767"/>
      <c r="D374" s="1767"/>
      <c r="E374" s="1758"/>
      <c r="F374" s="1748"/>
      <c r="G374" s="1748"/>
      <c r="H374" s="1794"/>
      <c r="I374" s="1794"/>
      <c r="J374" s="1795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.75" thickTop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>
      <c r="A376" s="454" t="s">
        <v>741</v>
      </c>
      <c r="B376" s="454"/>
      <c r="C376" s="454"/>
      <c r="D376" s="454"/>
      <c r="E376" s="454"/>
      <c r="F376" s="454"/>
      <c r="G376" s="454"/>
      <c r="H376" s="454"/>
      <c r="I376" s="454"/>
      <c r="J376" s="45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">
      <c r="A377" s="455"/>
      <c r="B377" s="1421"/>
      <c r="C377" s="1421"/>
      <c r="D377" s="1421"/>
      <c r="E377" s="1421"/>
      <c r="F377" s="1421"/>
      <c r="G377" s="1421"/>
      <c r="H377" s="1421"/>
      <c r="I377" s="1421"/>
      <c r="J377" s="1421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">
      <c r="A378" s="1421"/>
      <c r="B378" s="1421"/>
      <c r="C378" s="1421"/>
      <c r="D378" s="1421"/>
      <c r="E378" s="1421"/>
      <c r="F378" s="1421"/>
      <c r="G378" s="1421"/>
      <c r="H378" s="1421"/>
      <c r="I378" s="1421"/>
      <c r="J378" s="1421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>
      <c r="A379" s="1421"/>
      <c r="B379" s="1421"/>
      <c r="C379" s="1421"/>
      <c r="D379" s="1421"/>
      <c r="E379" s="1421"/>
      <c r="F379" s="1421"/>
      <c r="G379" s="1421"/>
      <c r="H379" s="1421"/>
      <c r="I379" s="1421"/>
      <c r="J379" s="1421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>
      <c r="A380" s="1421"/>
      <c r="B380" s="1421"/>
      <c r="C380" s="1421"/>
      <c r="D380" s="1421"/>
      <c r="E380" s="1421"/>
      <c r="F380" s="1421"/>
      <c r="G380" s="1421"/>
      <c r="H380" s="1421"/>
      <c r="I380" s="1421"/>
      <c r="J380" s="1421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>
      <c r="A381" s="1421"/>
      <c r="B381" s="1421"/>
      <c r="C381" s="1421"/>
      <c r="D381" s="1421"/>
      <c r="E381" s="1421"/>
      <c r="F381" s="1421"/>
      <c r="G381" s="1421"/>
      <c r="H381" s="1421"/>
      <c r="I381" s="1421"/>
      <c r="J381" s="1421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>
      <c r="A382" s="1421"/>
      <c r="B382" s="1421"/>
      <c r="C382" s="1421"/>
      <c r="D382" s="1421"/>
      <c r="E382" s="1421"/>
      <c r="F382" s="1421"/>
      <c r="G382" s="1421"/>
      <c r="H382" s="1421"/>
      <c r="I382" s="1421"/>
      <c r="J382" s="1421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customHeight="1">
      <c r="A384" s="9" t="s">
        <v>139</v>
      </c>
      <c r="B384" s="1793" t="s">
        <v>871</v>
      </c>
      <c r="C384" s="1793"/>
      <c r="D384" s="1793"/>
      <c r="E384" s="1793"/>
      <c r="F384" s="1793"/>
      <c r="G384" s="1793"/>
      <c r="H384" s="1793"/>
      <c r="I384" s="1793"/>
      <c r="J384" s="1793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>
      <c r="A385" s="8"/>
      <c r="B385" s="1793"/>
      <c r="C385" s="1793"/>
      <c r="D385" s="1793"/>
      <c r="E385" s="1793"/>
      <c r="F385" s="1793"/>
      <c r="G385" s="1793"/>
      <c r="H385" s="1793"/>
      <c r="I385" s="1793"/>
      <c r="J385" s="1793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.75" thickBo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.75" thickTop="1">
      <c r="A387" s="2014" t="s">
        <v>140</v>
      </c>
      <c r="B387" s="2015"/>
      <c r="C387" s="2015"/>
      <c r="D387" s="2015"/>
      <c r="E387" s="2018" t="s">
        <v>141</v>
      </c>
      <c r="F387" s="2019"/>
      <c r="G387" s="2292" t="s">
        <v>124</v>
      </c>
      <c r="H387" s="2293"/>
      <c r="I387" s="2053" t="s">
        <v>126</v>
      </c>
      <c r="J387" s="205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.75" thickBot="1">
      <c r="A388" s="2016"/>
      <c r="B388" s="2017"/>
      <c r="C388" s="2017"/>
      <c r="D388" s="2017"/>
      <c r="E388" s="2020"/>
      <c r="F388" s="2021"/>
      <c r="G388" s="2294"/>
      <c r="H388" s="2295"/>
      <c r="I388" s="2055"/>
      <c r="J388" s="2056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thickTop="1">
      <c r="A389" s="1724"/>
      <c r="B389" s="1725"/>
      <c r="C389" s="1725"/>
      <c r="D389" s="2022"/>
      <c r="E389" s="1827"/>
      <c r="F389" s="1828"/>
      <c r="G389" s="1828"/>
      <c r="H389" s="1828"/>
      <c r="I389" s="1833" t="str">
        <f>IF(E389-G389=0,"",E389-G389)</f>
        <v/>
      </c>
      <c r="J389" s="183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">
      <c r="A390" s="1790"/>
      <c r="B390" s="1791"/>
      <c r="C390" s="1791"/>
      <c r="D390" s="1792"/>
      <c r="E390" s="1829"/>
      <c r="F390" s="1830"/>
      <c r="G390" s="1830"/>
      <c r="H390" s="1830"/>
      <c r="I390" s="1835" t="str">
        <f>IF(E390-G390=0,"",E390-G390)</f>
        <v/>
      </c>
      <c r="J390" s="1836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thickBot="1">
      <c r="A391" s="1726"/>
      <c r="B391" s="1727"/>
      <c r="C391" s="1727"/>
      <c r="D391" s="1728"/>
      <c r="E391" s="1831"/>
      <c r="F391" s="1832"/>
      <c r="G391" s="1832"/>
      <c r="H391" s="1832"/>
      <c r="I391" s="1837" t="str">
        <f>IF(E391-G391=0,"",E391-G391)</f>
        <v/>
      </c>
      <c r="J391" s="1838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thickTop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>
      <c r="A393" s="9" t="s">
        <v>142</v>
      </c>
      <c r="B393" s="1793" t="s">
        <v>872</v>
      </c>
      <c r="C393" s="1793"/>
      <c r="D393" s="1793"/>
      <c r="E393" s="1793"/>
      <c r="F393" s="1793"/>
      <c r="G393" s="1793"/>
      <c r="H393" s="1793"/>
      <c r="I393" s="1793"/>
      <c r="J393" s="1793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thickBot="1">
      <c r="A394" s="9"/>
      <c r="B394" s="33"/>
      <c r="C394" s="33"/>
      <c r="D394" s="33"/>
      <c r="E394" s="33"/>
      <c r="F394" s="33"/>
      <c r="G394" s="33"/>
      <c r="H394" s="33"/>
      <c r="I394" s="33"/>
      <c r="J394" s="33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38.25" customHeight="1" thickTop="1" thickBot="1">
      <c r="A395" s="2298" t="s">
        <v>734</v>
      </c>
      <c r="B395" s="2288"/>
      <c r="C395" s="757" t="s">
        <v>733</v>
      </c>
      <c r="D395" s="684"/>
      <c r="E395" s="682" t="s">
        <v>731</v>
      </c>
      <c r="F395" s="687"/>
      <c r="G395" s="684"/>
      <c r="H395" s="1704" t="s">
        <v>732</v>
      </c>
      <c r="I395" s="1704"/>
      <c r="J395" s="1705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.75" thickTop="1">
      <c r="A396" s="1809"/>
      <c r="B396" s="1810"/>
      <c r="C396" s="1869"/>
      <c r="D396" s="1870"/>
      <c r="E396" s="2045"/>
      <c r="F396" s="2046"/>
      <c r="G396" s="2047"/>
      <c r="H396" s="1863"/>
      <c r="I396" s="1863"/>
      <c r="J396" s="186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">
      <c r="A397" s="1811"/>
      <c r="B397" s="1812"/>
      <c r="C397" s="1400"/>
      <c r="D397" s="1821"/>
      <c r="E397" s="1815"/>
      <c r="F397" s="1816"/>
      <c r="G397" s="1817"/>
      <c r="H397" s="1865"/>
      <c r="I397" s="1865"/>
      <c r="J397" s="1866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15.75" thickBot="1">
      <c r="A398" s="2048"/>
      <c r="B398" s="2049"/>
      <c r="C398" s="1822"/>
      <c r="D398" s="1823"/>
      <c r="E398" s="1818"/>
      <c r="F398" s="1819"/>
      <c r="G398" s="1820"/>
      <c r="H398" s="1867"/>
      <c r="I398" s="1867"/>
      <c r="J398" s="1868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thickTop="1">
      <c r="A399" s="86"/>
      <c r="B399" s="86"/>
      <c r="C399" s="87"/>
      <c r="D399" s="87"/>
      <c r="E399" s="88"/>
      <c r="F399" s="88"/>
      <c r="G399" s="88"/>
      <c r="H399" s="88"/>
      <c r="I399" s="88"/>
      <c r="J399" s="88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>
      <c r="A400" s="454" t="s">
        <v>742</v>
      </c>
      <c r="B400" s="454"/>
      <c r="C400" s="454"/>
      <c r="D400" s="454"/>
      <c r="E400" s="454"/>
      <c r="F400" s="454"/>
      <c r="G400" s="454"/>
      <c r="H400" s="454"/>
      <c r="I400" s="454"/>
      <c r="J400" s="45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">
      <c r="A401" s="455"/>
      <c r="B401" s="455"/>
      <c r="C401" s="455"/>
      <c r="D401" s="455"/>
      <c r="E401" s="455"/>
      <c r="F401" s="455"/>
      <c r="G401" s="455"/>
      <c r="H401" s="455"/>
      <c r="I401" s="455"/>
      <c r="J401" s="455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">
      <c r="A402" s="455"/>
      <c r="B402" s="455"/>
      <c r="C402" s="455"/>
      <c r="D402" s="455"/>
      <c r="E402" s="455"/>
      <c r="F402" s="455"/>
      <c r="G402" s="455"/>
      <c r="H402" s="455"/>
      <c r="I402" s="455"/>
      <c r="J402" s="455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>
      <c r="A403" s="455"/>
      <c r="B403" s="455"/>
      <c r="C403" s="455"/>
      <c r="D403" s="455"/>
      <c r="E403" s="455"/>
      <c r="F403" s="455"/>
      <c r="G403" s="455"/>
      <c r="H403" s="455"/>
      <c r="I403" s="455"/>
      <c r="J403" s="455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>
      <c r="A404" s="455"/>
      <c r="B404" s="455"/>
      <c r="C404" s="455"/>
      <c r="D404" s="455"/>
      <c r="E404" s="455"/>
      <c r="F404" s="455"/>
      <c r="G404" s="455"/>
      <c r="H404" s="455"/>
      <c r="I404" s="455"/>
      <c r="J404" s="455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>
      <c r="A405" s="455"/>
      <c r="B405" s="455"/>
      <c r="C405" s="455"/>
      <c r="D405" s="455"/>
      <c r="E405" s="455"/>
      <c r="F405" s="455"/>
      <c r="G405" s="455"/>
      <c r="H405" s="455"/>
      <c r="I405" s="455"/>
      <c r="J405" s="455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>
      <c r="A406" s="455"/>
      <c r="B406" s="455"/>
      <c r="C406" s="455"/>
      <c r="D406" s="455"/>
      <c r="E406" s="455"/>
      <c r="F406" s="455"/>
      <c r="G406" s="455"/>
      <c r="H406" s="455"/>
      <c r="I406" s="455"/>
      <c r="J406" s="455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>
      <c r="A407" s="86"/>
      <c r="B407" s="86"/>
      <c r="C407" s="87"/>
      <c r="D407" s="87"/>
      <c r="E407" s="88"/>
      <c r="F407" s="88"/>
      <c r="G407" s="88"/>
      <c r="H407" s="88"/>
      <c r="I407" s="88"/>
      <c r="J407" s="88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.75" customHeight="1">
      <c r="A408" s="49" t="s">
        <v>750</v>
      </c>
      <c r="B408" s="454" t="s">
        <v>749</v>
      </c>
      <c r="C408" s="454"/>
      <c r="D408" s="454"/>
      <c r="E408" s="454"/>
      <c r="F408" s="454"/>
      <c r="G408" s="454"/>
      <c r="H408" s="454"/>
      <c r="I408" s="454"/>
      <c r="J408" s="45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.75" customHeight="1" thickBo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6.5" thickTop="1" thickBot="1">
      <c r="A410" s="1480" t="s">
        <v>751</v>
      </c>
      <c r="B410" s="1481"/>
      <c r="C410" s="1481" t="s">
        <v>6</v>
      </c>
      <c r="D410" s="1481"/>
      <c r="E410" s="1481"/>
      <c r="F410" s="1481"/>
      <c r="G410" s="1481"/>
      <c r="H410" s="1481"/>
      <c r="I410" s="1481"/>
      <c r="J410" s="1598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customHeight="1" thickBot="1">
      <c r="A411" s="1482"/>
      <c r="B411" s="1483"/>
      <c r="C411" s="2038" t="s">
        <v>754</v>
      </c>
      <c r="D411" s="2039"/>
      <c r="E411" s="1513" t="s">
        <v>752</v>
      </c>
      <c r="F411" s="1627"/>
      <c r="G411" s="1513" t="s">
        <v>753</v>
      </c>
      <c r="H411" s="2050"/>
      <c r="I411" s="1513" t="s">
        <v>146</v>
      </c>
      <c r="J411" s="1723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31.5" customHeight="1">
      <c r="A412" s="1517"/>
      <c r="B412" s="1515"/>
      <c r="C412" s="92" t="s">
        <v>755</v>
      </c>
      <c r="D412" s="93" t="s">
        <v>756</v>
      </c>
      <c r="E412" s="1377"/>
      <c r="F412" s="747"/>
      <c r="G412" s="1377"/>
      <c r="H412" s="1463"/>
      <c r="I412" s="1377"/>
      <c r="J412" s="1378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5.75" thickBot="1">
      <c r="A413" s="1564" t="s">
        <v>112</v>
      </c>
      <c r="B413" s="1565"/>
      <c r="C413" s="94" t="s">
        <v>113</v>
      </c>
      <c r="D413" s="102" t="s">
        <v>114</v>
      </c>
      <c r="E413" s="1363" t="s">
        <v>115</v>
      </c>
      <c r="F413" s="940"/>
      <c r="G413" s="1363" t="s">
        <v>116</v>
      </c>
      <c r="H413" s="1372"/>
      <c r="I413" s="1363" t="s">
        <v>117</v>
      </c>
      <c r="J413" s="136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6.5" thickTop="1" thickBot="1">
      <c r="A414" s="1064" t="s">
        <v>151</v>
      </c>
      <c r="B414" s="1065"/>
      <c r="C414" s="1065"/>
      <c r="D414" s="1065"/>
      <c r="E414" s="1065"/>
      <c r="F414" s="1065"/>
      <c r="G414" s="1065"/>
      <c r="H414" s="1065"/>
      <c r="I414" s="1065"/>
      <c r="J414" s="2291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15">
      <c r="A415" s="2296"/>
      <c r="B415" s="2297"/>
      <c r="C415" s="97"/>
      <c r="D415" s="99"/>
      <c r="E415" s="2301"/>
      <c r="F415" s="2302"/>
      <c r="G415" s="2303"/>
      <c r="H415" s="2304"/>
      <c r="I415" s="2301"/>
      <c r="J415" s="2305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">
      <c r="A416" s="2067"/>
      <c r="B416" s="2068"/>
      <c r="C416" s="97"/>
      <c r="D416" s="100"/>
      <c r="E416" s="2306"/>
      <c r="F416" s="2307"/>
      <c r="G416" s="2308"/>
      <c r="H416" s="2309"/>
      <c r="I416" s="2306"/>
      <c r="J416" s="2310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5.75" thickBot="1">
      <c r="A417" s="2069"/>
      <c r="B417" s="2070"/>
      <c r="C417" s="98"/>
      <c r="D417" s="101"/>
      <c r="E417" s="1677"/>
      <c r="F417" s="1678"/>
      <c r="G417" s="2311"/>
      <c r="H417" s="2312"/>
      <c r="I417" s="1677"/>
      <c r="J417" s="2313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.75" thickBot="1">
      <c r="A418" s="1732" t="s">
        <v>152</v>
      </c>
      <c r="B418" s="1733"/>
      <c r="C418" s="1733"/>
      <c r="D418" s="1733"/>
      <c r="E418" s="1733"/>
      <c r="F418" s="1733"/>
      <c r="G418" s="1733"/>
      <c r="H418" s="1733"/>
      <c r="I418" s="1733"/>
      <c r="J418" s="173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>
      <c r="A419" s="1735"/>
      <c r="B419" s="1736"/>
      <c r="C419" s="97"/>
      <c r="D419" s="99"/>
      <c r="E419" s="2301"/>
      <c r="F419" s="2302"/>
      <c r="G419" s="2303"/>
      <c r="H419" s="2304"/>
      <c r="I419" s="2301"/>
      <c r="J419" s="2305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">
      <c r="A420" s="1679"/>
      <c r="B420" s="1680"/>
      <c r="C420" s="97"/>
      <c r="D420" s="100"/>
      <c r="E420" s="2306"/>
      <c r="F420" s="2307"/>
      <c r="G420" s="2308"/>
      <c r="H420" s="2309"/>
      <c r="I420" s="2306"/>
      <c r="J420" s="2310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thickBot="1">
      <c r="A421" s="1675"/>
      <c r="B421" s="1676"/>
      <c r="C421" s="98"/>
      <c r="D421" s="101"/>
      <c r="E421" s="1677"/>
      <c r="F421" s="1678"/>
      <c r="G421" s="2311"/>
      <c r="H421" s="2312"/>
      <c r="I421" s="1677"/>
      <c r="J421" s="2313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6.5" customHeight="1" thickBot="1">
      <c r="A422" s="1064" t="s">
        <v>153</v>
      </c>
      <c r="B422" s="1065"/>
      <c r="C422" s="1065"/>
      <c r="D422" s="1065"/>
      <c r="E422" s="1065"/>
      <c r="F422" s="1065"/>
      <c r="G422" s="1065"/>
      <c r="H422" s="1065"/>
      <c r="I422" s="1065"/>
      <c r="J422" s="2291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>
      <c r="A423" s="1735"/>
      <c r="B423" s="1736"/>
      <c r="C423" s="97"/>
      <c r="D423" s="99"/>
      <c r="E423" s="2301"/>
      <c r="F423" s="2302"/>
      <c r="G423" s="2303"/>
      <c r="H423" s="2304"/>
      <c r="I423" s="2301"/>
      <c r="J423" s="2305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">
      <c r="A424" s="1679"/>
      <c r="B424" s="1680"/>
      <c r="C424" s="97"/>
      <c r="D424" s="100"/>
      <c r="E424" s="2306"/>
      <c r="F424" s="2307"/>
      <c r="G424" s="2308"/>
      <c r="H424" s="2309"/>
      <c r="I424" s="2306"/>
      <c r="J424" s="2310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5.75" thickBot="1">
      <c r="A425" s="1675"/>
      <c r="B425" s="1676"/>
      <c r="C425" s="98"/>
      <c r="D425" s="101"/>
      <c r="E425" s="1677"/>
      <c r="F425" s="1678"/>
      <c r="G425" s="2311"/>
      <c r="H425" s="2312"/>
      <c r="I425" s="1677"/>
      <c r="J425" s="2313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6.5" customHeight="1" thickBot="1">
      <c r="A426" s="1732" t="s">
        <v>154</v>
      </c>
      <c r="B426" s="1733"/>
      <c r="C426" s="1733"/>
      <c r="D426" s="1733"/>
      <c r="E426" s="1733"/>
      <c r="F426" s="1733"/>
      <c r="G426" s="1733"/>
      <c r="H426" s="1733"/>
      <c r="I426" s="1733"/>
      <c r="J426" s="173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>
      <c r="A427" s="1735"/>
      <c r="B427" s="1736"/>
      <c r="C427" s="97"/>
      <c r="D427" s="99"/>
      <c r="E427" s="2301"/>
      <c r="F427" s="2302"/>
      <c r="G427" s="2303"/>
      <c r="H427" s="2304"/>
      <c r="I427" s="2301"/>
      <c r="J427" s="2305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">
      <c r="A428" s="1679"/>
      <c r="B428" s="1680"/>
      <c r="C428" s="97"/>
      <c r="D428" s="100"/>
      <c r="E428" s="2306"/>
      <c r="F428" s="2307"/>
      <c r="G428" s="2308"/>
      <c r="H428" s="2309"/>
      <c r="I428" s="2306"/>
      <c r="J428" s="2310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5.75" thickBot="1">
      <c r="A429" s="1675"/>
      <c r="B429" s="1676"/>
      <c r="C429" s="98"/>
      <c r="D429" s="101"/>
      <c r="E429" s="1677"/>
      <c r="F429" s="1678"/>
      <c r="G429" s="2311"/>
      <c r="H429" s="2312"/>
      <c r="I429" s="1677"/>
      <c r="J429" s="2313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.75" customHeight="1" thickBot="1">
      <c r="A430" s="1068" t="s">
        <v>757</v>
      </c>
      <c r="B430" s="1069"/>
      <c r="C430" s="1069"/>
      <c r="D430" s="1069"/>
      <c r="E430" s="1069"/>
      <c r="F430" s="1069"/>
      <c r="G430" s="1069"/>
      <c r="H430" s="1069"/>
      <c r="I430" s="2316" t="str">
        <f>IF(SUM(I415+I416+I417+I419+I420+I421+I423+I424+I425+I427+I428+I429)=0,"",SUM(I415+I416+I417+I419+I420+I421+I423+I424+I425+I427+I428+I429))</f>
        <v/>
      </c>
      <c r="J430" s="2317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.75" thickTop="1">
      <c r="A431" s="86"/>
      <c r="B431" s="86"/>
      <c r="C431" s="87"/>
      <c r="D431" s="87"/>
      <c r="E431" s="88"/>
      <c r="F431" s="88"/>
      <c r="G431" s="88"/>
      <c r="H431" s="88"/>
      <c r="I431" s="88"/>
      <c r="J431" s="88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" customHeight="1">
      <c r="A432" s="79" t="s">
        <v>759</v>
      </c>
      <c r="B432" s="454" t="s">
        <v>758</v>
      </c>
      <c r="C432" s="454"/>
      <c r="D432" s="454"/>
      <c r="E432" s="454"/>
      <c r="F432" s="454"/>
      <c r="G432" s="454"/>
      <c r="H432" s="454"/>
      <c r="I432" s="454"/>
      <c r="J432" s="45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" customHeight="1">
      <c r="A433" s="79"/>
      <c r="B433" s="49"/>
      <c r="C433" s="49"/>
      <c r="D433" s="49"/>
      <c r="E433" s="49"/>
      <c r="F433" s="49"/>
      <c r="G433" s="49"/>
      <c r="H433" s="49"/>
      <c r="I433" s="49"/>
      <c r="J433" s="49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.75" thickBot="1">
      <c r="A434" s="467" t="s">
        <v>107</v>
      </c>
      <c r="B434" s="467"/>
      <c r="C434" s="70"/>
      <c r="D434" s="70"/>
      <c r="E434" s="70"/>
      <c r="F434" s="70"/>
      <c r="G434" s="70"/>
      <c r="H434" s="70"/>
      <c r="I434" s="70"/>
      <c r="J434" s="70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6.5" thickTop="1" thickBot="1">
      <c r="A435" s="2285" t="s">
        <v>12</v>
      </c>
      <c r="B435" s="1235" t="s">
        <v>143</v>
      </c>
      <c r="C435" s="1235"/>
      <c r="D435" s="1235"/>
      <c r="E435" s="1235"/>
      <c r="F435" s="1235"/>
      <c r="G435" s="1235"/>
      <c r="H435" s="1235"/>
      <c r="I435" s="1235"/>
      <c r="J435" s="1625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>
      <c r="A436" s="2286"/>
      <c r="B436" s="2287" t="s">
        <v>764</v>
      </c>
      <c r="C436" s="1696" t="s">
        <v>714</v>
      </c>
      <c r="D436" s="1696" t="s">
        <v>144</v>
      </c>
      <c r="E436" s="1696" t="s">
        <v>765</v>
      </c>
      <c r="F436" s="1696" t="s">
        <v>147</v>
      </c>
      <c r="G436" s="1696" t="s">
        <v>148</v>
      </c>
      <c r="H436" s="1696" t="s">
        <v>149</v>
      </c>
      <c r="I436" s="1696" t="s">
        <v>715</v>
      </c>
      <c r="J436" s="1698" t="s">
        <v>111</v>
      </c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">
      <c r="A437" s="2286"/>
      <c r="B437" s="2287"/>
      <c r="C437" s="1697"/>
      <c r="D437" s="1697"/>
      <c r="E437" s="1697"/>
      <c r="F437" s="1697"/>
      <c r="G437" s="1697"/>
      <c r="H437" s="1697"/>
      <c r="I437" s="1697"/>
      <c r="J437" s="471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64.5" customHeight="1">
      <c r="A438" s="2286"/>
      <c r="B438" s="2287"/>
      <c r="C438" s="1697"/>
      <c r="D438" s="1697"/>
      <c r="E438" s="1697"/>
      <c r="F438" s="1697"/>
      <c r="G438" s="1697"/>
      <c r="H438" s="1697"/>
      <c r="I438" s="1697"/>
      <c r="J438" s="471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.75" thickBot="1">
      <c r="A439" s="104" t="s">
        <v>112</v>
      </c>
      <c r="B439" s="96" t="s">
        <v>113</v>
      </c>
      <c r="C439" s="95" t="s">
        <v>114</v>
      </c>
      <c r="D439" s="95" t="s">
        <v>115</v>
      </c>
      <c r="E439" s="95" t="s">
        <v>116</v>
      </c>
      <c r="F439" s="95" t="s">
        <v>117</v>
      </c>
      <c r="G439" s="95" t="s">
        <v>118</v>
      </c>
      <c r="H439" s="95" t="s">
        <v>119</v>
      </c>
      <c r="I439" s="95" t="s">
        <v>120</v>
      </c>
      <c r="J439" s="91" t="s">
        <v>145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.75" thickBot="1">
      <c r="A440" s="1699" t="s">
        <v>121</v>
      </c>
      <c r="B440" s="1700"/>
      <c r="C440" s="1700"/>
      <c r="D440" s="1700"/>
      <c r="E440" s="1700"/>
      <c r="F440" s="1700"/>
      <c r="G440" s="1700"/>
      <c r="H440" s="1700"/>
      <c r="I440" s="1700"/>
      <c r="J440" s="1701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24" customHeight="1" thickBot="1">
      <c r="A441" s="109" t="s">
        <v>762</v>
      </c>
      <c r="B441" s="57">
        <f>IF(B488&gt;0,B488,IF(B488=0,0,""))</f>
        <v>0</v>
      </c>
      <c r="C441" s="58">
        <f t="shared" ref="C441:I441" si="26">IF(C488&gt;0,C488,IF(C488=0,0,""))</f>
        <v>0</v>
      </c>
      <c r="D441" s="58">
        <f t="shared" si="26"/>
        <v>0</v>
      </c>
      <c r="E441" s="58">
        <f t="shared" si="26"/>
        <v>0</v>
      </c>
      <c r="F441" s="58">
        <f t="shared" si="26"/>
        <v>0</v>
      </c>
      <c r="G441" s="58">
        <f t="shared" si="26"/>
        <v>0</v>
      </c>
      <c r="H441" s="58">
        <f t="shared" si="26"/>
        <v>0</v>
      </c>
      <c r="I441" s="398">
        <f t="shared" si="26"/>
        <v>0</v>
      </c>
      <c r="J441" s="122">
        <f>SUM(B441:I441)</f>
        <v>0</v>
      </c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">
      <c r="A442" s="110" t="s">
        <v>32</v>
      </c>
      <c r="B442" s="106"/>
      <c r="C442" s="115"/>
      <c r="D442" s="115"/>
      <c r="E442" s="119"/>
      <c r="F442" s="115"/>
      <c r="G442" s="115"/>
      <c r="H442" s="115"/>
      <c r="I442" s="115"/>
      <c r="J442" s="128">
        <f>SUM(B442:I442)</f>
        <v>0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">
      <c r="A443" s="111" t="s">
        <v>33</v>
      </c>
      <c r="B443" s="107"/>
      <c r="C443" s="116"/>
      <c r="D443" s="116"/>
      <c r="E443" s="120"/>
      <c r="F443" s="116"/>
      <c r="G443" s="116"/>
      <c r="H443" s="116"/>
      <c r="I443" s="116"/>
      <c r="J443" s="129">
        <f>SUM(B443:I443)</f>
        <v>0</v>
      </c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15.75" thickBot="1">
      <c r="A444" s="112" t="s">
        <v>122</v>
      </c>
      <c r="B444" s="108"/>
      <c r="C444" s="117"/>
      <c r="D444" s="117"/>
      <c r="E444" s="121"/>
      <c r="F444" s="117"/>
      <c r="G444" s="117"/>
      <c r="H444" s="117"/>
      <c r="I444" s="117"/>
      <c r="J444" s="127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24" customHeight="1" thickBot="1">
      <c r="A445" s="109" t="s">
        <v>763</v>
      </c>
      <c r="B445" s="394">
        <f t="shared" ref="B445:I445" si="27">IFERROR(B441+B442-B443+B444,"CHYBA")</f>
        <v>0</v>
      </c>
      <c r="C445" s="58">
        <f t="shared" si="27"/>
        <v>0</v>
      </c>
      <c r="D445" s="58">
        <f t="shared" si="27"/>
        <v>0</v>
      </c>
      <c r="E445" s="58">
        <f t="shared" si="27"/>
        <v>0</v>
      </c>
      <c r="F445" s="58">
        <f t="shared" si="27"/>
        <v>0</v>
      </c>
      <c r="G445" s="58">
        <f t="shared" si="27"/>
        <v>0</v>
      </c>
      <c r="H445" s="58">
        <f t="shared" si="27"/>
        <v>0</v>
      </c>
      <c r="I445" s="398">
        <f t="shared" si="27"/>
        <v>0</v>
      </c>
      <c r="J445" s="122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.75" thickBot="1">
      <c r="A446" s="1699" t="s">
        <v>125</v>
      </c>
      <c r="B446" s="1700"/>
      <c r="C446" s="1700"/>
      <c r="D446" s="1700"/>
      <c r="E446" s="1700"/>
      <c r="F446" s="1700"/>
      <c r="G446" s="1700"/>
      <c r="H446" s="1700"/>
      <c r="I446" s="1700"/>
      <c r="J446" s="1701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24" customHeight="1" thickBot="1">
      <c r="A447" s="109" t="s">
        <v>762</v>
      </c>
      <c r="B447" s="57">
        <f>IF(B494&gt;0,B494,IF(B494=0,0,""))</f>
        <v>0</v>
      </c>
      <c r="C447" s="58">
        <f t="shared" ref="C447:I447" si="28">IF(C494&gt;0,C494,IF(C494=0,0,""))</f>
        <v>0</v>
      </c>
      <c r="D447" s="58">
        <f t="shared" si="28"/>
        <v>0</v>
      </c>
      <c r="E447" s="58">
        <f t="shared" si="28"/>
        <v>0</v>
      </c>
      <c r="F447" s="58">
        <f t="shared" si="28"/>
        <v>0</v>
      </c>
      <c r="G447" s="58">
        <f t="shared" si="28"/>
        <v>0</v>
      </c>
      <c r="H447" s="58">
        <f t="shared" si="28"/>
        <v>0</v>
      </c>
      <c r="I447" s="398">
        <f t="shared" si="28"/>
        <v>0</v>
      </c>
      <c r="J447" s="122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15">
      <c r="A448" s="110" t="s">
        <v>32</v>
      </c>
      <c r="B448" s="106"/>
      <c r="C448" s="115"/>
      <c r="D448" s="115"/>
      <c r="E448" s="119"/>
      <c r="F448" s="115"/>
      <c r="G448" s="115"/>
      <c r="H448" s="115"/>
      <c r="I448" s="115"/>
      <c r="J448" s="128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">
      <c r="A449" s="111" t="s">
        <v>33</v>
      </c>
      <c r="B449" s="107"/>
      <c r="C449" s="116"/>
      <c r="D449" s="116"/>
      <c r="E449" s="120"/>
      <c r="F449" s="116"/>
      <c r="G449" s="116"/>
      <c r="H449" s="116"/>
      <c r="I449" s="116"/>
      <c r="J449" s="129">
        <f>SUM(B449:I449)</f>
        <v>0</v>
      </c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15.75" thickBot="1">
      <c r="A450" s="112" t="s">
        <v>122</v>
      </c>
      <c r="B450" s="108"/>
      <c r="C450" s="117"/>
      <c r="D450" s="117"/>
      <c r="E450" s="121"/>
      <c r="F450" s="117"/>
      <c r="G450" s="117"/>
      <c r="H450" s="117"/>
      <c r="I450" s="117"/>
      <c r="J450" s="127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24" customHeight="1" thickBot="1">
      <c r="A451" s="109" t="s">
        <v>763</v>
      </c>
      <c r="B451" s="394">
        <f t="shared" ref="B451:I451" si="29">IFERROR(B447+B448-B449+B450,"CHYBA")</f>
        <v>0</v>
      </c>
      <c r="C451" s="58">
        <f t="shared" si="29"/>
        <v>0</v>
      </c>
      <c r="D451" s="58">
        <f t="shared" si="29"/>
        <v>0</v>
      </c>
      <c r="E451" s="58">
        <f t="shared" si="29"/>
        <v>0</v>
      </c>
      <c r="F451" s="58">
        <f t="shared" si="29"/>
        <v>0</v>
      </c>
      <c r="G451" s="58">
        <f t="shared" si="29"/>
        <v>0</v>
      </c>
      <c r="H451" s="58">
        <f t="shared" si="29"/>
        <v>0</v>
      </c>
      <c r="I451" s="398">
        <f t="shared" si="29"/>
        <v>0</v>
      </c>
      <c r="J451" s="122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.75" thickBot="1">
      <c r="A452" s="1699" t="s">
        <v>146</v>
      </c>
      <c r="B452" s="1700"/>
      <c r="C452" s="1700"/>
      <c r="D452" s="1700"/>
      <c r="E452" s="1700"/>
      <c r="F452" s="1700"/>
      <c r="G452" s="1700"/>
      <c r="H452" s="1700"/>
      <c r="I452" s="1700"/>
      <c r="J452" s="1701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24" customHeight="1" thickBot="1">
      <c r="A453" s="109" t="s">
        <v>762</v>
      </c>
      <c r="B453" s="126">
        <f t="shared" ref="B453:I453" si="30">IFERROR(B441-B447,"CHYBA!")</f>
        <v>0</v>
      </c>
      <c r="C453" s="58">
        <f t="shared" si="30"/>
        <v>0</v>
      </c>
      <c r="D453" s="58">
        <f t="shared" si="30"/>
        <v>0</v>
      </c>
      <c r="E453" s="58">
        <f t="shared" si="30"/>
        <v>0</v>
      </c>
      <c r="F453" s="58">
        <f t="shared" si="30"/>
        <v>0</v>
      </c>
      <c r="G453" s="58">
        <f t="shared" si="30"/>
        <v>0</v>
      </c>
      <c r="H453" s="58">
        <f t="shared" si="30"/>
        <v>0</v>
      </c>
      <c r="I453" s="58">
        <f t="shared" si="30"/>
        <v>0</v>
      </c>
      <c r="J453" s="59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customHeight="1" thickBot="1">
      <c r="A454" s="113" t="s">
        <v>763</v>
      </c>
      <c r="B454" s="376">
        <f t="shared" ref="B454:I454" si="31">IFERROR(B445-B451,"CHYBA!")</f>
        <v>0</v>
      </c>
      <c r="C454" s="375">
        <f t="shared" si="31"/>
        <v>0</v>
      </c>
      <c r="D454" s="375">
        <f t="shared" si="31"/>
        <v>0</v>
      </c>
      <c r="E454" s="375">
        <f t="shared" si="31"/>
        <v>0</v>
      </c>
      <c r="F454" s="375">
        <f t="shared" si="31"/>
        <v>0</v>
      </c>
      <c r="G454" s="375">
        <f t="shared" si="31"/>
        <v>0</v>
      </c>
      <c r="H454" s="375">
        <f t="shared" si="31"/>
        <v>0</v>
      </c>
      <c r="I454" s="375">
        <f t="shared" si="31"/>
        <v>0</v>
      </c>
      <c r="J454" s="6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thickTop="1">
      <c r="A455" s="86"/>
      <c r="B455" s="86"/>
      <c r="C455" s="87"/>
      <c r="D455" s="87"/>
      <c r="E455" s="88"/>
      <c r="F455" s="88"/>
      <c r="G455" s="88"/>
      <c r="H455" s="88"/>
      <c r="I455" s="88"/>
      <c r="J455" s="88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15">
      <c r="A456" s="86"/>
      <c r="B456" s="86"/>
      <c r="C456" s="87"/>
      <c r="D456" s="87"/>
      <c r="E456" s="88"/>
      <c r="F456" s="88"/>
      <c r="G456" s="88"/>
      <c r="H456" s="88"/>
      <c r="I456" s="88"/>
      <c r="J456" s="88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15">
      <c r="A457" s="454" t="s">
        <v>761</v>
      </c>
      <c r="B457" s="454"/>
      <c r="C457" s="454"/>
      <c r="D457" s="454"/>
      <c r="E457" s="454"/>
      <c r="F457" s="454"/>
      <c r="G457" s="454"/>
      <c r="H457" s="454"/>
      <c r="I457" s="454"/>
      <c r="J457" s="45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">
      <c r="A458" s="455"/>
      <c r="B458" s="2299"/>
      <c r="C458" s="2299"/>
      <c r="D458" s="2299"/>
      <c r="E458" s="2299"/>
      <c r="F458" s="2299"/>
      <c r="G458" s="2299"/>
      <c r="H458" s="2299"/>
      <c r="I458" s="2299"/>
      <c r="J458" s="2299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>
      <c r="A459" s="455"/>
      <c r="B459" s="2299"/>
      <c r="C459" s="2299"/>
      <c r="D459" s="2299"/>
      <c r="E459" s="2299"/>
      <c r="F459" s="2299"/>
      <c r="G459" s="2299"/>
      <c r="H459" s="2299"/>
      <c r="I459" s="2299"/>
      <c r="J459" s="2299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>
      <c r="A460" s="455"/>
      <c r="B460" s="2299"/>
      <c r="C460" s="2299"/>
      <c r="D460" s="2299"/>
      <c r="E460" s="2299"/>
      <c r="F460" s="2299"/>
      <c r="G460" s="2299"/>
      <c r="H460" s="2299"/>
      <c r="I460" s="2299"/>
      <c r="J460" s="2299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>
      <c r="A461" s="455"/>
      <c r="B461" s="2299"/>
      <c r="C461" s="2299"/>
      <c r="D461" s="2299"/>
      <c r="E461" s="2299"/>
      <c r="F461" s="2299"/>
      <c r="G461" s="2299"/>
      <c r="H461" s="2299"/>
      <c r="I461" s="2299"/>
      <c r="J461" s="2299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>
      <c r="A462" s="455"/>
      <c r="B462" s="2299"/>
      <c r="C462" s="2299"/>
      <c r="D462" s="2299"/>
      <c r="E462" s="2299"/>
      <c r="F462" s="2299"/>
      <c r="G462" s="2299"/>
      <c r="H462" s="2299"/>
      <c r="I462" s="2299"/>
      <c r="J462" s="2299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>
      <c r="A463" s="455"/>
      <c r="B463" s="2299"/>
      <c r="C463" s="2299"/>
      <c r="D463" s="2299"/>
      <c r="E463" s="2299"/>
      <c r="F463" s="2299"/>
      <c r="G463" s="2299"/>
      <c r="H463" s="2299"/>
      <c r="I463" s="2299"/>
      <c r="J463" s="2299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>
      <c r="A464" s="455"/>
      <c r="B464" s="2299"/>
      <c r="C464" s="2299"/>
      <c r="D464" s="2299"/>
      <c r="E464" s="2299"/>
      <c r="F464" s="2299"/>
      <c r="G464" s="2299"/>
      <c r="H464" s="2299"/>
      <c r="I464" s="2299"/>
      <c r="J464" s="2299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>
      <c r="A465" s="455"/>
      <c r="B465" s="2299"/>
      <c r="C465" s="2299"/>
      <c r="D465" s="2299"/>
      <c r="E465" s="2299"/>
      <c r="F465" s="2299"/>
      <c r="G465" s="2299"/>
      <c r="H465" s="2299"/>
      <c r="I465" s="2299"/>
      <c r="J465" s="2299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>
      <c r="A466" s="455"/>
      <c r="B466" s="2299"/>
      <c r="C466" s="2299"/>
      <c r="D466" s="2299"/>
      <c r="E466" s="2299"/>
      <c r="F466" s="2299"/>
      <c r="G466" s="2299"/>
      <c r="H466" s="2299"/>
      <c r="I466" s="2299"/>
      <c r="J466" s="2299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>
      <c r="A467" s="2299"/>
      <c r="B467" s="2299"/>
      <c r="C467" s="2299"/>
      <c r="D467" s="2299"/>
      <c r="E467" s="2299"/>
      <c r="F467" s="2299"/>
      <c r="G467" s="2299"/>
      <c r="H467" s="2299"/>
      <c r="I467" s="2299"/>
      <c r="J467" s="2299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>
      <c r="A468" s="2299"/>
      <c r="B468" s="2299"/>
      <c r="C468" s="2299"/>
      <c r="D468" s="2299"/>
      <c r="E468" s="2299"/>
      <c r="F468" s="2299"/>
      <c r="G468" s="2299"/>
      <c r="H468" s="2299"/>
      <c r="I468" s="2299"/>
      <c r="J468" s="2299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>
      <c r="A469" s="2299"/>
      <c r="B469" s="2299"/>
      <c r="C469" s="2299"/>
      <c r="D469" s="2299"/>
      <c r="E469" s="2299"/>
      <c r="F469" s="2299"/>
      <c r="G469" s="2299"/>
      <c r="H469" s="2299"/>
      <c r="I469" s="2299"/>
      <c r="J469" s="2299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>
      <c r="A470" s="2299"/>
      <c r="B470" s="2299"/>
      <c r="C470" s="2299"/>
      <c r="D470" s="2299"/>
      <c r="E470" s="2299"/>
      <c r="F470" s="2299"/>
      <c r="G470" s="2299"/>
      <c r="H470" s="2299"/>
      <c r="I470" s="2299"/>
      <c r="J470" s="2299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>
      <c r="A471" s="2299"/>
      <c r="B471" s="2299"/>
      <c r="C471" s="2299"/>
      <c r="D471" s="2299"/>
      <c r="E471" s="2299"/>
      <c r="F471" s="2299"/>
      <c r="G471" s="2299"/>
      <c r="H471" s="2299"/>
      <c r="I471" s="2299"/>
      <c r="J471" s="2299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>
      <c r="A472" s="86"/>
      <c r="B472" s="86"/>
      <c r="C472" s="87"/>
      <c r="D472" s="87"/>
      <c r="E472" s="88"/>
      <c r="F472" s="88"/>
      <c r="G472" s="88"/>
      <c r="H472" s="88"/>
      <c r="I472" s="88"/>
      <c r="J472" s="88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>
      <c r="A473" s="86"/>
      <c r="B473" s="86"/>
      <c r="C473" s="87"/>
      <c r="D473" s="87"/>
      <c r="E473" s="88"/>
      <c r="F473" s="88"/>
      <c r="G473" s="88"/>
      <c r="H473" s="88"/>
      <c r="I473" s="88"/>
      <c r="J473" s="88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>
      <c r="A474" s="86"/>
      <c r="B474" s="86"/>
      <c r="C474" s="87"/>
      <c r="D474" s="87"/>
      <c r="E474" s="88"/>
      <c r="F474" s="88"/>
      <c r="G474" s="88"/>
      <c r="H474" s="88"/>
      <c r="I474" s="88"/>
      <c r="J474" s="88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.75" thickBot="1">
      <c r="A477" s="467" t="s">
        <v>127</v>
      </c>
      <c r="B477" s="467"/>
      <c r="C477" s="70"/>
      <c r="D477" s="70"/>
      <c r="E477" s="70"/>
      <c r="F477" s="70"/>
      <c r="G477" s="70"/>
      <c r="H477" s="70"/>
      <c r="I477" s="70"/>
      <c r="J477" s="70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6.5" thickTop="1" thickBot="1">
      <c r="A478" s="2285" t="s">
        <v>12</v>
      </c>
      <c r="B478" s="1235" t="s">
        <v>150</v>
      </c>
      <c r="C478" s="1235"/>
      <c r="D478" s="1235"/>
      <c r="E478" s="1235"/>
      <c r="F478" s="1235"/>
      <c r="G478" s="1235"/>
      <c r="H478" s="1235"/>
      <c r="I478" s="1235"/>
      <c r="J478" s="1625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customHeight="1">
      <c r="A479" s="2286"/>
      <c r="B479" s="2287" t="s">
        <v>764</v>
      </c>
      <c r="C479" s="1696" t="s">
        <v>714</v>
      </c>
      <c r="D479" s="1696" t="s">
        <v>144</v>
      </c>
      <c r="E479" s="1696" t="s">
        <v>765</v>
      </c>
      <c r="F479" s="1696" t="s">
        <v>147</v>
      </c>
      <c r="G479" s="1696" t="s">
        <v>148</v>
      </c>
      <c r="H479" s="1696" t="s">
        <v>149</v>
      </c>
      <c r="I479" s="1696" t="s">
        <v>715</v>
      </c>
      <c r="J479" s="1698" t="s">
        <v>111</v>
      </c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">
      <c r="A480" s="2286"/>
      <c r="B480" s="2287"/>
      <c r="C480" s="1697"/>
      <c r="D480" s="1697"/>
      <c r="E480" s="1697"/>
      <c r="F480" s="1697"/>
      <c r="G480" s="1697"/>
      <c r="H480" s="1697"/>
      <c r="I480" s="1697"/>
      <c r="J480" s="471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64.5" customHeight="1">
      <c r="A481" s="2286"/>
      <c r="B481" s="2287"/>
      <c r="C481" s="1697"/>
      <c r="D481" s="1697"/>
      <c r="E481" s="1697"/>
      <c r="F481" s="1697"/>
      <c r="G481" s="1697"/>
      <c r="H481" s="1697"/>
      <c r="I481" s="1697"/>
      <c r="J481" s="471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.75" thickBot="1">
      <c r="A482" s="104" t="s">
        <v>112</v>
      </c>
      <c r="B482" s="96" t="s">
        <v>113</v>
      </c>
      <c r="C482" s="95" t="s">
        <v>114</v>
      </c>
      <c r="D482" s="95" t="s">
        <v>115</v>
      </c>
      <c r="E482" s="95" t="s">
        <v>116</v>
      </c>
      <c r="F482" s="95" t="s">
        <v>117</v>
      </c>
      <c r="G482" s="95" t="s">
        <v>118</v>
      </c>
      <c r="H482" s="95" t="s">
        <v>119</v>
      </c>
      <c r="I482" s="95" t="s">
        <v>120</v>
      </c>
      <c r="J482" s="91" t="s">
        <v>145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.75" thickBot="1">
      <c r="A483" s="1699" t="s">
        <v>121</v>
      </c>
      <c r="B483" s="1700"/>
      <c r="C483" s="1700"/>
      <c r="D483" s="1700"/>
      <c r="E483" s="1700"/>
      <c r="F483" s="1700"/>
      <c r="G483" s="1700"/>
      <c r="H483" s="1700"/>
      <c r="I483" s="1700"/>
      <c r="J483" s="1701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24" customHeight="1" thickBot="1">
      <c r="A484" s="109" t="s">
        <v>762</v>
      </c>
      <c r="B484" s="105"/>
      <c r="C484" s="114"/>
      <c r="D484" s="114"/>
      <c r="E484" s="118"/>
      <c r="F484" s="114"/>
      <c r="G484" s="114"/>
      <c r="H484" s="114"/>
      <c r="I484" s="114"/>
      <c r="J484" s="122">
        <f>SUM(B484:I484)</f>
        <v>0</v>
      </c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">
      <c r="A485" s="110" t="s">
        <v>32</v>
      </c>
      <c r="B485" s="106"/>
      <c r="C485" s="115"/>
      <c r="D485" s="115"/>
      <c r="E485" s="119"/>
      <c r="F485" s="115"/>
      <c r="G485" s="115"/>
      <c r="H485" s="115"/>
      <c r="I485" s="115"/>
      <c r="J485" s="123">
        <f>SUM(B485:I485)</f>
        <v>0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">
      <c r="A486" s="111" t="s">
        <v>33</v>
      </c>
      <c r="B486" s="107"/>
      <c r="C486" s="116"/>
      <c r="D486" s="116"/>
      <c r="E486" s="120"/>
      <c r="F486" s="116"/>
      <c r="G486" s="116"/>
      <c r="H486" s="116"/>
      <c r="I486" s="116"/>
      <c r="J486" s="124">
        <f>SUM(B486:I486)</f>
        <v>0</v>
      </c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15.75" thickBot="1">
      <c r="A487" s="112" t="s">
        <v>122</v>
      </c>
      <c r="B487" s="108"/>
      <c r="C487" s="117"/>
      <c r="D487" s="117"/>
      <c r="E487" s="121"/>
      <c r="F487" s="117"/>
      <c r="G487" s="117"/>
      <c r="H487" s="117"/>
      <c r="I487" s="117"/>
      <c r="J487" s="125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23.25" thickBot="1">
      <c r="A488" s="109" t="s">
        <v>760</v>
      </c>
      <c r="B488" s="394">
        <f t="shared" ref="B488:I488" si="32">IFERROR(B484+B485-B486+B487,"CHYBA")</f>
        <v>0</v>
      </c>
      <c r="C488" s="58">
        <f t="shared" si="32"/>
        <v>0</v>
      </c>
      <c r="D488" s="58">
        <f t="shared" si="32"/>
        <v>0</v>
      </c>
      <c r="E488" s="58">
        <f t="shared" si="32"/>
        <v>0</v>
      </c>
      <c r="F488" s="58">
        <f t="shared" si="32"/>
        <v>0</v>
      </c>
      <c r="G488" s="58">
        <f t="shared" si="32"/>
        <v>0</v>
      </c>
      <c r="H488" s="58">
        <f t="shared" si="32"/>
        <v>0</v>
      </c>
      <c r="I488" s="398">
        <f t="shared" si="32"/>
        <v>0</v>
      </c>
      <c r="J488" s="122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.75" thickBot="1">
      <c r="A489" s="1699" t="s">
        <v>125</v>
      </c>
      <c r="B489" s="1700"/>
      <c r="C489" s="1700"/>
      <c r="D489" s="1700"/>
      <c r="E489" s="1700"/>
      <c r="F489" s="1700"/>
      <c r="G489" s="1700"/>
      <c r="H489" s="1700"/>
      <c r="I489" s="1700"/>
      <c r="J489" s="1701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23.25" thickBot="1">
      <c r="A490" s="109" t="s">
        <v>762</v>
      </c>
      <c r="B490" s="105"/>
      <c r="C490" s="114"/>
      <c r="D490" s="114"/>
      <c r="E490" s="118"/>
      <c r="F490" s="114"/>
      <c r="G490" s="114"/>
      <c r="H490" s="114"/>
      <c r="I490" s="114"/>
      <c r="J490" s="122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15">
      <c r="A491" s="110" t="s">
        <v>32</v>
      </c>
      <c r="B491" s="106"/>
      <c r="C491" s="115"/>
      <c r="D491" s="115"/>
      <c r="E491" s="119"/>
      <c r="F491" s="115"/>
      <c r="G491" s="115"/>
      <c r="H491" s="115"/>
      <c r="I491" s="115"/>
      <c r="J491" s="123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">
      <c r="A492" s="111" t="s">
        <v>33</v>
      </c>
      <c r="B492" s="107"/>
      <c r="C492" s="116"/>
      <c r="D492" s="116"/>
      <c r="E492" s="120"/>
      <c r="F492" s="116"/>
      <c r="G492" s="116"/>
      <c r="H492" s="116"/>
      <c r="I492" s="116"/>
      <c r="J492" s="124">
        <f>SUM(B492:I492)</f>
        <v>0</v>
      </c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15.75" thickBot="1">
      <c r="A493" s="112" t="s">
        <v>122</v>
      </c>
      <c r="B493" s="108"/>
      <c r="C493" s="117"/>
      <c r="D493" s="117"/>
      <c r="E493" s="121"/>
      <c r="F493" s="117"/>
      <c r="G493" s="117"/>
      <c r="H493" s="117"/>
      <c r="I493" s="117"/>
      <c r="J493" s="125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23.25" thickBot="1">
      <c r="A494" s="109" t="s">
        <v>760</v>
      </c>
      <c r="B494" s="394">
        <f t="shared" ref="B494:I494" si="33">IFERROR(B490+B491-B492+B493,"CHYBA")</f>
        <v>0</v>
      </c>
      <c r="C494" s="58">
        <f t="shared" si="33"/>
        <v>0</v>
      </c>
      <c r="D494" s="58">
        <f t="shared" si="33"/>
        <v>0</v>
      </c>
      <c r="E494" s="58">
        <f t="shared" si="33"/>
        <v>0</v>
      </c>
      <c r="F494" s="58">
        <f t="shared" si="33"/>
        <v>0</v>
      </c>
      <c r="G494" s="58">
        <f t="shared" si="33"/>
        <v>0</v>
      </c>
      <c r="H494" s="58">
        <f t="shared" si="33"/>
        <v>0</v>
      </c>
      <c r="I494" s="398">
        <f t="shared" si="33"/>
        <v>0</v>
      </c>
      <c r="J494" s="122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.75" thickBot="1">
      <c r="A495" s="1699" t="s">
        <v>146</v>
      </c>
      <c r="B495" s="1700"/>
      <c r="C495" s="1700"/>
      <c r="D495" s="1700"/>
      <c r="E495" s="1700"/>
      <c r="F495" s="1700"/>
      <c r="G495" s="1700"/>
      <c r="H495" s="1700"/>
      <c r="I495" s="1700"/>
      <c r="J495" s="1701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24" customHeight="1" thickBot="1">
      <c r="A496" s="109" t="s">
        <v>762</v>
      </c>
      <c r="B496" s="126">
        <f t="shared" ref="B496:I496" si="34">IFERROR(B484-B490,"CHYBA!")</f>
        <v>0</v>
      </c>
      <c r="C496" s="58">
        <f t="shared" si="34"/>
        <v>0</v>
      </c>
      <c r="D496" s="58">
        <f t="shared" si="34"/>
        <v>0</v>
      </c>
      <c r="E496" s="58">
        <f t="shared" si="34"/>
        <v>0</v>
      </c>
      <c r="F496" s="58">
        <f t="shared" si="34"/>
        <v>0</v>
      </c>
      <c r="G496" s="58">
        <f t="shared" si="34"/>
        <v>0</v>
      </c>
      <c r="H496" s="58">
        <f t="shared" si="34"/>
        <v>0</v>
      </c>
      <c r="I496" s="58">
        <f t="shared" si="34"/>
        <v>0</v>
      </c>
      <c r="J496" s="59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4" customHeight="1" thickBot="1">
      <c r="A497" s="113" t="s">
        <v>760</v>
      </c>
      <c r="B497" s="376">
        <f t="shared" ref="B497:I497" si="35">IFERROR(B488-B494,"CHYBA!")</f>
        <v>0</v>
      </c>
      <c r="C497" s="375">
        <f t="shared" si="35"/>
        <v>0</v>
      </c>
      <c r="D497" s="375">
        <f t="shared" si="35"/>
        <v>0</v>
      </c>
      <c r="E497" s="375">
        <f t="shared" si="35"/>
        <v>0</v>
      </c>
      <c r="F497" s="375">
        <f t="shared" si="35"/>
        <v>0</v>
      </c>
      <c r="G497" s="375">
        <f t="shared" si="35"/>
        <v>0</v>
      </c>
      <c r="H497" s="375">
        <f t="shared" si="35"/>
        <v>0</v>
      </c>
      <c r="I497" s="375">
        <f t="shared" si="35"/>
        <v>0</v>
      </c>
      <c r="J497" s="6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thickTop="1">
      <c r="A498" s="86"/>
      <c r="B498" s="86"/>
      <c r="C498" s="87"/>
      <c r="D498" s="87"/>
      <c r="E498" s="88"/>
      <c r="F498" s="88"/>
      <c r="G498" s="88"/>
      <c r="H498" s="88"/>
      <c r="I498" s="88"/>
      <c r="J498" s="88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15">
      <c r="A499" s="86"/>
      <c r="B499" s="86"/>
      <c r="C499" s="87"/>
      <c r="D499" s="87"/>
      <c r="E499" s="88"/>
      <c r="F499" s="88"/>
      <c r="G499" s="88"/>
      <c r="H499" s="88"/>
      <c r="I499" s="88"/>
      <c r="J499" s="88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15">
      <c r="A500" s="454" t="s">
        <v>761</v>
      </c>
      <c r="B500" s="454"/>
      <c r="C500" s="454"/>
      <c r="D500" s="454"/>
      <c r="E500" s="454"/>
      <c r="F500" s="454"/>
      <c r="G500" s="454"/>
      <c r="H500" s="454"/>
      <c r="I500" s="454"/>
      <c r="J500" s="45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">
      <c r="A501" s="455"/>
      <c r="B501" s="2299"/>
      <c r="C501" s="2299"/>
      <c r="D501" s="2299"/>
      <c r="E501" s="2299"/>
      <c r="F501" s="2299"/>
      <c r="G501" s="2299"/>
      <c r="H501" s="2299"/>
      <c r="I501" s="2299"/>
      <c r="J501" s="2299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>
      <c r="A502" s="455"/>
      <c r="B502" s="2299"/>
      <c r="C502" s="2299"/>
      <c r="D502" s="2299"/>
      <c r="E502" s="2299"/>
      <c r="F502" s="2299"/>
      <c r="G502" s="2299"/>
      <c r="H502" s="2299"/>
      <c r="I502" s="2299"/>
      <c r="J502" s="2299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>
      <c r="A503" s="455"/>
      <c r="B503" s="2299"/>
      <c r="C503" s="2299"/>
      <c r="D503" s="2299"/>
      <c r="E503" s="2299"/>
      <c r="F503" s="2299"/>
      <c r="G503" s="2299"/>
      <c r="H503" s="2299"/>
      <c r="I503" s="2299"/>
      <c r="J503" s="2299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>
      <c r="A504" s="455"/>
      <c r="B504" s="2299"/>
      <c r="C504" s="2299"/>
      <c r="D504" s="2299"/>
      <c r="E504" s="2299"/>
      <c r="F504" s="2299"/>
      <c r="G504" s="2299"/>
      <c r="H504" s="2299"/>
      <c r="I504" s="2299"/>
      <c r="J504" s="2299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>
      <c r="A505" s="455"/>
      <c r="B505" s="2299"/>
      <c r="C505" s="2299"/>
      <c r="D505" s="2299"/>
      <c r="E505" s="2299"/>
      <c r="F505" s="2299"/>
      <c r="G505" s="2299"/>
      <c r="H505" s="2299"/>
      <c r="I505" s="2299"/>
      <c r="J505" s="2299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>
      <c r="A506" s="455"/>
      <c r="B506" s="2299"/>
      <c r="C506" s="2299"/>
      <c r="D506" s="2299"/>
      <c r="E506" s="2299"/>
      <c r="F506" s="2299"/>
      <c r="G506" s="2299"/>
      <c r="H506" s="2299"/>
      <c r="I506" s="2299"/>
      <c r="J506" s="2299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>
      <c r="A507" s="455"/>
      <c r="B507" s="2299"/>
      <c r="C507" s="2299"/>
      <c r="D507" s="2299"/>
      <c r="E507" s="2299"/>
      <c r="F507" s="2299"/>
      <c r="G507" s="2299"/>
      <c r="H507" s="2299"/>
      <c r="I507" s="2299"/>
      <c r="J507" s="2299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>
      <c r="A508" s="455"/>
      <c r="B508" s="2299"/>
      <c r="C508" s="2299"/>
      <c r="D508" s="2299"/>
      <c r="E508" s="2299"/>
      <c r="F508" s="2299"/>
      <c r="G508" s="2299"/>
      <c r="H508" s="2299"/>
      <c r="I508" s="2299"/>
      <c r="J508" s="2299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>
      <c r="A509" s="2299"/>
      <c r="B509" s="2299"/>
      <c r="C509" s="2299"/>
      <c r="D509" s="2299"/>
      <c r="E509" s="2299"/>
      <c r="F509" s="2299"/>
      <c r="G509" s="2299"/>
      <c r="H509" s="2299"/>
      <c r="I509" s="2299"/>
      <c r="J509" s="2299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>
      <c r="A510" s="2299"/>
      <c r="B510" s="2299"/>
      <c r="C510" s="2299"/>
      <c r="D510" s="2299"/>
      <c r="E510" s="2299"/>
      <c r="F510" s="2299"/>
      <c r="G510" s="2299"/>
      <c r="H510" s="2299"/>
      <c r="I510" s="2299"/>
      <c r="J510" s="2299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>
      <c r="A511" s="2299"/>
      <c r="B511" s="2299"/>
      <c r="C511" s="2299"/>
      <c r="D511" s="2299"/>
      <c r="E511" s="2299"/>
      <c r="F511" s="2299"/>
      <c r="G511" s="2299"/>
      <c r="H511" s="2299"/>
      <c r="I511" s="2299"/>
      <c r="J511" s="2299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>
      <c r="A512" s="2299"/>
      <c r="B512" s="2299"/>
      <c r="C512" s="2299"/>
      <c r="D512" s="2299"/>
      <c r="E512" s="2299"/>
      <c r="F512" s="2299"/>
      <c r="G512" s="2299"/>
      <c r="H512" s="2299"/>
      <c r="I512" s="2299"/>
      <c r="J512" s="2299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>
      <c r="A513" s="2299"/>
      <c r="B513" s="2299"/>
      <c r="C513" s="2299"/>
      <c r="D513" s="2299"/>
      <c r="E513" s="2299"/>
      <c r="F513" s="2299"/>
      <c r="G513" s="2299"/>
      <c r="H513" s="2299"/>
      <c r="I513" s="2299"/>
      <c r="J513" s="2299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>
      <c r="A514"/>
      <c r="B514"/>
      <c r="C514"/>
      <c r="D514"/>
      <c r="E514"/>
      <c r="F514"/>
      <c r="G514"/>
      <c r="H514"/>
      <c r="I514"/>
      <c r="J51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customHeight="1">
      <c r="A515" s="79" t="s">
        <v>767</v>
      </c>
      <c r="B515" s="916" t="s">
        <v>768</v>
      </c>
      <c r="C515" s="916"/>
      <c r="D515" s="916"/>
      <c r="E515" s="916"/>
      <c r="F515" s="916"/>
      <c r="G515" s="916"/>
      <c r="H515" s="916"/>
      <c r="I515" s="916"/>
      <c r="J515" s="916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.75" thickBo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6.5" thickTop="1" thickBot="1">
      <c r="A517" s="1712" t="s">
        <v>12</v>
      </c>
      <c r="B517" s="1704"/>
      <c r="C517" s="1704"/>
      <c r="D517" s="1704"/>
      <c r="E517" s="1704"/>
      <c r="F517" s="682" t="s">
        <v>128</v>
      </c>
      <c r="G517" s="761" t="s">
        <v>128</v>
      </c>
      <c r="H517" s="1704"/>
      <c r="I517" s="1704"/>
      <c r="J517" s="1705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15.75" thickTop="1">
      <c r="A518" s="1706" t="s">
        <v>782</v>
      </c>
      <c r="B518" s="1707"/>
      <c r="C518" s="1707"/>
      <c r="D518" s="1707"/>
      <c r="E518" s="1707"/>
      <c r="F518" s="1708"/>
      <c r="G518" s="2318"/>
      <c r="H518" s="2319"/>
      <c r="I518" s="2319"/>
      <c r="J518" s="2320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thickBot="1">
      <c r="A519" s="1760" t="s">
        <v>783</v>
      </c>
      <c r="B519" s="1761"/>
      <c r="C519" s="1761"/>
      <c r="D519" s="1761"/>
      <c r="E519" s="1761"/>
      <c r="F519" s="1762"/>
      <c r="G519" s="2324"/>
      <c r="H519" s="2325"/>
      <c r="I519" s="2325"/>
      <c r="J519" s="2326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5.75" thickTop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" customHeight="1">
      <c r="A522" s="9" t="s">
        <v>241</v>
      </c>
      <c r="B522" s="1928" t="s">
        <v>873</v>
      </c>
      <c r="C522" s="1928"/>
      <c r="D522" s="1928"/>
      <c r="E522" s="1928"/>
      <c r="F522" s="1928"/>
      <c r="G522" s="1928"/>
      <c r="H522" s="1928"/>
      <c r="I522" s="1928"/>
      <c r="J522" s="1928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thickBo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33" customHeight="1" thickTop="1" thickBot="1">
      <c r="A524" s="814" t="s">
        <v>23</v>
      </c>
      <c r="B524" s="815"/>
      <c r="C524" s="848"/>
      <c r="D524" s="1872" t="s">
        <v>242</v>
      </c>
      <c r="E524" s="815"/>
      <c r="F524" s="1873"/>
      <c r="G524" s="2321" t="s">
        <v>766</v>
      </c>
      <c r="H524" s="2322"/>
      <c r="I524" s="2322"/>
      <c r="J524" s="2323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8.75" customHeight="1" thickBot="1">
      <c r="A525" s="1416"/>
      <c r="B525" s="1417"/>
      <c r="C525" s="1876"/>
      <c r="D525" s="1874"/>
      <c r="E525" s="1417"/>
      <c r="F525" s="1875"/>
      <c r="G525" s="1737" t="s">
        <v>134</v>
      </c>
      <c r="H525" s="1738"/>
      <c r="I525" s="1737" t="s">
        <v>135</v>
      </c>
      <c r="J525" s="228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thickTop="1">
      <c r="A526" s="1431"/>
      <c r="B526" s="1432"/>
      <c r="C526" s="1433"/>
      <c r="D526" s="1691"/>
      <c r="E526" s="1692"/>
      <c r="F526" s="1693"/>
      <c r="G526" s="1426"/>
      <c r="H526" s="2283"/>
      <c r="I526" s="1426"/>
      <c r="J526" s="1427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15">
      <c r="A527" s="2009"/>
      <c r="B527" s="2010"/>
      <c r="C527" s="2011"/>
      <c r="D527" s="2012"/>
      <c r="E527" s="989"/>
      <c r="F527" s="2013"/>
      <c r="G527" s="2040"/>
      <c r="H527" s="2041"/>
      <c r="I527" s="2040"/>
      <c r="J527" s="2042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5">
      <c r="A528" s="2009"/>
      <c r="B528" s="2010"/>
      <c r="C528" s="2011"/>
      <c r="D528" s="2012"/>
      <c r="E528" s="989"/>
      <c r="F528" s="2013"/>
      <c r="G528" s="2040"/>
      <c r="H528" s="2041"/>
      <c r="I528" s="2040"/>
      <c r="J528" s="2042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thickBot="1">
      <c r="A529" s="1688"/>
      <c r="B529" s="1689"/>
      <c r="C529" s="1690"/>
      <c r="D529" s="1768"/>
      <c r="E529" s="1769"/>
      <c r="F529" s="1770"/>
      <c r="G529" s="1702"/>
      <c r="H529" s="1871"/>
      <c r="I529" s="1702"/>
      <c r="J529" s="1703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.75" thickTop="1">
      <c r="A530" s="133"/>
      <c r="B530" s="133"/>
      <c r="C530" s="133"/>
      <c r="D530" s="133"/>
      <c r="E530" s="133"/>
      <c r="F530" s="133"/>
      <c r="G530" s="134"/>
      <c r="H530" s="134"/>
      <c r="I530" s="134"/>
      <c r="J530" s="13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6.5" customHeight="1">
      <c r="A532" s="9" t="s">
        <v>769</v>
      </c>
      <c r="B532" s="1928" t="s">
        <v>770</v>
      </c>
      <c r="C532" s="1928"/>
      <c r="D532" s="1928"/>
      <c r="E532" s="1928"/>
      <c r="F532" s="1928"/>
      <c r="G532" s="1928"/>
      <c r="H532" s="1928"/>
      <c r="I532" s="1928"/>
      <c r="J532" s="1928"/>
    </row>
    <row r="533" spans="1:256" ht="16.5" customHeight="1" thickBot="1">
      <c r="A533" s="9"/>
      <c r="B533" s="39"/>
      <c r="C533" s="39"/>
      <c r="D533" s="39"/>
      <c r="E533" s="39"/>
      <c r="F533" s="39"/>
      <c r="G533" s="39"/>
      <c r="H533" s="39"/>
      <c r="I533" s="39"/>
      <c r="J533" s="39"/>
    </row>
    <row r="534" spans="1:256" ht="66" customHeight="1" thickTop="1">
      <c r="A534" s="1212" t="s">
        <v>165</v>
      </c>
      <c r="B534" s="1462"/>
      <c r="C534" s="1462" t="s">
        <v>156</v>
      </c>
      <c r="D534" s="1375" t="s">
        <v>157</v>
      </c>
      <c r="E534" s="1375" t="s">
        <v>158</v>
      </c>
      <c r="F534" s="1375" t="s">
        <v>159</v>
      </c>
      <c r="G534" s="1230" t="s">
        <v>243</v>
      </c>
      <c r="H534" s="1462"/>
      <c r="I534" s="1230" t="s">
        <v>771</v>
      </c>
      <c r="J534" s="1231"/>
    </row>
    <row r="535" spans="1:256" ht="7.5" customHeight="1">
      <c r="A535" s="1214"/>
      <c r="B535" s="646"/>
      <c r="C535" s="646"/>
      <c r="D535" s="1377"/>
      <c r="E535" s="1377"/>
      <c r="F535" s="1377"/>
      <c r="G535" s="643"/>
      <c r="H535" s="646"/>
      <c r="I535" s="643"/>
      <c r="J535" s="644"/>
    </row>
    <row r="536" spans="1:256" ht="14.25" customHeight="1" thickBot="1">
      <c r="A536" s="939" t="s">
        <v>112</v>
      </c>
      <c r="B536" s="940"/>
      <c r="C536" s="94" t="s">
        <v>113</v>
      </c>
      <c r="D536" s="102" t="s">
        <v>114</v>
      </c>
      <c r="E536" s="102" t="s">
        <v>115</v>
      </c>
      <c r="F536" s="102" t="s">
        <v>116</v>
      </c>
      <c r="G536" s="1566" t="s">
        <v>117</v>
      </c>
      <c r="H536" s="1464"/>
      <c r="I536" s="1566" t="s">
        <v>118</v>
      </c>
      <c r="J536" s="1567"/>
    </row>
    <row r="537" spans="1:256" ht="28.5" customHeight="1" thickTop="1">
      <c r="A537" s="1654" t="s">
        <v>160</v>
      </c>
      <c r="B537" s="1655"/>
      <c r="C537" s="399"/>
      <c r="D537" s="130"/>
      <c r="E537" s="130"/>
      <c r="F537" s="130"/>
      <c r="G537" s="1660"/>
      <c r="H537" s="1661"/>
      <c r="I537" s="1669" t="str">
        <f>IF(D537+E537-F537-G537=0,"",D537+E537-F537-G537)</f>
        <v/>
      </c>
      <c r="J537" s="1670"/>
    </row>
    <row r="538" spans="1:256" ht="32.25" customHeight="1">
      <c r="A538" s="1656" t="s">
        <v>161</v>
      </c>
      <c r="B538" s="1657"/>
      <c r="C538" s="400"/>
      <c r="D538" s="131"/>
      <c r="E538" s="131"/>
      <c r="F538" s="131"/>
      <c r="G538" s="1662"/>
      <c r="H538" s="1642"/>
      <c r="I538" s="1652" t="str">
        <f>IF(D538+E538-F538-G538=0,"",D538+E538-F538-G538)</f>
        <v/>
      </c>
      <c r="J538" s="1653"/>
    </row>
    <row r="539" spans="1:256" ht="32.25" customHeight="1">
      <c r="A539" s="1656" t="s">
        <v>162</v>
      </c>
      <c r="B539" s="1657"/>
      <c r="C539" s="400"/>
      <c r="D539" s="131"/>
      <c r="E539" s="131"/>
      <c r="F539" s="131"/>
      <c r="G539" s="1662"/>
      <c r="H539" s="1642"/>
      <c r="I539" s="1652" t="str">
        <f>IF(D539+E539-F539-G539=0,"",D539+E539-F539-G539)</f>
        <v/>
      </c>
      <c r="J539" s="1653"/>
    </row>
    <row r="540" spans="1:256" ht="28.5" customHeight="1" thickBot="1">
      <c r="A540" s="1658" t="s">
        <v>163</v>
      </c>
      <c r="B540" s="1659"/>
      <c r="C540" s="401"/>
      <c r="D540" s="132"/>
      <c r="E540" s="132"/>
      <c r="F540" s="132"/>
      <c r="G540" s="1663"/>
      <c r="H540" s="1664"/>
      <c r="I540" s="1665" t="str">
        <f>IF(D540+E540-F540-G540=0,"",D540+E540-F540-G540)</f>
        <v/>
      </c>
      <c r="J540" s="1666"/>
    </row>
    <row r="541" spans="1:256" ht="30" customHeight="1" thickBot="1">
      <c r="A541" s="1667" t="s">
        <v>164</v>
      </c>
      <c r="B541" s="1668"/>
      <c r="C541" s="172" t="s">
        <v>155</v>
      </c>
      <c r="D541" s="144" t="str">
        <f>IF(SUM(D537:D540)=0,"",SUM(D537:D540))</f>
        <v/>
      </c>
      <c r="E541" s="144" t="str">
        <f>IF(SUM(E537:E540)=0,"",SUM(E537:E540))</f>
        <v/>
      </c>
      <c r="F541" s="144" t="str">
        <f>IF(SUM(F537:F540)=0,"",SUM(F537:F540))</f>
        <v/>
      </c>
      <c r="G541" s="677" t="str">
        <f>IF(SUM(G537:H540)=0,"",SUM(G537:H540))</f>
        <v/>
      </c>
      <c r="H541" s="1631"/>
      <c r="I541" s="677" t="str">
        <f>IF(SUM(I537:J540)=0,"",SUM(I537:J540))</f>
        <v/>
      </c>
      <c r="J541" s="678"/>
    </row>
    <row r="542" spans="1:256" ht="16.5" customHeight="1" thickTop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</row>
    <row r="543" spans="1:256" ht="16.5" customHeight="1">
      <c r="A543" s="454" t="s">
        <v>789</v>
      </c>
      <c r="B543" s="454"/>
      <c r="C543" s="454"/>
      <c r="D543" s="454"/>
      <c r="E543" s="454"/>
      <c r="F543" s="454"/>
      <c r="G543" s="454"/>
      <c r="H543" s="454"/>
      <c r="I543" s="454"/>
      <c r="J543" s="454"/>
    </row>
    <row r="544" spans="1:256" ht="16.5" customHeight="1">
      <c r="A544" s="455"/>
      <c r="B544" s="455"/>
      <c r="C544" s="455"/>
      <c r="D544" s="455"/>
      <c r="E544" s="455"/>
      <c r="F544" s="455"/>
      <c r="G544" s="455"/>
      <c r="H544" s="455"/>
      <c r="I544" s="455"/>
      <c r="J544" s="455"/>
    </row>
    <row r="545" spans="1:10" ht="15" customHeight="1">
      <c r="A545" s="455"/>
      <c r="B545" s="455"/>
      <c r="C545" s="455"/>
      <c r="D545" s="455"/>
      <c r="E545" s="455"/>
      <c r="F545" s="455"/>
      <c r="G545" s="455"/>
      <c r="H545" s="455"/>
      <c r="I545" s="455"/>
      <c r="J545" s="455"/>
    </row>
    <row r="546" spans="1:10" ht="13.5" customHeight="1">
      <c r="A546" s="455"/>
      <c r="B546" s="455"/>
      <c r="C546" s="455"/>
      <c r="D546" s="455"/>
      <c r="E546" s="455"/>
      <c r="F546" s="455"/>
      <c r="G546" s="455"/>
      <c r="H546" s="455"/>
      <c r="I546" s="455"/>
      <c r="J546" s="455"/>
    </row>
    <row r="547" spans="1:10" ht="16.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1:10" ht="16.5" customHeight="1">
      <c r="A548" s="9" t="s">
        <v>773</v>
      </c>
      <c r="B548" s="1928" t="s">
        <v>774</v>
      </c>
      <c r="C548" s="1928"/>
      <c r="D548" s="1928"/>
      <c r="E548" s="1928"/>
      <c r="F548" s="1928"/>
      <c r="G548" s="1928"/>
      <c r="H548" s="1928"/>
      <c r="I548" s="1928"/>
      <c r="J548" s="1928"/>
    </row>
    <row r="549" spans="1:10" ht="16.5" customHeight="1" thickBo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</row>
    <row r="550" spans="1:10" ht="61.5" customHeight="1" thickTop="1">
      <c r="A550" s="465" t="s">
        <v>166</v>
      </c>
      <c r="B550" s="936"/>
      <c r="C550" s="936"/>
      <c r="D550" s="138" t="s">
        <v>157</v>
      </c>
      <c r="E550" s="135" t="s">
        <v>158</v>
      </c>
      <c r="F550" s="135" t="s">
        <v>159</v>
      </c>
      <c r="G550" s="1230" t="s">
        <v>168</v>
      </c>
      <c r="H550" s="1462"/>
      <c r="I550" s="1230" t="s">
        <v>169</v>
      </c>
      <c r="J550" s="1231"/>
    </row>
    <row r="551" spans="1:10" ht="14.25" customHeight="1" thickBot="1">
      <c r="A551" s="939" t="s">
        <v>112</v>
      </c>
      <c r="B551" s="940"/>
      <c r="C551" s="940"/>
      <c r="D551" s="139" t="s">
        <v>113</v>
      </c>
      <c r="E551" s="102" t="s">
        <v>114</v>
      </c>
      <c r="F551" s="102" t="s">
        <v>115</v>
      </c>
      <c r="G551" s="1566" t="s">
        <v>116</v>
      </c>
      <c r="H551" s="1464"/>
      <c r="I551" s="1566" t="s">
        <v>117</v>
      </c>
      <c r="J551" s="1567"/>
    </row>
    <row r="552" spans="1:10" ht="22.5" customHeight="1" thickTop="1">
      <c r="A552" s="1654" t="s">
        <v>160</v>
      </c>
      <c r="B552" s="1655"/>
      <c r="C552" s="1655"/>
      <c r="D552" s="140"/>
      <c r="E552" s="130"/>
      <c r="F552" s="130"/>
      <c r="G552" s="1660"/>
      <c r="H552" s="1661"/>
      <c r="I552" s="1669" t="str">
        <f>IF(D552+E552-F552-G552=0,"",D552+E552-F552-G552)</f>
        <v/>
      </c>
      <c r="J552" s="1670"/>
    </row>
    <row r="553" spans="1:10" ht="24.75" customHeight="1">
      <c r="A553" s="1739" t="s">
        <v>161</v>
      </c>
      <c r="B553" s="1740"/>
      <c r="C553" s="1740"/>
      <c r="D553" s="141"/>
      <c r="E553" s="136"/>
      <c r="F553" s="136"/>
      <c r="G553" s="1671"/>
      <c r="H553" s="1640"/>
      <c r="I553" s="1672" t="str">
        <f>IF(D553+E553-F553-G553=0,"",D553+E553-F553-G553)</f>
        <v/>
      </c>
      <c r="J553" s="1673"/>
    </row>
    <row r="554" spans="1:10" ht="24.75" customHeight="1">
      <c r="A554" s="1739" t="s">
        <v>162</v>
      </c>
      <c r="B554" s="1740"/>
      <c r="C554" s="1740"/>
      <c r="D554" s="141"/>
      <c r="E554" s="136"/>
      <c r="F554" s="136"/>
      <c r="G554" s="1671"/>
      <c r="H554" s="1640"/>
      <c r="I554" s="1672" t="str">
        <f>IF(D554+E554-F554-G554=0,"",D554+E554-F554-G554)</f>
        <v/>
      </c>
      <c r="J554" s="1673"/>
    </row>
    <row r="555" spans="1:10" ht="22.5" customHeight="1" thickBot="1">
      <c r="A555" s="1741" t="s">
        <v>163</v>
      </c>
      <c r="B555" s="1742"/>
      <c r="C555" s="1742"/>
      <c r="D555" s="142"/>
      <c r="E555" s="137"/>
      <c r="F555" s="137"/>
      <c r="G555" s="1743"/>
      <c r="H555" s="1644"/>
      <c r="I555" s="1744" t="str">
        <f>IF(D555+E555-F555-G555=0,"",D555+E555-F555-G555)</f>
        <v/>
      </c>
      <c r="J555" s="1745"/>
    </row>
    <row r="556" spans="1:10" ht="22.5" customHeight="1" thickBot="1">
      <c r="A556" s="501" t="s">
        <v>167</v>
      </c>
      <c r="B556" s="1638"/>
      <c r="C556" s="1638"/>
      <c r="D556" s="143" t="str">
        <f>IF(SUM(D552:D555)=0,"",SUM(D552:D555))</f>
        <v/>
      </c>
      <c r="E556" s="61" t="str">
        <f>IF(SUM(E552:E555)=0,"",SUM(E552:E555))</f>
        <v/>
      </c>
      <c r="F556" s="61" t="str">
        <f>IF(SUM(F552:F555)=0,"",SUM(F552:F555))</f>
        <v/>
      </c>
      <c r="G556" s="1458" t="str">
        <f>IF(SUM(G552:H555)=0,"",SUM(G552:H555))</f>
        <v/>
      </c>
      <c r="H556" s="1746"/>
      <c r="I556" s="1458" t="str">
        <f>IF(SUM(I552:J555)=0,"",SUM(I552:J555))</f>
        <v/>
      </c>
      <c r="J556" s="1624"/>
    </row>
    <row r="557" spans="1:10" ht="16.5" customHeight="1" thickTop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</row>
    <row r="558" spans="1:10" ht="16.5" customHeight="1">
      <c r="A558" s="454" t="s">
        <v>790</v>
      </c>
      <c r="B558" s="454"/>
      <c r="C558" s="454"/>
      <c r="D558" s="454"/>
      <c r="E558" s="454"/>
      <c r="F558" s="454"/>
      <c r="G558" s="454"/>
      <c r="H558" s="454"/>
      <c r="I558" s="454"/>
      <c r="J558" s="454"/>
    </row>
    <row r="559" spans="1:10" ht="16.5" customHeight="1">
      <c r="A559" s="455"/>
      <c r="B559" s="455"/>
      <c r="C559" s="455"/>
      <c r="D559" s="455"/>
      <c r="E559" s="455"/>
      <c r="F559" s="455"/>
      <c r="G559" s="455"/>
      <c r="H559" s="455"/>
      <c r="I559" s="455"/>
      <c r="J559" s="455"/>
    </row>
    <row r="560" spans="1:10" ht="16.5" customHeight="1">
      <c r="A560" s="455"/>
      <c r="B560" s="455"/>
      <c r="C560" s="455"/>
      <c r="D560" s="455"/>
      <c r="E560" s="455"/>
      <c r="F560" s="455"/>
      <c r="G560" s="455"/>
      <c r="H560" s="455"/>
      <c r="I560" s="455"/>
      <c r="J560" s="455"/>
    </row>
    <row r="561" spans="1:11" ht="16.5" customHeight="1">
      <c r="A561" s="455"/>
      <c r="B561" s="455"/>
      <c r="C561" s="455"/>
      <c r="D561" s="455"/>
      <c r="E561" s="455"/>
      <c r="F561" s="455"/>
      <c r="G561" s="455"/>
      <c r="H561" s="455"/>
      <c r="I561" s="455"/>
      <c r="J561" s="455"/>
    </row>
    <row r="562" spans="1:11" ht="16.5" customHeight="1">
      <c r="A562" s="1421"/>
      <c r="B562" s="1421"/>
      <c r="C562" s="1421"/>
      <c r="D562" s="1421"/>
      <c r="E562" s="1421"/>
      <c r="F562" s="1421"/>
      <c r="G562" s="1421"/>
      <c r="H562" s="1421"/>
      <c r="I562" s="1421"/>
      <c r="J562" s="1421"/>
    </row>
    <row r="563" spans="1:11" ht="16.5" customHeight="1">
      <c r="A563" s="1421"/>
      <c r="B563" s="1421"/>
      <c r="C563" s="1421"/>
      <c r="D563" s="1421"/>
      <c r="E563" s="1421"/>
      <c r="F563" s="1421"/>
      <c r="G563" s="1421"/>
      <c r="H563" s="1421"/>
      <c r="I563" s="1421"/>
      <c r="J563" s="1421"/>
    </row>
    <row r="564" spans="1:11" ht="16.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</row>
    <row r="565" spans="1:11" ht="16.5" customHeight="1">
      <c r="A565" s="9" t="s">
        <v>777</v>
      </c>
      <c r="B565" s="1928" t="s">
        <v>804</v>
      </c>
      <c r="C565" s="1928"/>
      <c r="D565" s="1928"/>
      <c r="E565" s="1928"/>
      <c r="F565" s="1928"/>
      <c r="G565" s="1928"/>
      <c r="H565" s="1928"/>
      <c r="I565" s="1928"/>
      <c r="J565" s="1928"/>
    </row>
    <row r="566" spans="1:11" ht="16.5" customHeight="1" thickBot="1">
      <c r="A566" s="1559"/>
      <c r="B566" s="1559"/>
      <c r="C566" s="32"/>
      <c r="D566" s="32"/>
      <c r="E566" s="32"/>
      <c r="F566" s="32"/>
      <c r="G566" s="32"/>
      <c r="H566" s="32"/>
      <c r="I566" s="32"/>
      <c r="J566" s="32"/>
    </row>
    <row r="567" spans="1:11" ht="16.5" customHeight="1" thickTop="1" thickBot="1">
      <c r="A567" s="465" t="s">
        <v>170</v>
      </c>
      <c r="B567" s="936"/>
      <c r="C567" s="1587" t="s">
        <v>6</v>
      </c>
      <c r="D567" s="1235"/>
      <c r="E567" s="1235"/>
      <c r="F567" s="1235"/>
      <c r="G567" s="1235"/>
      <c r="H567" s="1235"/>
      <c r="I567" s="1235"/>
      <c r="J567" s="1625"/>
    </row>
    <row r="568" spans="1:11" ht="16.5" customHeight="1">
      <c r="A568" s="466"/>
      <c r="B568" s="747"/>
      <c r="C568" s="1516" t="s">
        <v>178</v>
      </c>
      <c r="D568" s="1627"/>
      <c r="E568" s="1513" t="s">
        <v>179</v>
      </c>
      <c r="F568" s="1627"/>
      <c r="G568" s="1628" t="s">
        <v>772</v>
      </c>
      <c r="H568" s="1629"/>
      <c r="I568" s="1513" t="s">
        <v>171</v>
      </c>
      <c r="J568" s="1723"/>
    </row>
    <row r="569" spans="1:11" ht="50.25" customHeight="1">
      <c r="A569" s="466"/>
      <c r="B569" s="747"/>
      <c r="C569" s="646"/>
      <c r="D569" s="747"/>
      <c r="E569" s="1377"/>
      <c r="F569" s="747"/>
      <c r="G569" s="151" t="s">
        <v>775</v>
      </c>
      <c r="H569" s="151" t="s">
        <v>776</v>
      </c>
      <c r="I569" s="1377"/>
      <c r="J569" s="1378"/>
    </row>
    <row r="570" spans="1:11" ht="14.25" customHeight="1" thickBot="1">
      <c r="A570" s="1564" t="s">
        <v>112</v>
      </c>
      <c r="B570" s="1464"/>
      <c r="C570" s="1565" t="s">
        <v>113</v>
      </c>
      <c r="D570" s="1464"/>
      <c r="E570" s="1363" t="s">
        <v>114</v>
      </c>
      <c r="F570" s="1372"/>
      <c r="G570" s="102" t="s">
        <v>115</v>
      </c>
      <c r="H570" s="145" t="s">
        <v>116</v>
      </c>
      <c r="I570" s="1608" t="s">
        <v>117</v>
      </c>
      <c r="J570" s="1626"/>
      <c r="K570" s="80"/>
    </row>
    <row r="571" spans="1:11" ht="16.5" customHeight="1" thickTop="1">
      <c r="A571" s="1632" t="s">
        <v>172</v>
      </c>
      <c r="B571" s="1633"/>
      <c r="C571" s="1639"/>
      <c r="D571" s="1640"/>
      <c r="E571" s="2057"/>
      <c r="F571" s="2058"/>
      <c r="G571" s="146"/>
      <c r="H571" s="147"/>
      <c r="I571" s="2043" t="str">
        <f>IF(C571+E571-G571-H571=0,"",C571+E571-G571-H571)</f>
        <v/>
      </c>
      <c r="J571" s="2044"/>
    </row>
    <row r="572" spans="1:11" ht="45" customHeight="1">
      <c r="A572" s="968" t="s">
        <v>792</v>
      </c>
      <c r="B572" s="969"/>
      <c r="C572" s="1641"/>
      <c r="D572" s="1642"/>
      <c r="E572" s="1309"/>
      <c r="F572" s="1927"/>
      <c r="G572" s="148"/>
      <c r="H572" s="131"/>
      <c r="I572" s="1877" t="str">
        <f t="shared" ref="I572:I577" si="36">IF(C572+E572-G572-H572=0,"",C572+E572-G572-H572)</f>
        <v/>
      </c>
      <c r="J572" s="1878"/>
    </row>
    <row r="573" spans="1:11" ht="16.5" customHeight="1">
      <c r="A573" s="968" t="s">
        <v>173</v>
      </c>
      <c r="B573" s="969"/>
      <c r="C573" s="1641"/>
      <c r="D573" s="1642"/>
      <c r="E573" s="1309"/>
      <c r="F573" s="1927"/>
      <c r="G573" s="148"/>
      <c r="H573" s="131"/>
      <c r="I573" s="1877" t="str">
        <f t="shared" si="36"/>
        <v/>
      </c>
      <c r="J573" s="1878"/>
    </row>
    <row r="574" spans="1:11" ht="16.5" customHeight="1">
      <c r="A574" s="968" t="s">
        <v>174</v>
      </c>
      <c r="B574" s="969"/>
      <c r="C574" s="1641"/>
      <c r="D574" s="1642"/>
      <c r="E574" s="1309"/>
      <c r="F574" s="1927"/>
      <c r="G574" s="148"/>
      <c r="H574" s="131"/>
      <c r="I574" s="1877" t="str">
        <f t="shared" si="36"/>
        <v/>
      </c>
      <c r="J574" s="1878"/>
    </row>
    <row r="575" spans="1:11" ht="16.5" customHeight="1">
      <c r="A575" s="968" t="s">
        <v>175</v>
      </c>
      <c r="B575" s="969"/>
      <c r="C575" s="1641"/>
      <c r="D575" s="1642"/>
      <c r="E575" s="1309"/>
      <c r="F575" s="1927"/>
      <c r="G575" s="148"/>
      <c r="H575" s="131"/>
      <c r="I575" s="1877" t="str">
        <f t="shared" si="36"/>
        <v/>
      </c>
      <c r="J575" s="1878"/>
    </row>
    <row r="576" spans="1:11" ht="30" customHeight="1">
      <c r="A576" s="968" t="s">
        <v>176</v>
      </c>
      <c r="B576" s="969"/>
      <c r="C576" s="1641"/>
      <c r="D576" s="1642"/>
      <c r="E576" s="1309"/>
      <c r="F576" s="1927"/>
      <c r="G576" s="148"/>
      <c r="H576" s="131"/>
      <c r="I576" s="1877" t="str">
        <f t="shared" si="36"/>
        <v/>
      </c>
      <c r="J576" s="1878"/>
    </row>
    <row r="577" spans="1:10" ht="30" customHeight="1" thickBot="1">
      <c r="A577" s="1634" t="s">
        <v>793</v>
      </c>
      <c r="B577" s="1635"/>
      <c r="C577" s="1643"/>
      <c r="D577" s="1644"/>
      <c r="E577" s="1323"/>
      <c r="F577" s="1881"/>
      <c r="G577" s="149"/>
      <c r="H577" s="132"/>
      <c r="I577" s="1879" t="str">
        <f t="shared" si="36"/>
        <v/>
      </c>
      <c r="J577" s="1880"/>
    </row>
    <row r="578" spans="1:10" ht="20.25" customHeight="1" thickBot="1">
      <c r="A578" s="501" t="s">
        <v>177</v>
      </c>
      <c r="B578" s="1638"/>
      <c r="C578" s="1630" t="str">
        <f>IF(SUM(C571:D577)=0,"",SUM(C571:D577))</f>
        <v/>
      </c>
      <c r="D578" s="1631"/>
      <c r="E578" s="1842" t="str">
        <f>IF(SUM(E571:F577)=0,"",SUM(E571:F577))</f>
        <v/>
      </c>
      <c r="F578" s="1843"/>
      <c r="G578" s="150" t="str">
        <f>IF(SUM(G571:G577)=0,"",SUM(G571:G577))</f>
        <v/>
      </c>
      <c r="H578" s="150" t="str">
        <f>IF(SUM(H571:H577)=0,"",SUM(H571:H577))</f>
        <v/>
      </c>
      <c r="I578" s="1861" t="str">
        <f>IF(SUM(I571:J577)=0,"",SUM(I571:J577))</f>
        <v/>
      </c>
      <c r="J578" s="1862"/>
    </row>
    <row r="579" spans="1:10" ht="16.5" customHeight="1" thickTop="1">
      <c r="A579" s="49"/>
      <c r="B579" s="49"/>
      <c r="C579" s="77"/>
      <c r="D579" s="77"/>
      <c r="E579" s="79"/>
      <c r="F579" s="77"/>
      <c r="G579" s="77"/>
      <c r="H579" s="77"/>
      <c r="I579" s="77"/>
      <c r="J579" s="37"/>
    </row>
    <row r="580" spans="1:10" ht="16.5" customHeight="1">
      <c r="A580" s="454" t="s">
        <v>791</v>
      </c>
      <c r="B580" s="454"/>
      <c r="C580" s="454"/>
      <c r="D580" s="454"/>
      <c r="E580" s="454"/>
      <c r="F580" s="454"/>
      <c r="G580" s="454"/>
      <c r="H580" s="454"/>
      <c r="I580" s="454"/>
      <c r="J580" s="454"/>
    </row>
    <row r="581" spans="1:10" ht="16.5" customHeight="1">
      <c r="A581" s="455"/>
      <c r="B581" s="455"/>
      <c r="C581" s="455"/>
      <c r="D581" s="455"/>
      <c r="E581" s="455"/>
      <c r="F581" s="455"/>
      <c r="G581" s="455"/>
      <c r="H581" s="455"/>
      <c r="I581" s="455"/>
      <c r="J581" s="455"/>
    </row>
    <row r="582" spans="1:10" ht="16.5" customHeight="1">
      <c r="A582" s="455"/>
      <c r="B582" s="455"/>
      <c r="C582" s="455"/>
      <c r="D582" s="455"/>
      <c r="E582" s="455"/>
      <c r="F582" s="455"/>
      <c r="G582" s="455"/>
      <c r="H582" s="455"/>
      <c r="I582" s="455"/>
      <c r="J582" s="455"/>
    </row>
    <row r="583" spans="1:10" ht="16.5" customHeight="1">
      <c r="A583" s="455"/>
      <c r="B583" s="455"/>
      <c r="C583" s="455"/>
      <c r="D583" s="455"/>
      <c r="E583" s="455"/>
      <c r="F583" s="455"/>
      <c r="G583" s="455"/>
      <c r="H583" s="455"/>
      <c r="I583" s="455"/>
      <c r="J583" s="455"/>
    </row>
    <row r="584" spans="1:10" ht="16.5" customHeight="1">
      <c r="A584" s="455"/>
      <c r="B584" s="455"/>
      <c r="C584" s="455"/>
      <c r="D584" s="455"/>
      <c r="E584" s="455"/>
      <c r="F584" s="455"/>
      <c r="G584" s="455"/>
      <c r="H584" s="455"/>
      <c r="I584" s="455"/>
      <c r="J584" s="455"/>
    </row>
    <row r="585" spans="1:10" ht="16.5" customHeight="1">
      <c r="A585" s="455"/>
      <c r="B585" s="455"/>
      <c r="C585" s="455"/>
      <c r="D585" s="455"/>
      <c r="E585" s="455"/>
      <c r="F585" s="455"/>
      <c r="G585" s="455"/>
      <c r="H585" s="455"/>
      <c r="I585" s="455"/>
      <c r="J585" s="455"/>
    </row>
    <row r="586" spans="1:10" ht="16.5" customHeight="1">
      <c r="A586" s="455"/>
      <c r="B586" s="455"/>
      <c r="C586" s="455"/>
      <c r="D586" s="455"/>
      <c r="E586" s="455"/>
      <c r="F586" s="455"/>
      <c r="G586" s="455"/>
      <c r="H586" s="455"/>
      <c r="I586" s="455"/>
      <c r="J586" s="455"/>
    </row>
    <row r="587" spans="1:10" ht="16.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ht="31.5" customHeight="1">
      <c r="A588" s="9" t="s">
        <v>785</v>
      </c>
      <c r="B588" s="498" t="s">
        <v>786</v>
      </c>
      <c r="C588" s="498"/>
      <c r="D588" s="498"/>
      <c r="E588" s="498"/>
      <c r="F588" s="498"/>
      <c r="G588" s="498"/>
      <c r="H588" s="498"/>
      <c r="I588" s="498"/>
      <c r="J588" s="498"/>
    </row>
    <row r="589" spans="1:10" ht="16.5" customHeight="1" thickBo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</row>
    <row r="590" spans="1:10" ht="16.5" customHeight="1" thickTop="1" thickBot="1">
      <c r="A590" s="465" t="s">
        <v>170</v>
      </c>
      <c r="B590" s="936"/>
      <c r="C590" s="936"/>
      <c r="D590" s="936"/>
      <c r="E590" s="936"/>
      <c r="F590" s="1465"/>
      <c r="G590" s="1462" t="s">
        <v>128</v>
      </c>
      <c r="H590" s="936"/>
      <c r="I590" s="936"/>
      <c r="J590" s="1376"/>
    </row>
    <row r="591" spans="1:10" ht="16.5" customHeight="1" thickTop="1">
      <c r="A591" s="960" t="s">
        <v>180</v>
      </c>
      <c r="B591" s="961"/>
      <c r="C591" s="961"/>
      <c r="D591" s="961"/>
      <c r="E591" s="961"/>
      <c r="F591" s="961"/>
      <c r="G591" s="1467"/>
      <c r="H591" s="1467"/>
      <c r="I591" s="1467"/>
      <c r="J591" s="1470"/>
    </row>
    <row r="592" spans="1:10" ht="16.5" customHeight="1" thickBot="1">
      <c r="A592" s="672" t="s">
        <v>784</v>
      </c>
      <c r="B592" s="673"/>
      <c r="C592" s="673"/>
      <c r="D592" s="673"/>
      <c r="E592" s="673"/>
      <c r="F592" s="673"/>
      <c r="G592" s="1097"/>
      <c r="H592" s="1097"/>
      <c r="I592" s="1097"/>
      <c r="J592" s="1100"/>
    </row>
    <row r="593" spans="1:10" ht="16.5" customHeight="1" thickTop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</row>
    <row r="594" spans="1:10" ht="16.5" customHeight="1">
      <c r="A594" s="455"/>
      <c r="B594" s="455"/>
      <c r="C594" s="455"/>
      <c r="D594" s="455"/>
      <c r="E594" s="455"/>
      <c r="F594" s="455"/>
      <c r="G594" s="455"/>
      <c r="H594" s="455"/>
      <c r="I594" s="455"/>
      <c r="J594" s="455"/>
    </row>
    <row r="595" spans="1:10" ht="16.5" customHeight="1">
      <c r="A595" s="455"/>
      <c r="B595" s="455"/>
      <c r="C595" s="455"/>
      <c r="D595" s="455"/>
      <c r="E595" s="455"/>
      <c r="F595" s="455"/>
      <c r="G595" s="455"/>
      <c r="H595" s="455"/>
      <c r="I595" s="455"/>
      <c r="J595" s="455"/>
    </row>
    <row r="596" spans="1:10" ht="16.5" customHeight="1">
      <c r="A596" s="455"/>
      <c r="B596" s="455"/>
      <c r="C596" s="455"/>
      <c r="D596" s="455"/>
      <c r="E596" s="455"/>
      <c r="F596" s="455"/>
      <c r="G596" s="455"/>
      <c r="H596" s="455"/>
      <c r="I596" s="455"/>
      <c r="J596" s="455"/>
    </row>
    <row r="597" spans="1:10" ht="16.5" customHeight="1">
      <c r="A597" s="455"/>
      <c r="B597" s="455"/>
      <c r="C597" s="455"/>
      <c r="D597" s="455"/>
      <c r="E597" s="455"/>
      <c r="F597" s="455"/>
      <c r="G597" s="455"/>
      <c r="H597" s="455"/>
      <c r="I597" s="455"/>
      <c r="J597" s="455"/>
    </row>
    <row r="598" spans="1:10" ht="16.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ht="16.5" customHeight="1">
      <c r="A599" s="9" t="s">
        <v>787</v>
      </c>
      <c r="B599" s="498" t="s">
        <v>788</v>
      </c>
      <c r="C599" s="498"/>
      <c r="D599" s="498"/>
      <c r="E599" s="498"/>
      <c r="F599" s="498"/>
      <c r="G599" s="498"/>
      <c r="H599" s="498"/>
      <c r="I599" s="498"/>
      <c r="J599" s="498"/>
    </row>
    <row r="600" spans="1:10" ht="16.5" customHeight="1">
      <c r="A600" s="9"/>
      <c r="B600" s="152"/>
      <c r="C600" s="152"/>
      <c r="D600" s="152"/>
      <c r="E600" s="152"/>
      <c r="F600" s="152"/>
      <c r="G600" s="152"/>
      <c r="H600" s="152"/>
      <c r="I600" s="152"/>
      <c r="J600" s="152"/>
    </row>
    <row r="601" spans="1:10" ht="16.5" customHeight="1" thickBot="1">
      <c r="A601" s="1559" t="s">
        <v>107</v>
      </c>
      <c r="B601" s="1559"/>
      <c r="C601" s="34"/>
      <c r="D601" s="34"/>
      <c r="E601" s="34"/>
      <c r="F601" s="34"/>
      <c r="G601" s="34"/>
      <c r="H601" s="34"/>
      <c r="I601" s="34"/>
      <c r="J601" s="34"/>
    </row>
    <row r="602" spans="1:10" ht="29.25" customHeight="1" thickTop="1">
      <c r="A602" s="1813" t="s">
        <v>5</v>
      </c>
      <c r="B602" s="1814"/>
      <c r="C602" s="1814"/>
      <c r="D602" s="1213" t="s">
        <v>6</v>
      </c>
      <c r="E602" s="1462"/>
      <c r="F602" s="1230" t="s">
        <v>794</v>
      </c>
      <c r="G602" s="1462"/>
      <c r="H602" s="1375" t="s">
        <v>796</v>
      </c>
      <c r="I602" s="936"/>
      <c r="J602" s="1376"/>
    </row>
    <row r="603" spans="1:10" ht="14.25" customHeight="1" thickBot="1">
      <c r="A603" s="1622" t="s">
        <v>112</v>
      </c>
      <c r="B603" s="1607"/>
      <c r="C603" s="1623"/>
      <c r="D603" s="1606" t="s">
        <v>113</v>
      </c>
      <c r="E603" s="1607"/>
      <c r="F603" s="1608" t="s">
        <v>114</v>
      </c>
      <c r="G603" s="1607"/>
      <c r="H603" s="1608" t="s">
        <v>115</v>
      </c>
      <c r="I603" s="1607"/>
      <c r="J603" s="1626"/>
    </row>
    <row r="604" spans="1:10" ht="16.5" customHeight="1" thickTop="1">
      <c r="A604" s="1824" t="s">
        <v>182</v>
      </c>
      <c r="B604" s="1825"/>
      <c r="C604" s="1826"/>
      <c r="D604" s="1468"/>
      <c r="E604" s="1611"/>
      <c r="F604" s="1612"/>
      <c r="G604" s="1611"/>
      <c r="H604" s="1613" t="str">
        <f>IF(D604=0,(IF(F604=0,"",D604+F604)),D604+F604)</f>
        <v/>
      </c>
      <c r="I604" s="1614"/>
      <c r="J604" s="1615"/>
    </row>
    <row r="605" spans="1:10" ht="16.5" customHeight="1">
      <c r="A605" s="1488" t="s">
        <v>183</v>
      </c>
      <c r="B605" s="1489"/>
      <c r="C605" s="1490"/>
      <c r="D605" s="1527"/>
      <c r="E605" s="1009"/>
      <c r="F605" s="1008"/>
      <c r="G605" s="1009"/>
      <c r="H605" s="1616" t="str">
        <f>IF(D605=0,(IF(F605=0,"",D605+F605)),D605+F605)</f>
        <v/>
      </c>
      <c r="I605" s="1617"/>
      <c r="J605" s="1618"/>
    </row>
    <row r="606" spans="1:10" ht="16.5" customHeight="1" thickBot="1">
      <c r="A606" s="1694" t="s">
        <v>184</v>
      </c>
      <c r="B606" s="467"/>
      <c r="C606" s="1695"/>
      <c r="D606" s="1730" t="str">
        <f>IF(D604=0,(IF(D605=0,"",IF(D605&lt;&gt;0,-D605,D604-D605))),D604-D605)</f>
        <v/>
      </c>
      <c r="E606" s="1731"/>
      <c r="F606" s="1609" t="str">
        <f>IF(F604=0,(IF(F605=0,"",IF(F605&lt;&gt;0,-F605,F604-F605))),F604-F605)</f>
        <v/>
      </c>
      <c r="G606" s="1610"/>
      <c r="H606" s="1609" t="str">
        <f>IFERROR(IF(H604="",(IF(H605="","",IF(H604&lt;&gt;0,H604,H604-H605))),H604-H605),IF(H604&lt;&gt;0,H604,H605))</f>
        <v/>
      </c>
      <c r="I606" s="1610"/>
      <c r="J606" s="1681"/>
    </row>
    <row r="607" spans="1:10" ht="16.5" customHeight="1" thickTop="1">
      <c r="A607" s="10"/>
      <c r="B607" s="10"/>
      <c r="C607" s="10"/>
      <c r="D607" s="1674"/>
      <c r="E607" s="1674"/>
      <c r="F607" s="1674"/>
      <c r="G607" s="1674"/>
      <c r="H607" s="1674"/>
      <c r="I607" s="1674"/>
      <c r="J607" s="1674"/>
    </row>
    <row r="608" spans="1:10" ht="15">
      <c r="A608" s="454" t="s">
        <v>797</v>
      </c>
      <c r="B608" s="454"/>
      <c r="C608" s="454"/>
      <c r="D608" s="454"/>
      <c r="E608" s="454"/>
      <c r="F608" s="454"/>
      <c r="G608" s="454"/>
      <c r="H608" s="454"/>
      <c r="I608" s="454"/>
      <c r="J608" s="454"/>
    </row>
    <row r="609" spans="1:10" ht="16.5" customHeight="1">
      <c r="A609" s="671"/>
      <c r="B609" s="671"/>
      <c r="C609" s="671"/>
      <c r="D609" s="671"/>
      <c r="E609" s="671"/>
      <c r="F609" s="671"/>
      <c r="G609" s="671"/>
      <c r="H609" s="671"/>
      <c r="I609" s="671"/>
      <c r="J609" s="671"/>
    </row>
    <row r="610" spans="1:10" ht="16.5" customHeight="1">
      <c r="A610" s="671"/>
      <c r="B610" s="671"/>
      <c r="C610" s="671"/>
      <c r="D610" s="671"/>
      <c r="E610" s="671"/>
      <c r="F610" s="671"/>
      <c r="G610" s="671"/>
      <c r="H610" s="671"/>
      <c r="I610" s="671"/>
      <c r="J610" s="671"/>
    </row>
    <row r="611" spans="1:10" ht="16.5" customHeight="1">
      <c r="A611" s="671"/>
      <c r="B611" s="671"/>
      <c r="C611" s="671"/>
      <c r="D611" s="671"/>
      <c r="E611" s="671"/>
      <c r="F611" s="671"/>
      <c r="G611" s="671"/>
      <c r="H611" s="671"/>
      <c r="I611" s="671"/>
      <c r="J611" s="671"/>
    </row>
    <row r="612" spans="1:10" ht="16.5" customHeight="1">
      <c r="A612" s="671"/>
      <c r="B612" s="671"/>
      <c r="C612" s="671"/>
      <c r="D612" s="671"/>
      <c r="E612" s="671"/>
      <c r="F612" s="671"/>
      <c r="G612" s="671"/>
      <c r="H612" s="671"/>
      <c r="I612" s="671"/>
      <c r="J612" s="671"/>
    </row>
    <row r="613" spans="1:10" ht="16.5" customHeight="1">
      <c r="A613" s="671"/>
      <c r="B613" s="671"/>
      <c r="C613" s="671"/>
      <c r="D613" s="671"/>
      <c r="E613" s="671"/>
      <c r="F613" s="671"/>
      <c r="G613" s="671"/>
      <c r="H613" s="671"/>
      <c r="I613" s="671"/>
      <c r="J613" s="671"/>
    </row>
    <row r="614" spans="1:10" ht="16.5" customHeight="1">
      <c r="A614" s="671"/>
      <c r="B614" s="671"/>
      <c r="C614" s="671"/>
      <c r="D614" s="671"/>
      <c r="E614" s="671"/>
      <c r="F614" s="671"/>
      <c r="G614" s="671"/>
      <c r="H614" s="671"/>
      <c r="I614" s="671"/>
      <c r="J614" s="671"/>
    </row>
    <row r="615" spans="1:10" ht="16.5" customHeight="1">
      <c r="A615" s="671"/>
      <c r="B615" s="671"/>
      <c r="C615" s="671"/>
      <c r="D615" s="671"/>
      <c r="E615" s="671"/>
      <c r="F615" s="671"/>
      <c r="G615" s="671"/>
      <c r="H615" s="671"/>
      <c r="I615" s="671"/>
      <c r="J615" s="671"/>
    </row>
    <row r="616" spans="1:10" ht="16.5" customHeight="1">
      <c r="A616" s="671"/>
      <c r="B616" s="671"/>
      <c r="C616" s="671"/>
      <c r="D616" s="671"/>
      <c r="E616" s="671"/>
      <c r="F616" s="671"/>
      <c r="G616" s="671"/>
      <c r="H616" s="671"/>
      <c r="I616" s="671"/>
      <c r="J616" s="671"/>
    </row>
    <row r="617" spans="1:10">
      <c r="A617" s="34"/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1:10" ht="15" thickBot="1">
      <c r="A618" s="1559" t="s">
        <v>127</v>
      </c>
      <c r="B618" s="1559"/>
      <c r="C618" s="34"/>
      <c r="D618" s="34"/>
      <c r="E618" s="34"/>
      <c r="F618" s="34"/>
      <c r="G618" s="34"/>
      <c r="H618" s="34"/>
      <c r="I618" s="34"/>
      <c r="J618" s="34"/>
    </row>
    <row r="619" spans="1:10" ht="30" customHeight="1" thickTop="1">
      <c r="A619" s="1212" t="s">
        <v>185</v>
      </c>
      <c r="B619" s="1213"/>
      <c r="C619" s="1213"/>
      <c r="D619" s="1213"/>
      <c r="E619" s="1213" t="s">
        <v>181</v>
      </c>
      <c r="F619" s="1213"/>
      <c r="G619" s="1462"/>
      <c r="H619" s="1375" t="s">
        <v>796</v>
      </c>
      <c r="I619" s="936"/>
      <c r="J619" s="1376"/>
    </row>
    <row r="620" spans="1:10" ht="14.25" customHeight="1" thickBot="1">
      <c r="A620" s="1564" t="s">
        <v>112</v>
      </c>
      <c r="B620" s="1565"/>
      <c r="C620" s="1565"/>
      <c r="D620" s="1565"/>
      <c r="E620" s="1605" t="s">
        <v>113</v>
      </c>
      <c r="F620" s="1605"/>
      <c r="G620" s="1603"/>
      <c r="H620" s="1602" t="s">
        <v>114</v>
      </c>
      <c r="I620" s="1605"/>
      <c r="J620" s="1604"/>
    </row>
    <row r="621" spans="1:10" ht="33.75" customHeight="1" thickTop="1">
      <c r="A621" s="960" t="s">
        <v>186</v>
      </c>
      <c r="B621" s="961"/>
      <c r="C621" s="961"/>
      <c r="D621" s="961"/>
      <c r="E621" s="1467"/>
      <c r="F621" s="1467"/>
      <c r="G621" s="1468"/>
      <c r="H621" s="1469"/>
      <c r="I621" s="1467"/>
      <c r="J621" s="1470"/>
    </row>
    <row r="622" spans="1:10" ht="33.75" customHeight="1">
      <c r="A622" s="667" t="s">
        <v>187</v>
      </c>
      <c r="B622" s="668"/>
      <c r="C622" s="668"/>
      <c r="D622" s="668"/>
      <c r="E622" s="1526"/>
      <c r="F622" s="1526"/>
      <c r="G622" s="1527"/>
      <c r="H622" s="1528"/>
      <c r="I622" s="1526"/>
      <c r="J622" s="1529"/>
    </row>
    <row r="623" spans="1:10" ht="33.75" customHeight="1">
      <c r="A623" s="667" t="s">
        <v>188</v>
      </c>
      <c r="B623" s="668"/>
      <c r="C623" s="668"/>
      <c r="D623" s="668"/>
      <c r="E623" s="1526"/>
      <c r="F623" s="1526"/>
      <c r="G623" s="1527"/>
      <c r="H623" s="1528"/>
      <c r="I623" s="1526"/>
      <c r="J623" s="1529"/>
    </row>
    <row r="624" spans="1:10" ht="33.75" customHeight="1" thickBot="1">
      <c r="A624" s="672" t="s">
        <v>189</v>
      </c>
      <c r="B624" s="673"/>
      <c r="C624" s="673"/>
      <c r="D624" s="673"/>
      <c r="E624" s="1097"/>
      <c r="F624" s="1097"/>
      <c r="G624" s="1098"/>
      <c r="H624" s="1099"/>
      <c r="I624" s="1097"/>
      <c r="J624" s="1100"/>
    </row>
    <row r="625" spans="1:10" ht="15" thickTop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1:10" ht="15" customHeight="1">
      <c r="A626" s="454" t="s">
        <v>795</v>
      </c>
      <c r="B626" s="454"/>
      <c r="C626" s="454"/>
      <c r="D626" s="454"/>
      <c r="E626" s="454"/>
      <c r="F626" s="454"/>
      <c r="G626" s="454"/>
      <c r="H626" s="454"/>
      <c r="I626" s="454"/>
      <c r="J626" s="454"/>
    </row>
    <row r="627" spans="1:10">
      <c r="A627" s="455"/>
      <c r="B627" s="455"/>
      <c r="C627" s="455"/>
      <c r="D627" s="455"/>
      <c r="E627" s="455"/>
      <c r="F627" s="455"/>
      <c r="G627" s="455"/>
      <c r="H627" s="455"/>
      <c r="I627" s="455"/>
      <c r="J627" s="455"/>
    </row>
    <row r="628" spans="1:10">
      <c r="A628" s="455"/>
      <c r="B628" s="455"/>
      <c r="C628" s="455"/>
      <c r="D628" s="455"/>
      <c r="E628" s="455"/>
      <c r="F628" s="455"/>
      <c r="G628" s="455"/>
      <c r="H628" s="455"/>
      <c r="I628" s="455"/>
      <c r="J628" s="455"/>
    </row>
    <row r="629" spans="1:10">
      <c r="A629" s="455"/>
      <c r="B629" s="455"/>
      <c r="C629" s="455"/>
      <c r="D629" s="455"/>
      <c r="E629" s="455"/>
      <c r="F629" s="455"/>
      <c r="G629" s="455"/>
      <c r="H629" s="455"/>
      <c r="I629" s="455"/>
      <c r="J629" s="455"/>
    </row>
    <row r="630" spans="1:10">
      <c r="A630" s="455"/>
      <c r="B630" s="455"/>
      <c r="C630" s="455"/>
      <c r="D630" s="455"/>
      <c r="E630" s="455"/>
      <c r="F630" s="455"/>
      <c r="G630" s="455"/>
      <c r="H630" s="455"/>
      <c r="I630" s="455"/>
      <c r="J630" s="455"/>
    </row>
    <row r="631" spans="1:10">
      <c r="A631" s="455"/>
      <c r="B631" s="455"/>
      <c r="C631" s="455"/>
      <c r="D631" s="455"/>
      <c r="E631" s="455"/>
      <c r="F631" s="455"/>
      <c r="G631" s="455"/>
      <c r="H631" s="455"/>
      <c r="I631" s="455"/>
      <c r="J631" s="455"/>
    </row>
    <row r="632" spans="1:10">
      <c r="A632" s="455"/>
      <c r="B632" s="455"/>
      <c r="C632" s="455"/>
      <c r="D632" s="455"/>
      <c r="E632" s="455"/>
      <c r="F632" s="455"/>
      <c r="G632" s="455"/>
      <c r="H632" s="455"/>
      <c r="I632" s="455"/>
      <c r="J632" s="455"/>
    </row>
    <row r="633" spans="1:10">
      <c r="A633" s="455"/>
      <c r="B633" s="455"/>
      <c r="C633" s="455"/>
      <c r="D633" s="455"/>
      <c r="E633" s="455"/>
      <c r="F633" s="455"/>
      <c r="G633" s="455"/>
      <c r="H633" s="455"/>
      <c r="I633" s="455"/>
      <c r="J633" s="455"/>
    </row>
    <row r="634" spans="1:10">
      <c r="A634" s="455"/>
      <c r="B634" s="455"/>
      <c r="C634" s="455"/>
      <c r="D634" s="455"/>
      <c r="E634" s="455"/>
      <c r="F634" s="455"/>
      <c r="G634" s="455"/>
      <c r="H634" s="455"/>
      <c r="I634" s="455"/>
      <c r="J634" s="455"/>
    </row>
    <row r="635" spans="1:10">
      <c r="A635" s="455"/>
      <c r="B635" s="455"/>
      <c r="C635" s="455"/>
      <c r="D635" s="455"/>
      <c r="E635" s="455"/>
      <c r="F635" s="455"/>
      <c r="G635" s="455"/>
      <c r="H635" s="455"/>
      <c r="I635" s="455"/>
      <c r="J635" s="455"/>
    </row>
    <row r="636" spans="1:10">
      <c r="A636" s="455"/>
      <c r="B636" s="455"/>
      <c r="C636" s="455"/>
      <c r="D636" s="455"/>
      <c r="E636" s="455"/>
      <c r="F636" s="455"/>
      <c r="G636" s="455"/>
      <c r="H636" s="455"/>
      <c r="I636" s="455"/>
      <c r="J636" s="455"/>
    </row>
    <row r="637" spans="1:10">
      <c r="A637" s="455"/>
      <c r="B637" s="455"/>
      <c r="C637" s="455"/>
      <c r="D637" s="455"/>
      <c r="E637" s="455"/>
      <c r="F637" s="455"/>
      <c r="G637" s="455"/>
      <c r="H637" s="455"/>
      <c r="I637" s="455"/>
      <c r="J637" s="455"/>
    </row>
    <row r="638" spans="1:10">
      <c r="A638" s="34"/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1:10">
      <c r="A639" s="34"/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1:10">
      <c r="A640" s="34"/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1:256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256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256" ht="15" thickBot="1">
      <c r="A643" s="1559" t="s">
        <v>190</v>
      </c>
      <c r="B643" s="1559"/>
      <c r="C643" s="34"/>
      <c r="D643" s="34"/>
      <c r="E643" s="34"/>
      <c r="F643" s="34"/>
      <c r="G643" s="34"/>
      <c r="H643" s="34"/>
      <c r="I643" s="34"/>
      <c r="J643" s="34"/>
    </row>
    <row r="644" spans="1:256" ht="39.75" customHeight="1" thickTop="1">
      <c r="A644" s="1212" t="s">
        <v>5</v>
      </c>
      <c r="B644" s="1213"/>
      <c r="C644" s="1213"/>
      <c r="D644" s="1213" t="s">
        <v>181</v>
      </c>
      <c r="E644" s="1462"/>
      <c r="F644" s="1230" t="s">
        <v>794</v>
      </c>
      <c r="G644" s="1462"/>
      <c r="H644" s="1375" t="s">
        <v>796</v>
      </c>
      <c r="I644" s="936"/>
      <c r="J644" s="1376"/>
    </row>
    <row r="645" spans="1:256" ht="14.25" customHeight="1" thickBot="1">
      <c r="A645" s="1622" t="s">
        <v>112</v>
      </c>
      <c r="B645" s="1607"/>
      <c r="C645" s="1623"/>
      <c r="D645" s="1606" t="s">
        <v>113</v>
      </c>
      <c r="E645" s="1607"/>
      <c r="F645" s="1608" t="s">
        <v>114</v>
      </c>
      <c r="G645" s="1607"/>
      <c r="H645" s="1608" t="s">
        <v>115</v>
      </c>
      <c r="I645" s="1607"/>
      <c r="J645" s="1626"/>
    </row>
    <row r="646" spans="1:256" ht="45.75" customHeight="1" thickTop="1">
      <c r="A646" s="1682" t="s">
        <v>191</v>
      </c>
      <c r="B646" s="1683"/>
      <c r="C646" s="1684"/>
      <c r="D646" s="1468"/>
      <c r="E646" s="1611"/>
      <c r="F646" s="1612"/>
      <c r="G646" s="1611"/>
      <c r="H646" s="1613" t="str">
        <f>IF(D646=0,(IF(F646=0,"",D646+F646)),D646+F646)</f>
        <v/>
      </c>
      <c r="I646" s="1614"/>
      <c r="J646" s="1615"/>
    </row>
    <row r="647" spans="1:256" ht="49.5" customHeight="1" thickBot="1">
      <c r="A647" s="1619" t="s">
        <v>192</v>
      </c>
      <c r="B647" s="1620"/>
      <c r="C647" s="1621"/>
      <c r="D647" s="1527"/>
      <c r="E647" s="1009"/>
      <c r="F647" s="1008"/>
      <c r="G647" s="1009"/>
      <c r="H647" s="1616" t="str">
        <f>IF(D647=0,(IF(F647=0,"",D647+F647)),D647+F647)</f>
        <v/>
      </c>
      <c r="I647" s="1617"/>
      <c r="J647" s="1618"/>
    </row>
    <row r="648" spans="1:256" ht="16.5" customHeight="1" thickBot="1">
      <c r="A648" s="1685" t="s">
        <v>184</v>
      </c>
      <c r="B648" s="1686"/>
      <c r="C648" s="1687"/>
      <c r="D648" s="1636" t="str">
        <f>IF(D646=0,(IF(D647=0,"",IF(D647&lt;&gt;0,-D647,D646-D647))),D646-D647)</f>
        <v/>
      </c>
      <c r="E648" s="1637"/>
      <c r="F648" s="1609" t="str">
        <f>IF(F646=0,(IF(F647=0,"",IF(F647&lt;&gt;0,-F647,F646-F647))),F646-F647)</f>
        <v/>
      </c>
      <c r="G648" s="1610"/>
      <c r="H648" s="1609" t="str">
        <f>IFERROR(IF(H646="",(IF(H647="","",IF(H646&lt;&gt;0,H646,H646-H647))),H646-H647),IF(H646&lt;&gt;0,H646,H647))</f>
        <v/>
      </c>
      <c r="I648" s="1610"/>
      <c r="J648" s="1681"/>
      <c r="K648" s="81"/>
    </row>
    <row r="649" spans="1:256" ht="15" thickTop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1:256" ht="15">
      <c r="A650" s="454" t="s">
        <v>798</v>
      </c>
      <c r="B650" s="454"/>
      <c r="C650" s="454"/>
      <c r="D650" s="454"/>
      <c r="E650" s="454"/>
      <c r="F650" s="454"/>
      <c r="G650" s="454"/>
      <c r="H650" s="454"/>
      <c r="I650" s="454"/>
      <c r="J650" s="454"/>
    </row>
    <row r="651" spans="1:256">
      <c r="A651" s="455"/>
      <c r="B651" s="455"/>
      <c r="C651" s="455"/>
      <c r="D651" s="455"/>
      <c r="E651" s="455"/>
      <c r="F651" s="455"/>
      <c r="G651" s="455"/>
      <c r="H651" s="455"/>
      <c r="I651" s="455"/>
      <c r="J651" s="455"/>
    </row>
    <row r="652" spans="1:256">
      <c r="A652" s="455"/>
      <c r="B652" s="455"/>
      <c r="C652" s="455"/>
      <c r="D652" s="455"/>
      <c r="E652" s="455"/>
      <c r="F652" s="455"/>
      <c r="G652" s="455"/>
      <c r="H652" s="455"/>
      <c r="I652" s="455"/>
      <c r="J652" s="455"/>
    </row>
    <row r="653" spans="1:256">
      <c r="A653" s="455"/>
      <c r="B653" s="455"/>
      <c r="C653" s="455"/>
      <c r="D653" s="455"/>
      <c r="E653" s="455"/>
      <c r="F653" s="455"/>
      <c r="G653" s="455"/>
      <c r="H653" s="455"/>
      <c r="I653" s="455"/>
      <c r="J653" s="455"/>
    </row>
    <row r="654" spans="1:256">
      <c r="A654" s="455"/>
      <c r="B654" s="455"/>
      <c r="C654" s="455"/>
      <c r="D654" s="455"/>
      <c r="E654" s="455"/>
      <c r="F654" s="455"/>
      <c r="G654" s="455"/>
      <c r="H654" s="455"/>
      <c r="I654" s="455"/>
      <c r="J654" s="455"/>
      <c r="K654" s="497"/>
      <c r="L654" s="497"/>
      <c r="M654" s="497"/>
      <c r="N654" s="497"/>
      <c r="O654" s="497"/>
      <c r="P654" s="497"/>
      <c r="Q654" s="497"/>
      <c r="R654" s="497"/>
      <c r="S654" s="497"/>
      <c r="T654" s="497"/>
      <c r="U654" s="497"/>
      <c r="V654" s="497"/>
      <c r="W654" s="497"/>
      <c r="X654" s="497"/>
      <c r="Y654" s="497"/>
      <c r="Z654" s="497"/>
      <c r="AA654" s="497"/>
      <c r="AB654" s="497"/>
      <c r="AC654" s="497"/>
      <c r="AD654" s="497"/>
      <c r="AE654" s="497"/>
      <c r="AF654" s="497"/>
      <c r="AG654" s="497"/>
      <c r="AH654" s="497"/>
      <c r="AI654" s="497"/>
      <c r="AJ654" s="497"/>
      <c r="AK654" s="497"/>
      <c r="AL654" s="497"/>
      <c r="AM654" s="497"/>
      <c r="AN654" s="497"/>
      <c r="AO654" s="497"/>
      <c r="AP654" s="497"/>
      <c r="AQ654" s="497"/>
      <c r="AR654" s="497"/>
      <c r="AS654" s="497"/>
      <c r="AT654" s="497"/>
      <c r="AU654" s="497"/>
      <c r="AV654" s="497"/>
      <c r="AW654" s="497"/>
      <c r="AX654" s="497"/>
      <c r="AY654" s="497"/>
      <c r="AZ654" s="497"/>
      <c r="BA654" s="497"/>
      <c r="BB654" s="497"/>
      <c r="BC654" s="497"/>
      <c r="BD654" s="497"/>
      <c r="BE654" s="497"/>
      <c r="BF654" s="497"/>
      <c r="BG654" s="497"/>
      <c r="BH654" s="497"/>
      <c r="BI654" s="497"/>
      <c r="BJ654" s="497"/>
      <c r="BK654" s="497"/>
      <c r="BL654" s="497"/>
      <c r="BM654" s="497"/>
      <c r="BN654" s="497"/>
      <c r="BO654" s="497"/>
      <c r="BP654" s="497"/>
      <c r="BQ654" s="497"/>
      <c r="BR654" s="497"/>
      <c r="BS654" s="497"/>
      <c r="BT654" s="497"/>
      <c r="BU654" s="497"/>
      <c r="BV654" s="497"/>
      <c r="BW654" s="497"/>
      <c r="BX654" s="497"/>
      <c r="BY654" s="497"/>
      <c r="BZ654" s="497"/>
      <c r="CA654" s="497"/>
      <c r="CB654" s="497"/>
      <c r="CC654" s="497"/>
      <c r="CD654" s="497"/>
      <c r="CE654" s="497"/>
      <c r="CF654" s="497"/>
      <c r="CG654" s="497"/>
      <c r="CH654" s="497"/>
      <c r="CI654" s="497"/>
      <c r="CJ654" s="497"/>
      <c r="CK654" s="497"/>
      <c r="CL654" s="497"/>
      <c r="CM654" s="497"/>
      <c r="CN654" s="497"/>
      <c r="CO654" s="497"/>
      <c r="CP654" s="497"/>
      <c r="CQ654" s="497"/>
      <c r="CR654" s="497"/>
      <c r="CS654" s="497"/>
      <c r="CT654" s="497"/>
      <c r="CU654" s="497"/>
      <c r="CV654" s="497"/>
      <c r="CW654" s="497"/>
      <c r="CX654" s="497"/>
      <c r="CY654" s="497"/>
      <c r="CZ654" s="497"/>
      <c r="DA654" s="497"/>
      <c r="DB654" s="497"/>
      <c r="DC654" s="497"/>
      <c r="DD654" s="497"/>
      <c r="DE654" s="497"/>
      <c r="DF654" s="497"/>
      <c r="DG654" s="497"/>
      <c r="DH654" s="497"/>
      <c r="DI654" s="497"/>
      <c r="DJ654" s="497"/>
      <c r="DK654" s="497"/>
      <c r="DL654" s="497"/>
      <c r="DM654" s="497"/>
      <c r="DN654" s="497"/>
      <c r="DO654" s="497"/>
      <c r="DP654" s="497"/>
      <c r="DQ654" s="497"/>
      <c r="DR654" s="497"/>
      <c r="DS654" s="497"/>
      <c r="DT654" s="497"/>
      <c r="DU654" s="497"/>
      <c r="DV654" s="497"/>
      <c r="DW654" s="497"/>
      <c r="DX654" s="497"/>
      <c r="DY654" s="497"/>
      <c r="DZ654" s="497"/>
      <c r="EA654" s="497"/>
      <c r="EB654" s="497"/>
      <c r="EC654" s="497"/>
      <c r="ED654" s="497"/>
      <c r="EE654" s="497"/>
      <c r="EF654" s="497"/>
      <c r="EG654" s="497"/>
      <c r="EH654" s="497"/>
      <c r="EI654" s="497"/>
      <c r="EJ654" s="497"/>
      <c r="EK654" s="497"/>
      <c r="EL654" s="497"/>
      <c r="EM654" s="497"/>
      <c r="EN654" s="497"/>
      <c r="EO654" s="497"/>
      <c r="EP654" s="497"/>
      <c r="EQ654" s="497"/>
      <c r="ER654" s="497"/>
      <c r="ES654" s="497"/>
      <c r="ET654" s="497"/>
      <c r="EU654" s="497"/>
      <c r="EV654" s="497"/>
      <c r="EW654" s="497"/>
      <c r="EX654" s="497"/>
      <c r="EY654" s="497"/>
      <c r="EZ654" s="497"/>
      <c r="FA654" s="497"/>
      <c r="FB654" s="497"/>
      <c r="FC654" s="497"/>
      <c r="FD654" s="497"/>
      <c r="FE654" s="497"/>
      <c r="FF654" s="497"/>
      <c r="FG654" s="497"/>
      <c r="FH654" s="497"/>
      <c r="FI654" s="497"/>
      <c r="FJ654" s="497"/>
      <c r="FK654" s="497"/>
      <c r="FL654" s="497"/>
      <c r="FM654" s="497"/>
      <c r="FN654" s="497"/>
      <c r="FO654" s="497"/>
      <c r="FP654" s="497"/>
      <c r="FQ654" s="497"/>
      <c r="FR654" s="497"/>
      <c r="FS654" s="497"/>
      <c r="FT654" s="497"/>
      <c r="FU654" s="497"/>
      <c r="FV654" s="497"/>
      <c r="FW654" s="497"/>
      <c r="FX654" s="497"/>
      <c r="FY654" s="497"/>
      <c r="FZ654" s="497"/>
      <c r="GA654" s="497"/>
      <c r="GB654" s="497"/>
      <c r="GC654" s="497"/>
      <c r="GD654" s="497"/>
      <c r="GE654" s="497"/>
      <c r="GF654" s="497"/>
      <c r="GG654" s="497"/>
      <c r="GH654" s="497"/>
      <c r="GI654" s="497"/>
      <c r="GJ654" s="497"/>
      <c r="GK654" s="497"/>
      <c r="GL654" s="497"/>
      <c r="GM654" s="497"/>
      <c r="GN654" s="497"/>
      <c r="GO654" s="497"/>
      <c r="GP654" s="497"/>
      <c r="GQ654" s="497"/>
      <c r="GR654" s="497"/>
      <c r="GS654" s="497"/>
      <c r="GT654" s="497"/>
      <c r="GU654" s="497"/>
      <c r="GV654" s="497"/>
      <c r="GW654" s="497"/>
      <c r="GX654" s="497"/>
      <c r="GY654" s="497"/>
      <c r="GZ654" s="497"/>
      <c r="HA654" s="497"/>
      <c r="HB654" s="497"/>
      <c r="HC654" s="497"/>
      <c r="HD654" s="497"/>
      <c r="HE654" s="497"/>
      <c r="HF654" s="497"/>
      <c r="HG654" s="497"/>
      <c r="HH654" s="497"/>
      <c r="HI654" s="497"/>
      <c r="HJ654" s="497"/>
      <c r="HK654" s="497"/>
      <c r="HL654" s="497"/>
      <c r="HM654" s="497"/>
      <c r="HN654" s="497"/>
      <c r="HO654" s="497"/>
      <c r="HP654" s="497"/>
      <c r="HQ654" s="497"/>
      <c r="HR654" s="497"/>
      <c r="HS654" s="497"/>
      <c r="HT654" s="497"/>
      <c r="HU654" s="497"/>
      <c r="HV654" s="497"/>
      <c r="HW654" s="497"/>
      <c r="HX654" s="497"/>
      <c r="HY654" s="497"/>
      <c r="HZ654" s="497"/>
      <c r="IA654" s="497"/>
      <c r="IB654" s="497"/>
      <c r="IC654" s="497"/>
      <c r="ID654" s="497"/>
      <c r="IE654" s="497"/>
      <c r="IF654" s="497"/>
      <c r="IG654" s="497"/>
      <c r="IH654" s="497"/>
      <c r="II654" s="497"/>
      <c r="IJ654" s="497"/>
      <c r="IK654" s="497"/>
      <c r="IL654" s="497"/>
      <c r="IM654" s="497"/>
      <c r="IN654" s="497"/>
      <c r="IO654" s="497"/>
      <c r="IP654" s="497"/>
      <c r="IQ654" s="497"/>
      <c r="IR654" s="497"/>
      <c r="IS654" s="497"/>
      <c r="IT654" s="497"/>
      <c r="IU654" s="497"/>
      <c r="IV654" s="497"/>
    </row>
    <row r="655" spans="1:256">
      <c r="A655" s="455"/>
      <c r="B655" s="455"/>
      <c r="C655" s="455"/>
      <c r="D655" s="455"/>
      <c r="E655" s="455"/>
      <c r="F655" s="455"/>
      <c r="G655" s="455"/>
      <c r="H655" s="455"/>
      <c r="I655" s="455"/>
      <c r="J655" s="455"/>
      <c r="K655" s="497"/>
      <c r="L655" s="497"/>
      <c r="M655" s="497"/>
      <c r="N655" s="497"/>
      <c r="O655" s="497"/>
      <c r="P655" s="497"/>
      <c r="Q655" s="497"/>
      <c r="R655" s="497"/>
      <c r="S655" s="497"/>
      <c r="T655" s="497"/>
      <c r="U655" s="497"/>
      <c r="V655" s="497"/>
      <c r="W655" s="497"/>
      <c r="X655" s="497"/>
      <c r="Y655" s="497"/>
      <c r="Z655" s="497"/>
      <c r="AA655" s="497"/>
      <c r="AB655" s="497"/>
      <c r="AC655" s="497"/>
      <c r="AD655" s="497"/>
      <c r="AE655" s="497"/>
      <c r="AF655" s="497"/>
      <c r="AG655" s="497"/>
      <c r="AH655" s="497"/>
      <c r="AI655" s="497"/>
      <c r="AJ655" s="497"/>
      <c r="AK655" s="497"/>
      <c r="AL655" s="497"/>
      <c r="AM655" s="497"/>
      <c r="AN655" s="497"/>
      <c r="AO655" s="497"/>
      <c r="AP655" s="497"/>
      <c r="AQ655" s="497"/>
      <c r="AR655" s="497"/>
      <c r="AS655" s="497"/>
      <c r="AT655" s="497"/>
      <c r="AU655" s="497"/>
      <c r="AV655" s="497"/>
      <c r="AW655" s="497"/>
      <c r="AX655" s="497"/>
      <c r="AY655" s="497"/>
      <c r="AZ655" s="497"/>
      <c r="BA655" s="497"/>
      <c r="BB655" s="497"/>
      <c r="BC655" s="497"/>
      <c r="BD655" s="497"/>
      <c r="BE655" s="497"/>
      <c r="BF655" s="497"/>
      <c r="BG655" s="497"/>
      <c r="BH655" s="497"/>
      <c r="BI655" s="497"/>
      <c r="BJ655" s="497"/>
      <c r="BK655" s="497"/>
      <c r="BL655" s="497"/>
      <c r="BM655" s="497"/>
      <c r="BN655" s="497"/>
      <c r="BO655" s="497"/>
      <c r="BP655" s="497"/>
      <c r="BQ655" s="497"/>
      <c r="BR655" s="497"/>
      <c r="BS655" s="497"/>
      <c r="BT655" s="497"/>
      <c r="BU655" s="497"/>
      <c r="BV655" s="497"/>
      <c r="BW655" s="497"/>
      <c r="BX655" s="497"/>
      <c r="BY655" s="497"/>
      <c r="BZ655" s="497"/>
      <c r="CA655" s="497"/>
      <c r="CB655" s="497"/>
      <c r="CC655" s="497"/>
      <c r="CD655" s="497"/>
      <c r="CE655" s="497"/>
      <c r="CF655" s="497"/>
      <c r="CG655" s="497"/>
      <c r="CH655" s="497"/>
      <c r="CI655" s="497"/>
      <c r="CJ655" s="497"/>
      <c r="CK655" s="497"/>
      <c r="CL655" s="497"/>
      <c r="CM655" s="497"/>
      <c r="CN655" s="497"/>
      <c r="CO655" s="497"/>
      <c r="CP655" s="497"/>
      <c r="CQ655" s="497"/>
      <c r="CR655" s="497"/>
      <c r="CS655" s="497"/>
      <c r="CT655" s="497"/>
      <c r="CU655" s="497"/>
      <c r="CV655" s="497"/>
      <c r="CW655" s="497"/>
      <c r="CX655" s="497"/>
      <c r="CY655" s="497"/>
      <c r="CZ655" s="497"/>
      <c r="DA655" s="497"/>
      <c r="DB655" s="497"/>
      <c r="DC655" s="497"/>
      <c r="DD655" s="497"/>
      <c r="DE655" s="497"/>
      <c r="DF655" s="497"/>
      <c r="DG655" s="497"/>
      <c r="DH655" s="497"/>
      <c r="DI655" s="497"/>
      <c r="DJ655" s="497"/>
      <c r="DK655" s="497"/>
      <c r="DL655" s="497"/>
      <c r="DM655" s="497"/>
      <c r="DN655" s="497"/>
      <c r="DO655" s="497"/>
      <c r="DP655" s="497"/>
      <c r="DQ655" s="497"/>
      <c r="DR655" s="497"/>
      <c r="DS655" s="497"/>
      <c r="DT655" s="497"/>
      <c r="DU655" s="497"/>
      <c r="DV655" s="497"/>
      <c r="DW655" s="497"/>
      <c r="DX655" s="497"/>
      <c r="DY655" s="497"/>
      <c r="DZ655" s="497"/>
      <c r="EA655" s="497"/>
      <c r="EB655" s="497"/>
      <c r="EC655" s="497"/>
      <c r="ED655" s="497"/>
      <c r="EE655" s="497"/>
      <c r="EF655" s="497"/>
      <c r="EG655" s="497"/>
      <c r="EH655" s="497"/>
      <c r="EI655" s="497"/>
      <c r="EJ655" s="497"/>
      <c r="EK655" s="497"/>
      <c r="EL655" s="497"/>
      <c r="EM655" s="497"/>
      <c r="EN655" s="497"/>
      <c r="EO655" s="497"/>
      <c r="EP655" s="497"/>
      <c r="EQ655" s="497"/>
      <c r="ER655" s="497"/>
      <c r="ES655" s="497"/>
      <c r="ET655" s="497"/>
      <c r="EU655" s="497"/>
      <c r="EV655" s="497"/>
      <c r="EW655" s="497"/>
      <c r="EX655" s="497"/>
      <c r="EY655" s="497"/>
      <c r="EZ655" s="497"/>
      <c r="FA655" s="497"/>
      <c r="FB655" s="497"/>
      <c r="FC655" s="497"/>
      <c r="FD655" s="497"/>
      <c r="FE655" s="497"/>
      <c r="FF655" s="497"/>
      <c r="FG655" s="497"/>
      <c r="FH655" s="497"/>
      <c r="FI655" s="497"/>
      <c r="FJ655" s="497"/>
      <c r="FK655" s="497"/>
      <c r="FL655" s="497"/>
      <c r="FM655" s="497"/>
      <c r="FN655" s="497"/>
      <c r="FO655" s="497"/>
      <c r="FP655" s="497"/>
      <c r="FQ655" s="497"/>
      <c r="FR655" s="497"/>
      <c r="FS655" s="497"/>
      <c r="FT655" s="497"/>
      <c r="FU655" s="497"/>
      <c r="FV655" s="497"/>
      <c r="FW655" s="497"/>
      <c r="FX655" s="497"/>
      <c r="FY655" s="497"/>
      <c r="FZ655" s="497"/>
      <c r="GA655" s="497"/>
      <c r="GB655" s="497"/>
      <c r="GC655" s="497"/>
      <c r="GD655" s="497"/>
      <c r="GE655" s="497"/>
      <c r="GF655" s="497"/>
      <c r="GG655" s="497"/>
      <c r="GH655" s="497"/>
      <c r="GI655" s="497"/>
      <c r="GJ655" s="497"/>
      <c r="GK655" s="497"/>
      <c r="GL655" s="497"/>
      <c r="GM655" s="497"/>
      <c r="GN655" s="497"/>
      <c r="GO655" s="497"/>
      <c r="GP655" s="497"/>
      <c r="GQ655" s="497"/>
      <c r="GR655" s="497"/>
      <c r="GS655" s="497"/>
      <c r="GT655" s="497"/>
      <c r="GU655" s="497"/>
      <c r="GV655" s="497"/>
      <c r="GW655" s="497"/>
      <c r="GX655" s="497"/>
      <c r="GY655" s="497"/>
      <c r="GZ655" s="497"/>
      <c r="HA655" s="497"/>
      <c r="HB655" s="497"/>
      <c r="HC655" s="497"/>
      <c r="HD655" s="497"/>
      <c r="HE655" s="497"/>
      <c r="HF655" s="497"/>
      <c r="HG655" s="497"/>
      <c r="HH655" s="497"/>
      <c r="HI655" s="497"/>
      <c r="HJ655" s="497"/>
      <c r="HK655" s="497"/>
      <c r="HL655" s="497"/>
      <c r="HM655" s="497"/>
      <c r="HN655" s="497"/>
      <c r="HO655" s="497"/>
      <c r="HP655" s="497"/>
      <c r="HQ655" s="497"/>
      <c r="HR655" s="497"/>
      <c r="HS655" s="497"/>
      <c r="HT655" s="497"/>
      <c r="HU655" s="497"/>
      <c r="HV655" s="497"/>
      <c r="HW655" s="497"/>
      <c r="HX655" s="497"/>
      <c r="HY655" s="497"/>
      <c r="HZ655" s="497"/>
      <c r="IA655" s="497"/>
      <c r="IB655" s="497"/>
      <c r="IC655" s="497"/>
      <c r="ID655" s="497"/>
      <c r="IE655" s="497"/>
      <c r="IF655" s="497"/>
      <c r="IG655" s="497"/>
      <c r="IH655" s="497"/>
      <c r="II655" s="497"/>
      <c r="IJ655" s="497"/>
      <c r="IK655" s="497"/>
      <c r="IL655" s="497"/>
      <c r="IM655" s="497"/>
      <c r="IN655" s="497"/>
      <c r="IO655" s="497"/>
      <c r="IP655" s="497"/>
      <c r="IQ655" s="497"/>
      <c r="IR655" s="497"/>
      <c r="IS655" s="497"/>
      <c r="IT655" s="497"/>
      <c r="IU655" s="497"/>
      <c r="IV655" s="497"/>
    </row>
    <row r="656" spans="1:256">
      <c r="A656" s="455"/>
      <c r="B656" s="455"/>
      <c r="C656" s="455"/>
      <c r="D656" s="455"/>
      <c r="E656" s="455"/>
      <c r="F656" s="455"/>
      <c r="G656" s="455"/>
      <c r="H656" s="455"/>
      <c r="I656" s="455"/>
      <c r="J656" s="455"/>
      <c r="K656" s="497"/>
      <c r="L656" s="497"/>
      <c r="M656" s="497"/>
      <c r="N656" s="497"/>
      <c r="O656" s="497"/>
      <c r="P656" s="497"/>
      <c r="Q656" s="497"/>
      <c r="R656" s="497"/>
      <c r="S656" s="497"/>
      <c r="T656" s="497"/>
      <c r="U656" s="497"/>
      <c r="V656" s="497"/>
      <c r="W656" s="497"/>
      <c r="X656" s="497"/>
      <c r="Y656" s="497"/>
      <c r="Z656" s="497"/>
      <c r="AA656" s="497"/>
      <c r="AB656" s="497"/>
      <c r="AC656" s="497"/>
      <c r="AD656" s="497"/>
      <c r="AE656" s="497"/>
      <c r="AF656" s="497"/>
      <c r="AG656" s="497"/>
      <c r="AH656" s="497"/>
      <c r="AI656" s="497"/>
      <c r="AJ656" s="497"/>
      <c r="AK656" s="497"/>
      <c r="AL656" s="497"/>
      <c r="AM656" s="497"/>
      <c r="AN656" s="497"/>
      <c r="AO656" s="497"/>
      <c r="AP656" s="497"/>
      <c r="AQ656" s="497"/>
      <c r="AR656" s="497"/>
      <c r="AS656" s="497"/>
      <c r="AT656" s="497"/>
      <c r="AU656" s="497"/>
      <c r="AV656" s="497"/>
      <c r="AW656" s="497"/>
      <c r="AX656" s="497"/>
      <c r="AY656" s="497"/>
      <c r="AZ656" s="497"/>
      <c r="BA656" s="497"/>
      <c r="BB656" s="497"/>
      <c r="BC656" s="497"/>
      <c r="BD656" s="497"/>
      <c r="BE656" s="497"/>
      <c r="BF656" s="497"/>
      <c r="BG656" s="497"/>
      <c r="BH656" s="497"/>
      <c r="BI656" s="497"/>
      <c r="BJ656" s="497"/>
      <c r="BK656" s="497"/>
      <c r="BL656" s="497"/>
      <c r="BM656" s="497"/>
      <c r="BN656" s="497"/>
      <c r="BO656" s="497"/>
      <c r="BP656" s="497"/>
      <c r="BQ656" s="497"/>
      <c r="BR656" s="497"/>
      <c r="BS656" s="497"/>
      <c r="BT656" s="497"/>
      <c r="BU656" s="497"/>
      <c r="BV656" s="497"/>
      <c r="BW656" s="497"/>
      <c r="BX656" s="497"/>
      <c r="BY656" s="497"/>
      <c r="BZ656" s="497"/>
      <c r="CA656" s="497"/>
      <c r="CB656" s="497"/>
      <c r="CC656" s="497"/>
      <c r="CD656" s="497"/>
      <c r="CE656" s="497"/>
      <c r="CF656" s="497"/>
      <c r="CG656" s="497"/>
      <c r="CH656" s="497"/>
      <c r="CI656" s="497"/>
      <c r="CJ656" s="497"/>
      <c r="CK656" s="497"/>
      <c r="CL656" s="497"/>
      <c r="CM656" s="497"/>
      <c r="CN656" s="497"/>
      <c r="CO656" s="497"/>
      <c r="CP656" s="497"/>
      <c r="CQ656" s="497"/>
      <c r="CR656" s="497"/>
      <c r="CS656" s="497"/>
      <c r="CT656" s="497"/>
      <c r="CU656" s="497"/>
      <c r="CV656" s="497"/>
      <c r="CW656" s="497"/>
      <c r="CX656" s="497"/>
      <c r="CY656" s="497"/>
      <c r="CZ656" s="497"/>
      <c r="DA656" s="497"/>
      <c r="DB656" s="497"/>
      <c r="DC656" s="497"/>
      <c r="DD656" s="497"/>
      <c r="DE656" s="497"/>
      <c r="DF656" s="497"/>
      <c r="DG656" s="497"/>
      <c r="DH656" s="497"/>
      <c r="DI656" s="497"/>
      <c r="DJ656" s="497"/>
      <c r="DK656" s="497"/>
      <c r="DL656" s="497"/>
      <c r="DM656" s="497"/>
      <c r="DN656" s="497"/>
      <c r="DO656" s="497"/>
      <c r="DP656" s="497"/>
      <c r="DQ656" s="497"/>
      <c r="DR656" s="497"/>
      <c r="DS656" s="497"/>
      <c r="DT656" s="497"/>
      <c r="DU656" s="497"/>
      <c r="DV656" s="497"/>
      <c r="DW656" s="497"/>
      <c r="DX656" s="497"/>
      <c r="DY656" s="497"/>
      <c r="DZ656" s="497"/>
      <c r="EA656" s="497"/>
      <c r="EB656" s="497"/>
      <c r="EC656" s="497"/>
      <c r="ED656" s="497"/>
      <c r="EE656" s="497"/>
      <c r="EF656" s="497"/>
      <c r="EG656" s="497"/>
      <c r="EH656" s="497"/>
      <c r="EI656" s="497"/>
      <c r="EJ656" s="497"/>
      <c r="EK656" s="497"/>
      <c r="EL656" s="497"/>
      <c r="EM656" s="497"/>
      <c r="EN656" s="497"/>
      <c r="EO656" s="497"/>
      <c r="EP656" s="497"/>
      <c r="EQ656" s="497"/>
      <c r="ER656" s="497"/>
      <c r="ES656" s="497"/>
      <c r="ET656" s="497"/>
      <c r="EU656" s="497"/>
      <c r="EV656" s="497"/>
      <c r="EW656" s="497"/>
      <c r="EX656" s="497"/>
      <c r="EY656" s="497"/>
      <c r="EZ656" s="497"/>
      <c r="FA656" s="497"/>
      <c r="FB656" s="497"/>
      <c r="FC656" s="497"/>
      <c r="FD656" s="497"/>
      <c r="FE656" s="497"/>
      <c r="FF656" s="497"/>
      <c r="FG656" s="497"/>
      <c r="FH656" s="497"/>
      <c r="FI656" s="497"/>
      <c r="FJ656" s="497"/>
      <c r="FK656" s="497"/>
      <c r="FL656" s="497"/>
      <c r="FM656" s="497"/>
      <c r="FN656" s="497"/>
      <c r="FO656" s="497"/>
      <c r="FP656" s="497"/>
      <c r="FQ656" s="497"/>
      <c r="FR656" s="497"/>
      <c r="FS656" s="497"/>
      <c r="FT656" s="497"/>
      <c r="FU656" s="497"/>
      <c r="FV656" s="497"/>
      <c r="FW656" s="497"/>
      <c r="FX656" s="497"/>
      <c r="FY656" s="497"/>
      <c r="FZ656" s="497"/>
      <c r="GA656" s="497"/>
      <c r="GB656" s="497"/>
      <c r="GC656" s="497"/>
      <c r="GD656" s="497"/>
      <c r="GE656" s="497"/>
      <c r="GF656" s="497"/>
      <c r="GG656" s="497"/>
      <c r="GH656" s="497"/>
      <c r="GI656" s="497"/>
      <c r="GJ656" s="497"/>
      <c r="GK656" s="497"/>
      <c r="GL656" s="497"/>
      <c r="GM656" s="497"/>
      <c r="GN656" s="497"/>
      <c r="GO656" s="497"/>
      <c r="GP656" s="497"/>
      <c r="GQ656" s="497"/>
      <c r="GR656" s="497"/>
      <c r="GS656" s="497"/>
      <c r="GT656" s="497"/>
      <c r="GU656" s="497"/>
      <c r="GV656" s="497"/>
      <c r="GW656" s="497"/>
      <c r="GX656" s="497"/>
      <c r="GY656" s="497"/>
      <c r="GZ656" s="497"/>
      <c r="HA656" s="497"/>
      <c r="HB656" s="497"/>
      <c r="HC656" s="497"/>
      <c r="HD656" s="497"/>
      <c r="HE656" s="497"/>
      <c r="HF656" s="497"/>
      <c r="HG656" s="497"/>
      <c r="HH656" s="497"/>
      <c r="HI656" s="497"/>
      <c r="HJ656" s="497"/>
      <c r="HK656" s="497"/>
      <c r="HL656" s="497"/>
      <c r="HM656" s="497"/>
      <c r="HN656" s="497"/>
      <c r="HO656" s="497"/>
      <c r="HP656" s="497"/>
      <c r="HQ656" s="497"/>
      <c r="HR656" s="497"/>
      <c r="HS656" s="497"/>
      <c r="HT656" s="497"/>
      <c r="HU656" s="497"/>
      <c r="HV656" s="497"/>
      <c r="HW656" s="497"/>
      <c r="HX656" s="497"/>
      <c r="HY656" s="497"/>
      <c r="HZ656" s="497"/>
      <c r="IA656" s="497"/>
      <c r="IB656" s="497"/>
      <c r="IC656" s="497"/>
      <c r="ID656" s="497"/>
      <c r="IE656" s="497"/>
      <c r="IF656" s="497"/>
      <c r="IG656" s="497"/>
      <c r="IH656" s="497"/>
      <c r="II656" s="497"/>
      <c r="IJ656" s="497"/>
      <c r="IK656" s="497"/>
      <c r="IL656" s="497"/>
      <c r="IM656" s="497"/>
      <c r="IN656" s="497"/>
      <c r="IO656" s="497"/>
      <c r="IP656" s="497"/>
      <c r="IQ656" s="497"/>
      <c r="IR656" s="497"/>
      <c r="IS656" s="497"/>
      <c r="IT656" s="497"/>
      <c r="IU656" s="497"/>
      <c r="IV656" s="497"/>
    </row>
    <row r="657" spans="1:10">
      <c r="A657" s="34"/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1:10" ht="15" thickBot="1">
      <c r="A658" s="1559" t="s">
        <v>193</v>
      </c>
      <c r="B658" s="1559"/>
      <c r="C658" s="34"/>
      <c r="D658" s="34"/>
      <c r="E658" s="34"/>
      <c r="F658" s="34"/>
      <c r="G658" s="34"/>
      <c r="H658" s="34"/>
      <c r="I658" s="34"/>
      <c r="J658" s="34"/>
    </row>
    <row r="659" spans="1:10" ht="30" customHeight="1" thickTop="1">
      <c r="A659" s="1212" t="s">
        <v>194</v>
      </c>
      <c r="B659" s="1213"/>
      <c r="C659" s="1213"/>
      <c r="D659" s="1213"/>
      <c r="E659" s="1213" t="s">
        <v>181</v>
      </c>
      <c r="F659" s="1213"/>
      <c r="G659" s="1462"/>
      <c r="H659" s="1230" t="s">
        <v>796</v>
      </c>
      <c r="I659" s="1213"/>
      <c r="J659" s="1231"/>
    </row>
    <row r="660" spans="1:10" ht="14.25" customHeight="1" thickBot="1">
      <c r="A660" s="1564" t="s">
        <v>112</v>
      </c>
      <c r="B660" s="1565"/>
      <c r="C660" s="1565"/>
      <c r="D660" s="1565"/>
      <c r="E660" s="1605" t="s">
        <v>113</v>
      </c>
      <c r="F660" s="1605"/>
      <c r="G660" s="1603"/>
      <c r="H660" s="1602" t="s">
        <v>114</v>
      </c>
      <c r="I660" s="1605"/>
      <c r="J660" s="1604"/>
    </row>
    <row r="661" spans="1:10" ht="45" customHeight="1" thickTop="1">
      <c r="A661" s="960" t="s">
        <v>195</v>
      </c>
      <c r="B661" s="961"/>
      <c r="C661" s="961"/>
      <c r="D661" s="961"/>
      <c r="E661" s="1467"/>
      <c r="F661" s="1467"/>
      <c r="G661" s="1468"/>
      <c r="H661" s="1469"/>
      <c r="I661" s="1467"/>
      <c r="J661" s="1470"/>
    </row>
    <row r="662" spans="1:10" ht="45" customHeight="1">
      <c r="A662" s="667" t="s">
        <v>187</v>
      </c>
      <c r="B662" s="668"/>
      <c r="C662" s="668"/>
      <c r="D662" s="668"/>
      <c r="E662" s="1526"/>
      <c r="F662" s="1526"/>
      <c r="G662" s="1527"/>
      <c r="H662" s="1528"/>
      <c r="I662" s="1526"/>
      <c r="J662" s="1529"/>
    </row>
    <row r="663" spans="1:10" ht="18.75" customHeight="1">
      <c r="A663" s="667" t="s">
        <v>188</v>
      </c>
      <c r="B663" s="668"/>
      <c r="C663" s="668"/>
      <c r="D663" s="668"/>
      <c r="E663" s="1526"/>
      <c r="F663" s="1526"/>
      <c r="G663" s="1527"/>
      <c r="H663" s="1528"/>
      <c r="I663" s="1526"/>
      <c r="J663" s="1529"/>
    </row>
    <row r="664" spans="1:10" ht="18.75" customHeight="1" thickBot="1">
      <c r="A664" s="672" t="s">
        <v>189</v>
      </c>
      <c r="B664" s="673"/>
      <c r="C664" s="673"/>
      <c r="D664" s="673"/>
      <c r="E664" s="1097"/>
      <c r="F664" s="1097"/>
      <c r="G664" s="1098"/>
      <c r="H664" s="1099"/>
      <c r="I664" s="1097"/>
      <c r="J664" s="1100"/>
    </row>
    <row r="665" spans="1:10" ht="15" thickTop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1:10" ht="30" customHeight="1">
      <c r="A666" s="454" t="s">
        <v>799</v>
      </c>
      <c r="B666" s="454"/>
      <c r="C666" s="454"/>
      <c r="D666" s="454"/>
      <c r="E666" s="454"/>
      <c r="F666" s="454"/>
      <c r="G666" s="454"/>
      <c r="H666" s="454"/>
      <c r="I666" s="454"/>
      <c r="J666" s="454"/>
    </row>
    <row r="667" spans="1:10">
      <c r="A667" s="2063"/>
      <c r="B667" s="2063"/>
      <c r="C667" s="2063"/>
      <c r="D667" s="2063"/>
      <c r="E667" s="2063"/>
      <c r="F667" s="2063"/>
      <c r="G667" s="2063"/>
      <c r="H667" s="2063"/>
      <c r="I667" s="2063"/>
      <c r="J667" s="2063"/>
    </row>
    <row r="668" spans="1:10">
      <c r="A668" s="2063"/>
      <c r="B668" s="2063"/>
      <c r="C668" s="2063"/>
      <c r="D668" s="2063"/>
      <c r="E668" s="2063"/>
      <c r="F668" s="2063"/>
      <c r="G668" s="2063"/>
      <c r="H668" s="2063"/>
      <c r="I668" s="2063"/>
      <c r="J668" s="2063"/>
    </row>
    <row r="669" spans="1:10">
      <c r="A669" s="2063"/>
      <c r="B669" s="2063"/>
      <c r="C669" s="2063"/>
      <c r="D669" s="2063"/>
      <c r="E669" s="2063"/>
      <c r="F669" s="2063"/>
      <c r="G669" s="2063"/>
      <c r="H669" s="2063"/>
      <c r="I669" s="2063"/>
      <c r="J669" s="2063"/>
    </row>
    <row r="670" spans="1:10">
      <c r="A670" s="2063"/>
      <c r="B670" s="2063"/>
      <c r="C670" s="2063"/>
      <c r="D670" s="2063"/>
      <c r="E670" s="2063"/>
      <c r="F670" s="2063"/>
      <c r="G670" s="2063"/>
      <c r="H670" s="2063"/>
      <c r="I670" s="2063"/>
      <c r="J670" s="2063"/>
    </row>
    <row r="671" spans="1:10">
      <c r="A671" s="2063"/>
      <c r="B671" s="2063"/>
      <c r="C671" s="2063"/>
      <c r="D671" s="2063"/>
      <c r="E671" s="2063"/>
      <c r="F671" s="2063"/>
      <c r="G671" s="2063"/>
      <c r="H671" s="2063"/>
      <c r="I671" s="2063"/>
      <c r="J671" s="2063"/>
    </row>
    <row r="672" spans="1:10">
      <c r="A672" s="2063"/>
      <c r="B672" s="2063"/>
      <c r="C672" s="2063"/>
      <c r="D672" s="2063"/>
      <c r="E672" s="2063"/>
      <c r="F672" s="2063"/>
      <c r="G672" s="2063"/>
      <c r="H672" s="2063"/>
      <c r="I672" s="2063"/>
      <c r="J672" s="2063"/>
    </row>
    <row r="673" spans="1:256">
      <c r="A673" s="2063"/>
      <c r="B673" s="2063"/>
      <c r="C673" s="2063"/>
      <c r="D673" s="2063"/>
      <c r="E673" s="2063"/>
      <c r="F673" s="2063"/>
      <c r="G673" s="2063"/>
      <c r="H673" s="2063"/>
      <c r="I673" s="2063"/>
      <c r="J673" s="2063"/>
    </row>
    <row r="674" spans="1:256">
      <c r="A674" s="2063"/>
      <c r="B674" s="2063"/>
      <c r="C674" s="2063"/>
      <c r="D674" s="2063"/>
      <c r="E674" s="2063"/>
      <c r="F674" s="2063"/>
      <c r="G674" s="2063"/>
      <c r="H674" s="2063"/>
      <c r="I674" s="2063"/>
      <c r="J674" s="2063"/>
    </row>
    <row r="675" spans="1:256">
      <c r="A675" s="2063"/>
      <c r="B675" s="2063"/>
      <c r="C675" s="2063"/>
      <c r="D675" s="2063"/>
      <c r="E675" s="2063"/>
      <c r="F675" s="2063"/>
      <c r="G675" s="2063"/>
      <c r="H675" s="2063"/>
      <c r="I675" s="2063"/>
      <c r="J675" s="2063"/>
    </row>
    <row r="676" spans="1:256">
      <c r="A676" s="2063"/>
      <c r="B676" s="2063"/>
      <c r="C676" s="2063"/>
      <c r="D676" s="2063"/>
      <c r="E676" s="2063"/>
      <c r="F676" s="2063"/>
      <c r="G676" s="2063"/>
      <c r="H676" s="2063"/>
      <c r="I676" s="2063"/>
      <c r="J676" s="2063"/>
    </row>
    <row r="677" spans="1:256">
      <c r="A677" s="2063"/>
      <c r="B677" s="2063"/>
      <c r="C677" s="2063"/>
      <c r="D677" s="2063"/>
      <c r="E677" s="2063"/>
      <c r="F677" s="2063"/>
      <c r="G677" s="2063"/>
      <c r="H677" s="2063"/>
      <c r="I677" s="2063"/>
      <c r="J677" s="2063"/>
      <c r="K677" s="497"/>
      <c r="L677" s="497"/>
      <c r="M677" s="497"/>
      <c r="N677" s="497"/>
      <c r="O677" s="497"/>
      <c r="P677" s="497"/>
      <c r="Q677" s="497"/>
      <c r="R677" s="497"/>
      <c r="S677" s="497"/>
      <c r="T677" s="497"/>
      <c r="U677" s="497"/>
      <c r="V677" s="497"/>
      <c r="W677" s="497"/>
      <c r="X677" s="497"/>
      <c r="Y677" s="497"/>
      <c r="Z677" s="497"/>
      <c r="AA677" s="497"/>
      <c r="AB677" s="497"/>
      <c r="AC677" s="497"/>
      <c r="AD677" s="497"/>
      <c r="AE677" s="497"/>
      <c r="AF677" s="497"/>
      <c r="AG677" s="497"/>
      <c r="AH677" s="497"/>
      <c r="AI677" s="497"/>
      <c r="AJ677" s="497"/>
      <c r="AK677" s="497"/>
      <c r="AL677" s="497"/>
      <c r="AM677" s="497"/>
      <c r="AN677" s="497"/>
      <c r="AO677" s="497"/>
      <c r="AP677" s="497"/>
      <c r="AQ677" s="497"/>
      <c r="AR677" s="497"/>
      <c r="AS677" s="497"/>
      <c r="AT677" s="497"/>
      <c r="AU677" s="497"/>
      <c r="AV677" s="497"/>
      <c r="AW677" s="497"/>
      <c r="AX677" s="497"/>
      <c r="AY677" s="497"/>
      <c r="AZ677" s="497"/>
      <c r="BA677" s="497"/>
      <c r="BB677" s="497"/>
      <c r="BC677" s="497"/>
      <c r="BD677" s="497"/>
      <c r="BE677" s="497"/>
      <c r="BF677" s="497"/>
      <c r="BG677" s="497"/>
      <c r="BH677" s="497"/>
      <c r="BI677" s="497"/>
      <c r="BJ677" s="497"/>
      <c r="BK677" s="497"/>
      <c r="BL677" s="497"/>
      <c r="BM677" s="497"/>
      <c r="BN677" s="497"/>
      <c r="BO677" s="497"/>
      <c r="BP677" s="497"/>
      <c r="BQ677" s="497"/>
      <c r="BR677" s="497"/>
      <c r="BS677" s="497"/>
      <c r="BT677" s="497"/>
      <c r="BU677" s="497"/>
      <c r="BV677" s="497"/>
      <c r="BW677" s="497"/>
      <c r="BX677" s="497"/>
      <c r="BY677" s="497"/>
      <c r="BZ677" s="497"/>
      <c r="CA677" s="497"/>
      <c r="CB677" s="497"/>
      <c r="CC677" s="497"/>
      <c r="CD677" s="497"/>
      <c r="CE677" s="497"/>
      <c r="CF677" s="497"/>
      <c r="CG677" s="497"/>
      <c r="CH677" s="497"/>
      <c r="CI677" s="497"/>
      <c r="CJ677" s="497"/>
      <c r="CK677" s="497"/>
      <c r="CL677" s="497"/>
      <c r="CM677" s="497"/>
      <c r="CN677" s="497"/>
      <c r="CO677" s="497"/>
      <c r="CP677" s="497"/>
      <c r="CQ677" s="497"/>
      <c r="CR677" s="497"/>
      <c r="CS677" s="497"/>
      <c r="CT677" s="497"/>
      <c r="CU677" s="497"/>
      <c r="CV677" s="497"/>
      <c r="CW677" s="497"/>
      <c r="CX677" s="497"/>
      <c r="CY677" s="497"/>
      <c r="CZ677" s="497"/>
      <c r="DA677" s="497"/>
      <c r="DB677" s="497"/>
      <c r="DC677" s="497"/>
      <c r="DD677" s="497"/>
      <c r="DE677" s="497"/>
      <c r="DF677" s="497"/>
      <c r="DG677" s="497"/>
      <c r="DH677" s="497"/>
      <c r="DI677" s="497"/>
      <c r="DJ677" s="497"/>
      <c r="DK677" s="497"/>
      <c r="DL677" s="497"/>
      <c r="DM677" s="497"/>
      <c r="DN677" s="497"/>
      <c r="DO677" s="497"/>
      <c r="DP677" s="497"/>
      <c r="DQ677" s="497"/>
      <c r="DR677" s="497"/>
      <c r="DS677" s="497"/>
      <c r="DT677" s="497"/>
      <c r="DU677" s="497"/>
      <c r="DV677" s="497"/>
      <c r="DW677" s="497"/>
      <c r="DX677" s="497"/>
      <c r="DY677" s="497"/>
      <c r="DZ677" s="497"/>
      <c r="EA677" s="497"/>
      <c r="EB677" s="497"/>
      <c r="EC677" s="497"/>
      <c r="ED677" s="497"/>
      <c r="EE677" s="497"/>
      <c r="EF677" s="497"/>
      <c r="EG677" s="497"/>
      <c r="EH677" s="497"/>
      <c r="EI677" s="497"/>
      <c r="EJ677" s="497"/>
      <c r="EK677" s="497"/>
      <c r="EL677" s="497"/>
      <c r="EM677" s="497"/>
      <c r="EN677" s="497"/>
      <c r="EO677" s="497"/>
      <c r="EP677" s="497"/>
      <c r="EQ677" s="497"/>
      <c r="ER677" s="497"/>
      <c r="ES677" s="497"/>
      <c r="ET677" s="497"/>
      <c r="EU677" s="497"/>
      <c r="EV677" s="497"/>
      <c r="EW677" s="497"/>
      <c r="EX677" s="497"/>
      <c r="EY677" s="497"/>
      <c r="EZ677" s="497"/>
      <c r="FA677" s="497"/>
      <c r="FB677" s="497"/>
      <c r="FC677" s="497"/>
      <c r="FD677" s="497"/>
      <c r="FE677" s="497"/>
      <c r="FF677" s="497"/>
      <c r="FG677" s="497"/>
      <c r="FH677" s="497"/>
      <c r="FI677" s="497"/>
      <c r="FJ677" s="497"/>
      <c r="FK677" s="497"/>
      <c r="FL677" s="497"/>
      <c r="FM677" s="497"/>
      <c r="FN677" s="497"/>
      <c r="FO677" s="497"/>
      <c r="FP677" s="497"/>
      <c r="FQ677" s="497"/>
      <c r="FR677" s="497"/>
      <c r="FS677" s="497"/>
      <c r="FT677" s="497"/>
      <c r="FU677" s="497"/>
      <c r="FV677" s="497"/>
      <c r="FW677" s="497"/>
      <c r="FX677" s="497"/>
      <c r="FY677" s="497"/>
      <c r="FZ677" s="497"/>
      <c r="GA677" s="497"/>
      <c r="GB677" s="497"/>
      <c r="GC677" s="497"/>
      <c r="GD677" s="497"/>
      <c r="GE677" s="497"/>
      <c r="GF677" s="497"/>
      <c r="GG677" s="497"/>
      <c r="GH677" s="497"/>
      <c r="GI677" s="497"/>
      <c r="GJ677" s="497"/>
      <c r="GK677" s="497"/>
      <c r="GL677" s="497"/>
      <c r="GM677" s="497"/>
      <c r="GN677" s="497"/>
      <c r="GO677" s="497"/>
      <c r="GP677" s="497"/>
      <c r="GQ677" s="497"/>
      <c r="GR677" s="497"/>
      <c r="GS677" s="497"/>
      <c r="GT677" s="497"/>
      <c r="GU677" s="497"/>
      <c r="GV677" s="497"/>
      <c r="GW677" s="497"/>
      <c r="GX677" s="497"/>
      <c r="GY677" s="497"/>
      <c r="GZ677" s="497"/>
      <c r="HA677" s="497"/>
      <c r="HB677" s="497"/>
      <c r="HC677" s="497"/>
      <c r="HD677" s="497"/>
      <c r="HE677" s="497"/>
      <c r="HF677" s="497"/>
      <c r="HG677" s="497"/>
      <c r="HH677" s="497"/>
      <c r="HI677" s="497"/>
      <c r="HJ677" s="497"/>
      <c r="HK677" s="497"/>
      <c r="HL677" s="497"/>
      <c r="HM677" s="497"/>
      <c r="HN677" s="497"/>
      <c r="HO677" s="497"/>
      <c r="HP677" s="497"/>
      <c r="HQ677" s="497"/>
      <c r="HR677" s="497"/>
      <c r="HS677" s="497"/>
      <c r="HT677" s="497"/>
      <c r="HU677" s="497"/>
      <c r="HV677" s="497"/>
      <c r="HW677" s="497"/>
      <c r="HX677" s="497"/>
      <c r="HY677" s="497"/>
      <c r="HZ677" s="497"/>
      <c r="IA677" s="497"/>
      <c r="IB677" s="497"/>
      <c r="IC677" s="497"/>
      <c r="ID677" s="497"/>
      <c r="IE677" s="497"/>
      <c r="IF677" s="497"/>
      <c r="IG677" s="497"/>
      <c r="IH677" s="497"/>
      <c r="II677" s="497"/>
      <c r="IJ677" s="497"/>
      <c r="IK677" s="497"/>
      <c r="IL677" s="497"/>
      <c r="IM677" s="497"/>
      <c r="IN677" s="497"/>
      <c r="IO677" s="497"/>
      <c r="IP677" s="497"/>
      <c r="IQ677" s="497"/>
      <c r="IR677" s="497"/>
      <c r="IS677" s="497"/>
      <c r="IT677" s="497"/>
      <c r="IU677" s="497"/>
      <c r="IV677" s="497"/>
    </row>
    <row r="678" spans="1:256">
      <c r="A678" s="2063"/>
      <c r="B678" s="2063"/>
      <c r="C678" s="2063"/>
      <c r="D678" s="2063"/>
      <c r="E678" s="2063"/>
      <c r="F678" s="2063"/>
      <c r="G678" s="2063"/>
      <c r="H678" s="2063"/>
      <c r="I678" s="2063"/>
      <c r="J678" s="2063"/>
      <c r="K678" s="497"/>
      <c r="L678" s="497"/>
      <c r="M678" s="497"/>
      <c r="N678" s="497"/>
      <c r="O678" s="497"/>
      <c r="P678" s="497"/>
      <c r="Q678" s="497"/>
      <c r="R678" s="497"/>
      <c r="S678" s="497"/>
      <c r="T678" s="497"/>
      <c r="U678" s="497"/>
      <c r="V678" s="497"/>
      <c r="W678" s="497"/>
      <c r="X678" s="497"/>
      <c r="Y678" s="497"/>
      <c r="Z678" s="497"/>
      <c r="AA678" s="497"/>
      <c r="AB678" s="497"/>
      <c r="AC678" s="497"/>
      <c r="AD678" s="497"/>
      <c r="AE678" s="497"/>
      <c r="AF678" s="497"/>
      <c r="AG678" s="497"/>
      <c r="AH678" s="497"/>
      <c r="AI678" s="497"/>
      <c r="AJ678" s="497"/>
      <c r="AK678" s="497"/>
      <c r="AL678" s="497"/>
      <c r="AM678" s="497"/>
      <c r="AN678" s="497"/>
      <c r="AO678" s="497"/>
      <c r="AP678" s="497"/>
      <c r="AQ678" s="497"/>
      <c r="AR678" s="497"/>
      <c r="AS678" s="497"/>
      <c r="AT678" s="497"/>
      <c r="AU678" s="497"/>
      <c r="AV678" s="497"/>
      <c r="AW678" s="497"/>
      <c r="AX678" s="497"/>
      <c r="AY678" s="497"/>
      <c r="AZ678" s="497"/>
      <c r="BA678" s="497"/>
      <c r="BB678" s="497"/>
      <c r="BC678" s="497"/>
      <c r="BD678" s="497"/>
      <c r="BE678" s="497"/>
      <c r="BF678" s="497"/>
      <c r="BG678" s="497"/>
      <c r="BH678" s="497"/>
      <c r="BI678" s="497"/>
      <c r="BJ678" s="497"/>
      <c r="BK678" s="497"/>
      <c r="BL678" s="497"/>
      <c r="BM678" s="497"/>
      <c r="BN678" s="497"/>
      <c r="BO678" s="497"/>
      <c r="BP678" s="497"/>
      <c r="BQ678" s="497"/>
      <c r="BR678" s="497"/>
      <c r="BS678" s="497"/>
      <c r="BT678" s="497"/>
      <c r="BU678" s="497"/>
      <c r="BV678" s="497"/>
      <c r="BW678" s="497"/>
      <c r="BX678" s="497"/>
      <c r="BY678" s="497"/>
      <c r="BZ678" s="497"/>
      <c r="CA678" s="497"/>
      <c r="CB678" s="497"/>
      <c r="CC678" s="497"/>
      <c r="CD678" s="497"/>
      <c r="CE678" s="497"/>
      <c r="CF678" s="497"/>
      <c r="CG678" s="497"/>
      <c r="CH678" s="497"/>
      <c r="CI678" s="497"/>
      <c r="CJ678" s="497"/>
      <c r="CK678" s="497"/>
      <c r="CL678" s="497"/>
      <c r="CM678" s="497"/>
      <c r="CN678" s="497"/>
      <c r="CO678" s="497"/>
      <c r="CP678" s="497"/>
      <c r="CQ678" s="497"/>
      <c r="CR678" s="497"/>
      <c r="CS678" s="497"/>
      <c r="CT678" s="497"/>
      <c r="CU678" s="497"/>
      <c r="CV678" s="497"/>
      <c r="CW678" s="497"/>
      <c r="CX678" s="497"/>
      <c r="CY678" s="497"/>
      <c r="CZ678" s="497"/>
      <c r="DA678" s="497"/>
      <c r="DB678" s="497"/>
      <c r="DC678" s="497"/>
      <c r="DD678" s="497"/>
      <c r="DE678" s="497"/>
      <c r="DF678" s="497"/>
      <c r="DG678" s="497"/>
      <c r="DH678" s="497"/>
      <c r="DI678" s="497"/>
      <c r="DJ678" s="497"/>
      <c r="DK678" s="497"/>
      <c r="DL678" s="497"/>
      <c r="DM678" s="497"/>
      <c r="DN678" s="497"/>
      <c r="DO678" s="497"/>
      <c r="DP678" s="497"/>
      <c r="DQ678" s="497"/>
      <c r="DR678" s="497"/>
      <c r="DS678" s="497"/>
      <c r="DT678" s="497"/>
      <c r="DU678" s="497"/>
      <c r="DV678" s="497"/>
      <c r="DW678" s="497"/>
      <c r="DX678" s="497"/>
      <c r="DY678" s="497"/>
      <c r="DZ678" s="497"/>
      <c r="EA678" s="497"/>
      <c r="EB678" s="497"/>
      <c r="EC678" s="497"/>
      <c r="ED678" s="497"/>
      <c r="EE678" s="497"/>
      <c r="EF678" s="497"/>
      <c r="EG678" s="497"/>
      <c r="EH678" s="497"/>
      <c r="EI678" s="497"/>
      <c r="EJ678" s="497"/>
      <c r="EK678" s="497"/>
      <c r="EL678" s="497"/>
      <c r="EM678" s="497"/>
      <c r="EN678" s="497"/>
      <c r="EO678" s="497"/>
      <c r="EP678" s="497"/>
      <c r="EQ678" s="497"/>
      <c r="ER678" s="497"/>
      <c r="ES678" s="497"/>
      <c r="ET678" s="497"/>
      <c r="EU678" s="497"/>
      <c r="EV678" s="497"/>
      <c r="EW678" s="497"/>
      <c r="EX678" s="497"/>
      <c r="EY678" s="497"/>
      <c r="EZ678" s="497"/>
      <c r="FA678" s="497"/>
      <c r="FB678" s="497"/>
      <c r="FC678" s="497"/>
      <c r="FD678" s="497"/>
      <c r="FE678" s="497"/>
      <c r="FF678" s="497"/>
      <c r="FG678" s="497"/>
      <c r="FH678" s="497"/>
      <c r="FI678" s="497"/>
      <c r="FJ678" s="497"/>
      <c r="FK678" s="497"/>
      <c r="FL678" s="497"/>
      <c r="FM678" s="497"/>
      <c r="FN678" s="497"/>
      <c r="FO678" s="497"/>
      <c r="FP678" s="497"/>
      <c r="FQ678" s="497"/>
      <c r="FR678" s="497"/>
      <c r="FS678" s="497"/>
      <c r="FT678" s="497"/>
      <c r="FU678" s="497"/>
      <c r="FV678" s="497"/>
      <c r="FW678" s="497"/>
      <c r="FX678" s="497"/>
      <c r="FY678" s="497"/>
      <c r="FZ678" s="497"/>
      <c r="GA678" s="497"/>
      <c r="GB678" s="497"/>
      <c r="GC678" s="497"/>
      <c r="GD678" s="497"/>
      <c r="GE678" s="497"/>
      <c r="GF678" s="497"/>
      <c r="GG678" s="497"/>
      <c r="GH678" s="497"/>
      <c r="GI678" s="497"/>
      <c r="GJ678" s="497"/>
      <c r="GK678" s="497"/>
      <c r="GL678" s="497"/>
      <c r="GM678" s="497"/>
      <c r="GN678" s="497"/>
      <c r="GO678" s="497"/>
      <c r="GP678" s="497"/>
      <c r="GQ678" s="497"/>
      <c r="GR678" s="497"/>
      <c r="GS678" s="497"/>
      <c r="GT678" s="497"/>
      <c r="GU678" s="497"/>
      <c r="GV678" s="497"/>
      <c r="GW678" s="497"/>
      <c r="GX678" s="497"/>
      <c r="GY678" s="497"/>
      <c r="GZ678" s="497"/>
      <c r="HA678" s="497"/>
      <c r="HB678" s="497"/>
      <c r="HC678" s="497"/>
      <c r="HD678" s="497"/>
      <c r="HE678" s="497"/>
      <c r="HF678" s="497"/>
      <c r="HG678" s="497"/>
      <c r="HH678" s="497"/>
      <c r="HI678" s="497"/>
      <c r="HJ678" s="497"/>
      <c r="HK678" s="497"/>
      <c r="HL678" s="497"/>
      <c r="HM678" s="497"/>
      <c r="HN678" s="497"/>
      <c r="HO678" s="497"/>
      <c r="HP678" s="497"/>
      <c r="HQ678" s="497"/>
      <c r="HR678" s="497"/>
      <c r="HS678" s="497"/>
      <c r="HT678" s="497"/>
      <c r="HU678" s="497"/>
      <c r="HV678" s="497"/>
      <c r="HW678" s="497"/>
      <c r="HX678" s="497"/>
      <c r="HY678" s="497"/>
      <c r="HZ678" s="497"/>
      <c r="IA678" s="497"/>
      <c r="IB678" s="497"/>
      <c r="IC678" s="497"/>
      <c r="ID678" s="497"/>
      <c r="IE678" s="497"/>
      <c r="IF678" s="497"/>
      <c r="IG678" s="497"/>
      <c r="IH678" s="497"/>
      <c r="II678" s="497"/>
      <c r="IJ678" s="497"/>
      <c r="IK678" s="497"/>
      <c r="IL678" s="497"/>
      <c r="IM678" s="497"/>
      <c r="IN678" s="497"/>
      <c r="IO678" s="497"/>
      <c r="IP678" s="497"/>
      <c r="IQ678" s="497"/>
      <c r="IR678" s="497"/>
      <c r="IS678" s="497"/>
      <c r="IT678" s="497"/>
      <c r="IU678" s="497"/>
      <c r="IV678" s="497"/>
    </row>
    <row r="679" spans="1:256">
      <c r="A679" s="2063"/>
      <c r="B679" s="2063"/>
      <c r="C679" s="2063"/>
      <c r="D679" s="2063"/>
      <c r="E679" s="2063"/>
      <c r="F679" s="2063"/>
      <c r="G679" s="2063"/>
      <c r="H679" s="2063"/>
      <c r="I679" s="2063"/>
      <c r="J679" s="2063"/>
      <c r="K679" s="497"/>
      <c r="L679" s="497"/>
      <c r="M679" s="497"/>
      <c r="N679" s="497"/>
      <c r="O679" s="497"/>
      <c r="P679" s="497"/>
      <c r="Q679" s="497"/>
      <c r="R679" s="497"/>
      <c r="S679" s="497"/>
      <c r="T679" s="497"/>
      <c r="U679" s="497"/>
      <c r="V679" s="497"/>
      <c r="W679" s="497"/>
      <c r="X679" s="497"/>
      <c r="Y679" s="497"/>
      <c r="Z679" s="497"/>
      <c r="AA679" s="497"/>
      <c r="AB679" s="497"/>
      <c r="AC679" s="497"/>
      <c r="AD679" s="497"/>
      <c r="AE679" s="497"/>
      <c r="AF679" s="497"/>
      <c r="AG679" s="497"/>
      <c r="AH679" s="497"/>
      <c r="AI679" s="497"/>
      <c r="AJ679" s="497"/>
      <c r="AK679" s="497"/>
      <c r="AL679" s="497"/>
      <c r="AM679" s="497"/>
      <c r="AN679" s="497"/>
      <c r="AO679" s="497"/>
      <c r="AP679" s="497"/>
      <c r="AQ679" s="497"/>
      <c r="AR679" s="497"/>
      <c r="AS679" s="497"/>
      <c r="AT679" s="497"/>
      <c r="AU679" s="497"/>
      <c r="AV679" s="497"/>
      <c r="AW679" s="497"/>
      <c r="AX679" s="497"/>
      <c r="AY679" s="497"/>
      <c r="AZ679" s="497"/>
      <c r="BA679" s="497"/>
      <c r="BB679" s="497"/>
      <c r="BC679" s="497"/>
      <c r="BD679" s="497"/>
      <c r="BE679" s="497"/>
      <c r="BF679" s="497"/>
      <c r="BG679" s="497"/>
      <c r="BH679" s="497"/>
      <c r="BI679" s="497"/>
      <c r="BJ679" s="497"/>
      <c r="BK679" s="497"/>
      <c r="BL679" s="497"/>
      <c r="BM679" s="497"/>
      <c r="BN679" s="497"/>
      <c r="BO679" s="497"/>
      <c r="BP679" s="497"/>
      <c r="BQ679" s="497"/>
      <c r="BR679" s="497"/>
      <c r="BS679" s="497"/>
      <c r="BT679" s="497"/>
      <c r="BU679" s="497"/>
      <c r="BV679" s="497"/>
      <c r="BW679" s="497"/>
      <c r="BX679" s="497"/>
      <c r="BY679" s="497"/>
      <c r="BZ679" s="497"/>
      <c r="CA679" s="497"/>
      <c r="CB679" s="497"/>
      <c r="CC679" s="497"/>
      <c r="CD679" s="497"/>
      <c r="CE679" s="497"/>
      <c r="CF679" s="497"/>
      <c r="CG679" s="497"/>
      <c r="CH679" s="497"/>
      <c r="CI679" s="497"/>
      <c r="CJ679" s="497"/>
      <c r="CK679" s="497"/>
      <c r="CL679" s="497"/>
      <c r="CM679" s="497"/>
      <c r="CN679" s="497"/>
      <c r="CO679" s="497"/>
      <c r="CP679" s="497"/>
      <c r="CQ679" s="497"/>
      <c r="CR679" s="497"/>
      <c r="CS679" s="497"/>
      <c r="CT679" s="497"/>
      <c r="CU679" s="497"/>
      <c r="CV679" s="497"/>
      <c r="CW679" s="497"/>
      <c r="CX679" s="497"/>
      <c r="CY679" s="497"/>
      <c r="CZ679" s="497"/>
      <c r="DA679" s="497"/>
      <c r="DB679" s="497"/>
      <c r="DC679" s="497"/>
      <c r="DD679" s="497"/>
      <c r="DE679" s="497"/>
      <c r="DF679" s="497"/>
      <c r="DG679" s="497"/>
      <c r="DH679" s="497"/>
      <c r="DI679" s="497"/>
      <c r="DJ679" s="497"/>
      <c r="DK679" s="497"/>
      <c r="DL679" s="497"/>
      <c r="DM679" s="497"/>
      <c r="DN679" s="497"/>
      <c r="DO679" s="497"/>
      <c r="DP679" s="497"/>
      <c r="DQ679" s="497"/>
      <c r="DR679" s="497"/>
      <c r="DS679" s="497"/>
      <c r="DT679" s="497"/>
      <c r="DU679" s="497"/>
      <c r="DV679" s="497"/>
      <c r="DW679" s="497"/>
      <c r="DX679" s="497"/>
      <c r="DY679" s="497"/>
      <c r="DZ679" s="497"/>
      <c r="EA679" s="497"/>
      <c r="EB679" s="497"/>
      <c r="EC679" s="497"/>
      <c r="ED679" s="497"/>
      <c r="EE679" s="497"/>
      <c r="EF679" s="497"/>
      <c r="EG679" s="497"/>
      <c r="EH679" s="497"/>
      <c r="EI679" s="497"/>
      <c r="EJ679" s="497"/>
      <c r="EK679" s="497"/>
      <c r="EL679" s="497"/>
      <c r="EM679" s="497"/>
      <c r="EN679" s="497"/>
      <c r="EO679" s="497"/>
      <c r="EP679" s="497"/>
      <c r="EQ679" s="497"/>
      <c r="ER679" s="497"/>
      <c r="ES679" s="497"/>
      <c r="ET679" s="497"/>
      <c r="EU679" s="497"/>
      <c r="EV679" s="497"/>
      <c r="EW679" s="497"/>
      <c r="EX679" s="497"/>
      <c r="EY679" s="497"/>
      <c r="EZ679" s="497"/>
      <c r="FA679" s="497"/>
      <c r="FB679" s="497"/>
      <c r="FC679" s="497"/>
      <c r="FD679" s="497"/>
      <c r="FE679" s="497"/>
      <c r="FF679" s="497"/>
      <c r="FG679" s="497"/>
      <c r="FH679" s="497"/>
      <c r="FI679" s="497"/>
      <c r="FJ679" s="497"/>
      <c r="FK679" s="497"/>
      <c r="FL679" s="497"/>
      <c r="FM679" s="497"/>
      <c r="FN679" s="497"/>
      <c r="FO679" s="497"/>
      <c r="FP679" s="497"/>
      <c r="FQ679" s="497"/>
      <c r="FR679" s="497"/>
      <c r="FS679" s="497"/>
      <c r="FT679" s="497"/>
      <c r="FU679" s="497"/>
      <c r="FV679" s="497"/>
      <c r="FW679" s="497"/>
      <c r="FX679" s="497"/>
      <c r="FY679" s="497"/>
      <c r="FZ679" s="497"/>
      <c r="GA679" s="497"/>
      <c r="GB679" s="497"/>
      <c r="GC679" s="497"/>
      <c r="GD679" s="497"/>
      <c r="GE679" s="497"/>
      <c r="GF679" s="497"/>
      <c r="GG679" s="497"/>
      <c r="GH679" s="497"/>
      <c r="GI679" s="497"/>
      <c r="GJ679" s="497"/>
      <c r="GK679" s="497"/>
      <c r="GL679" s="497"/>
      <c r="GM679" s="497"/>
      <c r="GN679" s="497"/>
      <c r="GO679" s="497"/>
      <c r="GP679" s="497"/>
      <c r="GQ679" s="497"/>
      <c r="GR679" s="497"/>
      <c r="GS679" s="497"/>
      <c r="GT679" s="497"/>
      <c r="GU679" s="497"/>
      <c r="GV679" s="497"/>
      <c r="GW679" s="497"/>
      <c r="GX679" s="497"/>
      <c r="GY679" s="497"/>
      <c r="GZ679" s="497"/>
      <c r="HA679" s="497"/>
      <c r="HB679" s="497"/>
      <c r="HC679" s="497"/>
      <c r="HD679" s="497"/>
      <c r="HE679" s="497"/>
      <c r="HF679" s="497"/>
      <c r="HG679" s="497"/>
      <c r="HH679" s="497"/>
      <c r="HI679" s="497"/>
      <c r="HJ679" s="497"/>
      <c r="HK679" s="497"/>
      <c r="HL679" s="497"/>
      <c r="HM679" s="497"/>
      <c r="HN679" s="497"/>
      <c r="HO679" s="497"/>
      <c r="HP679" s="497"/>
      <c r="HQ679" s="497"/>
      <c r="HR679" s="497"/>
      <c r="HS679" s="497"/>
      <c r="HT679" s="497"/>
      <c r="HU679" s="497"/>
      <c r="HV679" s="497"/>
      <c r="HW679" s="497"/>
      <c r="HX679" s="497"/>
      <c r="HY679" s="497"/>
      <c r="HZ679" s="497"/>
      <c r="IA679" s="497"/>
      <c r="IB679" s="497"/>
      <c r="IC679" s="497"/>
      <c r="ID679" s="497"/>
      <c r="IE679" s="497"/>
      <c r="IF679" s="497"/>
      <c r="IG679" s="497"/>
      <c r="IH679" s="497"/>
      <c r="II679" s="497"/>
      <c r="IJ679" s="497"/>
      <c r="IK679" s="497"/>
      <c r="IL679" s="497"/>
      <c r="IM679" s="497"/>
      <c r="IN679" s="497"/>
      <c r="IO679" s="497"/>
      <c r="IP679" s="497"/>
      <c r="IQ679" s="497"/>
      <c r="IR679" s="497"/>
      <c r="IS679" s="497"/>
      <c r="IT679" s="497"/>
      <c r="IU679" s="497"/>
      <c r="IV679" s="497"/>
    </row>
    <row r="680" spans="1:256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  <c r="EB680" s="34"/>
      <c r="EC680" s="34"/>
      <c r="ED680" s="34"/>
      <c r="EE680" s="34"/>
      <c r="EF680" s="34"/>
      <c r="EG680" s="34"/>
      <c r="EH680" s="34"/>
      <c r="EI680" s="34"/>
      <c r="EJ680" s="34"/>
      <c r="EK680" s="34"/>
      <c r="EL680" s="34"/>
      <c r="EM680" s="34"/>
      <c r="EN680" s="34"/>
      <c r="EO680" s="34"/>
      <c r="EP680" s="34"/>
      <c r="EQ680" s="34"/>
      <c r="ER680" s="34"/>
      <c r="ES680" s="34"/>
      <c r="ET680" s="34"/>
      <c r="EU680" s="34"/>
      <c r="EV680" s="34"/>
      <c r="EW680" s="34"/>
      <c r="EX680" s="34"/>
      <c r="EY680" s="34"/>
      <c r="EZ680" s="34"/>
      <c r="FA680" s="34"/>
      <c r="FB680" s="34"/>
      <c r="FC680" s="34"/>
      <c r="FD680" s="34"/>
      <c r="FE680" s="34"/>
      <c r="FF680" s="34"/>
      <c r="FG680" s="34"/>
      <c r="FH680" s="34"/>
      <c r="FI680" s="34"/>
      <c r="FJ680" s="34"/>
      <c r="FK680" s="34"/>
      <c r="FL680" s="34"/>
      <c r="FM680" s="34"/>
      <c r="FN680" s="34"/>
      <c r="FO680" s="34"/>
      <c r="FP680" s="34"/>
      <c r="FQ680" s="34"/>
      <c r="FR680" s="34"/>
      <c r="FS680" s="34"/>
      <c r="FT680" s="34"/>
      <c r="FU680" s="34"/>
      <c r="FV680" s="34"/>
      <c r="FW680" s="34"/>
      <c r="FX680" s="34"/>
      <c r="FY680" s="34"/>
      <c r="FZ680" s="34"/>
      <c r="GA680" s="34"/>
      <c r="GB680" s="34"/>
      <c r="GC680" s="34"/>
      <c r="GD680" s="34"/>
      <c r="GE680" s="34"/>
      <c r="GF680" s="34"/>
      <c r="GG680" s="34"/>
      <c r="GH680" s="34"/>
      <c r="GI680" s="34"/>
      <c r="GJ680" s="34"/>
      <c r="GK680" s="34"/>
      <c r="GL680" s="34"/>
      <c r="GM680" s="34"/>
      <c r="GN680" s="34"/>
      <c r="GO680" s="34"/>
      <c r="GP680" s="34"/>
      <c r="GQ680" s="34"/>
      <c r="GR680" s="34"/>
      <c r="GS680" s="34"/>
      <c r="GT680" s="34"/>
      <c r="GU680" s="34"/>
      <c r="GV680" s="34"/>
      <c r="GW680" s="34"/>
      <c r="GX680" s="34"/>
      <c r="GY680" s="34"/>
      <c r="GZ680" s="34"/>
      <c r="HA680" s="34"/>
      <c r="HB680" s="34"/>
      <c r="HC680" s="34"/>
      <c r="HD680" s="34"/>
      <c r="HE680" s="34"/>
      <c r="HF680" s="34"/>
      <c r="HG680" s="34"/>
      <c r="HH680" s="34"/>
      <c r="HI680" s="34"/>
      <c r="HJ680" s="34"/>
      <c r="HK680" s="34"/>
      <c r="HL680" s="34"/>
      <c r="HM680" s="34"/>
      <c r="HN680" s="34"/>
      <c r="HO680" s="34"/>
      <c r="HP680" s="34"/>
      <c r="HQ680" s="34"/>
      <c r="HR680" s="34"/>
      <c r="HS680" s="34"/>
      <c r="HT680" s="34"/>
      <c r="HU680" s="34"/>
      <c r="HV680" s="34"/>
      <c r="HW680" s="34"/>
      <c r="HX680" s="34"/>
      <c r="HY680" s="34"/>
      <c r="HZ680" s="34"/>
      <c r="IA680" s="34"/>
      <c r="IB680" s="34"/>
      <c r="IC680" s="34"/>
      <c r="ID680" s="34"/>
      <c r="IE680" s="34"/>
      <c r="IF680" s="34"/>
      <c r="IG680" s="34"/>
      <c r="IH680" s="34"/>
      <c r="II680" s="34"/>
      <c r="IJ680" s="34"/>
      <c r="IK680" s="34"/>
      <c r="IL680" s="34"/>
      <c r="IM680" s="34"/>
      <c r="IN680" s="34"/>
      <c r="IO680" s="34"/>
      <c r="IP680" s="34"/>
      <c r="IQ680" s="34"/>
      <c r="IR680" s="34"/>
      <c r="IS680" s="34"/>
      <c r="IT680" s="34"/>
      <c r="IU680" s="34"/>
      <c r="IV680" s="34"/>
    </row>
    <row r="681" spans="1:256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  <c r="EB681" s="34"/>
      <c r="EC681" s="34"/>
      <c r="ED681" s="34"/>
      <c r="EE681" s="34"/>
      <c r="EF681" s="34"/>
      <c r="EG681" s="34"/>
      <c r="EH681" s="34"/>
      <c r="EI681" s="34"/>
      <c r="EJ681" s="34"/>
      <c r="EK681" s="34"/>
      <c r="EL681" s="34"/>
      <c r="EM681" s="34"/>
      <c r="EN681" s="34"/>
      <c r="EO681" s="34"/>
      <c r="EP681" s="34"/>
      <c r="EQ681" s="34"/>
      <c r="ER681" s="34"/>
      <c r="ES681" s="34"/>
      <c r="ET681" s="34"/>
      <c r="EU681" s="34"/>
      <c r="EV681" s="34"/>
      <c r="EW681" s="34"/>
      <c r="EX681" s="34"/>
      <c r="EY681" s="34"/>
      <c r="EZ681" s="34"/>
      <c r="FA681" s="34"/>
      <c r="FB681" s="34"/>
      <c r="FC681" s="34"/>
      <c r="FD681" s="34"/>
      <c r="FE681" s="34"/>
      <c r="FF681" s="34"/>
      <c r="FG681" s="34"/>
      <c r="FH681" s="34"/>
      <c r="FI681" s="34"/>
      <c r="FJ681" s="34"/>
      <c r="FK681" s="34"/>
      <c r="FL681" s="34"/>
      <c r="FM681" s="34"/>
      <c r="FN681" s="34"/>
      <c r="FO681" s="34"/>
      <c r="FP681" s="34"/>
      <c r="FQ681" s="34"/>
      <c r="FR681" s="34"/>
      <c r="FS681" s="34"/>
      <c r="FT681" s="34"/>
      <c r="FU681" s="34"/>
      <c r="FV681" s="34"/>
      <c r="FW681" s="34"/>
      <c r="FX681" s="34"/>
      <c r="FY681" s="34"/>
      <c r="FZ681" s="34"/>
      <c r="GA681" s="34"/>
      <c r="GB681" s="34"/>
      <c r="GC681" s="34"/>
      <c r="GD681" s="34"/>
      <c r="GE681" s="34"/>
      <c r="GF681" s="34"/>
      <c r="GG681" s="34"/>
      <c r="GH681" s="34"/>
      <c r="GI681" s="34"/>
      <c r="GJ681" s="34"/>
      <c r="GK681" s="34"/>
      <c r="GL681" s="34"/>
      <c r="GM681" s="34"/>
      <c r="GN681" s="34"/>
      <c r="GO681" s="34"/>
      <c r="GP681" s="34"/>
      <c r="GQ681" s="34"/>
      <c r="GR681" s="34"/>
      <c r="GS681" s="34"/>
      <c r="GT681" s="34"/>
      <c r="GU681" s="34"/>
      <c r="GV681" s="34"/>
      <c r="GW681" s="34"/>
      <c r="GX681" s="34"/>
      <c r="GY681" s="34"/>
      <c r="GZ681" s="34"/>
      <c r="HA681" s="34"/>
      <c r="HB681" s="34"/>
      <c r="HC681" s="34"/>
      <c r="HD681" s="34"/>
      <c r="HE681" s="34"/>
      <c r="HF681" s="34"/>
      <c r="HG681" s="34"/>
      <c r="HH681" s="34"/>
      <c r="HI681" s="34"/>
      <c r="HJ681" s="34"/>
      <c r="HK681" s="34"/>
      <c r="HL681" s="34"/>
      <c r="HM681" s="34"/>
      <c r="HN681" s="34"/>
      <c r="HO681" s="34"/>
      <c r="HP681" s="34"/>
      <c r="HQ681" s="34"/>
      <c r="HR681" s="34"/>
      <c r="HS681" s="34"/>
      <c r="HT681" s="34"/>
      <c r="HU681" s="34"/>
      <c r="HV681" s="34"/>
      <c r="HW681" s="34"/>
      <c r="HX681" s="34"/>
      <c r="HY681" s="34"/>
      <c r="HZ681" s="34"/>
      <c r="IA681" s="34"/>
      <c r="IB681" s="34"/>
      <c r="IC681" s="34"/>
      <c r="ID681" s="34"/>
      <c r="IE681" s="34"/>
      <c r="IF681" s="34"/>
      <c r="IG681" s="34"/>
      <c r="IH681" s="34"/>
      <c r="II681" s="34"/>
      <c r="IJ681" s="34"/>
      <c r="IK681" s="34"/>
      <c r="IL681" s="34"/>
      <c r="IM681" s="34"/>
      <c r="IN681" s="34"/>
      <c r="IO681" s="34"/>
      <c r="IP681" s="34"/>
      <c r="IQ681" s="34"/>
      <c r="IR681" s="34"/>
      <c r="IS681" s="34"/>
      <c r="IT681" s="34"/>
      <c r="IU681" s="34"/>
      <c r="IV681" s="34"/>
    </row>
    <row r="682" spans="1:256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  <c r="BX682" s="34"/>
      <c r="BY682" s="34"/>
      <c r="BZ682" s="34"/>
      <c r="CA682" s="34"/>
      <c r="CB682" s="34"/>
      <c r="CC682" s="34"/>
      <c r="CD682" s="34"/>
      <c r="CE682" s="34"/>
      <c r="CF682" s="34"/>
      <c r="CG682" s="34"/>
      <c r="CH682" s="34"/>
      <c r="CI682" s="34"/>
      <c r="CJ682" s="34"/>
      <c r="CK682" s="34"/>
      <c r="CL682" s="34"/>
      <c r="CM682" s="34"/>
      <c r="CN682" s="34"/>
      <c r="CO682" s="34"/>
      <c r="CP682" s="34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  <c r="DN682" s="34"/>
      <c r="DO682" s="34"/>
      <c r="DP682" s="34"/>
      <c r="DQ682" s="34"/>
      <c r="DR682" s="34"/>
      <c r="DS682" s="34"/>
      <c r="DT682" s="34"/>
      <c r="DU682" s="34"/>
      <c r="DV682" s="34"/>
      <c r="DW682" s="34"/>
      <c r="DX682" s="34"/>
      <c r="DY682" s="34"/>
      <c r="DZ682" s="34"/>
      <c r="EA682" s="34"/>
      <c r="EB682" s="34"/>
      <c r="EC682" s="34"/>
      <c r="ED682" s="34"/>
      <c r="EE682" s="34"/>
      <c r="EF682" s="34"/>
      <c r="EG682" s="34"/>
      <c r="EH682" s="34"/>
      <c r="EI682" s="34"/>
      <c r="EJ682" s="34"/>
      <c r="EK682" s="34"/>
      <c r="EL682" s="34"/>
      <c r="EM682" s="34"/>
      <c r="EN682" s="34"/>
      <c r="EO682" s="34"/>
      <c r="EP682" s="34"/>
      <c r="EQ682" s="34"/>
      <c r="ER682" s="34"/>
      <c r="ES682" s="34"/>
      <c r="ET682" s="34"/>
      <c r="EU682" s="34"/>
      <c r="EV682" s="34"/>
      <c r="EW682" s="34"/>
      <c r="EX682" s="34"/>
      <c r="EY682" s="34"/>
      <c r="EZ682" s="34"/>
      <c r="FA682" s="34"/>
      <c r="FB682" s="34"/>
      <c r="FC682" s="34"/>
      <c r="FD682" s="34"/>
      <c r="FE682" s="34"/>
      <c r="FF682" s="34"/>
      <c r="FG682" s="34"/>
      <c r="FH682" s="34"/>
      <c r="FI682" s="34"/>
      <c r="FJ682" s="34"/>
      <c r="FK682" s="34"/>
      <c r="FL682" s="34"/>
      <c r="FM682" s="34"/>
      <c r="FN682" s="34"/>
      <c r="FO682" s="34"/>
      <c r="FP682" s="34"/>
      <c r="FQ682" s="34"/>
      <c r="FR682" s="34"/>
      <c r="FS682" s="34"/>
      <c r="FT682" s="34"/>
      <c r="FU682" s="34"/>
      <c r="FV682" s="34"/>
      <c r="FW682" s="34"/>
      <c r="FX682" s="34"/>
      <c r="FY682" s="34"/>
      <c r="FZ682" s="34"/>
      <c r="GA682" s="34"/>
      <c r="GB682" s="34"/>
      <c r="GC682" s="34"/>
      <c r="GD682" s="34"/>
      <c r="GE682" s="34"/>
      <c r="GF682" s="34"/>
      <c r="GG682" s="34"/>
      <c r="GH682" s="34"/>
      <c r="GI682" s="34"/>
      <c r="GJ682" s="34"/>
      <c r="GK682" s="34"/>
      <c r="GL682" s="34"/>
      <c r="GM682" s="34"/>
      <c r="GN682" s="34"/>
      <c r="GO682" s="34"/>
      <c r="GP682" s="34"/>
      <c r="GQ682" s="34"/>
      <c r="GR682" s="34"/>
      <c r="GS682" s="34"/>
      <c r="GT682" s="34"/>
      <c r="GU682" s="34"/>
      <c r="GV682" s="34"/>
      <c r="GW682" s="34"/>
      <c r="GX682" s="34"/>
      <c r="GY682" s="34"/>
      <c r="GZ682" s="34"/>
      <c r="HA682" s="34"/>
      <c r="HB682" s="34"/>
      <c r="HC682" s="34"/>
      <c r="HD682" s="34"/>
      <c r="HE682" s="34"/>
      <c r="HF682" s="34"/>
      <c r="HG682" s="34"/>
      <c r="HH682" s="34"/>
      <c r="HI682" s="34"/>
      <c r="HJ682" s="34"/>
      <c r="HK682" s="34"/>
      <c r="HL682" s="34"/>
      <c r="HM682" s="34"/>
      <c r="HN682" s="34"/>
      <c r="HO682" s="34"/>
      <c r="HP682" s="34"/>
      <c r="HQ682" s="34"/>
      <c r="HR682" s="34"/>
      <c r="HS682" s="34"/>
      <c r="HT682" s="34"/>
      <c r="HU682" s="34"/>
      <c r="HV682" s="34"/>
      <c r="HW682" s="34"/>
      <c r="HX682" s="34"/>
      <c r="HY682" s="34"/>
      <c r="HZ682" s="34"/>
      <c r="IA682" s="34"/>
      <c r="IB682" s="34"/>
      <c r="IC682" s="34"/>
      <c r="ID682" s="34"/>
      <c r="IE682" s="34"/>
      <c r="IF682" s="34"/>
      <c r="IG682" s="34"/>
      <c r="IH682" s="34"/>
      <c r="II682" s="34"/>
      <c r="IJ682" s="34"/>
      <c r="IK682" s="34"/>
      <c r="IL682" s="34"/>
      <c r="IM682" s="34"/>
      <c r="IN682" s="34"/>
      <c r="IO682" s="34"/>
      <c r="IP682" s="34"/>
      <c r="IQ682" s="34"/>
      <c r="IR682" s="34"/>
      <c r="IS682" s="34"/>
      <c r="IT682" s="34"/>
      <c r="IU682" s="34"/>
      <c r="IV682" s="34"/>
    </row>
    <row r="683" spans="1:256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  <c r="EB683" s="34"/>
      <c r="EC683" s="34"/>
      <c r="ED683" s="34"/>
      <c r="EE683" s="34"/>
      <c r="EF683" s="34"/>
      <c r="EG683" s="34"/>
      <c r="EH683" s="34"/>
      <c r="EI683" s="34"/>
      <c r="EJ683" s="34"/>
      <c r="EK683" s="34"/>
      <c r="EL683" s="34"/>
      <c r="EM683" s="34"/>
      <c r="EN683" s="34"/>
      <c r="EO683" s="34"/>
      <c r="EP683" s="34"/>
      <c r="EQ683" s="34"/>
      <c r="ER683" s="34"/>
      <c r="ES683" s="34"/>
      <c r="ET683" s="34"/>
      <c r="EU683" s="34"/>
      <c r="EV683" s="34"/>
      <c r="EW683" s="34"/>
      <c r="EX683" s="34"/>
      <c r="EY683" s="34"/>
      <c r="EZ683" s="34"/>
      <c r="FA683" s="34"/>
      <c r="FB683" s="34"/>
      <c r="FC683" s="34"/>
      <c r="FD683" s="34"/>
      <c r="FE683" s="34"/>
      <c r="FF683" s="34"/>
      <c r="FG683" s="34"/>
      <c r="FH683" s="34"/>
      <c r="FI683" s="34"/>
      <c r="FJ683" s="34"/>
      <c r="FK683" s="34"/>
      <c r="FL683" s="34"/>
      <c r="FM683" s="34"/>
      <c r="FN683" s="34"/>
      <c r="FO683" s="34"/>
      <c r="FP683" s="34"/>
      <c r="FQ683" s="34"/>
      <c r="FR683" s="34"/>
      <c r="FS683" s="34"/>
      <c r="FT683" s="34"/>
      <c r="FU683" s="34"/>
      <c r="FV683" s="34"/>
      <c r="FW683" s="34"/>
      <c r="FX683" s="34"/>
      <c r="FY683" s="34"/>
      <c r="FZ683" s="34"/>
      <c r="GA683" s="34"/>
      <c r="GB683" s="34"/>
      <c r="GC683" s="34"/>
      <c r="GD683" s="34"/>
      <c r="GE683" s="34"/>
      <c r="GF683" s="34"/>
      <c r="GG683" s="34"/>
      <c r="GH683" s="34"/>
      <c r="GI683" s="34"/>
      <c r="GJ683" s="34"/>
      <c r="GK683" s="34"/>
      <c r="GL683" s="34"/>
      <c r="GM683" s="34"/>
      <c r="GN683" s="34"/>
      <c r="GO683" s="34"/>
      <c r="GP683" s="34"/>
      <c r="GQ683" s="34"/>
      <c r="GR683" s="34"/>
      <c r="GS683" s="34"/>
      <c r="GT683" s="34"/>
      <c r="GU683" s="34"/>
      <c r="GV683" s="34"/>
      <c r="GW683" s="34"/>
      <c r="GX683" s="34"/>
      <c r="GY683" s="34"/>
      <c r="GZ683" s="34"/>
      <c r="HA683" s="34"/>
      <c r="HB683" s="34"/>
      <c r="HC683" s="34"/>
      <c r="HD683" s="34"/>
      <c r="HE683" s="34"/>
      <c r="HF683" s="34"/>
      <c r="HG683" s="34"/>
      <c r="HH683" s="34"/>
      <c r="HI683" s="34"/>
      <c r="HJ683" s="34"/>
      <c r="HK683" s="34"/>
      <c r="HL683" s="34"/>
      <c r="HM683" s="34"/>
      <c r="HN683" s="34"/>
      <c r="HO683" s="34"/>
      <c r="HP683" s="34"/>
      <c r="HQ683" s="34"/>
      <c r="HR683" s="34"/>
      <c r="HS683" s="34"/>
      <c r="HT683" s="34"/>
      <c r="HU683" s="34"/>
      <c r="HV683" s="34"/>
      <c r="HW683" s="34"/>
      <c r="HX683" s="34"/>
      <c r="HY683" s="34"/>
      <c r="HZ683" s="34"/>
      <c r="IA683" s="34"/>
      <c r="IB683" s="34"/>
      <c r="IC683" s="34"/>
      <c r="ID683" s="34"/>
      <c r="IE683" s="34"/>
      <c r="IF683" s="34"/>
      <c r="IG683" s="34"/>
      <c r="IH683" s="34"/>
      <c r="II683" s="34"/>
      <c r="IJ683" s="34"/>
      <c r="IK683" s="34"/>
      <c r="IL683" s="34"/>
      <c r="IM683" s="34"/>
      <c r="IN683" s="34"/>
      <c r="IO683" s="34"/>
      <c r="IP683" s="34"/>
      <c r="IQ683" s="34"/>
      <c r="IR683" s="34"/>
      <c r="IS683" s="34"/>
      <c r="IT683" s="34"/>
      <c r="IU683" s="34"/>
      <c r="IV683" s="34"/>
    </row>
    <row r="684" spans="1:256" ht="15" customHeight="1">
      <c r="A684" s="9" t="s">
        <v>800</v>
      </c>
      <c r="B684" s="498" t="s">
        <v>803</v>
      </c>
      <c r="C684" s="498"/>
      <c r="D684" s="498"/>
      <c r="E684" s="498"/>
      <c r="F684" s="498"/>
      <c r="G684" s="498"/>
      <c r="H684" s="498"/>
      <c r="I684" s="498"/>
      <c r="J684" s="498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t="15.75" thickBo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t="18" customHeight="1" thickTop="1" thickBot="1">
      <c r="A686" s="1480" t="s">
        <v>14</v>
      </c>
      <c r="B686" s="1587"/>
      <c r="C686" s="1481" t="s">
        <v>6</v>
      </c>
      <c r="D686" s="1481"/>
      <c r="E686" s="1481"/>
      <c r="F686" s="1481"/>
      <c r="G686" s="1481"/>
      <c r="H686" s="1481"/>
      <c r="I686" s="1481"/>
      <c r="J686" s="1598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ht="18.75" customHeight="1" thickBot="1">
      <c r="A687" s="1482"/>
      <c r="B687" s="1586"/>
      <c r="C687" s="1483" t="s">
        <v>203</v>
      </c>
      <c r="D687" s="1586"/>
      <c r="E687" s="1513" t="s">
        <v>202</v>
      </c>
      <c r="F687" s="1627"/>
      <c r="G687" s="1628" t="s">
        <v>772</v>
      </c>
      <c r="H687" s="2039"/>
      <c r="I687" s="1513" t="s">
        <v>201</v>
      </c>
      <c r="J687" s="1723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6.5" customHeight="1" thickBot="1">
      <c r="A688" s="1482"/>
      <c r="B688" s="1586"/>
      <c r="C688" s="1483"/>
      <c r="D688" s="1586"/>
      <c r="E688" s="1377"/>
      <c r="F688" s="747"/>
      <c r="G688" s="2085" t="s">
        <v>802</v>
      </c>
      <c r="H688" s="2087" t="s">
        <v>801</v>
      </c>
      <c r="I688" s="1377"/>
      <c r="J688" s="1378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21" customHeight="1">
      <c r="A689" s="1517"/>
      <c r="B689" s="1516"/>
      <c r="C689" s="1515"/>
      <c r="D689" s="1516"/>
      <c r="E689" s="1377"/>
      <c r="F689" s="747"/>
      <c r="G689" s="2086"/>
      <c r="H689" s="2087"/>
      <c r="I689" s="1377"/>
      <c r="J689" s="1378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4.25" customHeight="1" thickBot="1">
      <c r="A690" s="1564" t="s">
        <v>112</v>
      </c>
      <c r="B690" s="1464"/>
      <c r="C690" s="1565" t="s">
        <v>113</v>
      </c>
      <c r="D690" s="1464"/>
      <c r="E690" s="1363" t="s">
        <v>114</v>
      </c>
      <c r="F690" s="940"/>
      <c r="G690" s="73" t="s">
        <v>115</v>
      </c>
      <c r="H690" s="103" t="s">
        <v>116</v>
      </c>
      <c r="I690" s="1363" t="s">
        <v>117</v>
      </c>
      <c r="J690" s="136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47.25" customHeight="1" thickTop="1">
      <c r="A691" s="960" t="s">
        <v>196</v>
      </c>
      <c r="B691" s="1588"/>
      <c r="C691" s="1589"/>
      <c r="D691" s="1590"/>
      <c r="E691" s="2083"/>
      <c r="F691" s="2084"/>
      <c r="G691" s="159"/>
      <c r="H691" s="156"/>
      <c r="I691" s="2088" t="str">
        <f>IF(SUM(C691+E691-G691-H691)=0,"",SUM(C691+E691-G691-H691))</f>
        <v/>
      </c>
      <c r="J691" s="2089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34.5" customHeight="1">
      <c r="A692" s="667" t="s">
        <v>197</v>
      </c>
      <c r="B692" s="669"/>
      <c r="C692" s="1591"/>
      <c r="D692" s="1592"/>
      <c r="E692" s="1651"/>
      <c r="F692" s="1233"/>
      <c r="G692" s="161"/>
      <c r="H692" s="157"/>
      <c r="I692" s="1645" t="str">
        <f>IF(SUM(C692+E692-G692-H692)=0,"",SUM(C692+E692-G692-H692))</f>
        <v/>
      </c>
      <c r="J692" s="1646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46.5" customHeight="1">
      <c r="A693" s="667" t="s">
        <v>198</v>
      </c>
      <c r="B693" s="669"/>
      <c r="C693" s="1591"/>
      <c r="D693" s="1592"/>
      <c r="E693" s="1651"/>
      <c r="F693" s="1233"/>
      <c r="G693" s="161"/>
      <c r="H693" s="157"/>
      <c r="I693" s="1645" t="str">
        <f>IF(SUM(C693+E693-G693-H693)=0,"",SUM(C693+E693-G693-H693))</f>
        <v/>
      </c>
      <c r="J693" s="1646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49.5" customHeight="1">
      <c r="A694" s="667" t="s">
        <v>199</v>
      </c>
      <c r="B694" s="669"/>
      <c r="C694" s="1591"/>
      <c r="D694" s="1592"/>
      <c r="E694" s="1651"/>
      <c r="F694" s="1233"/>
      <c r="G694" s="161"/>
      <c r="H694" s="157"/>
      <c r="I694" s="1645" t="str">
        <f>IF(SUM(C694+E694-G694-H694)=0,"",SUM(C694+E694-G694-H694))</f>
        <v/>
      </c>
      <c r="J694" s="1646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16.5" customHeight="1" thickBot="1">
      <c r="A695" s="1593" t="s">
        <v>200</v>
      </c>
      <c r="B695" s="1594"/>
      <c r="C695" s="1595"/>
      <c r="D695" s="1596"/>
      <c r="E695" s="2090"/>
      <c r="F695" s="2091"/>
      <c r="G695" s="162"/>
      <c r="H695" s="155"/>
      <c r="I695" s="1647" t="str">
        <f>IF(SUM(C695+E695-G695-H695)=0,"",SUM(C695+E695-G695-H695))</f>
        <v/>
      </c>
      <c r="J695" s="1648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18.75" customHeight="1" thickBot="1">
      <c r="A696" s="1434" t="s">
        <v>805</v>
      </c>
      <c r="B696" s="1597"/>
      <c r="C696" s="1436" t="str">
        <f>IF(SUM(C691:D695)=0,"",SUM(C691:D695))</f>
        <v/>
      </c>
      <c r="D696" s="1437"/>
      <c r="E696" s="2092" t="str">
        <f>IF(SUM(E691:F695)=0,"",SUM(E691:F695))</f>
        <v/>
      </c>
      <c r="F696" s="2093"/>
      <c r="G696" s="164" t="str">
        <f>IF(SUM(G691:G695)=0,"",SUM(G691:G695))</f>
        <v/>
      </c>
      <c r="H696" s="164" t="str">
        <f>IF(SUM(H691:H695)=0,"",SUM(H691:H695))</f>
        <v/>
      </c>
      <c r="I696" s="1649" t="str">
        <f>IF(IF(I691="",0,I691)+IF(I692="",0,I692)+IF(I693="",0,I693)+IF(I694="",0,I694)+IF(I695="",0,701)=0,"",IF(I691="",0,I691)+IF(I692="",0,I692)+IF(I693="",0,I693)+IF(I694="",0,I694)+IF(I695="",0,701))</f>
        <v/>
      </c>
      <c r="J696" s="1650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15" thickTop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15">
      <c r="A698" s="454" t="s">
        <v>808</v>
      </c>
      <c r="B698" s="454"/>
      <c r="C698" s="454"/>
      <c r="D698" s="454"/>
      <c r="E698" s="454"/>
      <c r="F698" s="454"/>
      <c r="G698" s="454"/>
      <c r="H698" s="454"/>
      <c r="I698" s="454"/>
      <c r="J698" s="45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>
      <c r="A699" s="455"/>
      <c r="B699" s="455"/>
      <c r="C699" s="455"/>
      <c r="D699" s="455"/>
      <c r="E699" s="455"/>
      <c r="F699" s="455"/>
      <c r="G699" s="455"/>
      <c r="H699" s="455"/>
      <c r="I699" s="455"/>
      <c r="J699" s="455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>
      <c r="A700" s="455"/>
      <c r="B700" s="455"/>
      <c r="C700" s="455"/>
      <c r="D700" s="455"/>
      <c r="E700" s="455"/>
      <c r="F700" s="455"/>
      <c r="G700" s="455"/>
      <c r="H700" s="455"/>
      <c r="I700" s="455"/>
      <c r="J700" s="45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497"/>
      <c r="V700" s="497"/>
      <c r="W700" s="497"/>
      <c r="X700" s="497"/>
      <c r="Y700" s="497"/>
      <c r="Z700" s="497"/>
      <c r="AA700" s="497"/>
      <c r="AB700" s="497"/>
      <c r="AC700" s="497"/>
      <c r="AD700" s="497"/>
      <c r="AE700" s="497"/>
      <c r="AF700" s="497"/>
      <c r="AG700" s="497"/>
      <c r="AH700" s="497"/>
      <c r="AI700" s="497"/>
      <c r="AJ700" s="497"/>
      <c r="AK700" s="497"/>
      <c r="AL700" s="497"/>
      <c r="AM700" s="497"/>
      <c r="AN700" s="497"/>
      <c r="AO700" s="497"/>
      <c r="AP700" s="497"/>
      <c r="AQ700" s="497"/>
      <c r="AR700" s="497"/>
      <c r="AS700" s="497"/>
      <c r="AT700" s="497"/>
      <c r="AU700" s="497"/>
      <c r="AV700" s="497"/>
      <c r="AW700" s="497"/>
      <c r="AX700" s="497"/>
      <c r="AY700" s="497"/>
      <c r="AZ700" s="497"/>
      <c r="BA700" s="497"/>
      <c r="BB700" s="497"/>
      <c r="BC700" s="497"/>
      <c r="BD700" s="497"/>
      <c r="BE700" s="497"/>
      <c r="BF700" s="497"/>
      <c r="BG700" s="497"/>
      <c r="BH700" s="497"/>
      <c r="BI700" s="497"/>
      <c r="BJ700" s="497"/>
      <c r="BK700" s="497"/>
      <c r="BL700" s="497"/>
      <c r="BM700" s="497"/>
      <c r="BN700" s="497"/>
      <c r="BO700" s="497"/>
      <c r="BP700" s="497"/>
      <c r="BQ700" s="497"/>
      <c r="BR700" s="497"/>
      <c r="BS700" s="497"/>
      <c r="BT700" s="497"/>
      <c r="BU700" s="497"/>
      <c r="BV700" s="497"/>
      <c r="BW700" s="497"/>
      <c r="BX700" s="497"/>
      <c r="BY700" s="497"/>
      <c r="BZ700" s="497"/>
      <c r="CA700" s="497"/>
      <c r="CB700" s="497"/>
      <c r="CC700" s="497"/>
      <c r="CD700" s="497"/>
      <c r="CE700" s="497"/>
      <c r="CF700" s="497"/>
      <c r="CG700" s="497"/>
      <c r="CH700" s="497"/>
      <c r="CI700" s="497"/>
      <c r="CJ700" s="497"/>
      <c r="CK700" s="497"/>
      <c r="CL700" s="497"/>
      <c r="CM700" s="497"/>
      <c r="CN700" s="497"/>
      <c r="CO700" s="497"/>
      <c r="CP700" s="497"/>
      <c r="CQ700" s="497"/>
      <c r="CR700" s="497"/>
      <c r="CS700" s="497"/>
      <c r="CT700" s="497"/>
      <c r="CU700" s="497"/>
      <c r="CV700" s="497"/>
      <c r="CW700" s="497"/>
      <c r="CX700" s="497"/>
      <c r="CY700" s="497"/>
      <c r="CZ700" s="497"/>
      <c r="DA700" s="497"/>
      <c r="DB700" s="497"/>
      <c r="DC700" s="497"/>
      <c r="DD700" s="497"/>
      <c r="DE700" s="497"/>
      <c r="DF700" s="497"/>
      <c r="DG700" s="497"/>
      <c r="DH700" s="497"/>
      <c r="DI700" s="497"/>
      <c r="DJ700" s="497"/>
      <c r="DK700" s="497"/>
      <c r="DL700" s="497"/>
      <c r="DM700" s="497"/>
      <c r="DN700" s="497"/>
      <c r="DO700" s="497"/>
      <c r="DP700" s="497"/>
      <c r="DQ700" s="497"/>
      <c r="DR700" s="497"/>
      <c r="DS700" s="497"/>
      <c r="DT700" s="497"/>
      <c r="DU700" s="497"/>
      <c r="DV700" s="497"/>
      <c r="DW700" s="497"/>
      <c r="DX700" s="497"/>
      <c r="DY700" s="497"/>
      <c r="DZ700" s="497"/>
      <c r="EA700" s="497"/>
      <c r="EB700" s="497"/>
      <c r="EC700" s="497"/>
      <c r="ED700" s="497"/>
      <c r="EE700" s="497"/>
      <c r="EF700" s="497"/>
      <c r="EG700" s="497"/>
      <c r="EH700" s="497"/>
      <c r="EI700" s="497"/>
      <c r="EJ700" s="497"/>
      <c r="EK700" s="497"/>
      <c r="EL700" s="497"/>
      <c r="EM700" s="497"/>
      <c r="EN700" s="497"/>
      <c r="EO700" s="497"/>
      <c r="EP700" s="497"/>
      <c r="EQ700" s="497"/>
      <c r="ER700" s="497"/>
      <c r="ES700" s="497"/>
      <c r="ET700" s="497"/>
      <c r="EU700" s="497"/>
      <c r="EV700" s="497"/>
      <c r="EW700" s="497"/>
      <c r="EX700" s="497"/>
      <c r="EY700" s="497"/>
      <c r="EZ700" s="497"/>
      <c r="FA700" s="497"/>
      <c r="FB700" s="497"/>
      <c r="FC700" s="497"/>
      <c r="FD700" s="497"/>
      <c r="FE700" s="497"/>
      <c r="FF700" s="497"/>
      <c r="FG700" s="497"/>
      <c r="FH700" s="497"/>
      <c r="FI700" s="497"/>
      <c r="FJ700" s="497"/>
      <c r="FK700" s="497"/>
      <c r="FL700" s="497"/>
      <c r="FM700" s="497"/>
      <c r="FN700" s="497"/>
      <c r="FO700" s="497"/>
      <c r="FP700" s="497"/>
      <c r="FQ700" s="497"/>
      <c r="FR700" s="497"/>
      <c r="FS700" s="497"/>
      <c r="FT700" s="497"/>
      <c r="FU700" s="497"/>
      <c r="FV700" s="497"/>
      <c r="FW700" s="497"/>
      <c r="FX700" s="497"/>
      <c r="FY700" s="497"/>
      <c r="FZ700" s="497"/>
      <c r="GA700" s="497"/>
      <c r="GB700" s="497"/>
      <c r="GC700" s="497"/>
      <c r="GD700" s="497"/>
      <c r="GE700" s="497"/>
      <c r="GF700" s="497"/>
      <c r="GG700" s="497"/>
      <c r="GH700" s="497"/>
      <c r="GI700" s="497"/>
      <c r="GJ700" s="497"/>
      <c r="GK700" s="497"/>
      <c r="GL700" s="497"/>
      <c r="GM700" s="497"/>
      <c r="GN700" s="497"/>
      <c r="GO700" s="497"/>
      <c r="GP700" s="497"/>
      <c r="GQ700" s="497"/>
      <c r="GR700" s="497"/>
      <c r="GS700" s="497"/>
      <c r="GT700" s="497"/>
      <c r="GU700" s="497"/>
      <c r="GV700" s="497"/>
      <c r="GW700" s="497"/>
      <c r="GX700" s="497"/>
      <c r="GY700" s="497"/>
      <c r="GZ700" s="497"/>
      <c r="HA700" s="497"/>
      <c r="HB700" s="497"/>
      <c r="HC700" s="497"/>
      <c r="HD700" s="497"/>
      <c r="HE700" s="497"/>
      <c r="HF700" s="497"/>
      <c r="HG700" s="497"/>
      <c r="HH700" s="497"/>
      <c r="HI700" s="497"/>
      <c r="HJ700" s="497"/>
      <c r="HK700" s="497"/>
      <c r="HL700" s="497"/>
      <c r="HM700" s="497"/>
      <c r="HN700" s="497"/>
      <c r="HO700" s="497"/>
      <c r="HP700" s="497"/>
      <c r="HQ700" s="497"/>
      <c r="HR700" s="497"/>
      <c r="HS700" s="497"/>
      <c r="HT700" s="497"/>
      <c r="HU700" s="497"/>
      <c r="HV700" s="497"/>
      <c r="HW700" s="497"/>
      <c r="HX700" s="497"/>
      <c r="HY700" s="497"/>
      <c r="HZ700" s="497"/>
      <c r="IA700" s="497"/>
      <c r="IB700" s="497"/>
      <c r="IC700" s="497"/>
      <c r="ID700" s="497"/>
      <c r="IE700" s="497"/>
      <c r="IF700" s="497"/>
      <c r="IG700" s="497"/>
      <c r="IH700" s="497"/>
      <c r="II700" s="497"/>
      <c r="IJ700" s="497"/>
      <c r="IK700" s="497"/>
      <c r="IL700" s="497"/>
      <c r="IM700" s="497"/>
      <c r="IN700" s="497"/>
      <c r="IO700" s="497"/>
      <c r="IP700" s="497"/>
      <c r="IQ700" s="497"/>
      <c r="IR700" s="497"/>
      <c r="IS700" s="497"/>
      <c r="IT700" s="497"/>
      <c r="IU700" s="497"/>
      <c r="IV700" s="497"/>
    </row>
    <row r="701" spans="1:256">
      <c r="A701" s="455"/>
      <c r="B701" s="455"/>
      <c r="C701" s="455"/>
      <c r="D701" s="455"/>
      <c r="E701" s="455"/>
      <c r="F701" s="455"/>
      <c r="G701" s="455"/>
      <c r="H701" s="455"/>
      <c r="I701" s="455"/>
      <c r="J701" s="45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497"/>
      <c r="V701" s="497"/>
      <c r="W701" s="497"/>
      <c r="X701" s="497"/>
      <c r="Y701" s="497"/>
      <c r="Z701" s="497"/>
      <c r="AA701" s="497"/>
      <c r="AB701" s="497"/>
      <c r="AC701" s="497"/>
      <c r="AD701" s="497"/>
      <c r="AE701" s="497"/>
      <c r="AF701" s="497"/>
      <c r="AG701" s="497"/>
      <c r="AH701" s="497"/>
      <c r="AI701" s="497"/>
      <c r="AJ701" s="497"/>
      <c r="AK701" s="497"/>
      <c r="AL701" s="497"/>
      <c r="AM701" s="497"/>
      <c r="AN701" s="497"/>
      <c r="AO701" s="497"/>
      <c r="AP701" s="497"/>
      <c r="AQ701" s="497"/>
      <c r="AR701" s="497"/>
      <c r="AS701" s="497"/>
      <c r="AT701" s="497"/>
      <c r="AU701" s="497"/>
      <c r="AV701" s="497"/>
      <c r="AW701" s="497"/>
      <c r="AX701" s="497"/>
      <c r="AY701" s="497"/>
      <c r="AZ701" s="497"/>
      <c r="BA701" s="497"/>
      <c r="BB701" s="497"/>
      <c r="BC701" s="497"/>
      <c r="BD701" s="497"/>
      <c r="BE701" s="497"/>
      <c r="BF701" s="497"/>
      <c r="BG701" s="497"/>
      <c r="BH701" s="497"/>
      <c r="BI701" s="497"/>
      <c r="BJ701" s="497"/>
      <c r="BK701" s="497"/>
      <c r="BL701" s="497"/>
      <c r="BM701" s="497"/>
      <c r="BN701" s="497"/>
      <c r="BO701" s="497"/>
      <c r="BP701" s="497"/>
      <c r="BQ701" s="497"/>
      <c r="BR701" s="497"/>
      <c r="BS701" s="497"/>
      <c r="BT701" s="497"/>
      <c r="BU701" s="497"/>
      <c r="BV701" s="497"/>
      <c r="BW701" s="497"/>
      <c r="BX701" s="497"/>
      <c r="BY701" s="497"/>
      <c r="BZ701" s="497"/>
      <c r="CA701" s="497"/>
      <c r="CB701" s="497"/>
      <c r="CC701" s="497"/>
      <c r="CD701" s="497"/>
      <c r="CE701" s="497"/>
      <c r="CF701" s="497"/>
      <c r="CG701" s="497"/>
      <c r="CH701" s="497"/>
      <c r="CI701" s="497"/>
      <c r="CJ701" s="497"/>
      <c r="CK701" s="497"/>
      <c r="CL701" s="497"/>
      <c r="CM701" s="497"/>
      <c r="CN701" s="497"/>
      <c r="CO701" s="497"/>
      <c r="CP701" s="497"/>
      <c r="CQ701" s="497"/>
      <c r="CR701" s="497"/>
      <c r="CS701" s="497"/>
      <c r="CT701" s="497"/>
      <c r="CU701" s="497"/>
      <c r="CV701" s="497"/>
      <c r="CW701" s="497"/>
      <c r="CX701" s="497"/>
      <c r="CY701" s="497"/>
      <c r="CZ701" s="497"/>
      <c r="DA701" s="497"/>
      <c r="DB701" s="497"/>
      <c r="DC701" s="497"/>
      <c r="DD701" s="497"/>
      <c r="DE701" s="497"/>
      <c r="DF701" s="497"/>
      <c r="DG701" s="497"/>
      <c r="DH701" s="497"/>
      <c r="DI701" s="497"/>
      <c r="DJ701" s="497"/>
      <c r="DK701" s="497"/>
      <c r="DL701" s="497"/>
      <c r="DM701" s="497"/>
      <c r="DN701" s="497"/>
      <c r="DO701" s="497"/>
      <c r="DP701" s="497"/>
      <c r="DQ701" s="497"/>
      <c r="DR701" s="497"/>
      <c r="DS701" s="497"/>
      <c r="DT701" s="497"/>
      <c r="DU701" s="497"/>
      <c r="DV701" s="497"/>
      <c r="DW701" s="497"/>
      <c r="DX701" s="497"/>
      <c r="DY701" s="497"/>
      <c r="DZ701" s="497"/>
      <c r="EA701" s="497"/>
      <c r="EB701" s="497"/>
      <c r="EC701" s="497"/>
      <c r="ED701" s="497"/>
      <c r="EE701" s="497"/>
      <c r="EF701" s="497"/>
      <c r="EG701" s="497"/>
      <c r="EH701" s="497"/>
      <c r="EI701" s="497"/>
      <c r="EJ701" s="497"/>
      <c r="EK701" s="497"/>
      <c r="EL701" s="497"/>
      <c r="EM701" s="497"/>
      <c r="EN701" s="497"/>
      <c r="EO701" s="497"/>
      <c r="EP701" s="497"/>
      <c r="EQ701" s="497"/>
      <c r="ER701" s="497"/>
      <c r="ES701" s="497"/>
      <c r="ET701" s="497"/>
      <c r="EU701" s="497"/>
      <c r="EV701" s="497"/>
      <c r="EW701" s="497"/>
      <c r="EX701" s="497"/>
      <c r="EY701" s="497"/>
      <c r="EZ701" s="497"/>
      <c r="FA701" s="497"/>
      <c r="FB701" s="497"/>
      <c r="FC701" s="497"/>
      <c r="FD701" s="497"/>
      <c r="FE701" s="497"/>
      <c r="FF701" s="497"/>
      <c r="FG701" s="497"/>
      <c r="FH701" s="497"/>
      <c r="FI701" s="497"/>
      <c r="FJ701" s="497"/>
      <c r="FK701" s="497"/>
      <c r="FL701" s="497"/>
      <c r="FM701" s="497"/>
      <c r="FN701" s="497"/>
      <c r="FO701" s="497"/>
      <c r="FP701" s="497"/>
      <c r="FQ701" s="497"/>
      <c r="FR701" s="497"/>
      <c r="FS701" s="497"/>
      <c r="FT701" s="497"/>
      <c r="FU701" s="497"/>
      <c r="FV701" s="497"/>
      <c r="FW701" s="497"/>
      <c r="FX701" s="497"/>
      <c r="FY701" s="497"/>
      <c r="FZ701" s="497"/>
      <c r="GA701" s="497"/>
      <c r="GB701" s="497"/>
      <c r="GC701" s="497"/>
      <c r="GD701" s="497"/>
      <c r="GE701" s="497"/>
      <c r="GF701" s="497"/>
      <c r="GG701" s="497"/>
      <c r="GH701" s="497"/>
      <c r="GI701" s="497"/>
      <c r="GJ701" s="497"/>
      <c r="GK701" s="497"/>
      <c r="GL701" s="497"/>
      <c r="GM701" s="497"/>
      <c r="GN701" s="497"/>
      <c r="GO701" s="497"/>
      <c r="GP701" s="497"/>
      <c r="GQ701" s="497"/>
      <c r="GR701" s="497"/>
      <c r="GS701" s="497"/>
      <c r="GT701" s="497"/>
      <c r="GU701" s="497"/>
      <c r="GV701" s="497"/>
      <c r="GW701" s="497"/>
      <c r="GX701" s="497"/>
      <c r="GY701" s="497"/>
      <c r="GZ701" s="497"/>
      <c r="HA701" s="497"/>
      <c r="HB701" s="497"/>
      <c r="HC701" s="497"/>
      <c r="HD701" s="497"/>
      <c r="HE701" s="497"/>
      <c r="HF701" s="497"/>
      <c r="HG701" s="497"/>
      <c r="HH701" s="497"/>
      <c r="HI701" s="497"/>
      <c r="HJ701" s="497"/>
      <c r="HK701" s="497"/>
      <c r="HL701" s="497"/>
      <c r="HM701" s="497"/>
      <c r="HN701" s="497"/>
      <c r="HO701" s="497"/>
      <c r="HP701" s="497"/>
      <c r="HQ701" s="497"/>
      <c r="HR701" s="497"/>
      <c r="HS701" s="497"/>
      <c r="HT701" s="497"/>
      <c r="HU701" s="497"/>
      <c r="HV701" s="497"/>
      <c r="HW701" s="497"/>
      <c r="HX701" s="497"/>
      <c r="HY701" s="497"/>
      <c r="HZ701" s="497"/>
      <c r="IA701" s="497"/>
      <c r="IB701" s="497"/>
      <c r="IC701" s="497"/>
      <c r="ID701" s="497"/>
      <c r="IE701" s="497"/>
      <c r="IF701" s="497"/>
      <c r="IG701" s="497"/>
      <c r="IH701" s="497"/>
      <c r="II701" s="497"/>
      <c r="IJ701" s="497"/>
      <c r="IK701" s="497"/>
      <c r="IL701" s="497"/>
      <c r="IM701" s="497"/>
      <c r="IN701" s="497"/>
      <c r="IO701" s="497"/>
      <c r="IP701" s="497"/>
      <c r="IQ701" s="497"/>
      <c r="IR701" s="497"/>
      <c r="IS701" s="497"/>
      <c r="IT701" s="497"/>
      <c r="IU701" s="497"/>
      <c r="IV701" s="497"/>
    </row>
    <row r="702" spans="1:256">
      <c r="A702" s="455"/>
      <c r="B702" s="455"/>
      <c r="C702" s="455"/>
      <c r="D702" s="455"/>
      <c r="E702" s="455"/>
      <c r="F702" s="455"/>
      <c r="G702" s="455"/>
      <c r="H702" s="455"/>
      <c r="I702" s="455"/>
      <c r="J702" s="45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497"/>
      <c r="V702" s="497"/>
      <c r="W702" s="497"/>
      <c r="X702" s="497"/>
      <c r="Y702" s="497"/>
      <c r="Z702" s="497"/>
      <c r="AA702" s="497"/>
      <c r="AB702" s="497"/>
      <c r="AC702" s="497"/>
      <c r="AD702" s="497"/>
      <c r="AE702" s="497"/>
      <c r="AF702" s="497"/>
      <c r="AG702" s="497"/>
      <c r="AH702" s="497"/>
      <c r="AI702" s="497"/>
      <c r="AJ702" s="497"/>
      <c r="AK702" s="497"/>
      <c r="AL702" s="497"/>
      <c r="AM702" s="497"/>
      <c r="AN702" s="497"/>
      <c r="AO702" s="497"/>
      <c r="AP702" s="497"/>
      <c r="AQ702" s="497"/>
      <c r="AR702" s="497"/>
      <c r="AS702" s="497"/>
      <c r="AT702" s="497"/>
      <c r="AU702" s="497"/>
      <c r="AV702" s="497"/>
      <c r="AW702" s="497"/>
      <c r="AX702" s="497"/>
      <c r="AY702" s="497"/>
      <c r="AZ702" s="497"/>
      <c r="BA702" s="497"/>
      <c r="BB702" s="497"/>
      <c r="BC702" s="497"/>
      <c r="BD702" s="497"/>
      <c r="BE702" s="497"/>
      <c r="BF702" s="497"/>
      <c r="BG702" s="497"/>
      <c r="BH702" s="497"/>
      <c r="BI702" s="497"/>
      <c r="BJ702" s="497"/>
      <c r="BK702" s="497"/>
      <c r="BL702" s="497"/>
      <c r="BM702" s="497"/>
      <c r="BN702" s="497"/>
      <c r="BO702" s="497"/>
      <c r="BP702" s="497"/>
      <c r="BQ702" s="497"/>
      <c r="BR702" s="497"/>
      <c r="BS702" s="497"/>
      <c r="BT702" s="497"/>
      <c r="BU702" s="497"/>
      <c r="BV702" s="497"/>
      <c r="BW702" s="497"/>
      <c r="BX702" s="497"/>
      <c r="BY702" s="497"/>
      <c r="BZ702" s="497"/>
      <c r="CA702" s="497"/>
      <c r="CB702" s="497"/>
      <c r="CC702" s="497"/>
      <c r="CD702" s="497"/>
      <c r="CE702" s="497"/>
      <c r="CF702" s="497"/>
      <c r="CG702" s="497"/>
      <c r="CH702" s="497"/>
      <c r="CI702" s="497"/>
      <c r="CJ702" s="497"/>
      <c r="CK702" s="497"/>
      <c r="CL702" s="497"/>
      <c r="CM702" s="497"/>
      <c r="CN702" s="497"/>
      <c r="CO702" s="497"/>
      <c r="CP702" s="497"/>
      <c r="CQ702" s="497"/>
      <c r="CR702" s="497"/>
      <c r="CS702" s="497"/>
      <c r="CT702" s="497"/>
      <c r="CU702" s="497"/>
      <c r="CV702" s="497"/>
      <c r="CW702" s="497"/>
      <c r="CX702" s="497"/>
      <c r="CY702" s="497"/>
      <c r="CZ702" s="497"/>
      <c r="DA702" s="497"/>
      <c r="DB702" s="497"/>
      <c r="DC702" s="497"/>
      <c r="DD702" s="497"/>
      <c r="DE702" s="497"/>
      <c r="DF702" s="497"/>
      <c r="DG702" s="497"/>
      <c r="DH702" s="497"/>
      <c r="DI702" s="497"/>
      <c r="DJ702" s="497"/>
      <c r="DK702" s="497"/>
      <c r="DL702" s="497"/>
      <c r="DM702" s="497"/>
      <c r="DN702" s="497"/>
      <c r="DO702" s="497"/>
      <c r="DP702" s="497"/>
      <c r="DQ702" s="497"/>
      <c r="DR702" s="497"/>
      <c r="DS702" s="497"/>
      <c r="DT702" s="497"/>
      <c r="DU702" s="497"/>
      <c r="DV702" s="497"/>
      <c r="DW702" s="497"/>
      <c r="DX702" s="497"/>
      <c r="DY702" s="497"/>
      <c r="DZ702" s="497"/>
      <c r="EA702" s="497"/>
      <c r="EB702" s="497"/>
      <c r="EC702" s="497"/>
      <c r="ED702" s="497"/>
      <c r="EE702" s="497"/>
      <c r="EF702" s="497"/>
      <c r="EG702" s="497"/>
      <c r="EH702" s="497"/>
      <c r="EI702" s="497"/>
      <c r="EJ702" s="497"/>
      <c r="EK702" s="497"/>
      <c r="EL702" s="497"/>
      <c r="EM702" s="497"/>
      <c r="EN702" s="497"/>
      <c r="EO702" s="497"/>
      <c r="EP702" s="497"/>
      <c r="EQ702" s="497"/>
      <c r="ER702" s="497"/>
      <c r="ES702" s="497"/>
      <c r="ET702" s="497"/>
      <c r="EU702" s="497"/>
      <c r="EV702" s="497"/>
      <c r="EW702" s="497"/>
      <c r="EX702" s="497"/>
      <c r="EY702" s="497"/>
      <c r="EZ702" s="497"/>
      <c r="FA702" s="497"/>
      <c r="FB702" s="497"/>
      <c r="FC702" s="497"/>
      <c r="FD702" s="497"/>
      <c r="FE702" s="497"/>
      <c r="FF702" s="497"/>
      <c r="FG702" s="497"/>
      <c r="FH702" s="497"/>
      <c r="FI702" s="497"/>
      <c r="FJ702" s="497"/>
      <c r="FK702" s="497"/>
      <c r="FL702" s="497"/>
      <c r="FM702" s="497"/>
      <c r="FN702" s="497"/>
      <c r="FO702" s="497"/>
      <c r="FP702" s="497"/>
      <c r="FQ702" s="497"/>
      <c r="FR702" s="497"/>
      <c r="FS702" s="497"/>
      <c r="FT702" s="497"/>
      <c r="FU702" s="497"/>
      <c r="FV702" s="497"/>
      <c r="FW702" s="497"/>
      <c r="FX702" s="497"/>
      <c r="FY702" s="497"/>
      <c r="FZ702" s="497"/>
      <c r="GA702" s="497"/>
      <c r="GB702" s="497"/>
      <c r="GC702" s="497"/>
      <c r="GD702" s="497"/>
      <c r="GE702" s="497"/>
      <c r="GF702" s="497"/>
      <c r="GG702" s="497"/>
      <c r="GH702" s="497"/>
      <c r="GI702" s="497"/>
      <c r="GJ702" s="497"/>
      <c r="GK702" s="497"/>
      <c r="GL702" s="497"/>
      <c r="GM702" s="497"/>
      <c r="GN702" s="497"/>
      <c r="GO702" s="497"/>
      <c r="GP702" s="497"/>
      <c r="GQ702" s="497"/>
      <c r="GR702" s="497"/>
      <c r="GS702" s="497"/>
      <c r="GT702" s="497"/>
      <c r="GU702" s="497"/>
      <c r="GV702" s="497"/>
      <c r="GW702" s="497"/>
      <c r="GX702" s="497"/>
      <c r="GY702" s="497"/>
      <c r="GZ702" s="497"/>
      <c r="HA702" s="497"/>
      <c r="HB702" s="497"/>
      <c r="HC702" s="497"/>
      <c r="HD702" s="497"/>
      <c r="HE702" s="497"/>
      <c r="HF702" s="497"/>
      <c r="HG702" s="497"/>
      <c r="HH702" s="497"/>
      <c r="HI702" s="497"/>
      <c r="HJ702" s="497"/>
      <c r="HK702" s="497"/>
      <c r="HL702" s="497"/>
      <c r="HM702" s="497"/>
      <c r="HN702" s="497"/>
      <c r="HO702" s="497"/>
      <c r="HP702" s="497"/>
      <c r="HQ702" s="497"/>
      <c r="HR702" s="497"/>
      <c r="HS702" s="497"/>
      <c r="HT702" s="497"/>
      <c r="HU702" s="497"/>
      <c r="HV702" s="497"/>
      <c r="HW702" s="497"/>
      <c r="HX702" s="497"/>
      <c r="HY702" s="497"/>
      <c r="HZ702" s="497"/>
      <c r="IA702" s="497"/>
      <c r="IB702" s="497"/>
      <c r="IC702" s="497"/>
      <c r="ID702" s="497"/>
      <c r="IE702" s="497"/>
      <c r="IF702" s="497"/>
      <c r="IG702" s="497"/>
      <c r="IH702" s="497"/>
      <c r="II702" s="497"/>
      <c r="IJ702" s="497"/>
      <c r="IK702" s="497"/>
      <c r="IL702" s="497"/>
      <c r="IM702" s="497"/>
      <c r="IN702" s="497"/>
      <c r="IO702" s="497"/>
      <c r="IP702" s="497"/>
      <c r="IQ702" s="497"/>
      <c r="IR702" s="497"/>
      <c r="IS702" s="497"/>
      <c r="IT702" s="497"/>
      <c r="IU702" s="497"/>
      <c r="IV702" s="497"/>
    </row>
    <row r="703" spans="1:256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497"/>
      <c r="V703" s="497"/>
      <c r="W703" s="497"/>
      <c r="X703" s="497"/>
      <c r="Y703" s="497"/>
      <c r="Z703" s="497"/>
      <c r="AA703" s="497"/>
      <c r="AB703" s="497"/>
      <c r="AC703" s="497"/>
      <c r="AD703" s="497"/>
      <c r="AE703" s="497"/>
      <c r="AF703" s="497"/>
      <c r="AG703" s="497"/>
      <c r="AH703" s="497"/>
      <c r="AI703" s="497"/>
      <c r="AJ703" s="497"/>
      <c r="AK703" s="497"/>
      <c r="AL703" s="497"/>
      <c r="AM703" s="497"/>
      <c r="AN703" s="497"/>
      <c r="AO703" s="497"/>
      <c r="AP703" s="497"/>
      <c r="AQ703" s="497"/>
      <c r="AR703" s="497"/>
      <c r="AS703" s="497"/>
      <c r="AT703" s="497"/>
      <c r="AU703" s="497"/>
      <c r="AV703" s="497"/>
      <c r="AW703" s="497"/>
      <c r="AX703" s="497"/>
      <c r="AY703" s="497"/>
      <c r="AZ703" s="497"/>
      <c r="BA703" s="497"/>
      <c r="BB703" s="497"/>
      <c r="BC703" s="497"/>
      <c r="BD703" s="497"/>
      <c r="BE703" s="497"/>
      <c r="BF703" s="497"/>
      <c r="BG703" s="497"/>
      <c r="BH703" s="497"/>
      <c r="BI703" s="497"/>
      <c r="BJ703" s="497"/>
      <c r="BK703" s="497"/>
      <c r="BL703" s="497"/>
      <c r="BM703" s="497"/>
      <c r="BN703" s="497"/>
      <c r="BO703" s="497"/>
      <c r="BP703" s="497"/>
      <c r="BQ703" s="497"/>
      <c r="BR703" s="497"/>
      <c r="BS703" s="497"/>
      <c r="BT703" s="497"/>
      <c r="BU703" s="497"/>
      <c r="BV703" s="497"/>
      <c r="BW703" s="497"/>
      <c r="BX703" s="497"/>
      <c r="BY703" s="497"/>
      <c r="BZ703" s="497"/>
      <c r="CA703" s="497"/>
      <c r="CB703" s="497"/>
      <c r="CC703" s="497"/>
      <c r="CD703" s="497"/>
      <c r="CE703" s="497"/>
      <c r="CF703" s="497"/>
      <c r="CG703" s="497"/>
      <c r="CH703" s="497"/>
      <c r="CI703" s="497"/>
      <c r="CJ703" s="497"/>
      <c r="CK703" s="497"/>
      <c r="CL703" s="497"/>
      <c r="CM703" s="497"/>
      <c r="CN703" s="497"/>
      <c r="CO703" s="497"/>
      <c r="CP703" s="497"/>
      <c r="CQ703" s="497"/>
      <c r="CR703" s="497"/>
      <c r="CS703" s="497"/>
      <c r="CT703" s="497"/>
      <c r="CU703" s="497"/>
      <c r="CV703" s="497"/>
      <c r="CW703" s="497"/>
      <c r="CX703" s="497"/>
      <c r="CY703" s="497"/>
      <c r="CZ703" s="497"/>
      <c r="DA703" s="497"/>
      <c r="DB703" s="497"/>
      <c r="DC703" s="497"/>
      <c r="DD703" s="497"/>
      <c r="DE703" s="497"/>
      <c r="DF703" s="497"/>
      <c r="DG703" s="497"/>
      <c r="DH703" s="497"/>
      <c r="DI703" s="497"/>
      <c r="DJ703" s="497"/>
      <c r="DK703" s="497"/>
      <c r="DL703" s="497"/>
      <c r="DM703" s="497"/>
      <c r="DN703" s="497"/>
      <c r="DO703" s="497"/>
      <c r="DP703" s="497"/>
      <c r="DQ703" s="497"/>
      <c r="DR703" s="497"/>
      <c r="DS703" s="497"/>
      <c r="DT703" s="497"/>
      <c r="DU703" s="497"/>
      <c r="DV703" s="497"/>
      <c r="DW703" s="497"/>
      <c r="DX703" s="497"/>
      <c r="DY703" s="497"/>
      <c r="DZ703" s="497"/>
      <c r="EA703" s="497"/>
      <c r="EB703" s="497"/>
      <c r="EC703" s="497"/>
      <c r="ED703" s="497"/>
      <c r="EE703" s="497"/>
      <c r="EF703" s="497"/>
      <c r="EG703" s="497"/>
      <c r="EH703" s="497"/>
      <c r="EI703" s="497"/>
      <c r="EJ703" s="497"/>
      <c r="EK703" s="497"/>
      <c r="EL703" s="497"/>
      <c r="EM703" s="497"/>
      <c r="EN703" s="497"/>
      <c r="EO703" s="497"/>
      <c r="EP703" s="497"/>
      <c r="EQ703" s="497"/>
      <c r="ER703" s="497"/>
      <c r="ES703" s="497"/>
      <c r="ET703" s="497"/>
      <c r="EU703" s="497"/>
      <c r="EV703" s="497"/>
      <c r="EW703" s="497"/>
      <c r="EX703" s="497"/>
      <c r="EY703" s="497"/>
      <c r="EZ703" s="497"/>
      <c r="FA703" s="497"/>
      <c r="FB703" s="497"/>
      <c r="FC703" s="497"/>
      <c r="FD703" s="497"/>
      <c r="FE703" s="497"/>
      <c r="FF703" s="497"/>
      <c r="FG703" s="497"/>
      <c r="FH703" s="497"/>
      <c r="FI703" s="497"/>
      <c r="FJ703" s="497"/>
      <c r="FK703" s="497"/>
      <c r="FL703" s="497"/>
      <c r="FM703" s="497"/>
      <c r="FN703" s="497"/>
      <c r="FO703" s="497"/>
      <c r="FP703" s="497"/>
      <c r="FQ703" s="497"/>
      <c r="FR703" s="497"/>
      <c r="FS703" s="497"/>
      <c r="FT703" s="497"/>
      <c r="FU703" s="497"/>
      <c r="FV703" s="497"/>
      <c r="FW703" s="497"/>
      <c r="FX703" s="497"/>
      <c r="FY703" s="497"/>
      <c r="FZ703" s="497"/>
      <c r="GA703" s="497"/>
      <c r="GB703" s="497"/>
      <c r="GC703" s="497"/>
      <c r="GD703" s="497"/>
      <c r="GE703" s="497"/>
      <c r="GF703" s="497"/>
      <c r="GG703" s="497"/>
      <c r="GH703" s="497"/>
      <c r="GI703" s="497"/>
      <c r="GJ703" s="497"/>
      <c r="GK703" s="497"/>
      <c r="GL703" s="497"/>
      <c r="GM703" s="497"/>
      <c r="GN703" s="497"/>
      <c r="GO703" s="497"/>
      <c r="GP703" s="497"/>
      <c r="GQ703" s="497"/>
      <c r="GR703" s="497"/>
      <c r="GS703" s="497"/>
      <c r="GT703" s="497"/>
      <c r="GU703" s="497"/>
      <c r="GV703" s="497"/>
      <c r="GW703" s="497"/>
      <c r="GX703" s="497"/>
      <c r="GY703" s="497"/>
      <c r="GZ703" s="497"/>
      <c r="HA703" s="497"/>
      <c r="HB703" s="497"/>
      <c r="HC703" s="497"/>
      <c r="HD703" s="497"/>
      <c r="HE703" s="497"/>
      <c r="HF703" s="497"/>
      <c r="HG703" s="497"/>
      <c r="HH703" s="497"/>
      <c r="HI703" s="497"/>
      <c r="HJ703" s="497"/>
      <c r="HK703" s="497"/>
      <c r="HL703" s="497"/>
      <c r="HM703" s="497"/>
      <c r="HN703" s="497"/>
      <c r="HO703" s="497"/>
      <c r="HP703" s="497"/>
      <c r="HQ703" s="497"/>
      <c r="HR703" s="497"/>
      <c r="HS703" s="497"/>
      <c r="HT703" s="497"/>
      <c r="HU703" s="497"/>
      <c r="HV703" s="497"/>
      <c r="HW703" s="497"/>
      <c r="HX703" s="497"/>
      <c r="HY703" s="497"/>
      <c r="HZ703" s="497"/>
      <c r="IA703" s="497"/>
      <c r="IB703" s="497"/>
      <c r="IC703" s="497"/>
      <c r="ID703" s="497"/>
      <c r="IE703" s="497"/>
      <c r="IF703" s="497"/>
      <c r="IG703" s="497"/>
      <c r="IH703" s="497"/>
      <c r="II703" s="497"/>
      <c r="IJ703" s="497"/>
      <c r="IK703" s="497"/>
      <c r="IL703" s="497"/>
      <c r="IM703" s="497"/>
      <c r="IN703" s="497"/>
      <c r="IO703" s="497"/>
      <c r="IP703" s="497"/>
      <c r="IQ703" s="497"/>
      <c r="IR703" s="497"/>
      <c r="IS703" s="497"/>
      <c r="IT703" s="497"/>
      <c r="IU703" s="497"/>
      <c r="IV703" s="497"/>
    </row>
    <row r="704" spans="1:256" ht="16.5" customHeight="1">
      <c r="A704" s="9" t="s">
        <v>806</v>
      </c>
      <c r="B704" s="498" t="s">
        <v>807</v>
      </c>
      <c r="C704" s="498"/>
      <c r="D704" s="498"/>
      <c r="E704" s="498"/>
      <c r="F704" s="498"/>
      <c r="G704" s="498"/>
      <c r="H704" s="498"/>
      <c r="I704" s="498"/>
      <c r="J704" s="498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  <c r="GM704" s="34"/>
      <c r="GN704" s="34"/>
      <c r="GO704" s="34"/>
      <c r="GP704" s="34"/>
      <c r="GQ704" s="34"/>
      <c r="GR704" s="34"/>
      <c r="GS704" s="34"/>
      <c r="GT704" s="34"/>
      <c r="GU704" s="34"/>
      <c r="GV704" s="34"/>
      <c r="GW704" s="34"/>
      <c r="GX704" s="34"/>
      <c r="GY704" s="34"/>
      <c r="GZ704" s="34"/>
      <c r="HA704" s="34"/>
      <c r="HB704" s="34"/>
      <c r="HC704" s="34"/>
      <c r="HD704" s="34"/>
      <c r="HE704" s="34"/>
      <c r="HF704" s="34"/>
      <c r="HG704" s="34"/>
      <c r="HH704" s="34"/>
      <c r="HI704" s="34"/>
      <c r="HJ704" s="34"/>
      <c r="HK704" s="34"/>
      <c r="HL704" s="34"/>
      <c r="HM704" s="34"/>
      <c r="HN704" s="34"/>
      <c r="HO704" s="34"/>
      <c r="HP704" s="34"/>
      <c r="HQ704" s="34"/>
      <c r="HR704" s="34"/>
      <c r="HS704" s="34"/>
      <c r="HT704" s="34"/>
      <c r="HU704" s="34"/>
      <c r="HV704" s="34"/>
      <c r="HW704" s="34"/>
      <c r="HX704" s="34"/>
      <c r="HY704" s="34"/>
      <c r="HZ704" s="34"/>
      <c r="IA704" s="34"/>
      <c r="IB704" s="34"/>
      <c r="IC704" s="34"/>
      <c r="ID704" s="34"/>
      <c r="IE704" s="34"/>
      <c r="IF704" s="34"/>
      <c r="IG704" s="34"/>
      <c r="IH704" s="34"/>
      <c r="II704" s="34"/>
      <c r="IJ704" s="34"/>
      <c r="IK704" s="34"/>
      <c r="IL704" s="34"/>
      <c r="IM704" s="34"/>
      <c r="IN704" s="34"/>
      <c r="IO704" s="34"/>
      <c r="IP704" s="34"/>
      <c r="IQ704" s="34"/>
      <c r="IR704" s="34"/>
      <c r="IS704" s="34"/>
      <c r="IT704" s="34"/>
      <c r="IU704" s="34"/>
      <c r="IV704" s="34"/>
    </row>
    <row r="705" spans="1:256" ht="16.5" customHeight="1">
      <c r="A705" s="9"/>
      <c r="B705" s="152"/>
      <c r="C705" s="152"/>
      <c r="D705" s="152"/>
      <c r="E705" s="152"/>
      <c r="F705" s="152"/>
      <c r="G705" s="152"/>
      <c r="H705" s="152"/>
      <c r="I705" s="152"/>
      <c r="J705" s="152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  <c r="GG705" s="65"/>
      <c r="GH705" s="65"/>
      <c r="GI705" s="65"/>
      <c r="GJ705" s="65"/>
      <c r="GK705" s="65"/>
      <c r="GL705" s="65"/>
      <c r="GM705" s="65"/>
      <c r="GN705" s="65"/>
      <c r="GO705" s="65"/>
      <c r="GP705" s="65"/>
      <c r="GQ705" s="65"/>
      <c r="GR705" s="65"/>
      <c r="GS705" s="65"/>
      <c r="GT705" s="65"/>
      <c r="GU705" s="65"/>
      <c r="GV705" s="65"/>
      <c r="GW705" s="65"/>
      <c r="GX705" s="65"/>
      <c r="GY705" s="65"/>
      <c r="GZ705" s="65"/>
      <c r="HA705" s="65"/>
      <c r="HB705" s="65"/>
      <c r="HC705" s="65"/>
      <c r="HD705" s="65"/>
      <c r="HE705" s="65"/>
      <c r="HF705" s="65"/>
      <c r="HG705" s="65"/>
      <c r="HH705" s="65"/>
      <c r="HI705" s="65"/>
      <c r="HJ705" s="65"/>
      <c r="HK705" s="65"/>
      <c r="HL705" s="65"/>
      <c r="HM705" s="65"/>
      <c r="HN705" s="65"/>
      <c r="HO705" s="65"/>
      <c r="HP705" s="65"/>
      <c r="HQ705" s="65"/>
      <c r="HR705" s="65"/>
      <c r="HS705" s="65"/>
      <c r="HT705" s="65"/>
      <c r="HU705" s="65"/>
      <c r="HV705" s="65"/>
      <c r="HW705" s="65"/>
      <c r="HX705" s="65"/>
      <c r="HY705" s="65"/>
      <c r="HZ705" s="65"/>
      <c r="IA705" s="65"/>
      <c r="IB705" s="65"/>
      <c r="IC705" s="65"/>
      <c r="ID705" s="65"/>
      <c r="IE705" s="65"/>
      <c r="IF705" s="65"/>
      <c r="IG705" s="65"/>
      <c r="IH705" s="65"/>
      <c r="II705" s="65"/>
      <c r="IJ705" s="65"/>
      <c r="IK705" s="65"/>
      <c r="IL705" s="65"/>
      <c r="IM705" s="65"/>
      <c r="IN705" s="65"/>
      <c r="IO705" s="65"/>
      <c r="IP705" s="65"/>
      <c r="IQ705" s="65"/>
      <c r="IR705" s="65"/>
      <c r="IS705" s="65"/>
      <c r="IT705" s="65"/>
      <c r="IU705" s="65"/>
      <c r="IV705" s="65"/>
    </row>
    <row r="706" spans="1:256" ht="16.5" customHeight="1" thickBot="1">
      <c r="A706" s="861" t="s">
        <v>107</v>
      </c>
      <c r="B706" s="861"/>
      <c r="C706" s="49"/>
      <c r="D706" s="49"/>
      <c r="E706" s="49"/>
      <c r="F706" s="49"/>
      <c r="G706" s="49"/>
      <c r="H706" s="49"/>
      <c r="I706" s="49"/>
      <c r="J706" s="49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  <c r="EB706" s="34"/>
      <c r="EC706" s="34"/>
      <c r="ED706" s="34"/>
      <c r="EE706" s="34"/>
      <c r="EF706" s="34"/>
      <c r="EG706" s="34"/>
      <c r="EH706" s="34"/>
      <c r="EI706" s="34"/>
      <c r="EJ706" s="34"/>
      <c r="EK706" s="34"/>
      <c r="EL706" s="34"/>
      <c r="EM706" s="34"/>
      <c r="EN706" s="34"/>
      <c r="EO706" s="34"/>
      <c r="EP706" s="34"/>
      <c r="EQ706" s="34"/>
      <c r="ER706" s="34"/>
      <c r="ES706" s="34"/>
      <c r="ET706" s="34"/>
      <c r="EU706" s="34"/>
      <c r="EV706" s="34"/>
      <c r="EW706" s="34"/>
      <c r="EX706" s="34"/>
      <c r="EY706" s="34"/>
      <c r="EZ706" s="34"/>
      <c r="FA706" s="34"/>
      <c r="FB706" s="34"/>
      <c r="FC706" s="34"/>
      <c r="FD706" s="34"/>
      <c r="FE706" s="34"/>
      <c r="FF706" s="34"/>
      <c r="FG706" s="34"/>
      <c r="FH706" s="34"/>
      <c r="FI706" s="34"/>
      <c r="FJ706" s="34"/>
      <c r="FK706" s="34"/>
      <c r="FL706" s="34"/>
      <c r="FM706" s="34"/>
      <c r="FN706" s="34"/>
      <c r="FO706" s="34"/>
      <c r="FP706" s="34"/>
      <c r="FQ706" s="34"/>
      <c r="FR706" s="34"/>
      <c r="FS706" s="34"/>
      <c r="FT706" s="34"/>
      <c r="FU706" s="34"/>
      <c r="FV706" s="34"/>
      <c r="FW706" s="34"/>
      <c r="FX706" s="34"/>
      <c r="FY706" s="34"/>
      <c r="FZ706" s="34"/>
      <c r="GA706" s="34"/>
      <c r="GB706" s="34"/>
      <c r="GC706" s="34"/>
      <c r="GD706" s="34"/>
      <c r="GE706" s="34"/>
      <c r="GF706" s="34"/>
      <c r="GG706" s="34"/>
      <c r="GH706" s="34"/>
      <c r="GI706" s="34"/>
      <c r="GJ706" s="34"/>
      <c r="GK706" s="34"/>
      <c r="GL706" s="34"/>
      <c r="GM706" s="34"/>
      <c r="GN706" s="34"/>
      <c r="GO706" s="34"/>
      <c r="GP706" s="34"/>
      <c r="GQ706" s="34"/>
      <c r="GR706" s="34"/>
      <c r="GS706" s="34"/>
      <c r="GT706" s="34"/>
      <c r="GU706" s="34"/>
      <c r="GV706" s="34"/>
      <c r="GW706" s="34"/>
      <c r="GX706" s="34"/>
      <c r="GY706" s="34"/>
      <c r="GZ706" s="34"/>
      <c r="HA706" s="34"/>
      <c r="HB706" s="34"/>
      <c r="HC706" s="34"/>
      <c r="HD706" s="34"/>
      <c r="HE706" s="34"/>
      <c r="HF706" s="34"/>
      <c r="HG706" s="34"/>
      <c r="HH706" s="34"/>
      <c r="HI706" s="34"/>
      <c r="HJ706" s="34"/>
      <c r="HK706" s="34"/>
      <c r="HL706" s="34"/>
      <c r="HM706" s="34"/>
      <c r="HN706" s="34"/>
      <c r="HO706" s="34"/>
      <c r="HP706" s="34"/>
      <c r="HQ706" s="34"/>
      <c r="HR706" s="34"/>
      <c r="HS706" s="34"/>
      <c r="HT706" s="34"/>
      <c r="HU706" s="34"/>
      <c r="HV706" s="34"/>
      <c r="HW706" s="34"/>
      <c r="HX706" s="34"/>
      <c r="HY706" s="34"/>
      <c r="HZ706" s="34"/>
      <c r="IA706" s="34"/>
      <c r="IB706" s="34"/>
      <c r="IC706" s="34"/>
      <c r="ID706" s="34"/>
      <c r="IE706" s="34"/>
      <c r="IF706" s="34"/>
      <c r="IG706" s="34"/>
      <c r="IH706" s="34"/>
      <c r="II706" s="34"/>
      <c r="IJ706" s="34"/>
      <c r="IK706" s="34"/>
      <c r="IL706" s="34"/>
      <c r="IM706" s="34"/>
      <c r="IN706" s="34"/>
      <c r="IO706" s="34"/>
      <c r="IP706" s="34"/>
      <c r="IQ706" s="34"/>
      <c r="IR706" s="34"/>
      <c r="IS706" s="34"/>
      <c r="IT706" s="34"/>
      <c r="IU706" s="34"/>
      <c r="IV706" s="34"/>
    </row>
    <row r="707" spans="1:256" ht="31.5" customHeight="1" thickTop="1">
      <c r="A707" s="1212" t="s">
        <v>5</v>
      </c>
      <c r="B707" s="1213"/>
      <c r="C707" s="1213"/>
      <c r="D707" s="1213"/>
      <c r="E707" s="1213" t="s">
        <v>204</v>
      </c>
      <c r="F707" s="1462"/>
      <c r="G707" s="1230" t="s">
        <v>205</v>
      </c>
      <c r="H707" s="1462"/>
      <c r="I707" s="1230" t="s">
        <v>214</v>
      </c>
      <c r="J707" s="1231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  <c r="GM707" s="34"/>
      <c r="GN707" s="34"/>
      <c r="GO707" s="34"/>
      <c r="GP707" s="34"/>
      <c r="GQ707" s="34"/>
      <c r="GR707" s="34"/>
      <c r="GS707" s="34"/>
      <c r="GT707" s="34"/>
      <c r="GU707" s="34"/>
      <c r="GV707" s="34"/>
      <c r="GW707" s="34"/>
      <c r="GX707" s="34"/>
      <c r="GY707" s="34"/>
      <c r="GZ707" s="34"/>
      <c r="HA707" s="34"/>
      <c r="HB707" s="34"/>
      <c r="HC707" s="34"/>
      <c r="HD707" s="34"/>
      <c r="HE707" s="34"/>
      <c r="HF707" s="34"/>
      <c r="HG707" s="34"/>
      <c r="HH707" s="34"/>
      <c r="HI707" s="34"/>
      <c r="HJ707" s="34"/>
      <c r="HK707" s="34"/>
      <c r="HL707" s="34"/>
      <c r="HM707" s="34"/>
      <c r="HN707" s="34"/>
      <c r="HO707" s="34"/>
      <c r="HP707" s="34"/>
      <c r="HQ707" s="34"/>
      <c r="HR707" s="34"/>
      <c r="HS707" s="34"/>
      <c r="HT707" s="34"/>
      <c r="HU707" s="34"/>
      <c r="HV707" s="34"/>
      <c r="HW707" s="34"/>
      <c r="HX707" s="34"/>
      <c r="HY707" s="34"/>
      <c r="HZ707" s="34"/>
      <c r="IA707" s="34"/>
      <c r="IB707" s="34"/>
      <c r="IC707" s="34"/>
      <c r="ID707" s="34"/>
      <c r="IE707" s="34"/>
      <c r="IF707" s="34"/>
      <c r="IG707" s="34"/>
      <c r="IH707" s="34"/>
      <c r="II707" s="34"/>
      <c r="IJ707" s="34"/>
      <c r="IK707" s="34"/>
      <c r="IL707" s="34"/>
      <c r="IM707" s="34"/>
      <c r="IN707" s="34"/>
      <c r="IO707" s="34"/>
      <c r="IP707" s="34"/>
      <c r="IQ707" s="34"/>
      <c r="IR707" s="34"/>
      <c r="IS707" s="34"/>
      <c r="IT707" s="34"/>
      <c r="IU707" s="34"/>
      <c r="IV707" s="34"/>
    </row>
    <row r="708" spans="1:256" ht="15" thickBot="1">
      <c r="A708" s="1599" t="s">
        <v>112</v>
      </c>
      <c r="B708" s="1600"/>
      <c r="C708" s="1600"/>
      <c r="D708" s="1600"/>
      <c r="E708" s="1600" t="s">
        <v>113</v>
      </c>
      <c r="F708" s="1601"/>
      <c r="G708" s="1602" t="s">
        <v>114</v>
      </c>
      <c r="H708" s="1603"/>
      <c r="I708" s="1602" t="s">
        <v>115</v>
      </c>
      <c r="J708" s="160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thickTop="1" thickBot="1">
      <c r="A709" s="1327" t="s">
        <v>206</v>
      </c>
      <c r="B709" s="1328"/>
      <c r="C709" s="1328"/>
      <c r="D709" s="1328"/>
      <c r="E709" s="1328"/>
      <c r="F709" s="1328"/>
      <c r="G709" s="1328"/>
      <c r="H709" s="1328"/>
      <c r="I709" s="1328"/>
      <c r="J709" s="1329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  <c r="GM709" s="34"/>
      <c r="GN709" s="34"/>
      <c r="GO709" s="34"/>
      <c r="GP709" s="34"/>
      <c r="GQ709" s="34"/>
      <c r="GR709" s="34"/>
      <c r="GS709" s="34"/>
      <c r="GT709" s="34"/>
      <c r="GU709" s="34"/>
      <c r="GV709" s="34"/>
      <c r="GW709" s="34"/>
      <c r="GX709" s="34"/>
      <c r="GY709" s="34"/>
      <c r="GZ709" s="34"/>
      <c r="HA709" s="34"/>
      <c r="HB709" s="34"/>
      <c r="HC709" s="34"/>
      <c r="HD709" s="34"/>
      <c r="HE709" s="34"/>
      <c r="HF709" s="34"/>
      <c r="HG709" s="34"/>
      <c r="HH709" s="34"/>
      <c r="HI709" s="34"/>
      <c r="HJ709" s="34"/>
      <c r="HK709" s="34"/>
      <c r="HL709" s="34"/>
      <c r="HM709" s="34"/>
      <c r="HN709" s="34"/>
      <c r="HO709" s="34"/>
      <c r="HP709" s="34"/>
      <c r="HQ709" s="34"/>
      <c r="HR709" s="34"/>
      <c r="HS709" s="34"/>
      <c r="HT709" s="34"/>
      <c r="HU709" s="34"/>
      <c r="HV709" s="34"/>
      <c r="HW709" s="34"/>
      <c r="HX709" s="34"/>
      <c r="HY709" s="34"/>
      <c r="HZ709" s="34"/>
      <c r="IA709" s="34"/>
      <c r="IB709" s="34"/>
      <c r="IC709" s="34"/>
      <c r="ID709" s="34"/>
      <c r="IE709" s="34"/>
      <c r="IF709" s="34"/>
      <c r="IG709" s="34"/>
      <c r="IH709" s="34"/>
      <c r="II709" s="34"/>
      <c r="IJ709" s="34"/>
      <c r="IK709" s="34"/>
      <c r="IL709" s="34"/>
      <c r="IM709" s="34"/>
      <c r="IN709" s="34"/>
      <c r="IO709" s="34"/>
      <c r="IP709" s="34"/>
      <c r="IQ709" s="34"/>
      <c r="IR709" s="34"/>
      <c r="IS709" s="34"/>
      <c r="IT709" s="34"/>
      <c r="IU709" s="34"/>
      <c r="IV709" s="34"/>
    </row>
    <row r="710" spans="1:256">
      <c r="A710" s="1568" t="s">
        <v>207</v>
      </c>
      <c r="B710" s="1569"/>
      <c r="C710" s="1569"/>
      <c r="D710" s="1569"/>
      <c r="E710" s="1570"/>
      <c r="F710" s="1571"/>
      <c r="G710" s="1572"/>
      <c r="H710" s="1571"/>
      <c r="I710" s="1573" t="str">
        <f>IF(E710+G710=0,"",E710+G710)</f>
        <v/>
      </c>
      <c r="J710" s="157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>
      <c r="A711" s="1578" t="s">
        <v>208</v>
      </c>
      <c r="B711" s="1579"/>
      <c r="C711" s="1579"/>
      <c r="D711" s="1579"/>
      <c r="E711" s="1580"/>
      <c r="F711" s="1485"/>
      <c r="G711" s="1581"/>
      <c r="H711" s="1485"/>
      <c r="I711" s="1582" t="str">
        <f>IF(E711+G711=0,"",E711+G711)</f>
        <v/>
      </c>
      <c r="J711" s="1583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4.25" customHeight="1">
      <c r="A712" s="1488" t="s">
        <v>811</v>
      </c>
      <c r="B712" s="1489"/>
      <c r="C712" s="1489"/>
      <c r="D712" s="1490"/>
      <c r="E712" s="1491"/>
      <c r="F712" s="1492"/>
      <c r="G712" s="1556"/>
      <c r="H712" s="1492"/>
      <c r="I712" s="1557" t="str">
        <f>IF(E712+G712=0,"",E712+G712)</f>
        <v/>
      </c>
      <c r="J712" s="1558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4.25" customHeight="1">
      <c r="A713" s="1576" t="s">
        <v>810</v>
      </c>
      <c r="B713" s="1577"/>
      <c r="C713" s="1577"/>
      <c r="D713" s="1577"/>
      <c r="E713" s="1491"/>
      <c r="F713" s="1492"/>
      <c r="G713" s="1556"/>
      <c r="H713" s="1492"/>
      <c r="I713" s="1557" t="str">
        <f>IF(E713+G713=0,"",E713+G713)</f>
        <v/>
      </c>
      <c r="J713" s="1558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 ht="15" thickBot="1">
      <c r="A714" s="1535" t="s">
        <v>200</v>
      </c>
      <c r="B714" s="1536"/>
      <c r="C714" s="1536"/>
      <c r="D714" s="1536"/>
      <c r="E714" s="1537"/>
      <c r="F714" s="1538"/>
      <c r="G714" s="1539"/>
      <c r="H714" s="1538"/>
      <c r="I714" s="1540" t="str">
        <f>IF(E714+G714=0,"",E714+G714)</f>
        <v/>
      </c>
      <c r="J714" s="1541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 ht="15.75" thickBot="1">
      <c r="A715" s="1584" t="s">
        <v>209</v>
      </c>
      <c r="B715" s="1585"/>
      <c r="C715" s="1585"/>
      <c r="D715" s="1585"/>
      <c r="E715" s="1530" t="str">
        <f>IF(SUM(E710:F714)=0,"",SUM(E710:F714))</f>
        <v/>
      </c>
      <c r="F715" s="1531"/>
      <c r="G715" s="1532" t="str">
        <f>IF(SUM(G710:H714)=0,"",SUM(G710:H714))</f>
        <v/>
      </c>
      <c r="H715" s="1531"/>
      <c r="I715" s="1532" t="str">
        <f>IF(SUM(I710:J714)=0,"",SUM(I710:J714))</f>
        <v/>
      </c>
      <c r="J715" s="1575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5.75" thickBot="1">
      <c r="A716" s="1285" t="s">
        <v>210</v>
      </c>
      <c r="B716" s="1286"/>
      <c r="C716" s="1286"/>
      <c r="D716" s="1286"/>
      <c r="E716" s="1286"/>
      <c r="F716" s="1286"/>
      <c r="G716" s="1286"/>
      <c r="H716" s="1286"/>
      <c r="I716" s="1286"/>
      <c r="J716" s="1287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>
      <c r="A717" s="1568" t="s">
        <v>207</v>
      </c>
      <c r="B717" s="1569"/>
      <c r="C717" s="1569"/>
      <c r="D717" s="1569"/>
      <c r="E717" s="1570">
        <v>10341</v>
      </c>
      <c r="F717" s="1571"/>
      <c r="G717" s="1572">
        <v>169860</v>
      </c>
      <c r="H717" s="1571"/>
      <c r="I717" s="1573">
        <f>IF(E717+G717=0,"",E717+G717)</f>
        <v>180201</v>
      </c>
      <c r="J717" s="157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>
      <c r="A718" s="1578" t="s">
        <v>208</v>
      </c>
      <c r="B718" s="1579"/>
      <c r="C718" s="1579"/>
      <c r="D718" s="1579"/>
      <c r="E718" s="1580"/>
      <c r="F718" s="1485"/>
      <c r="G718" s="1581"/>
      <c r="H718" s="1485"/>
      <c r="I718" s="1582" t="str">
        <f t="shared" ref="I718:I723" si="37">IF(E718+G718=0,"",E718+G718)</f>
        <v/>
      </c>
      <c r="J718" s="1583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4.25" customHeight="1">
      <c r="A719" s="1488" t="s">
        <v>811</v>
      </c>
      <c r="B719" s="1489"/>
      <c r="C719" s="1489"/>
      <c r="D719" s="1490"/>
      <c r="E719" s="1491"/>
      <c r="F719" s="1492"/>
      <c r="G719" s="1556"/>
      <c r="H719" s="1492"/>
      <c r="I719" s="1557" t="str">
        <f t="shared" si="37"/>
        <v/>
      </c>
      <c r="J719" s="1558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4.25" customHeight="1">
      <c r="A720" s="1542" t="s">
        <v>810</v>
      </c>
      <c r="B720" s="1543"/>
      <c r="C720" s="1543"/>
      <c r="D720" s="1544"/>
      <c r="E720" s="1492"/>
      <c r="F720" s="1562"/>
      <c r="G720" s="1563"/>
      <c r="H720" s="1562"/>
      <c r="I720" s="1545" t="str">
        <f t="shared" si="37"/>
        <v/>
      </c>
      <c r="J720" s="1546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 ht="16.5" customHeight="1">
      <c r="A721" s="1542" t="s">
        <v>211</v>
      </c>
      <c r="B721" s="1543"/>
      <c r="C721" s="1543"/>
      <c r="D721" s="1544"/>
      <c r="E721" s="1485"/>
      <c r="F721" s="1486"/>
      <c r="G721" s="1487"/>
      <c r="H721" s="1486"/>
      <c r="I721" s="1533" t="str">
        <f t="shared" si="37"/>
        <v/>
      </c>
      <c r="J721" s="15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 ht="15" customHeight="1">
      <c r="A722" s="1488" t="s">
        <v>212</v>
      </c>
      <c r="B722" s="1489"/>
      <c r="C722" s="1489"/>
      <c r="D722" s="1490"/>
      <c r="E722" s="1485"/>
      <c r="F722" s="1486"/>
      <c r="G722" s="1487"/>
      <c r="H722" s="1486"/>
      <c r="I722" s="1533" t="str">
        <f t="shared" si="37"/>
        <v/>
      </c>
      <c r="J722" s="15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5" thickBot="1">
      <c r="A723" s="1535" t="s">
        <v>200</v>
      </c>
      <c r="B723" s="1536"/>
      <c r="C723" s="1536"/>
      <c r="D723" s="1536"/>
      <c r="E723" s="1537"/>
      <c r="F723" s="1538"/>
      <c r="G723" s="1539"/>
      <c r="H723" s="1538"/>
      <c r="I723" s="1540" t="str">
        <f t="shared" si="37"/>
        <v/>
      </c>
      <c r="J723" s="1541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5.75" thickBot="1">
      <c r="A724" s="1547" t="s">
        <v>213</v>
      </c>
      <c r="B724" s="1548"/>
      <c r="C724" s="1548"/>
      <c r="D724" s="1548"/>
      <c r="E724" s="1549">
        <f>IF(SUM(E717:F723)=0,"",SUM(E717:F723))</f>
        <v>10341</v>
      </c>
      <c r="F724" s="1550"/>
      <c r="G724" s="1551">
        <f>IF(SUM(G717:H723)=0,"",SUM(G717:H723))</f>
        <v>169860</v>
      </c>
      <c r="H724" s="1550"/>
      <c r="I724" s="1552">
        <f>IF(SUM(I717:J723)=0,"",SUM(I717:J723))</f>
        <v>180201</v>
      </c>
      <c r="J724" s="1553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5" thickTop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>
      <c r="A726" s="454" t="s">
        <v>809</v>
      </c>
      <c r="B726" s="454"/>
      <c r="C726" s="454"/>
      <c r="D726" s="454"/>
      <c r="E726" s="454"/>
      <c r="F726" s="454"/>
      <c r="G726" s="454"/>
      <c r="H726" s="454"/>
      <c r="I726" s="454"/>
      <c r="J726" s="454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  <c r="GG726" s="65"/>
      <c r="GH726" s="65"/>
      <c r="GI726" s="65"/>
      <c r="GJ726" s="65"/>
      <c r="GK726" s="65"/>
      <c r="GL726" s="65"/>
      <c r="GM726" s="65"/>
      <c r="GN726" s="65"/>
      <c r="GO726" s="65"/>
      <c r="GP726" s="65"/>
      <c r="GQ726" s="65"/>
      <c r="GR726" s="65"/>
      <c r="GS726" s="65"/>
      <c r="GT726" s="65"/>
      <c r="GU726" s="65"/>
      <c r="GV726" s="65"/>
      <c r="GW726" s="65"/>
      <c r="GX726" s="65"/>
      <c r="GY726" s="65"/>
      <c r="GZ726" s="65"/>
      <c r="HA726" s="65"/>
      <c r="HB726" s="65"/>
      <c r="HC726" s="65"/>
      <c r="HD726" s="65"/>
      <c r="HE726" s="65"/>
      <c r="HF726" s="65"/>
      <c r="HG726" s="65"/>
      <c r="HH726" s="65"/>
      <c r="HI726" s="65"/>
      <c r="HJ726" s="65"/>
      <c r="HK726" s="65"/>
      <c r="HL726" s="65"/>
      <c r="HM726" s="65"/>
      <c r="HN726" s="65"/>
      <c r="HO726" s="65"/>
      <c r="HP726" s="65"/>
      <c r="HQ726" s="65"/>
      <c r="HR726" s="65"/>
      <c r="HS726" s="65"/>
      <c r="HT726" s="65"/>
      <c r="HU726" s="65"/>
      <c r="HV726" s="65"/>
      <c r="HW726" s="65"/>
      <c r="HX726" s="65"/>
      <c r="HY726" s="65"/>
      <c r="HZ726" s="65"/>
      <c r="IA726" s="65"/>
      <c r="IB726" s="65"/>
      <c r="IC726" s="65"/>
      <c r="ID726" s="65"/>
      <c r="IE726" s="65"/>
      <c r="IF726" s="65"/>
      <c r="IG726" s="65"/>
      <c r="IH726" s="65"/>
      <c r="II726" s="65"/>
      <c r="IJ726" s="65"/>
      <c r="IK726" s="65"/>
      <c r="IL726" s="65"/>
      <c r="IM726" s="65"/>
      <c r="IN726" s="65"/>
      <c r="IO726" s="65"/>
      <c r="IP726" s="65"/>
      <c r="IQ726" s="65"/>
      <c r="IR726" s="65"/>
      <c r="IS726" s="65"/>
      <c r="IT726" s="65"/>
      <c r="IU726" s="65"/>
      <c r="IV726" s="65"/>
    </row>
    <row r="727" spans="1:256">
      <c r="A727" s="455"/>
      <c r="B727" s="455"/>
      <c r="C727" s="455"/>
      <c r="D727" s="455"/>
      <c r="E727" s="455"/>
      <c r="F727" s="455"/>
      <c r="G727" s="455"/>
      <c r="H727" s="455"/>
      <c r="I727" s="455"/>
      <c r="J727" s="455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>
      <c r="A728" s="455"/>
      <c r="B728" s="455"/>
      <c r="C728" s="455"/>
      <c r="D728" s="455"/>
      <c r="E728" s="455"/>
      <c r="F728" s="455"/>
      <c r="G728" s="455"/>
      <c r="H728" s="455"/>
      <c r="I728" s="455"/>
      <c r="J728" s="455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>
      <c r="A729" s="455"/>
      <c r="B729" s="455"/>
      <c r="C729" s="455"/>
      <c r="D729" s="455"/>
      <c r="E729" s="455"/>
      <c r="F729" s="455"/>
      <c r="G729" s="455"/>
      <c r="H729" s="455"/>
      <c r="I729" s="455"/>
      <c r="J729" s="455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>
      <c r="A730" s="455"/>
      <c r="B730" s="455"/>
      <c r="C730" s="455"/>
      <c r="D730" s="455"/>
      <c r="E730" s="455"/>
      <c r="F730" s="455"/>
      <c r="G730" s="455"/>
      <c r="H730" s="455"/>
      <c r="I730" s="455"/>
      <c r="J730" s="455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  <c r="GM730" s="34"/>
      <c r="GN730" s="34"/>
      <c r="GO730" s="34"/>
      <c r="GP730" s="34"/>
      <c r="GQ730" s="34"/>
      <c r="GR730" s="34"/>
      <c r="GS730" s="34"/>
      <c r="GT730" s="34"/>
      <c r="GU730" s="34"/>
      <c r="GV730" s="34"/>
      <c r="GW730" s="34"/>
      <c r="GX730" s="34"/>
      <c r="GY730" s="34"/>
      <c r="GZ730" s="34"/>
      <c r="HA730" s="34"/>
      <c r="HB730" s="34"/>
      <c r="HC730" s="34"/>
      <c r="HD730" s="34"/>
      <c r="HE730" s="34"/>
      <c r="HF730" s="34"/>
      <c r="HG730" s="34"/>
      <c r="HH730" s="34"/>
      <c r="HI730" s="34"/>
      <c r="HJ730" s="34"/>
      <c r="HK730" s="34"/>
      <c r="HL730" s="34"/>
      <c r="HM730" s="34"/>
      <c r="HN730" s="34"/>
      <c r="HO730" s="34"/>
      <c r="HP730" s="34"/>
      <c r="HQ730" s="34"/>
      <c r="HR730" s="34"/>
      <c r="HS730" s="34"/>
      <c r="HT730" s="34"/>
      <c r="HU730" s="34"/>
      <c r="HV730" s="34"/>
      <c r="HW730" s="34"/>
      <c r="HX730" s="34"/>
      <c r="HY730" s="34"/>
      <c r="HZ730" s="34"/>
      <c r="IA730" s="34"/>
      <c r="IB730" s="34"/>
      <c r="IC730" s="34"/>
      <c r="ID730" s="34"/>
      <c r="IE730" s="34"/>
      <c r="IF730" s="34"/>
      <c r="IG730" s="34"/>
      <c r="IH730" s="34"/>
      <c r="II730" s="34"/>
      <c r="IJ730" s="34"/>
      <c r="IK730" s="34"/>
      <c r="IL730" s="34"/>
      <c r="IM730" s="34"/>
      <c r="IN730" s="34"/>
      <c r="IO730" s="34"/>
      <c r="IP730" s="34"/>
      <c r="IQ730" s="34"/>
      <c r="IR730" s="34"/>
      <c r="IS730" s="34"/>
      <c r="IT730" s="34"/>
      <c r="IU730" s="34"/>
      <c r="IV730" s="34"/>
    </row>
    <row r="731" spans="1:256">
      <c r="A731" s="455"/>
      <c r="B731" s="455"/>
      <c r="C731" s="455"/>
      <c r="D731" s="455"/>
      <c r="E731" s="455"/>
      <c r="F731" s="455"/>
      <c r="G731" s="455"/>
      <c r="H731" s="455"/>
      <c r="I731" s="455"/>
      <c r="J731" s="455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55"/>
      <c r="B732" s="455"/>
      <c r="C732" s="455"/>
      <c r="D732" s="455"/>
      <c r="E732" s="455"/>
      <c r="F732" s="455"/>
      <c r="G732" s="455"/>
      <c r="H732" s="455"/>
      <c r="I732" s="455"/>
      <c r="J732" s="455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 ht="15" thickBot="1">
      <c r="A734" s="861" t="s">
        <v>216</v>
      </c>
      <c r="B734" s="861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 ht="47.25" customHeight="1" thickTop="1" thickBot="1">
      <c r="A735" s="606" t="s">
        <v>215</v>
      </c>
      <c r="B735" s="607"/>
      <c r="C735" s="607"/>
      <c r="D735" s="607"/>
      <c r="E735" s="607" t="s">
        <v>6</v>
      </c>
      <c r="F735" s="607"/>
      <c r="G735" s="757"/>
      <c r="H735" s="756" t="s">
        <v>7</v>
      </c>
      <c r="I735" s="607"/>
      <c r="J735" s="758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 ht="31.5" customHeight="1" thickTop="1">
      <c r="A736" s="941" t="s">
        <v>217</v>
      </c>
      <c r="B736" s="942"/>
      <c r="C736" s="942"/>
      <c r="D736" s="1507"/>
      <c r="E736" s="1438">
        <v>169860</v>
      </c>
      <c r="F736" s="1438"/>
      <c r="G736" s="1439"/>
      <c r="H736" s="1440">
        <v>4499</v>
      </c>
      <c r="I736" s="1438"/>
      <c r="J736" s="1441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 ht="31.5" customHeight="1" thickBot="1">
      <c r="A737" s="1447" t="s">
        <v>218</v>
      </c>
      <c r="B737" s="1448"/>
      <c r="C737" s="1448"/>
      <c r="D737" s="1448"/>
      <c r="E737" s="1445"/>
      <c r="F737" s="1445"/>
      <c r="G737" s="1449"/>
      <c r="H737" s="1444"/>
      <c r="I737" s="1445"/>
      <c r="J737" s="1446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.75" thickBot="1">
      <c r="A738" s="1497" t="s">
        <v>213</v>
      </c>
      <c r="B738" s="1498"/>
      <c r="C738" s="1498"/>
      <c r="D738" s="1498"/>
      <c r="E738" s="1499">
        <f>IF(SUM(E736:G737)=0,"",SUM(E736:G737))</f>
        <v>169860</v>
      </c>
      <c r="F738" s="1499"/>
      <c r="G738" s="1500"/>
      <c r="H738" s="1501">
        <f>IF(SUM(H736:J737)=0,"",SUM(H736:J737))</f>
        <v>4499</v>
      </c>
      <c r="I738" s="1499"/>
      <c r="J738" s="1502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32.25" customHeight="1">
      <c r="A739" s="1503" t="s">
        <v>219</v>
      </c>
      <c r="B739" s="1504"/>
      <c r="C739" s="1504"/>
      <c r="D739" s="1504"/>
      <c r="E739" s="1442"/>
      <c r="F739" s="1442"/>
      <c r="G739" s="1443"/>
      <c r="H739" s="1505"/>
      <c r="I739" s="1442"/>
      <c r="J739" s="1506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Bot="1">
      <c r="A740" s="1447" t="s">
        <v>220</v>
      </c>
      <c r="B740" s="1448"/>
      <c r="C740" s="1448"/>
      <c r="D740" s="1448"/>
      <c r="E740" s="1445"/>
      <c r="F740" s="1445"/>
      <c r="G740" s="1449"/>
      <c r="H740" s="1444"/>
      <c r="I740" s="1445"/>
      <c r="J740" s="1446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15.75" thickBot="1">
      <c r="A741" s="1429" t="s">
        <v>209</v>
      </c>
      <c r="B741" s="1430"/>
      <c r="C741" s="1430"/>
      <c r="D741" s="1430"/>
      <c r="E741" s="1493" t="str">
        <f>IF(SUM(E739:G740)=0,"",SUM(E739:G740))</f>
        <v/>
      </c>
      <c r="F741" s="1493"/>
      <c r="G741" s="1494"/>
      <c r="H741" s="1495" t="str">
        <f>IF(SUM(H739:J740)=0,"",SUM(H739:J740))</f>
        <v/>
      </c>
      <c r="I741" s="1493"/>
      <c r="J741" s="1496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" thickTop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0.75" customHeight="1">
      <c r="A744" s="9" t="s">
        <v>812</v>
      </c>
      <c r="B744" s="498" t="s">
        <v>814</v>
      </c>
      <c r="C744" s="498"/>
      <c r="D744" s="498"/>
      <c r="E744" s="498"/>
      <c r="F744" s="498"/>
      <c r="G744" s="498"/>
      <c r="H744" s="498"/>
      <c r="I744" s="498"/>
      <c r="J744" s="498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4.25" customHeight="1" thickBo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C745" s="65"/>
      <c r="BD745" s="65"/>
      <c r="BE745" s="65"/>
      <c r="BF745" s="65"/>
      <c r="BG745" s="65"/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  <c r="BX745" s="65"/>
      <c r="BY745" s="65"/>
      <c r="BZ745" s="65"/>
      <c r="CA745" s="65"/>
      <c r="CB745" s="65"/>
      <c r="CC745" s="65"/>
      <c r="CD745" s="65"/>
      <c r="CE745" s="65"/>
      <c r="CF745" s="65"/>
      <c r="CG745" s="65"/>
      <c r="CH745" s="65"/>
      <c r="CI745" s="65"/>
      <c r="CJ745" s="65"/>
      <c r="CK745" s="65"/>
      <c r="CL745" s="65"/>
      <c r="CM745" s="65"/>
      <c r="CN745" s="65"/>
      <c r="CO745" s="65"/>
      <c r="CP745" s="65"/>
      <c r="CQ745" s="65"/>
      <c r="CR745" s="65"/>
      <c r="CS745" s="65"/>
      <c r="CT745" s="65"/>
      <c r="CU745" s="65"/>
      <c r="CV745" s="65"/>
      <c r="CW745" s="65"/>
      <c r="CX745" s="65"/>
      <c r="CY745" s="65"/>
      <c r="CZ745" s="65"/>
      <c r="DA745" s="65"/>
      <c r="DB745" s="65"/>
      <c r="DC745" s="65"/>
      <c r="DD745" s="65"/>
      <c r="DE745" s="65"/>
      <c r="DF745" s="65"/>
      <c r="DG745" s="65"/>
      <c r="DH745" s="65"/>
      <c r="DI745" s="65"/>
      <c r="DJ745" s="65"/>
      <c r="DK745" s="65"/>
      <c r="DL745" s="65"/>
      <c r="DM745" s="65"/>
      <c r="DN745" s="65"/>
      <c r="DO745" s="65"/>
      <c r="DP745" s="65"/>
      <c r="DQ745" s="65"/>
      <c r="DR745" s="65"/>
      <c r="DS745" s="65"/>
      <c r="DT745" s="65"/>
      <c r="DU745" s="65"/>
      <c r="DV745" s="65"/>
      <c r="DW745" s="65"/>
      <c r="DX745" s="65"/>
      <c r="DY745" s="65"/>
      <c r="DZ745" s="65"/>
      <c r="EA745" s="65"/>
      <c r="EB745" s="65"/>
      <c r="EC745" s="65"/>
      <c r="ED745" s="65"/>
      <c r="EE745" s="65"/>
      <c r="EF745" s="65"/>
      <c r="EG745" s="65"/>
      <c r="EH745" s="65"/>
      <c r="EI745" s="65"/>
      <c r="EJ745" s="65"/>
      <c r="EK745" s="65"/>
      <c r="EL745" s="65"/>
      <c r="EM745" s="65"/>
      <c r="EN745" s="65"/>
      <c r="EO745" s="65"/>
      <c r="EP745" s="65"/>
      <c r="EQ745" s="65"/>
      <c r="ER745" s="65"/>
      <c r="ES745" s="65"/>
      <c r="ET745" s="65"/>
      <c r="EU745" s="65"/>
      <c r="EV745" s="65"/>
      <c r="EW745" s="65"/>
      <c r="EX745" s="65"/>
      <c r="EY745" s="65"/>
      <c r="EZ745" s="65"/>
      <c r="FA745" s="65"/>
      <c r="FB745" s="65"/>
      <c r="FC745" s="65"/>
      <c r="FD745" s="65"/>
      <c r="FE745" s="65"/>
      <c r="FF745" s="65"/>
      <c r="FG745" s="65"/>
      <c r="FH745" s="65"/>
      <c r="FI745" s="65"/>
      <c r="FJ745" s="65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  <c r="FX745" s="65"/>
      <c r="FY745" s="65"/>
      <c r="FZ745" s="65"/>
      <c r="GA745" s="65"/>
      <c r="GB745" s="65"/>
      <c r="GC745" s="65"/>
      <c r="GD745" s="65"/>
      <c r="GE745" s="65"/>
      <c r="GF745" s="65"/>
      <c r="GG745" s="65"/>
      <c r="GH745" s="65"/>
      <c r="GI745" s="65"/>
      <c r="GJ745" s="65"/>
      <c r="GK745" s="65"/>
      <c r="GL745" s="65"/>
      <c r="GM745" s="65"/>
      <c r="GN745" s="65"/>
      <c r="GO745" s="65"/>
      <c r="GP745" s="65"/>
      <c r="GQ745" s="65"/>
      <c r="GR745" s="65"/>
      <c r="GS745" s="65"/>
      <c r="GT745" s="65"/>
      <c r="GU745" s="65"/>
      <c r="GV745" s="65"/>
      <c r="GW745" s="65"/>
      <c r="GX745" s="65"/>
      <c r="GY745" s="65"/>
      <c r="GZ745" s="65"/>
      <c r="HA745" s="65"/>
      <c r="HB745" s="65"/>
      <c r="HC745" s="65"/>
      <c r="HD745" s="65"/>
      <c r="HE745" s="65"/>
      <c r="HF745" s="65"/>
      <c r="HG745" s="65"/>
      <c r="HH745" s="65"/>
      <c r="HI745" s="65"/>
      <c r="HJ745" s="65"/>
      <c r="HK745" s="65"/>
      <c r="HL745" s="65"/>
      <c r="HM745" s="65"/>
      <c r="HN745" s="65"/>
      <c r="HO745" s="65"/>
      <c r="HP745" s="65"/>
      <c r="HQ745" s="65"/>
      <c r="HR745" s="65"/>
      <c r="HS745" s="65"/>
      <c r="HT745" s="65"/>
      <c r="HU745" s="65"/>
      <c r="HV745" s="65"/>
      <c r="HW745" s="65"/>
      <c r="HX745" s="65"/>
      <c r="HY745" s="65"/>
      <c r="HZ745" s="65"/>
      <c r="IA745" s="65"/>
      <c r="IB745" s="65"/>
      <c r="IC745" s="65"/>
      <c r="ID745" s="65"/>
      <c r="IE745" s="65"/>
      <c r="IF745" s="65"/>
      <c r="IG745" s="65"/>
      <c r="IH745" s="65"/>
      <c r="II745" s="65"/>
      <c r="IJ745" s="65"/>
      <c r="IK745" s="65"/>
      <c r="IL745" s="65"/>
      <c r="IM745" s="65"/>
      <c r="IN745" s="65"/>
      <c r="IO745" s="65"/>
      <c r="IP745" s="65"/>
      <c r="IQ745" s="65"/>
      <c r="IR745" s="65"/>
      <c r="IS745" s="65"/>
      <c r="IT745" s="65"/>
      <c r="IU745" s="65"/>
      <c r="IV745" s="65"/>
    </row>
    <row r="746" spans="1:256" ht="19.5" customHeight="1" thickTop="1" thickBot="1">
      <c r="A746" s="1480" t="s">
        <v>221</v>
      </c>
      <c r="B746" s="1481"/>
      <c r="C746" s="1481"/>
      <c r="D746" s="1481"/>
      <c r="E746" s="1267" t="s">
        <v>6</v>
      </c>
      <c r="F746" s="1267"/>
      <c r="G746" s="1267"/>
      <c r="H746" s="1267"/>
      <c r="I746" s="1267"/>
      <c r="J746" s="1268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 ht="27" customHeight="1" thickBot="1">
      <c r="A747" s="1482"/>
      <c r="B747" s="1483"/>
      <c r="C747" s="1483"/>
      <c r="D747" s="1483"/>
      <c r="E747" s="1471" t="s">
        <v>222</v>
      </c>
      <c r="F747" s="1471"/>
      <c r="G747" s="1472"/>
      <c r="H747" s="1475" t="s">
        <v>224</v>
      </c>
      <c r="I747" s="1476"/>
      <c r="J747" s="1477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6.75" customHeight="1" thickBot="1">
      <c r="A748" s="1484"/>
      <c r="B748" s="1473"/>
      <c r="C748" s="1473"/>
      <c r="D748" s="1473"/>
      <c r="E748" s="1473"/>
      <c r="F748" s="1473"/>
      <c r="G748" s="1474"/>
      <c r="H748" s="1478"/>
      <c r="I748" s="1473"/>
      <c r="J748" s="1479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37.5" customHeight="1" thickTop="1">
      <c r="A749" s="960" t="s">
        <v>223</v>
      </c>
      <c r="B749" s="961"/>
      <c r="C749" s="961"/>
      <c r="D749" s="961"/>
      <c r="E749" s="1467"/>
      <c r="F749" s="1467"/>
      <c r="G749" s="1468"/>
      <c r="H749" s="1469"/>
      <c r="I749" s="1467"/>
      <c r="J749" s="1470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  <c r="GM749" s="34"/>
      <c r="GN749" s="34"/>
      <c r="GO749" s="34"/>
      <c r="GP749" s="34"/>
      <c r="GQ749" s="34"/>
      <c r="GR749" s="34"/>
      <c r="GS749" s="34"/>
      <c r="GT749" s="34"/>
      <c r="GU749" s="34"/>
      <c r="GV749" s="34"/>
      <c r="GW749" s="34"/>
      <c r="GX749" s="34"/>
      <c r="GY749" s="34"/>
      <c r="GZ749" s="34"/>
      <c r="HA749" s="34"/>
      <c r="HB749" s="34"/>
      <c r="HC749" s="34"/>
      <c r="HD749" s="34"/>
      <c r="HE749" s="34"/>
      <c r="HF749" s="34"/>
      <c r="HG749" s="34"/>
      <c r="HH749" s="34"/>
      <c r="HI749" s="34"/>
      <c r="HJ749" s="34"/>
      <c r="HK749" s="34"/>
      <c r="HL749" s="34"/>
      <c r="HM749" s="34"/>
      <c r="HN749" s="34"/>
      <c r="HO749" s="34"/>
      <c r="HP749" s="34"/>
      <c r="HQ749" s="34"/>
      <c r="HR749" s="34"/>
      <c r="HS749" s="34"/>
      <c r="HT749" s="34"/>
      <c r="HU749" s="34"/>
      <c r="HV749" s="34"/>
      <c r="HW749" s="34"/>
      <c r="HX749" s="34"/>
      <c r="HY749" s="34"/>
      <c r="HZ749" s="34"/>
      <c r="IA749" s="34"/>
      <c r="IB749" s="34"/>
      <c r="IC749" s="34"/>
      <c r="ID749" s="34"/>
      <c r="IE749" s="34"/>
      <c r="IF749" s="34"/>
      <c r="IG749" s="34"/>
      <c r="IH749" s="34"/>
      <c r="II749" s="34"/>
      <c r="IJ749" s="34"/>
      <c r="IK749" s="34"/>
      <c r="IL749" s="34"/>
      <c r="IM749" s="34"/>
      <c r="IN749" s="34"/>
      <c r="IO749" s="34"/>
      <c r="IP749" s="34"/>
      <c r="IQ749" s="34"/>
      <c r="IR749" s="34"/>
      <c r="IS749" s="34"/>
      <c r="IT749" s="34"/>
      <c r="IU749" s="34"/>
      <c r="IV749" s="34"/>
    </row>
    <row r="750" spans="1:256" ht="33.75" customHeight="1" thickBot="1">
      <c r="A750" s="672" t="s">
        <v>815</v>
      </c>
      <c r="B750" s="673"/>
      <c r="C750" s="673"/>
      <c r="D750" s="673"/>
      <c r="E750" s="650" t="s">
        <v>155</v>
      </c>
      <c r="F750" s="650"/>
      <c r="G750" s="651"/>
      <c r="H750" s="1099"/>
      <c r="I750" s="1097"/>
      <c r="J750" s="1100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15" thickTop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15">
      <c r="A752" s="454" t="s">
        <v>813</v>
      </c>
      <c r="B752" s="454"/>
      <c r="C752" s="454"/>
      <c r="D752" s="454"/>
      <c r="E752" s="454"/>
      <c r="F752" s="454"/>
      <c r="G752" s="454"/>
      <c r="H752" s="454"/>
      <c r="I752" s="454"/>
      <c r="J752" s="454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  <c r="DO752" s="65"/>
      <c r="DP752" s="65"/>
      <c r="DQ752" s="65"/>
      <c r="DR752" s="65"/>
      <c r="DS752" s="65"/>
      <c r="DT752" s="65"/>
      <c r="DU752" s="65"/>
      <c r="DV752" s="65"/>
      <c r="DW752" s="65"/>
      <c r="DX752" s="65"/>
      <c r="DY752" s="65"/>
      <c r="DZ752" s="65"/>
      <c r="EA752" s="65"/>
      <c r="EB752" s="65"/>
      <c r="EC752" s="65"/>
      <c r="ED752" s="65"/>
      <c r="EE752" s="65"/>
      <c r="EF752" s="65"/>
      <c r="EG752" s="65"/>
      <c r="EH752" s="65"/>
      <c r="EI752" s="65"/>
      <c r="EJ752" s="65"/>
      <c r="EK752" s="65"/>
      <c r="EL752" s="65"/>
      <c r="EM752" s="65"/>
      <c r="EN752" s="65"/>
      <c r="EO752" s="65"/>
      <c r="EP752" s="65"/>
      <c r="EQ752" s="65"/>
      <c r="ER752" s="65"/>
      <c r="ES752" s="65"/>
      <c r="ET752" s="65"/>
      <c r="EU752" s="65"/>
      <c r="EV752" s="65"/>
      <c r="EW752" s="65"/>
      <c r="EX752" s="65"/>
      <c r="EY752" s="65"/>
      <c r="EZ752" s="65"/>
      <c r="FA752" s="65"/>
      <c r="FB752" s="65"/>
      <c r="FC752" s="65"/>
      <c r="FD752" s="65"/>
      <c r="FE752" s="65"/>
      <c r="FF752" s="65"/>
      <c r="FG752" s="65"/>
      <c r="FH752" s="65"/>
      <c r="FI752" s="65"/>
      <c r="FJ752" s="65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  <c r="FX752" s="65"/>
      <c r="FY752" s="65"/>
      <c r="FZ752" s="65"/>
      <c r="GA752" s="65"/>
      <c r="GB752" s="65"/>
      <c r="GC752" s="65"/>
      <c r="GD752" s="65"/>
      <c r="GE752" s="65"/>
      <c r="GF752" s="65"/>
      <c r="GG752" s="65"/>
      <c r="GH752" s="65"/>
      <c r="GI752" s="65"/>
      <c r="GJ752" s="65"/>
      <c r="GK752" s="65"/>
      <c r="GL752" s="65"/>
      <c r="GM752" s="65"/>
      <c r="GN752" s="65"/>
      <c r="GO752" s="65"/>
      <c r="GP752" s="65"/>
      <c r="GQ752" s="65"/>
      <c r="GR752" s="65"/>
      <c r="GS752" s="65"/>
      <c r="GT752" s="65"/>
      <c r="GU752" s="65"/>
      <c r="GV752" s="65"/>
      <c r="GW752" s="65"/>
      <c r="GX752" s="65"/>
      <c r="GY752" s="65"/>
      <c r="GZ752" s="65"/>
      <c r="HA752" s="65"/>
      <c r="HB752" s="65"/>
      <c r="HC752" s="65"/>
      <c r="HD752" s="65"/>
      <c r="HE752" s="65"/>
      <c r="HF752" s="65"/>
      <c r="HG752" s="65"/>
      <c r="HH752" s="65"/>
      <c r="HI752" s="65"/>
      <c r="HJ752" s="65"/>
      <c r="HK752" s="65"/>
      <c r="HL752" s="65"/>
      <c r="HM752" s="65"/>
      <c r="HN752" s="65"/>
      <c r="HO752" s="65"/>
      <c r="HP752" s="65"/>
      <c r="HQ752" s="65"/>
      <c r="HR752" s="65"/>
      <c r="HS752" s="65"/>
      <c r="HT752" s="65"/>
      <c r="HU752" s="65"/>
      <c r="HV752" s="65"/>
      <c r="HW752" s="65"/>
      <c r="HX752" s="65"/>
      <c r="HY752" s="65"/>
      <c r="HZ752" s="65"/>
      <c r="IA752" s="65"/>
      <c r="IB752" s="65"/>
      <c r="IC752" s="65"/>
      <c r="ID752" s="65"/>
      <c r="IE752" s="65"/>
      <c r="IF752" s="65"/>
      <c r="IG752" s="65"/>
      <c r="IH752" s="65"/>
      <c r="II752" s="65"/>
      <c r="IJ752" s="65"/>
      <c r="IK752" s="65"/>
      <c r="IL752" s="65"/>
      <c r="IM752" s="65"/>
      <c r="IN752" s="65"/>
      <c r="IO752" s="65"/>
      <c r="IP752" s="65"/>
      <c r="IQ752" s="65"/>
      <c r="IR752" s="65"/>
      <c r="IS752" s="65"/>
      <c r="IT752" s="65"/>
      <c r="IU752" s="65"/>
      <c r="IV752" s="65"/>
    </row>
    <row r="753" spans="1:256">
      <c r="A753" s="455"/>
      <c r="B753" s="455"/>
      <c r="C753" s="455"/>
      <c r="D753" s="455"/>
      <c r="E753" s="455"/>
      <c r="F753" s="455"/>
      <c r="G753" s="455"/>
      <c r="H753" s="455"/>
      <c r="I753" s="455"/>
      <c r="J753" s="455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>
      <c r="A754" s="455"/>
      <c r="B754" s="455"/>
      <c r="C754" s="455"/>
      <c r="D754" s="455"/>
      <c r="E754" s="455"/>
      <c r="F754" s="455"/>
      <c r="G754" s="455"/>
      <c r="H754" s="455"/>
      <c r="I754" s="455"/>
      <c r="J754" s="455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>
      <c r="A755" s="455"/>
      <c r="B755" s="455"/>
      <c r="C755" s="455"/>
      <c r="D755" s="455"/>
      <c r="E755" s="455"/>
      <c r="F755" s="455"/>
      <c r="G755" s="455"/>
      <c r="H755" s="455"/>
      <c r="I755" s="455"/>
      <c r="J755" s="45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  <c r="IL755" s="65"/>
      <c r="IM755" s="65"/>
      <c r="IN755" s="65"/>
      <c r="IO755" s="65"/>
      <c r="IP755" s="65"/>
      <c r="IQ755" s="65"/>
      <c r="IR755" s="65"/>
      <c r="IS755" s="65"/>
      <c r="IT755" s="65"/>
      <c r="IU755" s="65"/>
      <c r="IV755" s="65"/>
    </row>
    <row r="756" spans="1:256">
      <c r="A756" s="455"/>
      <c r="B756" s="455"/>
      <c r="C756" s="455"/>
      <c r="D756" s="455"/>
      <c r="E756" s="455"/>
      <c r="F756" s="455"/>
      <c r="G756" s="455"/>
      <c r="H756" s="455"/>
      <c r="I756" s="455"/>
      <c r="J756" s="45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>
      <c r="A757" s="455"/>
      <c r="B757" s="455"/>
      <c r="C757" s="455"/>
      <c r="D757" s="455"/>
      <c r="E757" s="455"/>
      <c r="F757" s="455"/>
      <c r="G757" s="455"/>
      <c r="H757" s="455"/>
      <c r="I757" s="455"/>
      <c r="J757" s="45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  <c r="IL757" s="65"/>
      <c r="IM757" s="65"/>
      <c r="IN757" s="65"/>
      <c r="IO757" s="65"/>
      <c r="IP757" s="65"/>
      <c r="IQ757" s="65"/>
      <c r="IR757" s="65"/>
      <c r="IS757" s="65"/>
      <c r="IT757" s="65"/>
      <c r="IU757" s="65"/>
      <c r="IV757" s="65"/>
    </row>
    <row r="758" spans="1:256">
      <c r="A758" s="455"/>
      <c r="B758" s="455"/>
      <c r="C758" s="455"/>
      <c r="D758" s="455"/>
      <c r="E758" s="455"/>
      <c r="F758" s="455"/>
      <c r="G758" s="455"/>
      <c r="H758" s="455"/>
      <c r="I758" s="455"/>
      <c r="J758" s="45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  <c r="IL758" s="65"/>
      <c r="IM758" s="65"/>
      <c r="IN758" s="65"/>
      <c r="IO758" s="65"/>
      <c r="IP758" s="65"/>
      <c r="IQ758" s="65"/>
      <c r="IR758" s="65"/>
      <c r="IS758" s="65"/>
      <c r="IT758" s="65"/>
      <c r="IU758" s="65"/>
      <c r="IV758" s="65"/>
    </row>
    <row r="759" spans="1:256">
      <c r="A759" s="455"/>
      <c r="B759" s="455"/>
      <c r="C759" s="455"/>
      <c r="D759" s="455"/>
      <c r="E759" s="455"/>
      <c r="F759" s="455"/>
      <c r="G759" s="455"/>
      <c r="H759" s="455"/>
      <c r="I759" s="455"/>
      <c r="J759" s="455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  <c r="HW759" s="34"/>
      <c r="HX759" s="34"/>
      <c r="HY759" s="34"/>
      <c r="HZ759" s="34"/>
      <c r="IA759" s="34"/>
      <c r="IB759" s="34"/>
      <c r="IC759" s="34"/>
      <c r="ID759" s="34"/>
      <c r="IE759" s="34"/>
      <c r="IF759" s="34"/>
      <c r="IG759" s="34"/>
      <c r="IH759" s="34"/>
      <c r="II759" s="34"/>
      <c r="IJ759" s="34"/>
      <c r="IK759" s="34"/>
      <c r="IL759" s="34"/>
      <c r="IM759" s="34"/>
      <c r="IN759" s="34"/>
      <c r="IO759" s="34"/>
      <c r="IP759" s="34"/>
      <c r="IQ759" s="34"/>
      <c r="IR759" s="34"/>
      <c r="IS759" s="34"/>
      <c r="IT759" s="34"/>
      <c r="IU759" s="34"/>
      <c r="IV759" s="34"/>
    </row>
    <row r="760" spans="1:256">
      <c r="A760" s="455"/>
      <c r="B760" s="455"/>
      <c r="C760" s="455"/>
      <c r="D760" s="455"/>
      <c r="E760" s="455"/>
      <c r="F760" s="455"/>
      <c r="G760" s="455"/>
      <c r="H760" s="455"/>
      <c r="I760" s="455"/>
      <c r="J760" s="455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  <c r="HW760" s="34"/>
      <c r="HX760" s="34"/>
      <c r="HY760" s="34"/>
      <c r="HZ760" s="34"/>
      <c r="IA760" s="34"/>
      <c r="IB760" s="34"/>
      <c r="IC760" s="34"/>
      <c r="ID760" s="34"/>
      <c r="IE760" s="34"/>
      <c r="IF760" s="34"/>
      <c r="IG760" s="34"/>
      <c r="IH760" s="34"/>
      <c r="II760" s="34"/>
      <c r="IJ760" s="34"/>
      <c r="IK760" s="34"/>
      <c r="IL760" s="34"/>
      <c r="IM760" s="34"/>
      <c r="IN760" s="34"/>
      <c r="IO760" s="34"/>
      <c r="IP760" s="34"/>
      <c r="IQ760" s="34"/>
      <c r="IR760" s="34"/>
      <c r="IS760" s="34"/>
      <c r="IT760" s="34"/>
      <c r="IU760" s="34"/>
      <c r="IV760" s="34"/>
    </row>
    <row r="761" spans="1:256">
      <c r="A761" s="455"/>
      <c r="B761" s="455"/>
      <c r="C761" s="455"/>
      <c r="D761" s="455"/>
      <c r="E761" s="455"/>
      <c r="F761" s="455"/>
      <c r="G761" s="455"/>
      <c r="H761" s="455"/>
      <c r="I761" s="455"/>
      <c r="J761" s="455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  <c r="GM761" s="34"/>
      <c r="GN761" s="34"/>
      <c r="GO761" s="34"/>
      <c r="GP761" s="34"/>
      <c r="GQ761" s="34"/>
      <c r="GR761" s="34"/>
      <c r="GS761" s="34"/>
      <c r="GT761" s="34"/>
      <c r="GU761" s="34"/>
      <c r="GV761" s="34"/>
      <c r="GW761" s="34"/>
      <c r="GX761" s="34"/>
      <c r="GY761" s="34"/>
      <c r="GZ761" s="34"/>
      <c r="HA761" s="34"/>
      <c r="HB761" s="34"/>
      <c r="HC761" s="34"/>
      <c r="HD761" s="34"/>
      <c r="HE761" s="34"/>
      <c r="HF761" s="34"/>
      <c r="HG761" s="34"/>
      <c r="HH761" s="34"/>
      <c r="HI761" s="34"/>
      <c r="HJ761" s="34"/>
      <c r="HK761" s="34"/>
      <c r="HL761" s="34"/>
      <c r="HM761" s="34"/>
      <c r="HN761" s="34"/>
      <c r="HO761" s="34"/>
      <c r="HP761" s="34"/>
      <c r="HQ761" s="34"/>
      <c r="HR761" s="34"/>
      <c r="HS761" s="34"/>
      <c r="HT761" s="34"/>
      <c r="HU761" s="34"/>
      <c r="HV761" s="34"/>
      <c r="HW761" s="34"/>
      <c r="HX761" s="34"/>
      <c r="HY761" s="34"/>
      <c r="HZ761" s="34"/>
      <c r="IA761" s="34"/>
      <c r="IB761" s="34"/>
      <c r="IC761" s="34"/>
      <c r="ID761" s="34"/>
      <c r="IE761" s="34"/>
      <c r="IF761" s="34"/>
      <c r="IG761" s="34"/>
      <c r="IH761" s="34"/>
      <c r="II761" s="34"/>
      <c r="IJ761" s="34"/>
      <c r="IK761" s="34"/>
      <c r="IL761" s="34"/>
      <c r="IM761" s="34"/>
      <c r="IN761" s="34"/>
      <c r="IO761" s="34"/>
      <c r="IP761" s="34"/>
      <c r="IQ761" s="34"/>
      <c r="IR761" s="34"/>
      <c r="IS761" s="34"/>
      <c r="IT761" s="34"/>
      <c r="IU761" s="34"/>
      <c r="IV761" s="34"/>
    </row>
    <row r="762" spans="1:256">
      <c r="A762" s="455"/>
      <c r="B762" s="455"/>
      <c r="C762" s="455"/>
      <c r="D762" s="455"/>
      <c r="E762" s="455"/>
      <c r="F762" s="455"/>
      <c r="G762" s="455"/>
      <c r="H762" s="455"/>
      <c r="I762" s="455"/>
      <c r="J762" s="455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  <c r="EB762" s="34"/>
      <c r="EC762" s="34"/>
      <c r="ED762" s="34"/>
      <c r="EE762" s="34"/>
      <c r="EF762" s="34"/>
      <c r="EG762" s="34"/>
      <c r="EH762" s="34"/>
      <c r="EI762" s="34"/>
      <c r="EJ762" s="34"/>
      <c r="EK762" s="34"/>
      <c r="EL762" s="34"/>
      <c r="EM762" s="34"/>
      <c r="EN762" s="34"/>
      <c r="EO762" s="34"/>
      <c r="EP762" s="34"/>
      <c r="EQ762" s="34"/>
      <c r="ER762" s="34"/>
      <c r="ES762" s="34"/>
      <c r="ET762" s="34"/>
      <c r="EU762" s="34"/>
      <c r="EV762" s="34"/>
      <c r="EW762" s="34"/>
      <c r="EX762" s="34"/>
      <c r="EY762" s="34"/>
      <c r="EZ762" s="34"/>
      <c r="FA762" s="34"/>
      <c r="FB762" s="34"/>
      <c r="FC762" s="34"/>
      <c r="FD762" s="34"/>
      <c r="FE762" s="34"/>
      <c r="FF762" s="34"/>
      <c r="FG762" s="34"/>
      <c r="FH762" s="34"/>
      <c r="FI762" s="34"/>
      <c r="FJ762" s="34"/>
      <c r="FK762" s="34"/>
      <c r="FL762" s="34"/>
      <c r="FM762" s="34"/>
      <c r="FN762" s="34"/>
      <c r="FO762" s="34"/>
      <c r="FP762" s="34"/>
      <c r="FQ762" s="34"/>
      <c r="FR762" s="34"/>
      <c r="FS762" s="34"/>
      <c r="FT762" s="34"/>
      <c r="FU762" s="34"/>
      <c r="FV762" s="34"/>
      <c r="FW762" s="34"/>
      <c r="FX762" s="34"/>
      <c r="FY762" s="34"/>
      <c r="FZ762" s="34"/>
      <c r="GA762" s="34"/>
      <c r="GB762" s="34"/>
      <c r="GC762" s="34"/>
      <c r="GD762" s="34"/>
      <c r="GE762" s="34"/>
      <c r="GF762" s="34"/>
      <c r="GG762" s="34"/>
      <c r="GH762" s="34"/>
      <c r="GI762" s="34"/>
      <c r="GJ762" s="34"/>
      <c r="GK762" s="34"/>
      <c r="GL762" s="34"/>
      <c r="GM762" s="34"/>
      <c r="GN762" s="34"/>
      <c r="GO762" s="34"/>
      <c r="GP762" s="34"/>
      <c r="GQ762" s="34"/>
      <c r="GR762" s="34"/>
      <c r="GS762" s="34"/>
      <c r="GT762" s="34"/>
      <c r="GU762" s="34"/>
      <c r="GV762" s="34"/>
      <c r="GW762" s="34"/>
      <c r="GX762" s="34"/>
      <c r="GY762" s="34"/>
      <c r="GZ762" s="34"/>
      <c r="HA762" s="34"/>
      <c r="HB762" s="34"/>
      <c r="HC762" s="34"/>
      <c r="HD762" s="34"/>
      <c r="HE762" s="34"/>
      <c r="HF762" s="34"/>
      <c r="HG762" s="34"/>
      <c r="HH762" s="34"/>
      <c r="HI762" s="34"/>
      <c r="HJ762" s="34"/>
      <c r="HK762" s="34"/>
      <c r="HL762" s="34"/>
      <c r="HM762" s="34"/>
      <c r="HN762" s="34"/>
      <c r="HO762" s="34"/>
      <c r="HP762" s="34"/>
      <c r="HQ762" s="34"/>
      <c r="HR762" s="34"/>
      <c r="HS762" s="34"/>
      <c r="HT762" s="34"/>
      <c r="HU762" s="34"/>
      <c r="HV762" s="34"/>
      <c r="HW762" s="34"/>
      <c r="HX762" s="34"/>
      <c r="HY762" s="34"/>
      <c r="HZ762" s="34"/>
      <c r="IA762" s="34"/>
      <c r="IB762" s="34"/>
      <c r="IC762" s="34"/>
      <c r="ID762" s="34"/>
      <c r="IE762" s="34"/>
      <c r="IF762" s="34"/>
      <c r="IG762" s="34"/>
      <c r="IH762" s="34"/>
      <c r="II762" s="34"/>
      <c r="IJ762" s="34"/>
      <c r="IK762" s="34"/>
      <c r="IL762" s="34"/>
      <c r="IM762" s="34"/>
      <c r="IN762" s="34"/>
      <c r="IO762" s="34"/>
      <c r="IP762" s="34"/>
      <c r="IQ762" s="34"/>
      <c r="IR762" s="34"/>
      <c r="IS762" s="34"/>
      <c r="IT762" s="34"/>
      <c r="IU762" s="34"/>
      <c r="IV762" s="34"/>
    </row>
    <row r="763" spans="1:256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  <c r="IL763" s="65"/>
      <c r="IM763" s="65"/>
      <c r="IN763" s="65"/>
      <c r="IO763" s="65"/>
      <c r="IP763" s="65"/>
      <c r="IQ763" s="65"/>
      <c r="IR763" s="65"/>
      <c r="IS763" s="65"/>
      <c r="IT763" s="65"/>
      <c r="IU763" s="65"/>
      <c r="IV763" s="65"/>
    </row>
    <row r="764" spans="1:256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  <c r="IL764" s="65"/>
      <c r="IM764" s="65"/>
      <c r="IN764" s="65"/>
      <c r="IO764" s="65"/>
      <c r="IP764" s="65"/>
      <c r="IQ764" s="65"/>
      <c r="IR764" s="65"/>
      <c r="IS764" s="65"/>
      <c r="IT764" s="65"/>
      <c r="IU764" s="65"/>
      <c r="IV764" s="65"/>
    </row>
    <row r="765" spans="1:256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  <c r="GG765" s="65"/>
      <c r="GH765" s="65"/>
      <c r="GI765" s="65"/>
      <c r="GJ765" s="65"/>
      <c r="GK765" s="65"/>
      <c r="GL765" s="65"/>
      <c r="GM765" s="65"/>
      <c r="GN765" s="65"/>
      <c r="GO765" s="65"/>
      <c r="GP765" s="65"/>
      <c r="GQ765" s="65"/>
      <c r="GR765" s="65"/>
      <c r="GS765" s="65"/>
      <c r="GT765" s="65"/>
      <c r="GU765" s="65"/>
      <c r="GV765" s="65"/>
      <c r="GW765" s="65"/>
      <c r="GX765" s="65"/>
      <c r="GY765" s="65"/>
      <c r="GZ765" s="65"/>
      <c r="HA765" s="65"/>
      <c r="HB765" s="65"/>
      <c r="HC765" s="65"/>
      <c r="HD765" s="65"/>
      <c r="HE765" s="65"/>
      <c r="HF765" s="65"/>
      <c r="HG765" s="65"/>
      <c r="HH765" s="65"/>
      <c r="HI765" s="65"/>
      <c r="HJ765" s="65"/>
      <c r="HK765" s="65"/>
      <c r="HL765" s="65"/>
      <c r="HM765" s="65"/>
      <c r="HN765" s="65"/>
      <c r="HO765" s="65"/>
      <c r="HP765" s="65"/>
      <c r="HQ765" s="65"/>
      <c r="HR765" s="65"/>
      <c r="HS765" s="65"/>
      <c r="HT765" s="65"/>
      <c r="HU765" s="65"/>
      <c r="HV765" s="65"/>
      <c r="HW765" s="65"/>
      <c r="HX765" s="65"/>
      <c r="HY765" s="65"/>
      <c r="HZ765" s="65"/>
      <c r="IA765" s="65"/>
      <c r="IB765" s="65"/>
      <c r="IC765" s="65"/>
      <c r="ID765" s="65"/>
      <c r="IE765" s="65"/>
      <c r="IF765" s="65"/>
      <c r="IG765" s="65"/>
      <c r="IH765" s="65"/>
      <c r="II765" s="65"/>
      <c r="IJ765" s="65"/>
      <c r="IK765" s="65"/>
      <c r="IL765" s="65"/>
      <c r="IM765" s="65"/>
      <c r="IN765" s="65"/>
      <c r="IO765" s="65"/>
      <c r="IP765" s="65"/>
      <c r="IQ765" s="65"/>
      <c r="IR765" s="65"/>
      <c r="IS765" s="65"/>
      <c r="IT765" s="65"/>
      <c r="IU765" s="65"/>
      <c r="IV765" s="65"/>
    </row>
    <row r="766" spans="1:256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t="15.75" customHeight="1">
      <c r="A768" s="9" t="s">
        <v>816</v>
      </c>
      <c r="B768" s="498" t="s">
        <v>817</v>
      </c>
      <c r="C768" s="498"/>
      <c r="D768" s="498"/>
      <c r="E768" s="498"/>
      <c r="F768" s="498"/>
      <c r="G768" s="498"/>
      <c r="H768" s="498"/>
      <c r="I768" s="498"/>
      <c r="J768" s="498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  <c r="GM768" s="34"/>
      <c r="GN768" s="34"/>
      <c r="GO768" s="34"/>
      <c r="GP768" s="34"/>
      <c r="GQ768" s="34"/>
      <c r="GR768" s="34"/>
      <c r="GS768" s="34"/>
      <c r="GT768" s="34"/>
      <c r="GU768" s="34"/>
      <c r="GV768" s="34"/>
      <c r="GW768" s="34"/>
      <c r="GX768" s="34"/>
      <c r="GY768" s="34"/>
      <c r="GZ768" s="34"/>
      <c r="HA768" s="34"/>
      <c r="HB768" s="34"/>
      <c r="HC768" s="34"/>
      <c r="HD768" s="34"/>
      <c r="HE768" s="34"/>
      <c r="HF768" s="34"/>
      <c r="HG768" s="34"/>
      <c r="HH768" s="34"/>
      <c r="HI768" s="34"/>
      <c r="HJ768" s="34"/>
      <c r="HK768" s="34"/>
      <c r="HL768" s="34"/>
      <c r="HM768" s="34"/>
      <c r="HN768" s="34"/>
      <c r="HO768" s="34"/>
      <c r="HP768" s="34"/>
      <c r="HQ768" s="34"/>
      <c r="HR768" s="34"/>
      <c r="HS768" s="34"/>
      <c r="HT768" s="34"/>
      <c r="HU768" s="34"/>
      <c r="HV768" s="34"/>
      <c r="HW768" s="34"/>
      <c r="HX768" s="34"/>
      <c r="HY768" s="34"/>
      <c r="HZ768" s="34"/>
      <c r="IA768" s="34"/>
      <c r="IB768" s="34"/>
      <c r="IC768" s="34"/>
      <c r="ID768" s="34"/>
      <c r="IE768" s="34"/>
      <c r="IF768" s="34"/>
      <c r="IG768" s="34"/>
      <c r="IH768" s="34"/>
      <c r="II768" s="34"/>
      <c r="IJ768" s="34"/>
      <c r="IK768" s="34"/>
      <c r="IL768" s="34"/>
      <c r="IM768" s="34"/>
      <c r="IN768" s="34"/>
      <c r="IO768" s="34"/>
      <c r="IP768" s="34"/>
      <c r="IQ768" s="34"/>
      <c r="IR768" s="34"/>
      <c r="IS768" s="34"/>
      <c r="IT768" s="34"/>
      <c r="IU768" s="34"/>
      <c r="IV768" s="34"/>
    </row>
    <row r="769" spans="1:256" ht="15.75" customHeight="1" thickBot="1">
      <c r="A769" s="9"/>
      <c r="B769" s="152"/>
      <c r="C769" s="152"/>
      <c r="D769" s="152"/>
      <c r="E769" s="152"/>
      <c r="F769" s="152"/>
      <c r="G769" s="152"/>
      <c r="H769" s="152"/>
      <c r="I769" s="152"/>
      <c r="J769" s="152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t="50.25" customHeight="1" thickTop="1" thickBot="1">
      <c r="A770" s="606" t="s">
        <v>5</v>
      </c>
      <c r="B770" s="607"/>
      <c r="C770" s="607"/>
      <c r="D770" s="607"/>
      <c r="E770" s="607" t="s">
        <v>6</v>
      </c>
      <c r="F770" s="607"/>
      <c r="G770" s="757"/>
      <c r="H770" s="756" t="s">
        <v>7</v>
      </c>
      <c r="I770" s="607"/>
      <c r="J770" s="758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t="16.5" customHeight="1" thickTop="1">
      <c r="A771" s="960" t="s">
        <v>225</v>
      </c>
      <c r="B771" s="961"/>
      <c r="C771" s="961"/>
      <c r="D771" s="961"/>
      <c r="E771" s="1467">
        <v>92</v>
      </c>
      <c r="F771" s="1467"/>
      <c r="G771" s="1468"/>
      <c r="H771" s="1469">
        <v>12681</v>
      </c>
      <c r="I771" s="1467"/>
      <c r="J771" s="1470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  <c r="GM771" s="34"/>
      <c r="GN771" s="34"/>
      <c r="GO771" s="34"/>
      <c r="GP771" s="34"/>
      <c r="GQ771" s="34"/>
      <c r="GR771" s="34"/>
      <c r="GS771" s="34"/>
      <c r="GT771" s="34"/>
      <c r="GU771" s="34"/>
      <c r="GV771" s="34"/>
      <c r="GW771" s="34"/>
      <c r="GX771" s="34"/>
      <c r="GY771" s="34"/>
      <c r="GZ771" s="34"/>
      <c r="HA771" s="34"/>
      <c r="HB771" s="34"/>
      <c r="HC771" s="34"/>
      <c r="HD771" s="34"/>
      <c r="HE771" s="34"/>
      <c r="HF771" s="34"/>
      <c r="HG771" s="34"/>
      <c r="HH771" s="34"/>
      <c r="HI771" s="34"/>
      <c r="HJ771" s="34"/>
      <c r="HK771" s="34"/>
      <c r="HL771" s="34"/>
      <c r="HM771" s="34"/>
      <c r="HN771" s="34"/>
      <c r="HO771" s="34"/>
      <c r="HP771" s="34"/>
      <c r="HQ771" s="34"/>
      <c r="HR771" s="34"/>
      <c r="HS771" s="34"/>
      <c r="HT771" s="34"/>
      <c r="HU771" s="34"/>
      <c r="HV771" s="34"/>
      <c r="HW771" s="34"/>
      <c r="HX771" s="34"/>
      <c r="HY771" s="34"/>
      <c r="HZ771" s="34"/>
      <c r="IA771" s="34"/>
      <c r="IB771" s="34"/>
      <c r="IC771" s="34"/>
      <c r="ID771" s="34"/>
      <c r="IE771" s="34"/>
      <c r="IF771" s="34"/>
      <c r="IG771" s="34"/>
      <c r="IH771" s="34"/>
      <c r="II771" s="34"/>
      <c r="IJ771" s="34"/>
      <c r="IK771" s="34"/>
      <c r="IL771" s="34"/>
      <c r="IM771" s="34"/>
      <c r="IN771" s="34"/>
      <c r="IO771" s="34"/>
      <c r="IP771" s="34"/>
      <c r="IQ771" s="34"/>
      <c r="IR771" s="34"/>
      <c r="IS771" s="34"/>
      <c r="IT771" s="34"/>
      <c r="IU771" s="34"/>
      <c r="IV771" s="34"/>
    </row>
    <row r="772" spans="1:256" ht="30" customHeight="1">
      <c r="A772" s="667" t="s">
        <v>226</v>
      </c>
      <c r="B772" s="668"/>
      <c r="C772" s="668"/>
      <c r="D772" s="668"/>
      <c r="E772" s="1526">
        <v>1010</v>
      </c>
      <c r="F772" s="1526"/>
      <c r="G772" s="1527"/>
      <c r="H772" s="1528">
        <v>3927</v>
      </c>
      <c r="I772" s="1526"/>
      <c r="J772" s="1529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30" customHeight="1">
      <c r="A773" s="667" t="s">
        <v>227</v>
      </c>
      <c r="B773" s="668"/>
      <c r="C773" s="668"/>
      <c r="D773" s="668"/>
      <c r="E773" s="1526"/>
      <c r="F773" s="1526"/>
      <c r="G773" s="1527"/>
      <c r="H773" s="1528"/>
      <c r="I773" s="1526"/>
      <c r="J773" s="1529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  <c r="GM773" s="34"/>
      <c r="GN773" s="34"/>
      <c r="GO773" s="34"/>
      <c r="GP773" s="34"/>
      <c r="GQ773" s="34"/>
      <c r="GR773" s="34"/>
      <c r="GS773" s="34"/>
      <c r="GT773" s="34"/>
      <c r="GU773" s="34"/>
      <c r="GV773" s="34"/>
      <c r="GW773" s="34"/>
      <c r="GX773" s="34"/>
      <c r="GY773" s="34"/>
      <c r="GZ773" s="34"/>
      <c r="HA773" s="34"/>
      <c r="HB773" s="34"/>
      <c r="HC773" s="34"/>
      <c r="HD773" s="34"/>
      <c r="HE773" s="34"/>
      <c r="HF773" s="34"/>
      <c r="HG773" s="34"/>
      <c r="HH773" s="34"/>
      <c r="HI773" s="34"/>
      <c r="HJ773" s="34"/>
      <c r="HK773" s="34"/>
      <c r="HL773" s="34"/>
      <c r="HM773" s="34"/>
      <c r="HN773" s="34"/>
      <c r="HO773" s="34"/>
      <c r="HP773" s="34"/>
      <c r="HQ773" s="34"/>
      <c r="HR773" s="34"/>
      <c r="HS773" s="34"/>
      <c r="HT773" s="34"/>
      <c r="HU773" s="34"/>
      <c r="HV773" s="34"/>
      <c r="HW773" s="34"/>
      <c r="HX773" s="34"/>
      <c r="HY773" s="34"/>
      <c r="HZ773" s="34"/>
      <c r="IA773" s="34"/>
      <c r="IB773" s="34"/>
      <c r="IC773" s="34"/>
      <c r="ID773" s="34"/>
      <c r="IE773" s="34"/>
      <c r="IF773" s="34"/>
      <c r="IG773" s="34"/>
      <c r="IH773" s="34"/>
      <c r="II773" s="34"/>
      <c r="IJ773" s="34"/>
      <c r="IK773" s="34"/>
      <c r="IL773" s="34"/>
      <c r="IM773" s="34"/>
      <c r="IN773" s="34"/>
      <c r="IO773" s="34"/>
      <c r="IP773" s="34"/>
      <c r="IQ773" s="34"/>
      <c r="IR773" s="34"/>
      <c r="IS773" s="34"/>
      <c r="IT773" s="34"/>
      <c r="IU773" s="34"/>
      <c r="IV773" s="34"/>
    </row>
    <row r="774" spans="1:256" ht="16.5" customHeight="1" thickBot="1">
      <c r="A774" s="1422" t="s">
        <v>228</v>
      </c>
      <c r="B774" s="1423"/>
      <c r="C774" s="1423"/>
      <c r="D774" s="1423"/>
      <c r="E774" s="1518"/>
      <c r="F774" s="1518"/>
      <c r="G774" s="1519"/>
      <c r="H774" s="1520"/>
      <c r="I774" s="1518"/>
      <c r="J774" s="1521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Bot="1">
      <c r="A775" s="1434" t="s">
        <v>111</v>
      </c>
      <c r="B775" s="1435">
        <v>9194</v>
      </c>
      <c r="C775" s="1435">
        <v>5000</v>
      </c>
      <c r="D775" s="1435"/>
      <c r="E775" s="1522">
        <f>IF(SUM(E771:G774)=0,"",SUM(E771:G774))</f>
        <v>1102</v>
      </c>
      <c r="F775" s="1522"/>
      <c r="G775" s="1523"/>
      <c r="H775" s="1524">
        <f>IF(SUM(H771:J774)=0,"",SUM(H771:J774))</f>
        <v>16608</v>
      </c>
      <c r="I775" s="1522"/>
      <c r="J775" s="1525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15" thickTop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15">
      <c r="A777" s="454" t="s">
        <v>818</v>
      </c>
      <c r="B777" s="454"/>
      <c r="C777" s="454"/>
      <c r="D777" s="454"/>
      <c r="E777" s="454"/>
      <c r="F777" s="454"/>
      <c r="G777" s="454"/>
      <c r="H777" s="454"/>
      <c r="I777" s="454"/>
      <c r="J777" s="454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/>
      <c r="BL777" s="65"/>
      <c r="BM777" s="65"/>
      <c r="BN777" s="65"/>
      <c r="BO777" s="65"/>
      <c r="BP777" s="65"/>
      <c r="BQ777" s="65"/>
      <c r="BR777" s="65"/>
      <c r="BS777" s="65"/>
      <c r="BT777" s="65"/>
      <c r="BU777" s="65"/>
      <c r="BV777" s="65"/>
      <c r="BW777" s="65"/>
      <c r="BX777" s="65"/>
      <c r="BY777" s="65"/>
      <c r="BZ777" s="65"/>
      <c r="CA777" s="65"/>
      <c r="CB777" s="65"/>
      <c r="CC777" s="65"/>
      <c r="CD777" s="65"/>
      <c r="CE777" s="65"/>
      <c r="CF777" s="65"/>
      <c r="CG777" s="65"/>
      <c r="CH777" s="65"/>
      <c r="CI777" s="65"/>
      <c r="CJ777" s="65"/>
      <c r="CK777" s="65"/>
      <c r="CL777" s="65"/>
      <c r="CM777" s="65"/>
      <c r="CN777" s="65"/>
      <c r="CO777" s="65"/>
      <c r="CP777" s="65"/>
      <c r="CQ777" s="65"/>
      <c r="CR777" s="65"/>
      <c r="CS777" s="65"/>
      <c r="CT777" s="65"/>
      <c r="CU777" s="65"/>
      <c r="CV777" s="65"/>
      <c r="CW777" s="65"/>
      <c r="CX777" s="65"/>
      <c r="CY777" s="65"/>
      <c r="CZ777" s="65"/>
      <c r="DA777" s="65"/>
      <c r="DB777" s="65"/>
      <c r="DC777" s="65"/>
      <c r="DD777" s="65"/>
      <c r="DE777" s="65"/>
      <c r="DF777" s="65"/>
      <c r="DG777" s="65"/>
      <c r="DH777" s="65"/>
      <c r="DI777" s="65"/>
      <c r="DJ777" s="65"/>
      <c r="DK777" s="65"/>
      <c r="DL777" s="65"/>
      <c r="DM777" s="65"/>
      <c r="DN777" s="65"/>
      <c r="DO777" s="65"/>
      <c r="DP777" s="65"/>
      <c r="DQ777" s="65"/>
      <c r="DR777" s="65"/>
      <c r="DS777" s="65"/>
      <c r="DT777" s="65"/>
      <c r="DU777" s="65"/>
      <c r="DV777" s="65"/>
      <c r="DW777" s="65"/>
      <c r="DX777" s="65"/>
      <c r="DY777" s="65"/>
      <c r="DZ777" s="65"/>
      <c r="EA777" s="65"/>
      <c r="EB777" s="65"/>
      <c r="EC777" s="65"/>
      <c r="ED777" s="65"/>
      <c r="EE777" s="65"/>
      <c r="EF777" s="65"/>
      <c r="EG777" s="65"/>
      <c r="EH777" s="65"/>
      <c r="EI777" s="65"/>
      <c r="EJ777" s="65"/>
      <c r="EK777" s="65"/>
      <c r="EL777" s="65"/>
      <c r="EM777" s="65"/>
      <c r="EN777" s="65"/>
      <c r="EO777" s="65"/>
      <c r="EP777" s="65"/>
      <c r="EQ777" s="65"/>
      <c r="ER777" s="65"/>
      <c r="ES777" s="65"/>
      <c r="ET777" s="65"/>
      <c r="EU777" s="65"/>
      <c r="EV777" s="65"/>
      <c r="EW777" s="65"/>
      <c r="EX777" s="65"/>
      <c r="EY777" s="65"/>
      <c r="EZ777" s="65"/>
      <c r="FA777" s="65"/>
      <c r="FB777" s="65"/>
      <c r="FC777" s="65"/>
      <c r="FD777" s="65"/>
      <c r="FE777" s="65"/>
      <c r="FF777" s="65"/>
      <c r="FG777" s="65"/>
      <c r="FH777" s="65"/>
      <c r="FI777" s="65"/>
      <c r="FJ777" s="65"/>
      <c r="FK777" s="65"/>
      <c r="FL777" s="65"/>
      <c r="FM777" s="65"/>
      <c r="FN777" s="65"/>
      <c r="FO777" s="65"/>
      <c r="FP777" s="65"/>
      <c r="FQ777" s="65"/>
      <c r="FR777" s="65"/>
      <c r="FS777" s="65"/>
      <c r="FT777" s="65"/>
      <c r="FU777" s="65"/>
      <c r="FV777" s="65"/>
      <c r="FW777" s="65"/>
      <c r="FX777" s="65"/>
      <c r="FY777" s="65"/>
      <c r="FZ777" s="65"/>
      <c r="GA777" s="65"/>
      <c r="GB777" s="65"/>
      <c r="GC777" s="65"/>
      <c r="GD777" s="65"/>
      <c r="GE777" s="65"/>
      <c r="GF777" s="65"/>
      <c r="GG777" s="65"/>
      <c r="GH777" s="65"/>
      <c r="GI777" s="65"/>
      <c r="GJ777" s="65"/>
      <c r="GK777" s="65"/>
      <c r="GL777" s="65"/>
      <c r="GM777" s="65"/>
      <c r="GN777" s="65"/>
      <c r="GO777" s="65"/>
      <c r="GP777" s="65"/>
      <c r="GQ777" s="65"/>
      <c r="GR777" s="65"/>
      <c r="GS777" s="65"/>
      <c r="GT777" s="65"/>
      <c r="GU777" s="65"/>
      <c r="GV777" s="65"/>
      <c r="GW777" s="65"/>
      <c r="GX777" s="65"/>
      <c r="GY777" s="65"/>
      <c r="GZ777" s="65"/>
      <c r="HA777" s="65"/>
      <c r="HB777" s="65"/>
      <c r="HC777" s="65"/>
      <c r="HD777" s="65"/>
      <c r="HE777" s="65"/>
      <c r="HF777" s="65"/>
      <c r="HG777" s="65"/>
      <c r="HH777" s="65"/>
      <c r="HI777" s="65"/>
      <c r="HJ777" s="65"/>
      <c r="HK777" s="65"/>
      <c r="HL777" s="65"/>
      <c r="HM777" s="65"/>
      <c r="HN777" s="65"/>
      <c r="HO777" s="65"/>
      <c r="HP777" s="65"/>
      <c r="HQ777" s="65"/>
      <c r="HR777" s="65"/>
      <c r="HS777" s="65"/>
      <c r="HT777" s="65"/>
      <c r="HU777" s="65"/>
      <c r="HV777" s="65"/>
      <c r="HW777" s="65"/>
      <c r="HX777" s="65"/>
      <c r="HY777" s="65"/>
      <c r="HZ777" s="65"/>
      <c r="IA777" s="65"/>
      <c r="IB777" s="65"/>
      <c r="IC777" s="65"/>
      <c r="ID777" s="65"/>
      <c r="IE777" s="65"/>
      <c r="IF777" s="65"/>
      <c r="IG777" s="65"/>
      <c r="IH777" s="65"/>
      <c r="II777" s="65"/>
      <c r="IJ777" s="65"/>
      <c r="IK777" s="65"/>
      <c r="IL777" s="65"/>
      <c r="IM777" s="65"/>
      <c r="IN777" s="65"/>
      <c r="IO777" s="65"/>
      <c r="IP777" s="65"/>
      <c r="IQ777" s="65"/>
      <c r="IR777" s="65"/>
      <c r="IS777" s="65"/>
      <c r="IT777" s="65"/>
      <c r="IU777" s="65"/>
      <c r="IV777" s="65"/>
    </row>
    <row r="778" spans="1:256">
      <c r="A778" s="1421"/>
      <c r="B778" s="1421"/>
      <c r="C778" s="1421"/>
      <c r="D778" s="1421"/>
      <c r="E778" s="1421"/>
      <c r="F778" s="1421"/>
      <c r="G778" s="1421"/>
      <c r="H778" s="1421"/>
      <c r="I778" s="1421"/>
      <c r="J778" s="1421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>
      <c r="A779" s="1421"/>
      <c r="B779" s="1421"/>
      <c r="C779" s="1421"/>
      <c r="D779" s="1421"/>
      <c r="E779" s="1421"/>
      <c r="F779" s="1421"/>
      <c r="G779" s="1421"/>
      <c r="H779" s="1421"/>
      <c r="I779" s="1421"/>
      <c r="J779" s="1421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  <c r="GG779" s="65"/>
      <c r="GH779" s="65"/>
      <c r="GI779" s="65"/>
      <c r="GJ779" s="65"/>
      <c r="GK779" s="65"/>
      <c r="GL779" s="65"/>
      <c r="GM779" s="65"/>
      <c r="GN779" s="65"/>
      <c r="GO779" s="65"/>
      <c r="GP779" s="65"/>
      <c r="GQ779" s="65"/>
      <c r="GR779" s="65"/>
      <c r="GS779" s="65"/>
      <c r="GT779" s="65"/>
      <c r="GU779" s="65"/>
      <c r="GV779" s="65"/>
      <c r="GW779" s="65"/>
      <c r="GX779" s="65"/>
      <c r="GY779" s="65"/>
      <c r="GZ779" s="65"/>
      <c r="HA779" s="65"/>
      <c r="HB779" s="65"/>
      <c r="HC779" s="65"/>
      <c r="HD779" s="65"/>
      <c r="HE779" s="65"/>
      <c r="HF779" s="65"/>
      <c r="HG779" s="65"/>
      <c r="HH779" s="65"/>
      <c r="HI779" s="65"/>
      <c r="HJ779" s="65"/>
      <c r="HK779" s="65"/>
      <c r="HL779" s="65"/>
      <c r="HM779" s="65"/>
      <c r="HN779" s="65"/>
      <c r="HO779" s="65"/>
      <c r="HP779" s="65"/>
      <c r="HQ779" s="65"/>
      <c r="HR779" s="65"/>
      <c r="HS779" s="65"/>
      <c r="HT779" s="65"/>
      <c r="HU779" s="65"/>
      <c r="HV779" s="65"/>
      <c r="HW779" s="65"/>
      <c r="HX779" s="65"/>
      <c r="HY779" s="65"/>
      <c r="HZ779" s="65"/>
      <c r="IA779" s="65"/>
      <c r="IB779" s="65"/>
      <c r="IC779" s="65"/>
      <c r="ID779" s="65"/>
      <c r="IE779" s="65"/>
      <c r="IF779" s="65"/>
      <c r="IG779" s="65"/>
      <c r="IH779" s="65"/>
      <c r="II779" s="65"/>
      <c r="IJ779" s="65"/>
      <c r="IK779" s="65"/>
      <c r="IL779" s="65"/>
      <c r="IM779" s="65"/>
      <c r="IN779" s="65"/>
      <c r="IO779" s="65"/>
      <c r="IP779" s="65"/>
      <c r="IQ779" s="65"/>
      <c r="IR779" s="65"/>
      <c r="IS779" s="65"/>
      <c r="IT779" s="65"/>
      <c r="IU779" s="65"/>
      <c r="IV779" s="65"/>
    </row>
    <row r="780" spans="1:256">
      <c r="A780" s="1421"/>
      <c r="B780" s="1421"/>
      <c r="C780" s="1421"/>
      <c r="D780" s="1421"/>
      <c r="E780" s="1421"/>
      <c r="F780" s="1421"/>
      <c r="G780" s="1421"/>
      <c r="H780" s="1421"/>
      <c r="I780" s="1421"/>
      <c r="J780" s="1421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  <c r="GG780" s="65"/>
      <c r="GH780" s="65"/>
      <c r="GI780" s="65"/>
      <c r="GJ780" s="65"/>
      <c r="GK780" s="65"/>
      <c r="GL780" s="65"/>
      <c r="GM780" s="65"/>
      <c r="GN780" s="65"/>
      <c r="GO780" s="65"/>
      <c r="GP780" s="65"/>
      <c r="GQ780" s="65"/>
      <c r="GR780" s="65"/>
      <c r="GS780" s="65"/>
      <c r="GT780" s="65"/>
      <c r="GU780" s="65"/>
      <c r="GV780" s="65"/>
      <c r="GW780" s="65"/>
      <c r="GX780" s="65"/>
      <c r="GY780" s="65"/>
      <c r="GZ780" s="65"/>
      <c r="HA780" s="65"/>
      <c r="HB780" s="65"/>
      <c r="HC780" s="65"/>
      <c r="HD780" s="65"/>
      <c r="HE780" s="65"/>
      <c r="HF780" s="65"/>
      <c r="HG780" s="65"/>
      <c r="HH780" s="65"/>
      <c r="HI780" s="65"/>
      <c r="HJ780" s="65"/>
      <c r="HK780" s="65"/>
      <c r="HL780" s="65"/>
      <c r="HM780" s="65"/>
      <c r="HN780" s="65"/>
      <c r="HO780" s="65"/>
      <c r="HP780" s="65"/>
      <c r="HQ780" s="65"/>
      <c r="HR780" s="65"/>
      <c r="HS780" s="65"/>
      <c r="HT780" s="65"/>
      <c r="HU780" s="65"/>
      <c r="HV780" s="65"/>
      <c r="HW780" s="65"/>
      <c r="HX780" s="65"/>
      <c r="HY780" s="65"/>
      <c r="HZ780" s="65"/>
      <c r="IA780" s="65"/>
      <c r="IB780" s="65"/>
      <c r="IC780" s="65"/>
      <c r="ID780" s="65"/>
      <c r="IE780" s="65"/>
      <c r="IF780" s="65"/>
      <c r="IG780" s="65"/>
      <c r="IH780" s="65"/>
      <c r="II780" s="65"/>
      <c r="IJ780" s="65"/>
      <c r="IK780" s="65"/>
      <c r="IL780" s="65"/>
      <c r="IM780" s="65"/>
      <c r="IN780" s="65"/>
      <c r="IO780" s="65"/>
      <c r="IP780" s="65"/>
      <c r="IQ780" s="65"/>
      <c r="IR780" s="65"/>
      <c r="IS780" s="65"/>
      <c r="IT780" s="65"/>
      <c r="IU780" s="65"/>
      <c r="IV780" s="65"/>
    </row>
    <row r="781" spans="1:256">
      <c r="A781" s="1421"/>
      <c r="B781" s="1421"/>
      <c r="C781" s="1421"/>
      <c r="D781" s="1421"/>
      <c r="E781" s="1421"/>
      <c r="F781" s="1421"/>
      <c r="G781" s="1421"/>
      <c r="H781" s="1421"/>
      <c r="I781" s="1421"/>
      <c r="J781" s="1421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  <c r="EB781" s="34"/>
      <c r="EC781" s="34"/>
      <c r="ED781" s="34"/>
      <c r="EE781" s="34"/>
      <c r="EF781" s="34"/>
      <c r="EG781" s="34"/>
      <c r="EH781" s="34"/>
      <c r="EI781" s="34"/>
      <c r="EJ781" s="34"/>
      <c r="EK781" s="34"/>
      <c r="EL781" s="34"/>
      <c r="EM781" s="34"/>
      <c r="EN781" s="34"/>
      <c r="EO781" s="34"/>
      <c r="EP781" s="34"/>
      <c r="EQ781" s="34"/>
      <c r="ER781" s="34"/>
      <c r="ES781" s="34"/>
      <c r="ET781" s="34"/>
      <c r="EU781" s="34"/>
      <c r="EV781" s="34"/>
      <c r="EW781" s="34"/>
      <c r="EX781" s="34"/>
      <c r="EY781" s="34"/>
      <c r="EZ781" s="34"/>
      <c r="FA781" s="34"/>
      <c r="FB781" s="34"/>
      <c r="FC781" s="34"/>
      <c r="FD781" s="34"/>
      <c r="FE781" s="34"/>
      <c r="FF781" s="34"/>
      <c r="FG781" s="34"/>
      <c r="FH781" s="34"/>
      <c r="FI781" s="34"/>
      <c r="FJ781" s="34"/>
      <c r="FK781" s="34"/>
      <c r="FL781" s="34"/>
      <c r="FM781" s="34"/>
      <c r="FN781" s="34"/>
      <c r="FO781" s="34"/>
      <c r="FP781" s="34"/>
      <c r="FQ781" s="34"/>
      <c r="FR781" s="34"/>
      <c r="FS781" s="34"/>
      <c r="FT781" s="34"/>
      <c r="FU781" s="34"/>
      <c r="FV781" s="34"/>
      <c r="FW781" s="34"/>
      <c r="FX781" s="34"/>
      <c r="FY781" s="34"/>
      <c r="FZ781" s="34"/>
      <c r="GA781" s="34"/>
      <c r="GB781" s="34"/>
      <c r="GC781" s="34"/>
      <c r="GD781" s="34"/>
      <c r="GE781" s="34"/>
      <c r="GF781" s="34"/>
      <c r="GG781" s="34"/>
      <c r="GH781" s="34"/>
      <c r="GI781" s="34"/>
      <c r="GJ781" s="34"/>
      <c r="GK781" s="34"/>
      <c r="GL781" s="34"/>
      <c r="GM781" s="34"/>
      <c r="GN781" s="34"/>
      <c r="GO781" s="34"/>
      <c r="GP781" s="34"/>
      <c r="GQ781" s="34"/>
      <c r="GR781" s="34"/>
      <c r="GS781" s="34"/>
      <c r="GT781" s="34"/>
      <c r="GU781" s="34"/>
      <c r="GV781" s="34"/>
      <c r="GW781" s="34"/>
      <c r="GX781" s="34"/>
      <c r="GY781" s="34"/>
      <c r="GZ781" s="34"/>
      <c r="HA781" s="34"/>
      <c r="HB781" s="34"/>
      <c r="HC781" s="34"/>
      <c r="HD781" s="34"/>
      <c r="HE781" s="34"/>
      <c r="HF781" s="34"/>
      <c r="HG781" s="34"/>
      <c r="HH781" s="34"/>
      <c r="HI781" s="34"/>
      <c r="HJ781" s="34"/>
      <c r="HK781" s="34"/>
      <c r="HL781" s="34"/>
      <c r="HM781" s="34"/>
      <c r="HN781" s="34"/>
      <c r="HO781" s="34"/>
      <c r="HP781" s="34"/>
      <c r="HQ781" s="34"/>
      <c r="HR781" s="34"/>
      <c r="HS781" s="34"/>
      <c r="HT781" s="34"/>
      <c r="HU781" s="34"/>
      <c r="HV781" s="34"/>
      <c r="HW781" s="34"/>
      <c r="HX781" s="34"/>
      <c r="HY781" s="34"/>
      <c r="HZ781" s="34"/>
      <c r="IA781" s="34"/>
      <c r="IB781" s="34"/>
      <c r="IC781" s="34"/>
      <c r="ID781" s="34"/>
      <c r="IE781" s="34"/>
      <c r="IF781" s="34"/>
      <c r="IG781" s="34"/>
      <c r="IH781" s="34"/>
      <c r="II781" s="34"/>
      <c r="IJ781" s="34"/>
      <c r="IK781" s="34"/>
      <c r="IL781" s="34"/>
      <c r="IM781" s="34"/>
      <c r="IN781" s="34"/>
      <c r="IO781" s="34"/>
      <c r="IP781" s="34"/>
      <c r="IQ781" s="34"/>
      <c r="IR781" s="34"/>
      <c r="IS781" s="34"/>
      <c r="IT781" s="34"/>
      <c r="IU781" s="34"/>
      <c r="IV781" s="34"/>
    </row>
    <row r="782" spans="1:256">
      <c r="A782" s="1421"/>
      <c r="B782" s="1421"/>
      <c r="C782" s="1421"/>
      <c r="D782" s="1421"/>
      <c r="E782" s="1421"/>
      <c r="F782" s="1421"/>
      <c r="G782" s="1421"/>
      <c r="H782" s="1421"/>
      <c r="I782" s="1421"/>
      <c r="J782" s="1421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  <c r="EB783" s="34"/>
      <c r="EC783" s="34"/>
      <c r="ED783" s="34"/>
      <c r="EE783" s="34"/>
      <c r="EF783" s="34"/>
      <c r="EG783" s="34"/>
      <c r="EH783" s="34"/>
      <c r="EI783" s="34"/>
      <c r="EJ783" s="34"/>
      <c r="EK783" s="34"/>
      <c r="EL783" s="34"/>
      <c r="EM783" s="34"/>
      <c r="EN783" s="34"/>
      <c r="EO783" s="34"/>
      <c r="EP783" s="34"/>
      <c r="EQ783" s="34"/>
      <c r="ER783" s="34"/>
      <c r="ES783" s="34"/>
      <c r="ET783" s="34"/>
      <c r="EU783" s="34"/>
      <c r="EV783" s="34"/>
      <c r="EW783" s="34"/>
      <c r="EX783" s="34"/>
      <c r="EY783" s="34"/>
      <c r="EZ783" s="34"/>
      <c r="FA783" s="34"/>
      <c r="FB783" s="34"/>
      <c r="FC783" s="34"/>
      <c r="FD783" s="34"/>
      <c r="FE783" s="34"/>
      <c r="FF783" s="34"/>
      <c r="FG783" s="34"/>
      <c r="FH783" s="34"/>
      <c r="FI783" s="34"/>
      <c r="FJ783" s="34"/>
      <c r="FK783" s="34"/>
      <c r="FL783" s="34"/>
      <c r="FM783" s="34"/>
      <c r="FN783" s="34"/>
      <c r="FO783" s="34"/>
      <c r="FP783" s="34"/>
      <c r="FQ783" s="34"/>
      <c r="FR783" s="34"/>
      <c r="FS783" s="34"/>
      <c r="FT783" s="34"/>
      <c r="FU783" s="34"/>
      <c r="FV783" s="34"/>
      <c r="FW783" s="34"/>
      <c r="FX783" s="34"/>
      <c r="FY783" s="34"/>
      <c r="FZ783" s="34"/>
      <c r="GA783" s="34"/>
      <c r="GB783" s="34"/>
      <c r="GC783" s="34"/>
      <c r="GD783" s="34"/>
      <c r="GE783" s="34"/>
      <c r="GF783" s="34"/>
      <c r="GG783" s="34"/>
      <c r="GH783" s="34"/>
      <c r="GI783" s="34"/>
      <c r="GJ783" s="34"/>
      <c r="GK783" s="34"/>
      <c r="GL783" s="34"/>
      <c r="GM783" s="34"/>
      <c r="GN783" s="34"/>
      <c r="GO783" s="34"/>
      <c r="GP783" s="34"/>
      <c r="GQ783" s="34"/>
      <c r="GR783" s="34"/>
      <c r="GS783" s="34"/>
      <c r="GT783" s="34"/>
      <c r="GU783" s="34"/>
      <c r="GV783" s="34"/>
      <c r="GW783" s="34"/>
      <c r="GX783" s="34"/>
      <c r="GY783" s="34"/>
      <c r="GZ783" s="34"/>
      <c r="HA783" s="34"/>
      <c r="HB783" s="34"/>
      <c r="HC783" s="34"/>
      <c r="HD783" s="34"/>
      <c r="HE783" s="34"/>
      <c r="HF783" s="34"/>
      <c r="HG783" s="34"/>
      <c r="HH783" s="34"/>
      <c r="HI783" s="34"/>
      <c r="HJ783" s="34"/>
      <c r="HK783" s="34"/>
      <c r="HL783" s="34"/>
      <c r="HM783" s="34"/>
      <c r="HN783" s="34"/>
      <c r="HO783" s="34"/>
      <c r="HP783" s="34"/>
      <c r="HQ783" s="34"/>
      <c r="HR783" s="34"/>
      <c r="HS783" s="34"/>
      <c r="HT783" s="34"/>
      <c r="HU783" s="34"/>
      <c r="HV783" s="34"/>
      <c r="HW783" s="34"/>
      <c r="HX783" s="34"/>
      <c r="HY783" s="34"/>
      <c r="HZ783" s="34"/>
      <c r="IA783" s="34"/>
      <c r="IB783" s="34"/>
      <c r="IC783" s="34"/>
      <c r="ID783" s="34"/>
      <c r="IE783" s="34"/>
      <c r="IF783" s="34"/>
      <c r="IG783" s="34"/>
      <c r="IH783" s="34"/>
      <c r="II783" s="34"/>
      <c r="IJ783" s="34"/>
      <c r="IK783" s="34"/>
      <c r="IL783" s="34"/>
      <c r="IM783" s="34"/>
      <c r="IN783" s="34"/>
      <c r="IO783" s="34"/>
      <c r="IP783" s="34"/>
      <c r="IQ783" s="34"/>
      <c r="IR783" s="34"/>
      <c r="IS783" s="34"/>
      <c r="IT783" s="34"/>
      <c r="IU783" s="34"/>
      <c r="IV783" s="34"/>
    </row>
    <row r="784" spans="1:256" ht="15" thickBot="1">
      <c r="A784" s="1559" t="s">
        <v>127</v>
      </c>
      <c r="B784" s="1559"/>
      <c r="C784" s="32"/>
      <c r="D784" s="32"/>
      <c r="E784" s="32"/>
      <c r="F784" s="32"/>
      <c r="G784" s="32"/>
      <c r="H784" s="32"/>
      <c r="I784" s="32"/>
      <c r="J784" s="32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  <c r="HW784" s="34"/>
      <c r="HX784" s="34"/>
      <c r="HY784" s="34"/>
      <c r="HZ784" s="34"/>
      <c r="IA784" s="34"/>
      <c r="IB784" s="34"/>
      <c r="IC784" s="34"/>
      <c r="ID784" s="34"/>
      <c r="IE784" s="34"/>
      <c r="IF784" s="34"/>
      <c r="IG784" s="34"/>
      <c r="IH784" s="34"/>
      <c r="II784" s="34"/>
      <c r="IJ784" s="34"/>
      <c r="IK784" s="34"/>
      <c r="IL784" s="34"/>
      <c r="IM784" s="34"/>
      <c r="IN784" s="34"/>
      <c r="IO784" s="34"/>
      <c r="IP784" s="34"/>
      <c r="IQ784" s="34"/>
      <c r="IR784" s="34"/>
      <c r="IS784" s="34"/>
      <c r="IT784" s="34"/>
      <c r="IU784" s="34"/>
      <c r="IV784" s="34"/>
    </row>
    <row r="785" spans="1:256" ht="18" customHeight="1" thickTop="1" thickBot="1">
      <c r="A785" s="1480" t="s">
        <v>15</v>
      </c>
      <c r="B785" s="1481"/>
      <c r="C785" s="1481"/>
      <c r="D785" s="647" t="s">
        <v>6</v>
      </c>
      <c r="E785" s="647"/>
      <c r="F785" s="647"/>
      <c r="G785" s="647"/>
      <c r="H785" s="647"/>
      <c r="I785" s="647"/>
      <c r="J785" s="648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 ht="17.25" customHeight="1" thickBot="1">
      <c r="A786" s="1482"/>
      <c r="B786" s="1483"/>
      <c r="C786" s="1483"/>
      <c r="D786" s="1471" t="s">
        <v>236</v>
      </c>
      <c r="E786" s="1472"/>
      <c r="F786" s="1512" t="s">
        <v>32</v>
      </c>
      <c r="G786" s="1514" t="s">
        <v>33</v>
      </c>
      <c r="H786" s="1512" t="s">
        <v>122</v>
      </c>
      <c r="I786" s="1475" t="s">
        <v>123</v>
      </c>
      <c r="J786" s="1477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 ht="82.5" customHeight="1">
      <c r="A787" s="1517"/>
      <c r="B787" s="1515"/>
      <c r="C787" s="1515"/>
      <c r="D787" s="1515"/>
      <c r="E787" s="1516"/>
      <c r="F787" s="1513"/>
      <c r="G787" s="1377"/>
      <c r="H787" s="1513"/>
      <c r="I787" s="1560"/>
      <c r="J787" s="1561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4.25" customHeight="1" thickBot="1">
      <c r="A788" s="1564" t="s">
        <v>112</v>
      </c>
      <c r="B788" s="1565"/>
      <c r="C788" s="1565"/>
      <c r="D788" s="1565" t="s">
        <v>113</v>
      </c>
      <c r="E788" s="1464"/>
      <c r="F788" s="103" t="s">
        <v>114</v>
      </c>
      <c r="G788" s="103" t="s">
        <v>115</v>
      </c>
      <c r="H788" s="103" t="s">
        <v>116</v>
      </c>
      <c r="I788" s="1566" t="s">
        <v>117</v>
      </c>
      <c r="J788" s="1567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6.5" customHeight="1" thickTop="1">
      <c r="A789" s="960" t="s">
        <v>819</v>
      </c>
      <c r="B789" s="961"/>
      <c r="C789" s="961"/>
      <c r="D789" s="1508"/>
      <c r="E789" s="1509"/>
      <c r="F789" s="158"/>
      <c r="G789" s="158"/>
      <c r="H789" s="158"/>
      <c r="I789" s="1510" t="str">
        <f t="shared" ref="I789:I794" si="38">IF(D789+F789-G789+H789=0,"",D789+F789-G789+H789)</f>
        <v/>
      </c>
      <c r="J789" s="1511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6.5" customHeight="1">
      <c r="A790" s="667" t="s">
        <v>230</v>
      </c>
      <c r="B790" s="668"/>
      <c r="C790" s="668"/>
      <c r="D790" s="1428"/>
      <c r="E790" s="1232"/>
      <c r="F790" s="160"/>
      <c r="G790" s="160"/>
      <c r="H790" s="160"/>
      <c r="I790" s="1450" t="str">
        <f t="shared" si="38"/>
        <v/>
      </c>
      <c r="J790" s="1451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15.75" customHeight="1">
      <c r="A791" s="660" t="s">
        <v>231</v>
      </c>
      <c r="B791" s="661"/>
      <c r="C791" s="661"/>
      <c r="D791" s="1137"/>
      <c r="E791" s="1138"/>
      <c r="F791" s="167"/>
      <c r="G791" s="167"/>
      <c r="H791" s="167"/>
      <c r="I791" s="1554" t="str">
        <f t="shared" si="38"/>
        <v/>
      </c>
      <c r="J791" s="1555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33.75" customHeight="1">
      <c r="A792" s="667" t="s">
        <v>232</v>
      </c>
      <c r="B792" s="668"/>
      <c r="C792" s="668"/>
      <c r="D792" s="1428"/>
      <c r="E792" s="1232"/>
      <c r="F792" s="160"/>
      <c r="G792" s="160"/>
      <c r="H792" s="160"/>
      <c r="I792" s="1450" t="str">
        <f t="shared" si="38"/>
        <v/>
      </c>
      <c r="J792" s="1451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customHeight="1">
      <c r="A793" s="667" t="s">
        <v>233</v>
      </c>
      <c r="B793" s="668"/>
      <c r="C793" s="668"/>
      <c r="D793" s="1428"/>
      <c r="E793" s="1232"/>
      <c r="F793" s="160"/>
      <c r="G793" s="160"/>
      <c r="H793" s="160"/>
      <c r="I793" s="1450" t="str">
        <f t="shared" si="38"/>
        <v/>
      </c>
      <c r="J793" s="1451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36" customHeight="1" thickBot="1">
      <c r="A794" s="1422" t="s">
        <v>234</v>
      </c>
      <c r="B794" s="1423"/>
      <c r="C794" s="1423"/>
      <c r="D794" s="1277"/>
      <c r="E794" s="1203"/>
      <c r="F794" s="168"/>
      <c r="G794" s="168"/>
      <c r="H794" s="168"/>
      <c r="I794" s="1424" t="str">
        <f t="shared" si="38"/>
        <v/>
      </c>
      <c r="J794" s="1425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31.5" customHeight="1" thickBot="1">
      <c r="A795" s="1434" t="s">
        <v>235</v>
      </c>
      <c r="B795" s="1435"/>
      <c r="C795" s="1435"/>
      <c r="D795" s="1436" t="str">
        <f>IF(SUM(D789:E794)=0,"",SUM(D789:E794))</f>
        <v/>
      </c>
      <c r="E795" s="1437"/>
      <c r="F795" s="163" t="str">
        <f>IF(SUM(F789:F794)=0,"",SUM(F789:F794))</f>
        <v/>
      </c>
      <c r="G795" s="163" t="str">
        <f>IF(SUM(G789:G794)=0,"",SUM(G789:G794))</f>
        <v/>
      </c>
      <c r="H795" s="163" t="str">
        <f>IF(SUM(H789:H794)=0,"",SUM(H789:H794))</f>
        <v/>
      </c>
      <c r="I795" s="1454" t="str">
        <f>IF(IF(I789="",0,I789)+IF(I790="",0,I790)+IF(I791="",0,I791)+IF(I792="",0,I792)+IF(I793="",0,I793)+IF(I794="",0,I794)=0,"",IF(I789="",0,I789)+IF(I790="",0,I790)+IF(I791="",0,I791)+IF(I792="",0,I792)+IF(I793="",0,I793)+IF(I794="",0,I794))</f>
        <v/>
      </c>
      <c r="J795" s="1455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16.5" customHeight="1" thickTop="1">
      <c r="A796" s="41"/>
      <c r="B796" s="41"/>
      <c r="C796" s="41"/>
      <c r="D796" s="77"/>
      <c r="E796" s="77"/>
      <c r="F796" s="75"/>
      <c r="G796" s="75"/>
      <c r="H796" s="75"/>
      <c r="I796" s="77"/>
      <c r="J796" s="77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customHeight="1">
      <c r="A797" s="454" t="s">
        <v>818</v>
      </c>
      <c r="B797" s="454"/>
      <c r="C797" s="454"/>
      <c r="D797" s="454"/>
      <c r="E797" s="454"/>
      <c r="F797" s="454"/>
      <c r="G797" s="454"/>
      <c r="H797" s="454"/>
      <c r="I797" s="454"/>
      <c r="J797" s="454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  <c r="EB797" s="65"/>
      <c r="EC797" s="65"/>
      <c r="ED797" s="65"/>
      <c r="EE797" s="65"/>
      <c r="EF797" s="65"/>
      <c r="EG797" s="65"/>
      <c r="EH797" s="65"/>
      <c r="EI797" s="65"/>
      <c r="EJ797" s="65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  <c r="GG797" s="65"/>
      <c r="GH797" s="65"/>
      <c r="GI797" s="65"/>
      <c r="GJ797" s="65"/>
      <c r="GK797" s="65"/>
      <c r="GL797" s="65"/>
      <c r="GM797" s="65"/>
      <c r="GN797" s="65"/>
      <c r="GO797" s="65"/>
      <c r="GP797" s="65"/>
      <c r="GQ797" s="65"/>
      <c r="GR797" s="65"/>
      <c r="GS797" s="65"/>
      <c r="GT797" s="65"/>
      <c r="GU797" s="65"/>
      <c r="GV797" s="65"/>
      <c r="GW797" s="65"/>
      <c r="GX797" s="65"/>
      <c r="GY797" s="65"/>
      <c r="GZ797" s="65"/>
      <c r="HA797" s="65"/>
      <c r="HB797" s="65"/>
      <c r="HC797" s="65"/>
      <c r="HD797" s="65"/>
      <c r="HE797" s="65"/>
      <c r="HF797" s="65"/>
      <c r="HG797" s="65"/>
      <c r="HH797" s="65"/>
      <c r="HI797" s="65"/>
      <c r="HJ797" s="65"/>
      <c r="HK797" s="65"/>
      <c r="HL797" s="65"/>
      <c r="HM797" s="65"/>
      <c r="HN797" s="65"/>
      <c r="HO797" s="65"/>
      <c r="HP797" s="65"/>
      <c r="HQ797" s="65"/>
      <c r="HR797" s="65"/>
      <c r="HS797" s="65"/>
      <c r="HT797" s="65"/>
      <c r="HU797" s="65"/>
      <c r="HV797" s="65"/>
      <c r="HW797" s="65"/>
      <c r="HX797" s="65"/>
      <c r="HY797" s="65"/>
      <c r="HZ797" s="65"/>
      <c r="IA797" s="65"/>
      <c r="IB797" s="65"/>
      <c r="IC797" s="65"/>
      <c r="ID797" s="65"/>
      <c r="IE797" s="65"/>
      <c r="IF797" s="65"/>
      <c r="IG797" s="65"/>
      <c r="IH797" s="65"/>
      <c r="II797" s="65"/>
      <c r="IJ797" s="65"/>
      <c r="IK797" s="65"/>
      <c r="IL797" s="65"/>
      <c r="IM797" s="65"/>
      <c r="IN797" s="65"/>
      <c r="IO797" s="65"/>
      <c r="IP797" s="65"/>
      <c r="IQ797" s="65"/>
      <c r="IR797" s="65"/>
      <c r="IS797" s="65"/>
      <c r="IT797" s="65"/>
      <c r="IU797" s="65"/>
      <c r="IV797" s="65"/>
    </row>
    <row r="798" spans="1:256" ht="16.5" customHeight="1">
      <c r="A798" s="2082"/>
      <c r="B798" s="2082"/>
      <c r="C798" s="2082"/>
      <c r="D798" s="2082"/>
      <c r="E798" s="2082"/>
      <c r="F798" s="2082"/>
      <c r="G798" s="2082"/>
      <c r="H798" s="2082"/>
      <c r="I798" s="2082"/>
      <c r="J798" s="2082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16.5" customHeight="1">
      <c r="A799" s="2082"/>
      <c r="B799" s="2082"/>
      <c r="C799" s="2082"/>
      <c r="D799" s="2082"/>
      <c r="E799" s="2082"/>
      <c r="F799" s="2082"/>
      <c r="G799" s="2082"/>
      <c r="H799" s="2082"/>
      <c r="I799" s="2082"/>
      <c r="J799" s="2082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  <c r="GG799" s="65"/>
      <c r="GH799" s="65"/>
      <c r="GI799" s="65"/>
      <c r="GJ799" s="65"/>
      <c r="GK799" s="65"/>
      <c r="GL799" s="65"/>
      <c r="GM799" s="65"/>
      <c r="GN799" s="65"/>
      <c r="GO799" s="65"/>
      <c r="GP799" s="65"/>
      <c r="GQ799" s="65"/>
      <c r="GR799" s="65"/>
      <c r="GS799" s="65"/>
      <c r="GT799" s="65"/>
      <c r="GU799" s="65"/>
      <c r="GV799" s="65"/>
      <c r="GW799" s="65"/>
      <c r="GX799" s="65"/>
      <c r="GY799" s="65"/>
      <c r="GZ799" s="65"/>
      <c r="HA799" s="65"/>
      <c r="HB799" s="65"/>
      <c r="HC799" s="65"/>
      <c r="HD799" s="65"/>
      <c r="HE799" s="65"/>
      <c r="HF799" s="65"/>
      <c r="HG799" s="65"/>
      <c r="HH799" s="65"/>
      <c r="HI799" s="65"/>
      <c r="HJ799" s="65"/>
      <c r="HK799" s="65"/>
      <c r="HL799" s="65"/>
      <c r="HM799" s="65"/>
      <c r="HN799" s="65"/>
      <c r="HO799" s="65"/>
      <c r="HP799" s="65"/>
      <c r="HQ799" s="65"/>
      <c r="HR799" s="65"/>
      <c r="HS799" s="65"/>
      <c r="HT799" s="65"/>
      <c r="HU799" s="65"/>
      <c r="HV799" s="65"/>
      <c r="HW799" s="65"/>
      <c r="HX799" s="65"/>
      <c r="HY799" s="65"/>
      <c r="HZ799" s="65"/>
      <c r="IA799" s="65"/>
      <c r="IB799" s="65"/>
      <c r="IC799" s="65"/>
      <c r="ID799" s="65"/>
      <c r="IE799" s="65"/>
      <c r="IF799" s="65"/>
      <c r="IG799" s="65"/>
      <c r="IH799" s="65"/>
      <c r="II799" s="65"/>
      <c r="IJ799" s="65"/>
      <c r="IK799" s="65"/>
      <c r="IL799" s="65"/>
      <c r="IM799" s="65"/>
      <c r="IN799" s="65"/>
      <c r="IO799" s="65"/>
      <c r="IP799" s="65"/>
      <c r="IQ799" s="65"/>
      <c r="IR799" s="65"/>
      <c r="IS799" s="65"/>
      <c r="IT799" s="65"/>
      <c r="IU799" s="65"/>
      <c r="IV799" s="65"/>
    </row>
    <row r="800" spans="1:256" ht="16.5" customHeight="1">
      <c r="A800" s="2082"/>
      <c r="B800" s="2082"/>
      <c r="C800" s="2082"/>
      <c r="D800" s="2082"/>
      <c r="E800" s="2082"/>
      <c r="F800" s="2082"/>
      <c r="G800" s="2082"/>
      <c r="H800" s="2082"/>
      <c r="I800" s="2082"/>
      <c r="J800" s="2082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  <c r="GG800" s="65"/>
      <c r="GH800" s="65"/>
      <c r="GI800" s="65"/>
      <c r="GJ800" s="65"/>
      <c r="GK800" s="65"/>
      <c r="GL800" s="65"/>
      <c r="GM800" s="65"/>
      <c r="GN800" s="65"/>
      <c r="GO800" s="65"/>
      <c r="GP800" s="65"/>
      <c r="GQ800" s="65"/>
      <c r="GR800" s="65"/>
      <c r="GS800" s="65"/>
      <c r="GT800" s="65"/>
      <c r="GU800" s="65"/>
      <c r="GV800" s="65"/>
      <c r="GW800" s="65"/>
      <c r="GX800" s="65"/>
      <c r="GY800" s="65"/>
      <c r="GZ800" s="65"/>
      <c r="HA800" s="65"/>
      <c r="HB800" s="65"/>
      <c r="HC800" s="65"/>
      <c r="HD800" s="65"/>
      <c r="HE800" s="65"/>
      <c r="HF800" s="65"/>
      <c r="HG800" s="65"/>
      <c r="HH800" s="65"/>
      <c r="HI800" s="65"/>
      <c r="HJ800" s="65"/>
      <c r="HK800" s="65"/>
      <c r="HL800" s="65"/>
      <c r="HM800" s="65"/>
      <c r="HN800" s="65"/>
      <c r="HO800" s="65"/>
      <c r="HP800" s="65"/>
      <c r="HQ800" s="65"/>
      <c r="HR800" s="65"/>
      <c r="HS800" s="65"/>
      <c r="HT800" s="65"/>
      <c r="HU800" s="65"/>
      <c r="HV800" s="65"/>
      <c r="HW800" s="65"/>
      <c r="HX800" s="65"/>
      <c r="HY800" s="65"/>
      <c r="HZ800" s="65"/>
      <c r="IA800" s="65"/>
      <c r="IB800" s="65"/>
      <c r="IC800" s="65"/>
      <c r="ID800" s="65"/>
      <c r="IE800" s="65"/>
      <c r="IF800" s="65"/>
      <c r="IG800" s="65"/>
      <c r="IH800" s="65"/>
      <c r="II800" s="65"/>
      <c r="IJ800" s="65"/>
      <c r="IK800" s="65"/>
      <c r="IL800" s="65"/>
      <c r="IM800" s="65"/>
      <c r="IN800" s="65"/>
      <c r="IO800" s="65"/>
      <c r="IP800" s="65"/>
      <c r="IQ800" s="65"/>
      <c r="IR800" s="65"/>
      <c r="IS800" s="65"/>
      <c r="IT800" s="65"/>
      <c r="IU800" s="65"/>
      <c r="IV800" s="65"/>
    </row>
    <row r="801" spans="1:256" ht="16.5" customHeight="1">
      <c r="A801" s="2082"/>
      <c r="B801" s="2082"/>
      <c r="C801" s="2082"/>
      <c r="D801" s="2082"/>
      <c r="E801" s="2082"/>
      <c r="F801" s="2082"/>
      <c r="G801" s="2082"/>
      <c r="H801" s="2082"/>
      <c r="I801" s="2082"/>
      <c r="J801" s="2082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  <c r="BX801" s="34"/>
      <c r="BY801" s="34"/>
      <c r="BZ801" s="34"/>
      <c r="CA801" s="34"/>
      <c r="CB801" s="34"/>
      <c r="CC801" s="34"/>
      <c r="CD801" s="34"/>
      <c r="CE801" s="34"/>
      <c r="CF801" s="34"/>
      <c r="CG801" s="34"/>
      <c r="CH801" s="34"/>
      <c r="CI801" s="34"/>
      <c r="CJ801" s="34"/>
      <c r="CK801" s="34"/>
      <c r="CL801" s="34"/>
      <c r="CM801" s="34"/>
      <c r="CN801" s="34"/>
      <c r="CO801" s="34"/>
      <c r="CP801" s="34"/>
      <c r="CQ801" s="34"/>
      <c r="CR801" s="34"/>
      <c r="CS801" s="34"/>
      <c r="CT801" s="34"/>
      <c r="CU801" s="34"/>
      <c r="CV801" s="34"/>
      <c r="CW801" s="34"/>
      <c r="CX801" s="34"/>
      <c r="CY801" s="34"/>
      <c r="CZ801" s="34"/>
      <c r="DA801" s="34"/>
      <c r="DB801" s="34"/>
      <c r="DC801" s="34"/>
      <c r="DD801" s="34"/>
      <c r="DE801" s="34"/>
      <c r="DF801" s="34"/>
      <c r="DG801" s="34"/>
      <c r="DH801" s="34"/>
      <c r="DI801" s="34"/>
      <c r="DJ801" s="34"/>
      <c r="DK801" s="34"/>
      <c r="DL801" s="34"/>
      <c r="DM801" s="34"/>
      <c r="DN801" s="34"/>
      <c r="DO801" s="34"/>
      <c r="DP801" s="34"/>
      <c r="DQ801" s="34"/>
      <c r="DR801" s="34"/>
      <c r="DS801" s="34"/>
      <c r="DT801" s="34"/>
      <c r="DU801" s="34"/>
      <c r="DV801" s="34"/>
      <c r="DW801" s="34"/>
      <c r="DX801" s="34"/>
      <c r="DY801" s="34"/>
      <c r="DZ801" s="34"/>
      <c r="EA801" s="34"/>
      <c r="EB801" s="34"/>
      <c r="EC801" s="34"/>
      <c r="ED801" s="34"/>
      <c r="EE801" s="34"/>
      <c r="EF801" s="34"/>
      <c r="EG801" s="34"/>
      <c r="EH801" s="34"/>
      <c r="EI801" s="34"/>
      <c r="EJ801" s="34"/>
      <c r="EK801" s="34"/>
      <c r="EL801" s="34"/>
      <c r="EM801" s="34"/>
      <c r="EN801" s="34"/>
      <c r="EO801" s="34"/>
      <c r="EP801" s="34"/>
      <c r="EQ801" s="34"/>
      <c r="ER801" s="34"/>
      <c r="ES801" s="34"/>
      <c r="ET801" s="34"/>
      <c r="EU801" s="34"/>
      <c r="EV801" s="34"/>
      <c r="EW801" s="34"/>
      <c r="EX801" s="34"/>
      <c r="EY801" s="34"/>
      <c r="EZ801" s="34"/>
      <c r="FA801" s="34"/>
      <c r="FB801" s="34"/>
      <c r="FC801" s="34"/>
      <c r="FD801" s="34"/>
      <c r="FE801" s="34"/>
      <c r="FF801" s="34"/>
      <c r="FG801" s="34"/>
      <c r="FH801" s="34"/>
      <c r="FI801" s="34"/>
      <c r="FJ801" s="34"/>
      <c r="FK801" s="34"/>
      <c r="FL801" s="34"/>
      <c r="FM801" s="34"/>
      <c r="FN801" s="34"/>
      <c r="FO801" s="34"/>
      <c r="FP801" s="34"/>
      <c r="FQ801" s="34"/>
      <c r="FR801" s="34"/>
      <c r="FS801" s="34"/>
      <c r="FT801" s="34"/>
      <c r="FU801" s="34"/>
      <c r="FV801" s="34"/>
      <c r="FW801" s="34"/>
      <c r="FX801" s="34"/>
      <c r="FY801" s="34"/>
      <c r="FZ801" s="34"/>
      <c r="GA801" s="34"/>
      <c r="GB801" s="34"/>
      <c r="GC801" s="34"/>
      <c r="GD801" s="34"/>
      <c r="GE801" s="34"/>
      <c r="GF801" s="34"/>
      <c r="GG801" s="34"/>
      <c r="GH801" s="34"/>
      <c r="GI801" s="34"/>
      <c r="GJ801" s="34"/>
      <c r="GK801" s="34"/>
      <c r="GL801" s="34"/>
      <c r="GM801" s="34"/>
      <c r="GN801" s="34"/>
      <c r="GO801" s="34"/>
      <c r="GP801" s="34"/>
      <c r="GQ801" s="34"/>
      <c r="GR801" s="34"/>
      <c r="GS801" s="34"/>
      <c r="GT801" s="34"/>
      <c r="GU801" s="34"/>
      <c r="GV801" s="34"/>
      <c r="GW801" s="34"/>
      <c r="GX801" s="34"/>
      <c r="GY801" s="34"/>
      <c r="GZ801" s="34"/>
      <c r="HA801" s="34"/>
      <c r="HB801" s="34"/>
      <c r="HC801" s="34"/>
      <c r="HD801" s="34"/>
      <c r="HE801" s="34"/>
      <c r="HF801" s="34"/>
      <c r="HG801" s="34"/>
      <c r="HH801" s="34"/>
      <c r="HI801" s="34"/>
      <c r="HJ801" s="34"/>
      <c r="HK801" s="34"/>
      <c r="HL801" s="34"/>
      <c r="HM801" s="34"/>
      <c r="HN801" s="34"/>
      <c r="HO801" s="34"/>
      <c r="HP801" s="34"/>
      <c r="HQ801" s="34"/>
      <c r="HR801" s="34"/>
      <c r="HS801" s="34"/>
      <c r="HT801" s="34"/>
      <c r="HU801" s="34"/>
      <c r="HV801" s="34"/>
      <c r="HW801" s="34"/>
      <c r="HX801" s="34"/>
      <c r="HY801" s="34"/>
      <c r="HZ801" s="34"/>
      <c r="IA801" s="34"/>
      <c r="IB801" s="34"/>
      <c r="IC801" s="34"/>
      <c r="ID801" s="34"/>
      <c r="IE801" s="34"/>
      <c r="IF801" s="34"/>
      <c r="IG801" s="34"/>
      <c r="IH801" s="34"/>
      <c r="II801" s="34"/>
      <c r="IJ801" s="34"/>
      <c r="IK801" s="34"/>
      <c r="IL801" s="34"/>
      <c r="IM801" s="34"/>
      <c r="IN801" s="34"/>
      <c r="IO801" s="34"/>
      <c r="IP801" s="34"/>
      <c r="IQ801" s="34"/>
      <c r="IR801" s="34"/>
      <c r="IS801" s="34"/>
      <c r="IT801" s="34"/>
      <c r="IU801" s="34"/>
      <c r="IV801" s="34"/>
    </row>
    <row r="802" spans="1:256" ht="16.5" customHeight="1">
      <c r="A802" s="2082"/>
      <c r="B802" s="2082"/>
      <c r="C802" s="2082"/>
      <c r="D802" s="2082"/>
      <c r="E802" s="2082"/>
      <c r="F802" s="2082"/>
      <c r="G802" s="2082"/>
      <c r="H802" s="2082"/>
      <c r="I802" s="2082"/>
      <c r="J802" s="2082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ht="16.5" customHeight="1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customHeight="1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  <c r="HW805" s="65"/>
      <c r="HX805" s="65"/>
      <c r="HY805" s="65"/>
      <c r="HZ805" s="65"/>
      <c r="IA805" s="65"/>
      <c r="IB805" s="65"/>
      <c r="IC805" s="65"/>
      <c r="ID805" s="65"/>
      <c r="IE805" s="65"/>
      <c r="IF805" s="65"/>
      <c r="IG805" s="65"/>
      <c r="IH805" s="65"/>
      <c r="II805" s="65"/>
      <c r="IJ805" s="65"/>
      <c r="IK805" s="65"/>
      <c r="IL805" s="65"/>
      <c r="IM805" s="65"/>
      <c r="IN805" s="65"/>
      <c r="IO805" s="65"/>
      <c r="IP805" s="65"/>
      <c r="IQ805" s="65"/>
      <c r="IR805" s="65"/>
      <c r="IS805" s="65"/>
      <c r="IT805" s="65"/>
      <c r="IU805" s="65"/>
      <c r="IV805" s="65"/>
    </row>
    <row r="806" spans="1:256" ht="15.75" customHeight="1">
      <c r="A806" s="9" t="s">
        <v>820</v>
      </c>
      <c r="B806" s="498" t="s">
        <v>821</v>
      </c>
      <c r="C806" s="498"/>
      <c r="D806" s="498"/>
      <c r="E806" s="498"/>
      <c r="F806" s="498"/>
      <c r="G806" s="498"/>
      <c r="H806" s="498"/>
      <c r="I806" s="498"/>
      <c r="J806" s="498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customHeight="1" thickBot="1">
      <c r="A807" s="9"/>
      <c r="B807" s="152"/>
      <c r="C807" s="152"/>
      <c r="D807" s="152"/>
      <c r="E807" s="152"/>
      <c r="F807" s="152"/>
      <c r="G807" s="152"/>
      <c r="H807" s="152"/>
      <c r="I807" s="152"/>
      <c r="J807" s="152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65"/>
      <c r="BW807" s="65"/>
      <c r="BX807" s="65"/>
      <c r="BY807" s="65"/>
      <c r="BZ807" s="65"/>
      <c r="CA807" s="65"/>
      <c r="CB807" s="65"/>
      <c r="CC807" s="65"/>
      <c r="CD807" s="65"/>
      <c r="CE807" s="65"/>
      <c r="CF807" s="65"/>
      <c r="CG807" s="65"/>
      <c r="CH807" s="65"/>
      <c r="CI807" s="65"/>
      <c r="CJ807" s="65"/>
      <c r="CK807" s="65"/>
      <c r="CL807" s="65"/>
      <c r="CM807" s="65"/>
      <c r="CN807" s="65"/>
      <c r="CO807" s="65"/>
      <c r="CP807" s="65"/>
      <c r="CQ807" s="65"/>
      <c r="CR807" s="65"/>
      <c r="CS807" s="65"/>
      <c r="CT807" s="65"/>
      <c r="CU807" s="65"/>
      <c r="CV807" s="65"/>
      <c r="CW807" s="65"/>
      <c r="CX807" s="65"/>
      <c r="CY807" s="65"/>
      <c r="CZ807" s="65"/>
      <c r="DA807" s="65"/>
      <c r="DB807" s="65"/>
      <c r="DC807" s="65"/>
      <c r="DD807" s="65"/>
      <c r="DE807" s="65"/>
      <c r="DF807" s="65"/>
      <c r="DG807" s="65"/>
      <c r="DH807" s="65"/>
      <c r="DI807" s="65"/>
      <c r="DJ807" s="65"/>
      <c r="DK807" s="65"/>
      <c r="DL807" s="65"/>
      <c r="DM807" s="65"/>
      <c r="DN807" s="65"/>
      <c r="DO807" s="65"/>
      <c r="DP807" s="65"/>
      <c r="DQ807" s="65"/>
      <c r="DR807" s="65"/>
      <c r="DS807" s="65"/>
      <c r="DT807" s="65"/>
      <c r="DU807" s="65"/>
      <c r="DV807" s="65"/>
      <c r="DW807" s="65"/>
      <c r="DX807" s="65"/>
      <c r="DY807" s="65"/>
      <c r="DZ807" s="65"/>
      <c r="EA807" s="65"/>
      <c r="EB807" s="65"/>
      <c r="EC807" s="65"/>
      <c r="ED807" s="65"/>
      <c r="EE807" s="65"/>
      <c r="EF807" s="65"/>
      <c r="EG807" s="65"/>
      <c r="EH807" s="65"/>
      <c r="EI807" s="65"/>
      <c r="EJ807" s="65"/>
      <c r="EK807" s="65"/>
      <c r="EL807" s="65"/>
      <c r="EM807" s="65"/>
      <c r="EN807" s="65"/>
      <c r="EO807" s="65"/>
      <c r="EP807" s="65"/>
      <c r="EQ807" s="65"/>
      <c r="ER807" s="65"/>
      <c r="ES807" s="65"/>
      <c r="ET807" s="65"/>
      <c r="EU807" s="65"/>
      <c r="EV807" s="65"/>
      <c r="EW807" s="65"/>
      <c r="EX807" s="65"/>
      <c r="EY807" s="65"/>
      <c r="EZ807" s="65"/>
      <c r="FA807" s="65"/>
      <c r="FB807" s="65"/>
      <c r="FC807" s="65"/>
      <c r="FD807" s="65"/>
      <c r="FE807" s="65"/>
      <c r="FF807" s="65"/>
      <c r="FG807" s="65"/>
      <c r="FH807" s="65"/>
      <c r="FI807" s="65"/>
      <c r="FJ807" s="65"/>
      <c r="FK807" s="65"/>
      <c r="FL807" s="65"/>
      <c r="FM807" s="65"/>
      <c r="FN807" s="65"/>
      <c r="FO807" s="65"/>
      <c r="FP807" s="65"/>
      <c r="FQ807" s="65"/>
      <c r="FR807" s="65"/>
      <c r="FS807" s="65"/>
      <c r="FT807" s="65"/>
      <c r="FU807" s="65"/>
      <c r="FV807" s="65"/>
      <c r="FW807" s="65"/>
      <c r="FX807" s="65"/>
      <c r="FY807" s="65"/>
      <c r="FZ807" s="65"/>
      <c r="GA807" s="65"/>
      <c r="GB807" s="65"/>
      <c r="GC807" s="65"/>
      <c r="GD807" s="65"/>
      <c r="GE807" s="65"/>
      <c r="GF807" s="65"/>
      <c r="GG807" s="65"/>
      <c r="GH807" s="65"/>
      <c r="GI807" s="65"/>
      <c r="GJ807" s="65"/>
      <c r="GK807" s="65"/>
      <c r="GL807" s="65"/>
      <c r="GM807" s="65"/>
      <c r="GN807" s="65"/>
      <c r="GO807" s="65"/>
      <c r="GP807" s="65"/>
      <c r="GQ807" s="65"/>
      <c r="GR807" s="65"/>
      <c r="GS807" s="65"/>
      <c r="GT807" s="65"/>
      <c r="GU807" s="65"/>
      <c r="GV807" s="65"/>
      <c r="GW807" s="65"/>
      <c r="GX807" s="65"/>
      <c r="GY807" s="65"/>
      <c r="GZ807" s="65"/>
      <c r="HA807" s="65"/>
      <c r="HB807" s="65"/>
      <c r="HC807" s="65"/>
      <c r="HD807" s="65"/>
      <c r="HE807" s="65"/>
      <c r="HF807" s="65"/>
      <c r="HG807" s="65"/>
      <c r="HH807" s="65"/>
      <c r="HI807" s="65"/>
      <c r="HJ807" s="65"/>
      <c r="HK807" s="65"/>
      <c r="HL807" s="65"/>
      <c r="HM807" s="65"/>
      <c r="HN807" s="65"/>
      <c r="HO807" s="65"/>
      <c r="HP807" s="65"/>
      <c r="HQ807" s="65"/>
      <c r="HR807" s="65"/>
      <c r="HS807" s="65"/>
      <c r="HT807" s="65"/>
      <c r="HU807" s="65"/>
      <c r="HV807" s="65"/>
      <c r="HW807" s="65"/>
      <c r="HX807" s="65"/>
      <c r="HY807" s="65"/>
      <c r="HZ807" s="65"/>
      <c r="IA807" s="65"/>
      <c r="IB807" s="65"/>
      <c r="IC807" s="65"/>
      <c r="ID807" s="65"/>
      <c r="IE807" s="65"/>
      <c r="IF807" s="65"/>
      <c r="IG807" s="65"/>
      <c r="IH807" s="65"/>
      <c r="II807" s="65"/>
      <c r="IJ807" s="65"/>
      <c r="IK807" s="65"/>
      <c r="IL807" s="65"/>
      <c r="IM807" s="65"/>
      <c r="IN807" s="65"/>
      <c r="IO807" s="65"/>
      <c r="IP807" s="65"/>
      <c r="IQ807" s="65"/>
      <c r="IR807" s="65"/>
      <c r="IS807" s="65"/>
      <c r="IT807" s="65"/>
      <c r="IU807" s="65"/>
      <c r="IV807" s="65"/>
    </row>
    <row r="808" spans="1:256" ht="23.25" customHeight="1" thickTop="1">
      <c r="A808" s="465" t="s">
        <v>15</v>
      </c>
      <c r="B808" s="1465"/>
      <c r="C808" s="1462" t="s">
        <v>823</v>
      </c>
      <c r="D808" s="1461"/>
      <c r="E808" s="1375" t="s">
        <v>202</v>
      </c>
      <c r="F808" s="1461"/>
      <c r="G808" s="1452" t="s">
        <v>772</v>
      </c>
      <c r="H808" s="1453"/>
      <c r="I808" s="1375" t="s">
        <v>237</v>
      </c>
      <c r="J808" s="1376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  <c r="EB808" s="34"/>
      <c r="EC808" s="34"/>
      <c r="ED808" s="34"/>
      <c r="EE808" s="34"/>
      <c r="EF808" s="34"/>
      <c r="EG808" s="34"/>
      <c r="EH808" s="34"/>
      <c r="EI808" s="34"/>
      <c r="EJ808" s="34"/>
      <c r="EK808" s="34"/>
      <c r="EL808" s="34"/>
      <c r="EM808" s="34"/>
      <c r="EN808" s="34"/>
      <c r="EO808" s="34"/>
      <c r="EP808" s="34"/>
      <c r="EQ808" s="34"/>
      <c r="ER808" s="34"/>
      <c r="ES808" s="34"/>
      <c r="ET808" s="34"/>
      <c r="EU808" s="34"/>
      <c r="EV808" s="34"/>
      <c r="EW808" s="34"/>
      <c r="EX808" s="34"/>
      <c r="EY808" s="34"/>
      <c r="EZ808" s="34"/>
      <c r="FA808" s="34"/>
      <c r="FB808" s="34"/>
      <c r="FC808" s="34"/>
      <c r="FD808" s="34"/>
      <c r="FE808" s="34"/>
      <c r="FF808" s="34"/>
      <c r="FG808" s="34"/>
      <c r="FH808" s="34"/>
      <c r="FI808" s="34"/>
      <c r="FJ808" s="34"/>
      <c r="FK808" s="34"/>
      <c r="FL808" s="34"/>
      <c r="FM808" s="34"/>
      <c r="FN808" s="34"/>
      <c r="FO808" s="34"/>
      <c r="FP808" s="34"/>
      <c r="FQ808" s="34"/>
      <c r="FR808" s="34"/>
      <c r="FS808" s="34"/>
      <c r="FT808" s="34"/>
      <c r="FU808" s="34"/>
      <c r="FV808" s="34"/>
      <c r="FW808" s="34"/>
      <c r="FX808" s="34"/>
      <c r="FY808" s="34"/>
      <c r="FZ808" s="34"/>
      <c r="GA808" s="34"/>
      <c r="GB808" s="34"/>
      <c r="GC808" s="34"/>
      <c r="GD808" s="34"/>
      <c r="GE808" s="34"/>
      <c r="GF808" s="34"/>
      <c r="GG808" s="34"/>
      <c r="GH808" s="34"/>
      <c r="GI808" s="34"/>
      <c r="GJ808" s="34"/>
      <c r="GK808" s="34"/>
      <c r="GL808" s="34"/>
      <c r="GM808" s="34"/>
      <c r="GN808" s="34"/>
      <c r="GO808" s="34"/>
      <c r="GP808" s="34"/>
      <c r="GQ808" s="34"/>
      <c r="GR808" s="34"/>
      <c r="GS808" s="34"/>
      <c r="GT808" s="34"/>
      <c r="GU808" s="34"/>
      <c r="GV808" s="34"/>
      <c r="GW808" s="34"/>
      <c r="GX808" s="34"/>
      <c r="GY808" s="34"/>
      <c r="GZ808" s="34"/>
      <c r="HA808" s="34"/>
      <c r="HB808" s="34"/>
      <c r="HC808" s="34"/>
      <c r="HD808" s="34"/>
      <c r="HE808" s="34"/>
      <c r="HF808" s="34"/>
      <c r="HG808" s="34"/>
      <c r="HH808" s="34"/>
      <c r="HI808" s="34"/>
      <c r="HJ808" s="34"/>
      <c r="HK808" s="34"/>
      <c r="HL808" s="34"/>
      <c r="HM808" s="34"/>
      <c r="HN808" s="34"/>
      <c r="HO808" s="34"/>
      <c r="HP808" s="34"/>
      <c r="HQ808" s="34"/>
      <c r="HR808" s="34"/>
      <c r="HS808" s="34"/>
      <c r="HT808" s="34"/>
      <c r="HU808" s="34"/>
      <c r="HV808" s="34"/>
      <c r="HW808" s="34"/>
      <c r="HX808" s="34"/>
      <c r="HY808" s="34"/>
      <c r="HZ808" s="34"/>
      <c r="IA808" s="34"/>
      <c r="IB808" s="34"/>
      <c r="IC808" s="34"/>
      <c r="ID808" s="34"/>
      <c r="IE808" s="34"/>
      <c r="IF808" s="34"/>
      <c r="IG808" s="34"/>
      <c r="IH808" s="34"/>
      <c r="II808" s="34"/>
      <c r="IJ808" s="34"/>
      <c r="IK808" s="34"/>
      <c r="IL808" s="34"/>
      <c r="IM808" s="34"/>
      <c r="IN808" s="34"/>
      <c r="IO808" s="34"/>
      <c r="IP808" s="34"/>
      <c r="IQ808" s="34"/>
      <c r="IR808" s="34"/>
      <c r="IS808" s="34"/>
      <c r="IT808" s="34"/>
      <c r="IU808" s="34"/>
      <c r="IV808" s="34"/>
    </row>
    <row r="809" spans="1:256" ht="37.5" customHeight="1">
      <c r="A809" s="466"/>
      <c r="B809" s="1466"/>
      <c r="C809" s="646"/>
      <c r="D809" s="1463"/>
      <c r="E809" s="1377"/>
      <c r="F809" s="747"/>
      <c r="G809" s="154" t="s">
        <v>802</v>
      </c>
      <c r="H809" s="153" t="s">
        <v>822</v>
      </c>
      <c r="I809" s="1377"/>
      <c r="J809" s="1378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6.5" customHeight="1" thickBot="1">
      <c r="A810" s="939" t="s">
        <v>112</v>
      </c>
      <c r="B810" s="1460"/>
      <c r="C810" s="1464" t="s">
        <v>113</v>
      </c>
      <c r="D810" s="1372"/>
      <c r="E810" s="1566" t="s">
        <v>114</v>
      </c>
      <c r="F810" s="1464"/>
      <c r="G810" s="169" t="s">
        <v>115</v>
      </c>
      <c r="H810" s="103" t="s">
        <v>116</v>
      </c>
      <c r="I810" s="1566" t="s">
        <v>117</v>
      </c>
      <c r="J810" s="1567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30.75" customHeight="1" thickTop="1">
      <c r="A811" s="941" t="s">
        <v>233</v>
      </c>
      <c r="B811" s="1507"/>
      <c r="C811" s="1640"/>
      <c r="D811" s="2064"/>
      <c r="E811" s="2071"/>
      <c r="F811" s="2072"/>
      <c r="G811" s="173"/>
      <c r="H811" s="170"/>
      <c r="I811" s="499" t="str">
        <f>IF(C811+E811-G811-H811=0,"",C811+E811-G811-H811)</f>
        <v/>
      </c>
      <c r="J811" s="500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  <c r="EB811" s="34"/>
      <c r="EC811" s="34"/>
      <c r="ED811" s="34"/>
      <c r="EE811" s="34"/>
      <c r="EF811" s="34"/>
      <c r="EG811" s="34"/>
      <c r="EH811" s="34"/>
      <c r="EI811" s="34"/>
      <c r="EJ811" s="34"/>
      <c r="EK811" s="34"/>
      <c r="EL811" s="34"/>
      <c r="EM811" s="34"/>
      <c r="EN811" s="34"/>
      <c r="EO811" s="34"/>
      <c r="EP811" s="34"/>
      <c r="EQ811" s="34"/>
      <c r="ER811" s="34"/>
      <c r="ES811" s="34"/>
      <c r="ET811" s="34"/>
      <c r="EU811" s="34"/>
      <c r="EV811" s="34"/>
      <c r="EW811" s="34"/>
      <c r="EX811" s="34"/>
      <c r="EY811" s="34"/>
      <c r="EZ811" s="34"/>
      <c r="FA811" s="34"/>
      <c r="FB811" s="34"/>
      <c r="FC811" s="34"/>
      <c r="FD811" s="34"/>
      <c r="FE811" s="34"/>
      <c r="FF811" s="34"/>
      <c r="FG811" s="34"/>
      <c r="FH811" s="34"/>
      <c r="FI811" s="34"/>
      <c r="FJ811" s="34"/>
      <c r="FK811" s="34"/>
      <c r="FL811" s="34"/>
      <c r="FM811" s="34"/>
      <c r="FN811" s="34"/>
      <c r="FO811" s="34"/>
      <c r="FP811" s="34"/>
      <c r="FQ811" s="34"/>
      <c r="FR811" s="34"/>
      <c r="FS811" s="34"/>
      <c r="FT811" s="34"/>
      <c r="FU811" s="34"/>
      <c r="FV811" s="34"/>
      <c r="FW811" s="34"/>
      <c r="FX811" s="34"/>
      <c r="FY811" s="34"/>
      <c r="FZ811" s="34"/>
      <c r="GA811" s="34"/>
      <c r="GB811" s="34"/>
      <c r="GC811" s="34"/>
      <c r="GD811" s="34"/>
      <c r="GE811" s="34"/>
      <c r="GF811" s="34"/>
      <c r="GG811" s="34"/>
      <c r="GH811" s="34"/>
      <c r="GI811" s="34"/>
      <c r="GJ811" s="34"/>
      <c r="GK811" s="34"/>
      <c r="GL811" s="34"/>
      <c r="GM811" s="34"/>
      <c r="GN811" s="34"/>
      <c r="GO811" s="34"/>
      <c r="GP811" s="34"/>
      <c r="GQ811" s="34"/>
      <c r="GR811" s="34"/>
      <c r="GS811" s="34"/>
      <c r="GT811" s="34"/>
      <c r="GU811" s="34"/>
      <c r="GV811" s="34"/>
      <c r="GW811" s="34"/>
      <c r="GX811" s="34"/>
      <c r="GY811" s="34"/>
      <c r="GZ811" s="34"/>
      <c r="HA811" s="34"/>
      <c r="HB811" s="34"/>
      <c r="HC811" s="34"/>
      <c r="HD811" s="34"/>
      <c r="HE811" s="34"/>
      <c r="HF811" s="34"/>
      <c r="HG811" s="34"/>
      <c r="HH811" s="34"/>
      <c r="HI811" s="34"/>
      <c r="HJ811" s="34"/>
      <c r="HK811" s="34"/>
      <c r="HL811" s="34"/>
      <c r="HM811" s="34"/>
      <c r="HN811" s="34"/>
      <c r="HO811" s="34"/>
      <c r="HP811" s="34"/>
      <c r="HQ811" s="34"/>
      <c r="HR811" s="34"/>
      <c r="HS811" s="34"/>
      <c r="HT811" s="34"/>
      <c r="HU811" s="34"/>
      <c r="HV811" s="34"/>
      <c r="HW811" s="34"/>
      <c r="HX811" s="34"/>
      <c r="HY811" s="34"/>
      <c r="HZ811" s="34"/>
      <c r="IA811" s="34"/>
      <c r="IB811" s="34"/>
      <c r="IC811" s="34"/>
      <c r="ID811" s="34"/>
      <c r="IE811" s="34"/>
      <c r="IF811" s="34"/>
      <c r="IG811" s="34"/>
      <c r="IH811" s="34"/>
      <c r="II811" s="34"/>
      <c r="IJ811" s="34"/>
      <c r="IK811" s="34"/>
      <c r="IL811" s="34"/>
      <c r="IM811" s="34"/>
      <c r="IN811" s="34"/>
      <c r="IO811" s="34"/>
      <c r="IP811" s="34"/>
      <c r="IQ811" s="34"/>
      <c r="IR811" s="34"/>
      <c r="IS811" s="34"/>
      <c r="IT811" s="34"/>
      <c r="IU811" s="34"/>
      <c r="IV811" s="34"/>
    </row>
    <row r="812" spans="1:256" ht="43.5" customHeight="1" thickBot="1">
      <c r="A812" s="1634" t="s">
        <v>238</v>
      </c>
      <c r="B812" s="2073"/>
      <c r="C812" s="1664"/>
      <c r="D812" s="2079"/>
      <c r="E812" s="1456"/>
      <c r="F812" s="1457"/>
      <c r="G812" s="174"/>
      <c r="H812" s="171"/>
      <c r="I812" s="2075" t="str">
        <f>IF(C812+E812-G812-H812=0,"",C812+E812-G812-H812)</f>
        <v/>
      </c>
      <c r="J812" s="2076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4.5" customHeight="1" thickBot="1">
      <c r="A813" s="501" t="s">
        <v>239</v>
      </c>
      <c r="B813" s="502"/>
      <c r="C813" s="2080" t="str">
        <f>IF(SUM(C811:D812)=0,"",SUM(C811:D812))</f>
        <v/>
      </c>
      <c r="D813" s="2081"/>
      <c r="E813" s="1458" t="str">
        <f>IF(SUM(E811:F812)=0,"",SUM(E811:F812))</f>
        <v/>
      </c>
      <c r="F813" s="1459"/>
      <c r="G813" s="178" t="str">
        <f>IF(SUM(G811:G812)=0,"",SUM(G811:G812))</f>
        <v/>
      </c>
      <c r="H813" s="179" t="str">
        <f>IF(SUM(H811:H812)=0,"",SUM(H811:H812))</f>
        <v/>
      </c>
      <c r="I813" s="2077" t="str">
        <f>IF(IF(I811="",0,I811)+IF(I812="",0,I812)=0,"",IF(I811="",0,I811)+IF(I812="",0,I812))</f>
        <v/>
      </c>
      <c r="J813" s="2078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  <c r="BX813" s="34"/>
      <c r="BY813" s="34"/>
      <c r="BZ813" s="34"/>
      <c r="CA813" s="34"/>
      <c r="CB813" s="34"/>
      <c r="CC813" s="34"/>
      <c r="CD813" s="34"/>
      <c r="CE813" s="34"/>
      <c r="CF813" s="34"/>
      <c r="CG813" s="34"/>
      <c r="CH813" s="34"/>
      <c r="CI813" s="34"/>
      <c r="CJ813" s="34"/>
      <c r="CK813" s="34"/>
      <c r="CL813" s="34"/>
      <c r="CM813" s="34"/>
      <c r="CN813" s="34"/>
      <c r="CO813" s="34"/>
      <c r="CP813" s="34"/>
      <c r="CQ813" s="34"/>
      <c r="CR813" s="34"/>
      <c r="CS813" s="34"/>
      <c r="CT813" s="34"/>
      <c r="CU813" s="34"/>
      <c r="CV813" s="34"/>
      <c r="CW813" s="34"/>
      <c r="CX813" s="34"/>
      <c r="CY813" s="34"/>
      <c r="CZ813" s="34"/>
      <c r="DA813" s="34"/>
      <c r="DB813" s="34"/>
      <c r="DC813" s="34"/>
      <c r="DD813" s="34"/>
      <c r="DE813" s="34"/>
      <c r="DF813" s="34"/>
      <c r="DG813" s="34"/>
      <c r="DH813" s="34"/>
      <c r="DI813" s="34"/>
      <c r="DJ813" s="34"/>
      <c r="DK813" s="34"/>
      <c r="DL813" s="34"/>
      <c r="DM813" s="34"/>
      <c r="DN813" s="34"/>
      <c r="DO813" s="34"/>
      <c r="DP813" s="34"/>
      <c r="DQ813" s="34"/>
      <c r="DR813" s="34"/>
      <c r="DS813" s="34"/>
      <c r="DT813" s="34"/>
      <c r="DU813" s="34"/>
      <c r="DV813" s="34"/>
      <c r="DW813" s="34"/>
      <c r="DX813" s="34"/>
      <c r="DY813" s="34"/>
      <c r="DZ813" s="34"/>
      <c r="EA813" s="34"/>
      <c r="EB813" s="34"/>
      <c r="EC813" s="34"/>
      <c r="ED813" s="34"/>
      <c r="EE813" s="34"/>
      <c r="EF813" s="34"/>
      <c r="EG813" s="34"/>
      <c r="EH813" s="34"/>
      <c r="EI813" s="34"/>
      <c r="EJ813" s="34"/>
      <c r="EK813" s="34"/>
      <c r="EL813" s="34"/>
      <c r="EM813" s="34"/>
      <c r="EN813" s="34"/>
      <c r="EO813" s="34"/>
      <c r="EP813" s="34"/>
      <c r="EQ813" s="34"/>
      <c r="ER813" s="34"/>
      <c r="ES813" s="34"/>
      <c r="ET813" s="34"/>
      <c r="EU813" s="34"/>
      <c r="EV813" s="34"/>
      <c r="EW813" s="34"/>
      <c r="EX813" s="34"/>
      <c r="EY813" s="34"/>
      <c r="EZ813" s="34"/>
      <c r="FA813" s="34"/>
      <c r="FB813" s="34"/>
      <c r="FC813" s="34"/>
      <c r="FD813" s="34"/>
      <c r="FE813" s="34"/>
      <c r="FF813" s="34"/>
      <c r="FG813" s="34"/>
      <c r="FH813" s="34"/>
      <c r="FI813" s="34"/>
      <c r="FJ813" s="34"/>
      <c r="FK813" s="34"/>
      <c r="FL813" s="34"/>
      <c r="FM813" s="34"/>
      <c r="FN813" s="34"/>
      <c r="FO813" s="34"/>
      <c r="FP813" s="34"/>
      <c r="FQ813" s="34"/>
      <c r="FR813" s="34"/>
      <c r="FS813" s="34"/>
      <c r="FT813" s="34"/>
      <c r="FU813" s="34"/>
      <c r="FV813" s="34"/>
      <c r="FW813" s="34"/>
      <c r="FX813" s="34"/>
      <c r="FY813" s="34"/>
      <c r="FZ813" s="34"/>
      <c r="GA813" s="34"/>
      <c r="GB813" s="34"/>
      <c r="GC813" s="34"/>
      <c r="GD813" s="34"/>
      <c r="GE813" s="34"/>
      <c r="GF813" s="34"/>
      <c r="GG813" s="34"/>
      <c r="GH813" s="34"/>
      <c r="GI813" s="34"/>
      <c r="GJ813" s="34"/>
      <c r="GK813" s="34"/>
      <c r="GL813" s="34"/>
      <c r="GM813" s="34"/>
      <c r="GN813" s="34"/>
      <c r="GO813" s="34"/>
      <c r="GP813" s="34"/>
      <c r="GQ813" s="34"/>
      <c r="GR813" s="34"/>
      <c r="GS813" s="34"/>
      <c r="GT813" s="34"/>
      <c r="GU813" s="34"/>
      <c r="GV813" s="34"/>
      <c r="GW813" s="34"/>
      <c r="GX813" s="34"/>
      <c r="GY813" s="34"/>
      <c r="GZ813" s="34"/>
      <c r="HA813" s="34"/>
      <c r="HB813" s="34"/>
      <c r="HC813" s="34"/>
      <c r="HD813" s="34"/>
      <c r="HE813" s="34"/>
      <c r="HF813" s="34"/>
      <c r="HG813" s="34"/>
      <c r="HH813" s="34"/>
      <c r="HI813" s="34"/>
      <c r="HJ813" s="34"/>
      <c r="HK813" s="34"/>
      <c r="HL813" s="34"/>
      <c r="HM813" s="34"/>
      <c r="HN813" s="34"/>
      <c r="HO813" s="34"/>
      <c r="HP813" s="34"/>
      <c r="HQ813" s="34"/>
      <c r="HR813" s="34"/>
      <c r="HS813" s="34"/>
      <c r="HT813" s="34"/>
      <c r="HU813" s="34"/>
      <c r="HV813" s="34"/>
      <c r="HW813" s="34"/>
      <c r="HX813" s="34"/>
      <c r="HY813" s="34"/>
      <c r="HZ813" s="34"/>
      <c r="IA813" s="34"/>
      <c r="IB813" s="34"/>
      <c r="IC813" s="34"/>
      <c r="ID813" s="34"/>
      <c r="IE813" s="34"/>
      <c r="IF813" s="34"/>
      <c r="IG813" s="34"/>
      <c r="IH813" s="34"/>
      <c r="II813" s="34"/>
      <c r="IJ813" s="34"/>
      <c r="IK813" s="34"/>
      <c r="IL813" s="34"/>
      <c r="IM813" s="34"/>
      <c r="IN813" s="34"/>
      <c r="IO813" s="34"/>
      <c r="IP813" s="34"/>
      <c r="IQ813" s="34"/>
      <c r="IR813" s="34"/>
      <c r="IS813" s="34"/>
      <c r="IT813" s="34"/>
      <c r="IU813" s="34"/>
      <c r="IV813" s="34"/>
    </row>
    <row r="814" spans="1:256" ht="16.5" customHeight="1" thickTop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16.5" customHeight="1">
      <c r="A815" s="454" t="s">
        <v>824</v>
      </c>
      <c r="B815" s="454"/>
      <c r="C815" s="454"/>
      <c r="D815" s="454"/>
      <c r="E815" s="454"/>
      <c r="F815" s="454"/>
      <c r="G815" s="454"/>
      <c r="H815" s="454"/>
      <c r="I815" s="454"/>
      <c r="J815" s="454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  <c r="HW815" s="65"/>
      <c r="HX815" s="65"/>
      <c r="HY815" s="65"/>
      <c r="HZ815" s="65"/>
      <c r="IA815" s="65"/>
      <c r="IB815" s="65"/>
      <c r="IC815" s="65"/>
      <c r="ID815" s="65"/>
      <c r="IE815" s="65"/>
      <c r="IF815" s="65"/>
      <c r="IG815" s="65"/>
      <c r="IH815" s="65"/>
      <c r="II815" s="65"/>
      <c r="IJ815" s="65"/>
      <c r="IK815" s="65"/>
      <c r="IL815" s="65"/>
      <c r="IM815" s="65"/>
      <c r="IN815" s="65"/>
      <c r="IO815" s="65"/>
      <c r="IP815" s="65"/>
      <c r="IQ815" s="65"/>
      <c r="IR815" s="65"/>
      <c r="IS815" s="65"/>
      <c r="IT815" s="65"/>
      <c r="IU815" s="65"/>
      <c r="IV815" s="65"/>
    </row>
    <row r="816" spans="1:256" ht="16.5" customHeight="1">
      <c r="A816" s="455"/>
      <c r="B816" s="455"/>
      <c r="C816" s="455"/>
      <c r="D816" s="455"/>
      <c r="E816" s="455"/>
      <c r="F816" s="455"/>
      <c r="G816" s="455"/>
      <c r="H816" s="455"/>
      <c r="I816" s="455"/>
      <c r="J816" s="455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16.5" customHeight="1">
      <c r="A817" s="455"/>
      <c r="B817" s="455"/>
      <c r="C817" s="455"/>
      <c r="D817" s="455"/>
      <c r="E817" s="455"/>
      <c r="F817" s="455"/>
      <c r="G817" s="455"/>
      <c r="H817" s="455"/>
      <c r="I817" s="455"/>
      <c r="J817" s="455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customHeight="1">
      <c r="A818" s="455"/>
      <c r="B818" s="455"/>
      <c r="C818" s="455"/>
      <c r="D818" s="455"/>
      <c r="E818" s="455"/>
      <c r="F818" s="455"/>
      <c r="G818" s="455"/>
      <c r="H818" s="455"/>
      <c r="I818" s="455"/>
      <c r="J818" s="455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customHeight="1">
      <c r="A819" s="455"/>
      <c r="B819" s="455"/>
      <c r="C819" s="455"/>
      <c r="D819" s="455"/>
      <c r="E819" s="455"/>
      <c r="F819" s="455"/>
      <c r="G819" s="455"/>
      <c r="H819" s="455"/>
      <c r="I819" s="455"/>
      <c r="J819" s="455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ht="16.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5.75" customHeight="1">
      <c r="A821" s="9" t="s">
        <v>825</v>
      </c>
      <c r="B821" s="2074" t="s">
        <v>827</v>
      </c>
      <c r="C821" s="2074"/>
      <c r="D821" s="2074"/>
      <c r="E821" s="2074"/>
      <c r="F821" s="2074"/>
      <c r="G821" s="2074"/>
      <c r="H821" s="2074"/>
      <c r="I821" s="2074"/>
      <c r="J821" s="207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5.75" customHeight="1" thickBot="1">
      <c r="A822" s="165"/>
      <c r="B822" s="165"/>
      <c r="C822" s="165"/>
      <c r="D822" s="165"/>
      <c r="E822" s="165"/>
      <c r="F822" s="165"/>
      <c r="G822" s="165"/>
      <c r="H822" s="165"/>
      <c r="I822" s="165"/>
      <c r="J822" s="165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6"/>
      <c r="BN822" s="166"/>
      <c r="BO822" s="166"/>
      <c r="BP822" s="166"/>
      <c r="BQ822" s="166"/>
      <c r="BR822" s="166"/>
      <c r="BS822" s="166"/>
      <c r="BT822" s="166"/>
      <c r="BU822" s="166"/>
      <c r="BV822" s="166"/>
      <c r="BW822" s="166"/>
      <c r="BX822" s="166"/>
      <c r="BY822" s="166"/>
      <c r="BZ822" s="166"/>
      <c r="CA822" s="166"/>
      <c r="CB822" s="166"/>
      <c r="CC822" s="166"/>
      <c r="CD822" s="166"/>
      <c r="CE822" s="166"/>
      <c r="CF822" s="166"/>
      <c r="CG822" s="166"/>
      <c r="CH822" s="166"/>
      <c r="CI822" s="166"/>
      <c r="CJ822" s="166"/>
      <c r="CK822" s="166"/>
      <c r="CL822" s="166"/>
      <c r="CM822" s="166"/>
      <c r="CN822" s="166"/>
      <c r="CO822" s="166"/>
      <c r="CP822" s="166"/>
      <c r="CQ822" s="166"/>
      <c r="CR822" s="166"/>
      <c r="CS822" s="166"/>
      <c r="CT822" s="166"/>
      <c r="CU822" s="166"/>
      <c r="CV822" s="166"/>
      <c r="CW822" s="166"/>
      <c r="CX822" s="166"/>
      <c r="CY822" s="166"/>
      <c r="CZ822" s="166"/>
      <c r="DA822" s="166"/>
      <c r="DB822" s="166"/>
      <c r="DC822" s="166"/>
      <c r="DD822" s="166"/>
      <c r="DE822" s="166"/>
      <c r="DF822" s="166"/>
      <c r="DG822" s="166"/>
      <c r="DH822" s="166"/>
      <c r="DI822" s="166"/>
      <c r="DJ822" s="166"/>
      <c r="DK822" s="166"/>
      <c r="DL822" s="166"/>
      <c r="DM822" s="166"/>
      <c r="DN822" s="166"/>
      <c r="DO822" s="166"/>
      <c r="DP822" s="166"/>
      <c r="DQ822" s="166"/>
      <c r="DR822" s="166"/>
      <c r="DS822" s="166"/>
      <c r="DT822" s="166"/>
      <c r="DU822" s="166"/>
      <c r="DV822" s="166"/>
      <c r="DW822" s="166"/>
      <c r="DX822" s="166"/>
      <c r="DY822" s="166"/>
      <c r="DZ822" s="166"/>
      <c r="EA822" s="166"/>
      <c r="EB822" s="166"/>
      <c r="EC822" s="166"/>
      <c r="ED822" s="166"/>
      <c r="EE822" s="166"/>
      <c r="EF822" s="166"/>
      <c r="EG822" s="166"/>
      <c r="EH822" s="166"/>
      <c r="EI822" s="166"/>
      <c r="EJ822" s="166"/>
      <c r="EK822" s="166"/>
      <c r="EL822" s="166"/>
      <c r="EM822" s="166"/>
      <c r="EN822" s="166"/>
      <c r="EO822" s="166"/>
      <c r="EP822" s="166"/>
      <c r="EQ822" s="166"/>
      <c r="ER822" s="166"/>
      <c r="ES822" s="166"/>
      <c r="ET822" s="166"/>
      <c r="EU822" s="166"/>
      <c r="EV822" s="166"/>
      <c r="EW822" s="166"/>
      <c r="EX822" s="166"/>
      <c r="EY822" s="166"/>
      <c r="EZ822" s="166"/>
      <c r="FA822" s="166"/>
      <c r="FB822" s="166"/>
      <c r="FC822" s="166"/>
      <c r="FD822" s="166"/>
      <c r="FE822" s="166"/>
      <c r="FF822" s="166"/>
      <c r="FG822" s="166"/>
      <c r="FH822" s="166"/>
      <c r="FI822" s="166"/>
      <c r="FJ822" s="166"/>
      <c r="FK822" s="166"/>
      <c r="FL822" s="166"/>
      <c r="FM822" s="166"/>
      <c r="FN822" s="166"/>
      <c r="FO822" s="166"/>
      <c r="FP822" s="166"/>
      <c r="FQ822" s="166"/>
      <c r="FR822" s="166"/>
      <c r="FS822" s="166"/>
      <c r="FT822" s="166"/>
      <c r="FU822" s="166"/>
      <c r="FV822" s="166"/>
      <c r="FW822" s="166"/>
      <c r="FX822" s="166"/>
      <c r="FY822" s="166"/>
      <c r="FZ822" s="166"/>
      <c r="GA822" s="166"/>
      <c r="GB822" s="166"/>
      <c r="GC822" s="166"/>
      <c r="GD822" s="166"/>
      <c r="GE822" s="166"/>
      <c r="GF822" s="166"/>
      <c r="GG822" s="166"/>
      <c r="GH822" s="166"/>
      <c r="GI822" s="166"/>
      <c r="GJ822" s="166"/>
      <c r="GK822" s="166"/>
      <c r="GL822" s="166"/>
      <c r="GM822" s="166"/>
      <c r="GN822" s="166"/>
      <c r="GO822" s="166"/>
      <c r="GP822" s="166"/>
      <c r="GQ822" s="166"/>
      <c r="GR822" s="166"/>
      <c r="GS822" s="166"/>
      <c r="GT822" s="166"/>
      <c r="GU822" s="166"/>
      <c r="GV822" s="166"/>
      <c r="GW822" s="166"/>
      <c r="GX822" s="166"/>
      <c r="GY822" s="166"/>
      <c r="GZ822" s="166"/>
      <c r="HA822" s="166"/>
      <c r="HB822" s="166"/>
      <c r="HC822" s="166"/>
      <c r="HD822" s="166"/>
      <c r="HE822" s="166"/>
      <c r="HF822" s="166"/>
      <c r="HG822" s="166"/>
      <c r="HH822" s="166"/>
      <c r="HI822" s="166"/>
      <c r="HJ822" s="166"/>
      <c r="HK822" s="166"/>
      <c r="HL822" s="166"/>
      <c r="HM822" s="166"/>
      <c r="HN822" s="166"/>
      <c r="HO822" s="166"/>
      <c r="HP822" s="166"/>
      <c r="HQ822" s="166"/>
      <c r="HR822" s="166"/>
      <c r="HS822" s="166"/>
      <c r="HT822" s="166"/>
      <c r="HU822" s="166"/>
      <c r="HV822" s="166"/>
      <c r="HW822" s="166"/>
      <c r="HX822" s="166"/>
      <c r="HY822" s="166"/>
      <c r="HZ822" s="166"/>
      <c r="IA822" s="166"/>
      <c r="IB822" s="166"/>
      <c r="IC822" s="166"/>
      <c r="ID822" s="166"/>
      <c r="IE822" s="166"/>
      <c r="IF822" s="166"/>
      <c r="IG822" s="166"/>
      <c r="IH822" s="166"/>
      <c r="II822" s="166"/>
      <c r="IJ822" s="166"/>
      <c r="IK822" s="166"/>
      <c r="IL822" s="166"/>
      <c r="IM822" s="166"/>
      <c r="IN822" s="166"/>
      <c r="IO822" s="166"/>
      <c r="IP822" s="166"/>
      <c r="IQ822" s="166"/>
      <c r="IR822" s="166"/>
      <c r="IS822" s="166"/>
      <c r="IT822" s="166"/>
      <c r="IU822" s="166"/>
      <c r="IV822" s="166"/>
    </row>
    <row r="823" spans="1:256" ht="33" customHeight="1" thickTop="1" thickBot="1">
      <c r="A823" s="1055" t="s">
        <v>5</v>
      </c>
      <c r="B823" s="1056"/>
      <c r="C823" s="1056"/>
      <c r="D823" s="1056"/>
      <c r="E823" s="1056"/>
      <c r="F823" s="1056"/>
      <c r="G823" s="1084"/>
      <c r="H823" s="1080" t="s">
        <v>128</v>
      </c>
      <c r="I823" s="1081"/>
      <c r="J823" s="1082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customHeight="1" thickTop="1">
      <c r="A824" s="1385" t="s">
        <v>244</v>
      </c>
      <c r="B824" s="1386"/>
      <c r="C824" s="1386"/>
      <c r="D824" s="1386"/>
      <c r="E824" s="1386"/>
      <c r="F824" s="1386"/>
      <c r="G824" s="1387"/>
      <c r="H824" s="1388"/>
      <c r="I824" s="1389"/>
      <c r="J824" s="1390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6.5" customHeight="1" thickBot="1">
      <c r="A825" s="2094" t="s">
        <v>826</v>
      </c>
      <c r="B825" s="2095"/>
      <c r="C825" s="2095"/>
      <c r="D825" s="2095"/>
      <c r="E825" s="2095"/>
      <c r="F825" s="2095"/>
      <c r="G825" s="2096"/>
      <c r="H825" s="1099"/>
      <c r="I825" s="1097"/>
      <c r="J825" s="1100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6.5" customHeight="1" thickTop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  <c r="HW826" s="34"/>
      <c r="HX826" s="34"/>
      <c r="HY826" s="34"/>
      <c r="HZ826" s="34"/>
      <c r="IA826" s="34"/>
      <c r="IB826" s="34"/>
      <c r="IC826" s="34"/>
      <c r="ID826" s="34"/>
      <c r="IE826" s="34"/>
      <c r="IF826" s="34"/>
      <c r="IG826" s="34"/>
      <c r="IH826" s="34"/>
      <c r="II826" s="34"/>
      <c r="IJ826" s="34"/>
      <c r="IK826" s="34"/>
      <c r="IL826" s="34"/>
      <c r="IM826" s="34"/>
      <c r="IN826" s="34"/>
      <c r="IO826" s="34"/>
      <c r="IP826" s="34"/>
      <c r="IQ826" s="34"/>
      <c r="IR826" s="34"/>
      <c r="IS826" s="34"/>
      <c r="IT826" s="34"/>
      <c r="IU826" s="34"/>
      <c r="IV826" s="34"/>
    </row>
    <row r="827" spans="1:256" ht="16.5" customHeight="1">
      <c r="A827" s="454" t="s">
        <v>828</v>
      </c>
      <c r="B827" s="454"/>
      <c r="C827" s="454"/>
      <c r="D827" s="454"/>
      <c r="E827" s="454"/>
      <c r="F827" s="454"/>
      <c r="G827" s="454"/>
      <c r="H827" s="454"/>
      <c r="I827" s="454"/>
      <c r="J827" s="454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66"/>
      <c r="BN827" s="166"/>
      <c r="BO827" s="166"/>
      <c r="BP827" s="166"/>
      <c r="BQ827" s="166"/>
      <c r="BR827" s="166"/>
      <c r="BS827" s="166"/>
      <c r="BT827" s="166"/>
      <c r="BU827" s="166"/>
      <c r="BV827" s="166"/>
      <c r="BW827" s="166"/>
      <c r="BX827" s="166"/>
      <c r="BY827" s="166"/>
      <c r="BZ827" s="166"/>
      <c r="CA827" s="166"/>
      <c r="CB827" s="166"/>
      <c r="CC827" s="166"/>
      <c r="CD827" s="166"/>
      <c r="CE827" s="166"/>
      <c r="CF827" s="166"/>
      <c r="CG827" s="166"/>
      <c r="CH827" s="166"/>
      <c r="CI827" s="166"/>
      <c r="CJ827" s="166"/>
      <c r="CK827" s="166"/>
      <c r="CL827" s="166"/>
      <c r="CM827" s="166"/>
      <c r="CN827" s="166"/>
      <c r="CO827" s="166"/>
      <c r="CP827" s="166"/>
      <c r="CQ827" s="166"/>
      <c r="CR827" s="166"/>
      <c r="CS827" s="166"/>
      <c r="CT827" s="166"/>
      <c r="CU827" s="166"/>
      <c r="CV827" s="166"/>
      <c r="CW827" s="166"/>
      <c r="CX827" s="166"/>
      <c r="CY827" s="166"/>
      <c r="CZ827" s="166"/>
      <c r="DA827" s="166"/>
      <c r="DB827" s="166"/>
      <c r="DC827" s="166"/>
      <c r="DD827" s="166"/>
      <c r="DE827" s="166"/>
      <c r="DF827" s="166"/>
      <c r="DG827" s="166"/>
      <c r="DH827" s="166"/>
      <c r="DI827" s="166"/>
      <c r="DJ827" s="166"/>
      <c r="DK827" s="166"/>
      <c r="DL827" s="166"/>
      <c r="DM827" s="166"/>
      <c r="DN827" s="166"/>
      <c r="DO827" s="166"/>
      <c r="DP827" s="166"/>
      <c r="DQ827" s="166"/>
      <c r="DR827" s="166"/>
      <c r="DS827" s="166"/>
      <c r="DT827" s="166"/>
      <c r="DU827" s="166"/>
      <c r="DV827" s="166"/>
      <c r="DW827" s="166"/>
      <c r="DX827" s="166"/>
      <c r="DY827" s="166"/>
      <c r="DZ827" s="166"/>
      <c r="EA827" s="166"/>
      <c r="EB827" s="166"/>
      <c r="EC827" s="166"/>
      <c r="ED827" s="166"/>
      <c r="EE827" s="166"/>
      <c r="EF827" s="166"/>
      <c r="EG827" s="166"/>
      <c r="EH827" s="166"/>
      <c r="EI827" s="166"/>
      <c r="EJ827" s="166"/>
      <c r="EK827" s="166"/>
      <c r="EL827" s="166"/>
      <c r="EM827" s="166"/>
      <c r="EN827" s="166"/>
      <c r="EO827" s="166"/>
      <c r="EP827" s="166"/>
      <c r="EQ827" s="166"/>
      <c r="ER827" s="166"/>
      <c r="ES827" s="166"/>
      <c r="ET827" s="166"/>
      <c r="EU827" s="166"/>
      <c r="EV827" s="166"/>
      <c r="EW827" s="166"/>
      <c r="EX827" s="166"/>
      <c r="EY827" s="166"/>
      <c r="EZ827" s="166"/>
      <c r="FA827" s="166"/>
      <c r="FB827" s="166"/>
      <c r="FC827" s="166"/>
      <c r="FD827" s="166"/>
      <c r="FE827" s="166"/>
      <c r="FF827" s="166"/>
      <c r="FG827" s="166"/>
      <c r="FH827" s="166"/>
      <c r="FI827" s="166"/>
      <c r="FJ827" s="166"/>
      <c r="FK827" s="166"/>
      <c r="FL827" s="166"/>
      <c r="FM827" s="166"/>
      <c r="FN827" s="166"/>
      <c r="FO827" s="166"/>
      <c r="FP827" s="166"/>
      <c r="FQ827" s="166"/>
      <c r="FR827" s="166"/>
      <c r="FS827" s="166"/>
      <c r="FT827" s="166"/>
      <c r="FU827" s="166"/>
      <c r="FV827" s="166"/>
      <c r="FW827" s="166"/>
      <c r="FX827" s="166"/>
      <c r="FY827" s="166"/>
      <c r="FZ827" s="166"/>
      <c r="GA827" s="166"/>
      <c r="GB827" s="166"/>
      <c r="GC827" s="166"/>
      <c r="GD827" s="166"/>
      <c r="GE827" s="166"/>
      <c r="GF827" s="166"/>
      <c r="GG827" s="166"/>
      <c r="GH827" s="166"/>
      <c r="GI827" s="166"/>
      <c r="GJ827" s="166"/>
      <c r="GK827" s="166"/>
      <c r="GL827" s="166"/>
      <c r="GM827" s="166"/>
      <c r="GN827" s="166"/>
      <c r="GO827" s="166"/>
      <c r="GP827" s="166"/>
      <c r="GQ827" s="166"/>
      <c r="GR827" s="166"/>
      <c r="GS827" s="166"/>
      <c r="GT827" s="166"/>
      <c r="GU827" s="166"/>
      <c r="GV827" s="166"/>
      <c r="GW827" s="166"/>
      <c r="GX827" s="166"/>
      <c r="GY827" s="166"/>
      <c r="GZ827" s="166"/>
      <c r="HA827" s="166"/>
      <c r="HB827" s="166"/>
      <c r="HC827" s="166"/>
      <c r="HD827" s="166"/>
      <c r="HE827" s="166"/>
      <c r="HF827" s="166"/>
      <c r="HG827" s="166"/>
      <c r="HH827" s="166"/>
      <c r="HI827" s="166"/>
      <c r="HJ827" s="166"/>
      <c r="HK827" s="166"/>
      <c r="HL827" s="166"/>
      <c r="HM827" s="166"/>
      <c r="HN827" s="166"/>
      <c r="HO827" s="166"/>
      <c r="HP827" s="166"/>
      <c r="HQ827" s="166"/>
      <c r="HR827" s="166"/>
      <c r="HS827" s="166"/>
      <c r="HT827" s="166"/>
      <c r="HU827" s="166"/>
      <c r="HV827" s="166"/>
      <c r="HW827" s="166"/>
      <c r="HX827" s="166"/>
      <c r="HY827" s="166"/>
      <c r="HZ827" s="166"/>
      <c r="IA827" s="166"/>
      <c r="IB827" s="166"/>
      <c r="IC827" s="166"/>
      <c r="ID827" s="166"/>
      <c r="IE827" s="166"/>
      <c r="IF827" s="166"/>
      <c r="IG827" s="166"/>
      <c r="IH827" s="166"/>
      <c r="II827" s="166"/>
      <c r="IJ827" s="166"/>
      <c r="IK827" s="166"/>
      <c r="IL827" s="166"/>
      <c r="IM827" s="166"/>
      <c r="IN827" s="166"/>
      <c r="IO827" s="166"/>
      <c r="IP827" s="166"/>
      <c r="IQ827" s="166"/>
      <c r="IR827" s="166"/>
      <c r="IS827" s="166"/>
      <c r="IT827" s="166"/>
      <c r="IU827" s="166"/>
      <c r="IV827" s="166"/>
    </row>
    <row r="828" spans="1:256" ht="16.5" customHeight="1">
      <c r="A828" s="455"/>
      <c r="B828" s="455"/>
      <c r="C828" s="455"/>
      <c r="D828" s="455"/>
      <c r="E828" s="455"/>
      <c r="F828" s="455"/>
      <c r="G828" s="455"/>
      <c r="H828" s="455"/>
      <c r="I828" s="455"/>
      <c r="J828" s="455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customHeight="1">
      <c r="A829" s="455"/>
      <c r="B829" s="455"/>
      <c r="C829" s="455"/>
      <c r="D829" s="455"/>
      <c r="E829" s="455"/>
      <c r="F829" s="455"/>
      <c r="G829" s="455"/>
      <c r="H829" s="455"/>
      <c r="I829" s="455"/>
      <c r="J829" s="455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customHeight="1">
      <c r="A830" s="455"/>
      <c r="B830" s="455"/>
      <c r="C830" s="455"/>
      <c r="D830" s="455"/>
      <c r="E830" s="455"/>
      <c r="F830" s="455"/>
      <c r="G830" s="455"/>
      <c r="H830" s="455"/>
      <c r="I830" s="455"/>
      <c r="J830" s="455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customHeight="1">
      <c r="A831" s="455"/>
      <c r="B831" s="455"/>
      <c r="C831" s="455"/>
      <c r="D831" s="455"/>
      <c r="E831" s="455"/>
      <c r="F831" s="455"/>
      <c r="G831" s="455"/>
      <c r="H831" s="455"/>
      <c r="I831" s="455"/>
      <c r="J831" s="455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  <c r="HW831" s="34"/>
      <c r="HX831" s="34"/>
      <c r="HY831" s="34"/>
      <c r="HZ831" s="34"/>
      <c r="IA831" s="34"/>
      <c r="IB831" s="34"/>
      <c r="IC831" s="34"/>
      <c r="ID831" s="34"/>
      <c r="IE831" s="34"/>
      <c r="IF831" s="34"/>
      <c r="IG831" s="34"/>
      <c r="IH831" s="34"/>
      <c r="II831" s="34"/>
      <c r="IJ831" s="34"/>
      <c r="IK831" s="34"/>
      <c r="IL831" s="34"/>
      <c r="IM831" s="34"/>
      <c r="IN831" s="34"/>
      <c r="IO831" s="34"/>
      <c r="IP831" s="34"/>
      <c r="IQ831" s="34"/>
      <c r="IR831" s="34"/>
      <c r="IS831" s="34"/>
      <c r="IT831" s="34"/>
      <c r="IU831" s="34"/>
      <c r="IV831" s="34"/>
    </row>
    <row r="832" spans="1:256" ht="16.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33.75" customHeight="1">
      <c r="A833" s="9" t="s">
        <v>829</v>
      </c>
      <c r="B833" s="456" t="s">
        <v>830</v>
      </c>
      <c r="C833" s="456"/>
      <c r="D833" s="456"/>
      <c r="E833" s="456"/>
      <c r="F833" s="456"/>
      <c r="G833" s="456"/>
      <c r="H833" s="456"/>
      <c r="I833" s="456"/>
      <c r="J833" s="456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customHeight="1" thickBot="1">
      <c r="A834" s="9"/>
      <c r="B834" s="181"/>
      <c r="C834" s="181"/>
      <c r="D834" s="181"/>
      <c r="E834" s="181"/>
      <c r="F834" s="181"/>
      <c r="G834" s="181"/>
      <c r="H834" s="181"/>
      <c r="I834" s="181"/>
      <c r="J834" s="181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6"/>
      <c r="BN834" s="166"/>
      <c r="BO834" s="166"/>
      <c r="BP834" s="166"/>
      <c r="BQ834" s="166"/>
      <c r="BR834" s="166"/>
      <c r="BS834" s="166"/>
      <c r="BT834" s="166"/>
      <c r="BU834" s="166"/>
      <c r="BV834" s="166"/>
      <c r="BW834" s="166"/>
      <c r="BX834" s="166"/>
      <c r="BY834" s="166"/>
      <c r="BZ834" s="166"/>
      <c r="CA834" s="166"/>
      <c r="CB834" s="166"/>
      <c r="CC834" s="166"/>
      <c r="CD834" s="166"/>
      <c r="CE834" s="166"/>
      <c r="CF834" s="166"/>
      <c r="CG834" s="166"/>
      <c r="CH834" s="166"/>
      <c r="CI834" s="166"/>
      <c r="CJ834" s="166"/>
      <c r="CK834" s="166"/>
      <c r="CL834" s="166"/>
      <c r="CM834" s="166"/>
      <c r="CN834" s="166"/>
      <c r="CO834" s="166"/>
      <c r="CP834" s="166"/>
      <c r="CQ834" s="166"/>
      <c r="CR834" s="166"/>
      <c r="CS834" s="166"/>
      <c r="CT834" s="166"/>
      <c r="CU834" s="166"/>
      <c r="CV834" s="166"/>
      <c r="CW834" s="166"/>
      <c r="CX834" s="166"/>
      <c r="CY834" s="166"/>
      <c r="CZ834" s="166"/>
      <c r="DA834" s="166"/>
      <c r="DB834" s="166"/>
      <c r="DC834" s="166"/>
      <c r="DD834" s="166"/>
      <c r="DE834" s="166"/>
      <c r="DF834" s="166"/>
      <c r="DG834" s="166"/>
      <c r="DH834" s="166"/>
      <c r="DI834" s="166"/>
      <c r="DJ834" s="166"/>
      <c r="DK834" s="166"/>
      <c r="DL834" s="166"/>
      <c r="DM834" s="166"/>
      <c r="DN834" s="166"/>
      <c r="DO834" s="166"/>
      <c r="DP834" s="166"/>
      <c r="DQ834" s="166"/>
      <c r="DR834" s="166"/>
      <c r="DS834" s="166"/>
      <c r="DT834" s="166"/>
      <c r="DU834" s="166"/>
      <c r="DV834" s="166"/>
      <c r="DW834" s="166"/>
      <c r="DX834" s="166"/>
      <c r="DY834" s="166"/>
      <c r="DZ834" s="166"/>
      <c r="EA834" s="166"/>
      <c r="EB834" s="166"/>
      <c r="EC834" s="166"/>
      <c r="ED834" s="166"/>
      <c r="EE834" s="166"/>
      <c r="EF834" s="166"/>
      <c r="EG834" s="166"/>
      <c r="EH834" s="166"/>
      <c r="EI834" s="166"/>
      <c r="EJ834" s="166"/>
      <c r="EK834" s="166"/>
      <c r="EL834" s="166"/>
      <c r="EM834" s="166"/>
      <c r="EN834" s="166"/>
      <c r="EO834" s="166"/>
      <c r="EP834" s="166"/>
      <c r="EQ834" s="166"/>
      <c r="ER834" s="166"/>
      <c r="ES834" s="166"/>
      <c r="ET834" s="166"/>
      <c r="EU834" s="166"/>
      <c r="EV834" s="166"/>
      <c r="EW834" s="166"/>
      <c r="EX834" s="166"/>
      <c r="EY834" s="166"/>
      <c r="EZ834" s="166"/>
      <c r="FA834" s="166"/>
      <c r="FB834" s="166"/>
      <c r="FC834" s="166"/>
      <c r="FD834" s="166"/>
      <c r="FE834" s="166"/>
      <c r="FF834" s="166"/>
      <c r="FG834" s="166"/>
      <c r="FH834" s="166"/>
      <c r="FI834" s="166"/>
      <c r="FJ834" s="166"/>
      <c r="FK834" s="166"/>
      <c r="FL834" s="166"/>
      <c r="FM834" s="166"/>
      <c r="FN834" s="166"/>
      <c r="FO834" s="166"/>
      <c r="FP834" s="166"/>
      <c r="FQ834" s="166"/>
      <c r="FR834" s="166"/>
      <c r="FS834" s="166"/>
      <c r="FT834" s="166"/>
      <c r="FU834" s="166"/>
      <c r="FV834" s="166"/>
      <c r="FW834" s="166"/>
      <c r="FX834" s="166"/>
      <c r="FY834" s="166"/>
      <c r="FZ834" s="166"/>
      <c r="GA834" s="166"/>
      <c r="GB834" s="166"/>
      <c r="GC834" s="166"/>
      <c r="GD834" s="166"/>
      <c r="GE834" s="166"/>
      <c r="GF834" s="166"/>
      <c r="GG834" s="166"/>
      <c r="GH834" s="166"/>
      <c r="GI834" s="166"/>
      <c r="GJ834" s="166"/>
      <c r="GK834" s="166"/>
      <c r="GL834" s="166"/>
      <c r="GM834" s="166"/>
      <c r="GN834" s="166"/>
      <c r="GO834" s="166"/>
      <c r="GP834" s="166"/>
      <c r="GQ834" s="166"/>
      <c r="GR834" s="166"/>
      <c r="GS834" s="166"/>
      <c r="GT834" s="166"/>
      <c r="GU834" s="166"/>
      <c r="GV834" s="166"/>
      <c r="GW834" s="166"/>
      <c r="GX834" s="166"/>
      <c r="GY834" s="166"/>
      <c r="GZ834" s="166"/>
      <c r="HA834" s="166"/>
      <c r="HB834" s="166"/>
      <c r="HC834" s="166"/>
      <c r="HD834" s="166"/>
      <c r="HE834" s="166"/>
      <c r="HF834" s="166"/>
      <c r="HG834" s="166"/>
      <c r="HH834" s="166"/>
      <c r="HI834" s="166"/>
      <c r="HJ834" s="166"/>
      <c r="HK834" s="166"/>
      <c r="HL834" s="166"/>
      <c r="HM834" s="166"/>
      <c r="HN834" s="166"/>
      <c r="HO834" s="166"/>
      <c r="HP834" s="166"/>
      <c r="HQ834" s="166"/>
      <c r="HR834" s="166"/>
      <c r="HS834" s="166"/>
      <c r="HT834" s="166"/>
      <c r="HU834" s="166"/>
      <c r="HV834" s="166"/>
      <c r="HW834" s="166"/>
      <c r="HX834" s="166"/>
      <c r="HY834" s="166"/>
      <c r="HZ834" s="166"/>
      <c r="IA834" s="166"/>
      <c r="IB834" s="166"/>
      <c r="IC834" s="166"/>
      <c r="ID834" s="166"/>
      <c r="IE834" s="166"/>
      <c r="IF834" s="166"/>
      <c r="IG834" s="166"/>
      <c r="IH834" s="166"/>
      <c r="II834" s="166"/>
      <c r="IJ834" s="166"/>
      <c r="IK834" s="166"/>
      <c r="IL834" s="166"/>
      <c r="IM834" s="166"/>
      <c r="IN834" s="166"/>
      <c r="IO834" s="166"/>
      <c r="IP834" s="166"/>
      <c r="IQ834" s="166"/>
      <c r="IR834" s="166"/>
      <c r="IS834" s="166"/>
      <c r="IT834" s="166"/>
      <c r="IU834" s="166"/>
      <c r="IV834" s="166"/>
    </row>
    <row r="835" spans="1:256" ht="33" customHeight="1" thickTop="1">
      <c r="A835" s="2102" t="s">
        <v>245</v>
      </c>
      <c r="B835" s="2101"/>
      <c r="C835" s="2101"/>
      <c r="D835" s="2101" t="s">
        <v>248</v>
      </c>
      <c r="E835" s="2018"/>
      <c r="F835" s="2106" t="s">
        <v>249</v>
      </c>
      <c r="G835" s="2101"/>
      <c r="H835" s="2018"/>
      <c r="I835" s="2106" t="s">
        <v>247</v>
      </c>
      <c r="J835" s="2107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27" customHeight="1">
      <c r="A836" s="2103"/>
      <c r="B836" s="1246"/>
      <c r="C836" s="1246"/>
      <c r="D836" s="1246"/>
      <c r="E836" s="1247"/>
      <c r="F836" s="2110"/>
      <c r="G836" s="1246"/>
      <c r="H836" s="1247"/>
      <c r="I836" s="2108"/>
      <c r="J836" s="2109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14.25" customHeight="1" thickBot="1">
      <c r="A837" s="1564" t="s">
        <v>112</v>
      </c>
      <c r="B837" s="1565"/>
      <c r="C837" s="1565"/>
      <c r="D837" s="1464" t="s">
        <v>113</v>
      </c>
      <c r="E837" s="940"/>
      <c r="F837" s="1363" t="s">
        <v>114</v>
      </c>
      <c r="G837" s="940"/>
      <c r="H837" s="940"/>
      <c r="I837" s="1363" t="s">
        <v>115</v>
      </c>
      <c r="J837" s="136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customHeight="1" thickTop="1">
      <c r="A838" s="509" t="s">
        <v>229</v>
      </c>
      <c r="B838" s="510"/>
      <c r="C838" s="2112"/>
      <c r="D838" s="1508"/>
      <c r="E838" s="1509"/>
      <c r="F838" s="2104"/>
      <c r="G838" s="2105"/>
      <c r="H838" s="2105"/>
      <c r="I838" s="2104"/>
      <c r="J838" s="2111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  <c r="HW838" s="34"/>
      <c r="HX838" s="34"/>
      <c r="HY838" s="34"/>
      <c r="HZ838" s="34"/>
      <c r="IA838" s="34"/>
      <c r="IB838" s="34"/>
      <c r="IC838" s="34"/>
      <c r="ID838" s="34"/>
      <c r="IE838" s="34"/>
      <c r="IF838" s="34"/>
      <c r="IG838" s="34"/>
      <c r="IH838" s="34"/>
      <c r="II838" s="34"/>
      <c r="IJ838" s="34"/>
      <c r="IK838" s="34"/>
      <c r="IL838" s="34"/>
      <c r="IM838" s="34"/>
      <c r="IN838" s="34"/>
      <c r="IO838" s="34"/>
      <c r="IP838" s="34"/>
      <c r="IQ838" s="34"/>
      <c r="IR838" s="34"/>
      <c r="IS838" s="34"/>
      <c r="IT838" s="34"/>
      <c r="IU838" s="34"/>
      <c r="IV838" s="34"/>
    </row>
    <row r="839" spans="1:256" ht="16.5" customHeight="1">
      <c r="A839" s="667" t="s">
        <v>230</v>
      </c>
      <c r="B839" s="668"/>
      <c r="C839" s="668"/>
      <c r="D839" s="1428"/>
      <c r="E839" s="1232"/>
      <c r="F839" s="2099"/>
      <c r="G839" s="2113"/>
      <c r="H839" s="2113"/>
      <c r="I839" s="2099"/>
      <c r="J839" s="2100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16.5" customHeight="1">
      <c r="A840" s="667" t="s">
        <v>246</v>
      </c>
      <c r="B840" s="668"/>
      <c r="C840" s="668"/>
      <c r="D840" s="1428"/>
      <c r="E840" s="1232"/>
      <c r="F840" s="2099"/>
      <c r="G840" s="2113"/>
      <c r="H840" s="2113"/>
      <c r="I840" s="2099"/>
      <c r="J840" s="2100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6.5" customHeight="1" thickBot="1">
      <c r="A841" s="1422" t="s">
        <v>233</v>
      </c>
      <c r="B841" s="1423"/>
      <c r="C841" s="1423"/>
      <c r="D841" s="1277"/>
      <c r="E841" s="1203"/>
      <c r="F841" s="2118"/>
      <c r="G841" s="2122"/>
      <c r="H841" s="2122"/>
      <c r="I841" s="2118"/>
      <c r="J841" s="2119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32.25" customHeight="1" thickBot="1">
      <c r="A842" s="1434" t="s">
        <v>235</v>
      </c>
      <c r="B842" s="1435"/>
      <c r="C842" s="1435"/>
      <c r="D842" s="1436" t="str">
        <f>IF(SUM(D838:E841)=0,"",SUM(D838:E841))</f>
        <v/>
      </c>
      <c r="E842" s="1437"/>
      <c r="F842" s="1649" t="str">
        <f>IF(SUM(F838:H841)=0,"",SUM(F838:H841))</f>
        <v/>
      </c>
      <c r="G842" s="2114"/>
      <c r="H842" s="2114"/>
      <c r="I842" s="1649" t="str">
        <f>IF(SUM(I838:J841)=0,"",SUM(I838:J841))</f>
        <v/>
      </c>
      <c r="J842" s="1650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customHeight="1" thickTop="1">
      <c r="A843" s="49"/>
      <c r="B843" s="49"/>
      <c r="C843" s="49"/>
      <c r="D843" s="50"/>
      <c r="E843" s="50"/>
      <c r="F843" s="16"/>
      <c r="G843" s="16"/>
      <c r="H843" s="16"/>
      <c r="I843" s="16"/>
      <c r="J843" s="16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customHeight="1">
      <c r="A844" s="454" t="s">
        <v>831</v>
      </c>
      <c r="B844" s="454"/>
      <c r="C844" s="454"/>
      <c r="D844" s="454"/>
      <c r="E844" s="454"/>
      <c r="F844" s="454"/>
      <c r="G844" s="454"/>
      <c r="H844" s="454"/>
      <c r="I844" s="454"/>
      <c r="J844" s="454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  <c r="AJ844" s="166"/>
      <c r="AK844" s="166"/>
      <c r="AL844" s="166"/>
      <c r="AM844" s="166"/>
      <c r="AN844" s="166"/>
      <c r="AO844" s="166"/>
      <c r="AP844" s="166"/>
      <c r="AQ844" s="166"/>
      <c r="AR844" s="166"/>
      <c r="AS844" s="166"/>
      <c r="AT844" s="166"/>
      <c r="AU844" s="166"/>
      <c r="AV844" s="166"/>
      <c r="AW844" s="166"/>
      <c r="AX844" s="166"/>
      <c r="AY844" s="166"/>
      <c r="AZ844" s="166"/>
      <c r="BA844" s="166"/>
      <c r="BB844" s="166"/>
      <c r="BC844" s="166"/>
      <c r="BD844" s="166"/>
      <c r="BE844" s="166"/>
      <c r="BF844" s="166"/>
      <c r="BG844" s="166"/>
      <c r="BH844" s="166"/>
      <c r="BI844" s="166"/>
      <c r="BJ844" s="166"/>
      <c r="BK844" s="166"/>
      <c r="BL844" s="166"/>
      <c r="BM844" s="166"/>
      <c r="BN844" s="166"/>
      <c r="BO844" s="166"/>
      <c r="BP844" s="166"/>
      <c r="BQ844" s="166"/>
      <c r="BR844" s="166"/>
      <c r="BS844" s="166"/>
      <c r="BT844" s="166"/>
      <c r="BU844" s="166"/>
      <c r="BV844" s="166"/>
      <c r="BW844" s="166"/>
      <c r="BX844" s="166"/>
      <c r="BY844" s="166"/>
      <c r="BZ844" s="166"/>
      <c r="CA844" s="166"/>
      <c r="CB844" s="166"/>
      <c r="CC844" s="166"/>
      <c r="CD844" s="166"/>
      <c r="CE844" s="166"/>
      <c r="CF844" s="166"/>
      <c r="CG844" s="166"/>
      <c r="CH844" s="166"/>
      <c r="CI844" s="166"/>
      <c r="CJ844" s="166"/>
      <c r="CK844" s="166"/>
      <c r="CL844" s="166"/>
      <c r="CM844" s="166"/>
      <c r="CN844" s="166"/>
      <c r="CO844" s="166"/>
      <c r="CP844" s="166"/>
      <c r="CQ844" s="166"/>
      <c r="CR844" s="166"/>
      <c r="CS844" s="166"/>
      <c r="CT844" s="166"/>
      <c r="CU844" s="166"/>
      <c r="CV844" s="166"/>
      <c r="CW844" s="166"/>
      <c r="CX844" s="166"/>
      <c r="CY844" s="166"/>
      <c r="CZ844" s="166"/>
      <c r="DA844" s="166"/>
      <c r="DB844" s="166"/>
      <c r="DC844" s="166"/>
      <c r="DD844" s="166"/>
      <c r="DE844" s="166"/>
      <c r="DF844" s="166"/>
      <c r="DG844" s="166"/>
      <c r="DH844" s="166"/>
      <c r="DI844" s="166"/>
      <c r="DJ844" s="166"/>
      <c r="DK844" s="166"/>
      <c r="DL844" s="166"/>
      <c r="DM844" s="166"/>
      <c r="DN844" s="166"/>
      <c r="DO844" s="166"/>
      <c r="DP844" s="166"/>
      <c r="DQ844" s="166"/>
      <c r="DR844" s="166"/>
      <c r="DS844" s="166"/>
      <c r="DT844" s="166"/>
      <c r="DU844" s="166"/>
      <c r="DV844" s="166"/>
      <c r="DW844" s="166"/>
      <c r="DX844" s="166"/>
      <c r="DY844" s="166"/>
      <c r="DZ844" s="166"/>
      <c r="EA844" s="166"/>
      <c r="EB844" s="166"/>
      <c r="EC844" s="166"/>
      <c r="ED844" s="166"/>
      <c r="EE844" s="166"/>
      <c r="EF844" s="166"/>
      <c r="EG844" s="166"/>
      <c r="EH844" s="166"/>
      <c r="EI844" s="166"/>
      <c r="EJ844" s="166"/>
      <c r="EK844" s="166"/>
      <c r="EL844" s="166"/>
      <c r="EM844" s="166"/>
      <c r="EN844" s="166"/>
      <c r="EO844" s="166"/>
      <c r="EP844" s="166"/>
      <c r="EQ844" s="166"/>
      <c r="ER844" s="166"/>
      <c r="ES844" s="166"/>
      <c r="ET844" s="166"/>
      <c r="EU844" s="166"/>
      <c r="EV844" s="166"/>
      <c r="EW844" s="166"/>
      <c r="EX844" s="166"/>
      <c r="EY844" s="166"/>
      <c r="EZ844" s="166"/>
      <c r="FA844" s="166"/>
      <c r="FB844" s="166"/>
      <c r="FC844" s="166"/>
      <c r="FD844" s="166"/>
      <c r="FE844" s="166"/>
      <c r="FF844" s="166"/>
      <c r="FG844" s="166"/>
      <c r="FH844" s="166"/>
      <c r="FI844" s="166"/>
      <c r="FJ844" s="166"/>
      <c r="FK844" s="166"/>
      <c r="FL844" s="166"/>
      <c r="FM844" s="166"/>
      <c r="FN844" s="166"/>
      <c r="FO844" s="166"/>
      <c r="FP844" s="166"/>
      <c r="FQ844" s="166"/>
      <c r="FR844" s="166"/>
      <c r="FS844" s="166"/>
      <c r="FT844" s="166"/>
      <c r="FU844" s="166"/>
      <c r="FV844" s="166"/>
      <c r="FW844" s="166"/>
      <c r="FX844" s="166"/>
      <c r="FY844" s="166"/>
      <c r="FZ844" s="166"/>
      <c r="GA844" s="166"/>
      <c r="GB844" s="166"/>
      <c r="GC844" s="166"/>
      <c r="GD844" s="166"/>
      <c r="GE844" s="166"/>
      <c r="GF844" s="166"/>
      <c r="GG844" s="166"/>
      <c r="GH844" s="166"/>
      <c r="GI844" s="166"/>
      <c r="GJ844" s="166"/>
      <c r="GK844" s="166"/>
      <c r="GL844" s="166"/>
      <c r="GM844" s="166"/>
      <c r="GN844" s="166"/>
      <c r="GO844" s="166"/>
      <c r="GP844" s="166"/>
      <c r="GQ844" s="166"/>
      <c r="GR844" s="166"/>
      <c r="GS844" s="166"/>
      <c r="GT844" s="166"/>
      <c r="GU844" s="166"/>
      <c r="GV844" s="166"/>
      <c r="GW844" s="166"/>
      <c r="GX844" s="166"/>
      <c r="GY844" s="166"/>
      <c r="GZ844" s="166"/>
      <c r="HA844" s="166"/>
      <c r="HB844" s="166"/>
      <c r="HC844" s="166"/>
      <c r="HD844" s="166"/>
      <c r="HE844" s="166"/>
      <c r="HF844" s="166"/>
      <c r="HG844" s="166"/>
      <c r="HH844" s="166"/>
      <c r="HI844" s="166"/>
      <c r="HJ844" s="166"/>
      <c r="HK844" s="166"/>
      <c r="HL844" s="166"/>
      <c r="HM844" s="166"/>
      <c r="HN844" s="166"/>
      <c r="HO844" s="166"/>
      <c r="HP844" s="166"/>
      <c r="HQ844" s="166"/>
      <c r="HR844" s="166"/>
      <c r="HS844" s="166"/>
      <c r="HT844" s="166"/>
      <c r="HU844" s="166"/>
      <c r="HV844" s="166"/>
      <c r="HW844" s="166"/>
      <c r="HX844" s="166"/>
      <c r="HY844" s="166"/>
      <c r="HZ844" s="166"/>
      <c r="IA844" s="166"/>
      <c r="IB844" s="166"/>
      <c r="IC844" s="166"/>
      <c r="ID844" s="166"/>
      <c r="IE844" s="166"/>
      <c r="IF844" s="166"/>
      <c r="IG844" s="166"/>
      <c r="IH844" s="166"/>
      <c r="II844" s="166"/>
      <c r="IJ844" s="166"/>
      <c r="IK844" s="166"/>
      <c r="IL844" s="166"/>
      <c r="IM844" s="166"/>
      <c r="IN844" s="166"/>
      <c r="IO844" s="166"/>
      <c r="IP844" s="166"/>
      <c r="IQ844" s="166"/>
      <c r="IR844" s="166"/>
      <c r="IS844" s="166"/>
      <c r="IT844" s="166"/>
      <c r="IU844" s="166"/>
      <c r="IV844" s="166"/>
    </row>
    <row r="845" spans="1:256" ht="16.5" customHeight="1">
      <c r="A845" s="2082"/>
      <c r="B845" s="2082"/>
      <c r="C845" s="2082"/>
      <c r="D845" s="2082"/>
      <c r="E845" s="2082"/>
      <c r="F845" s="2082"/>
      <c r="G845" s="2082"/>
      <c r="H845" s="2082"/>
      <c r="I845" s="2082"/>
      <c r="J845" s="2082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16.5" customHeight="1">
      <c r="A846" s="2082"/>
      <c r="B846" s="2082"/>
      <c r="C846" s="2082"/>
      <c r="D846" s="2082"/>
      <c r="E846" s="2082"/>
      <c r="F846" s="2082"/>
      <c r="G846" s="2082"/>
      <c r="H846" s="2082"/>
      <c r="I846" s="2082"/>
      <c r="J846" s="2082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customHeight="1">
      <c r="A847" s="2082"/>
      <c r="B847" s="2082"/>
      <c r="C847" s="2082"/>
      <c r="D847" s="2082"/>
      <c r="E847" s="2082"/>
      <c r="F847" s="2082"/>
      <c r="G847" s="2082"/>
      <c r="H847" s="2082"/>
      <c r="I847" s="2082"/>
      <c r="J847" s="2082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customHeight="1">
      <c r="A848" s="2082"/>
      <c r="B848" s="2082"/>
      <c r="C848" s="2082"/>
      <c r="D848" s="2082"/>
      <c r="E848" s="2082"/>
      <c r="F848" s="2082"/>
      <c r="G848" s="2082"/>
      <c r="H848" s="2082"/>
      <c r="I848" s="2082"/>
      <c r="J848" s="2082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  <c r="BX848" s="34"/>
      <c r="BY848" s="34"/>
      <c r="BZ848" s="34"/>
      <c r="CA848" s="34"/>
      <c r="CB848" s="34"/>
      <c r="CC848" s="34"/>
      <c r="CD848" s="34"/>
      <c r="CE848" s="34"/>
      <c r="CF848" s="34"/>
      <c r="CG848" s="34"/>
      <c r="CH848" s="34"/>
      <c r="CI848" s="34"/>
      <c r="CJ848" s="34"/>
      <c r="CK848" s="34"/>
      <c r="CL848" s="34"/>
      <c r="CM848" s="34"/>
      <c r="CN848" s="34"/>
      <c r="CO848" s="34"/>
      <c r="CP848" s="34"/>
      <c r="CQ848" s="34"/>
      <c r="CR848" s="34"/>
      <c r="CS848" s="34"/>
      <c r="CT848" s="34"/>
      <c r="CU848" s="34"/>
      <c r="CV848" s="34"/>
      <c r="CW848" s="34"/>
      <c r="CX848" s="34"/>
      <c r="CY848" s="34"/>
      <c r="CZ848" s="34"/>
      <c r="DA848" s="34"/>
      <c r="DB848" s="34"/>
      <c r="DC848" s="34"/>
      <c r="DD848" s="34"/>
      <c r="DE848" s="34"/>
      <c r="DF848" s="34"/>
      <c r="DG848" s="34"/>
      <c r="DH848" s="34"/>
      <c r="DI848" s="34"/>
      <c r="DJ848" s="34"/>
      <c r="DK848" s="34"/>
      <c r="DL848" s="34"/>
      <c r="DM848" s="34"/>
      <c r="DN848" s="34"/>
      <c r="DO848" s="34"/>
      <c r="DP848" s="34"/>
      <c r="DQ848" s="34"/>
      <c r="DR848" s="34"/>
      <c r="DS848" s="34"/>
      <c r="DT848" s="34"/>
      <c r="DU848" s="34"/>
      <c r="DV848" s="34"/>
      <c r="DW848" s="34"/>
      <c r="DX848" s="34"/>
      <c r="DY848" s="34"/>
      <c r="DZ848" s="34"/>
      <c r="EA848" s="34"/>
      <c r="EB848" s="34"/>
      <c r="EC848" s="34"/>
      <c r="ED848" s="34"/>
      <c r="EE848" s="34"/>
      <c r="EF848" s="34"/>
      <c r="EG848" s="34"/>
      <c r="EH848" s="34"/>
      <c r="EI848" s="34"/>
      <c r="EJ848" s="34"/>
      <c r="EK848" s="34"/>
      <c r="EL848" s="34"/>
      <c r="EM848" s="34"/>
      <c r="EN848" s="34"/>
      <c r="EO848" s="34"/>
      <c r="EP848" s="34"/>
      <c r="EQ848" s="34"/>
      <c r="ER848" s="34"/>
      <c r="ES848" s="34"/>
      <c r="ET848" s="34"/>
      <c r="EU848" s="34"/>
      <c r="EV848" s="34"/>
      <c r="EW848" s="34"/>
      <c r="EX848" s="34"/>
      <c r="EY848" s="34"/>
      <c r="EZ848" s="34"/>
      <c r="FA848" s="34"/>
      <c r="FB848" s="34"/>
      <c r="FC848" s="34"/>
      <c r="FD848" s="34"/>
      <c r="FE848" s="34"/>
      <c r="FF848" s="34"/>
      <c r="FG848" s="34"/>
      <c r="FH848" s="34"/>
      <c r="FI848" s="34"/>
      <c r="FJ848" s="34"/>
      <c r="FK848" s="34"/>
      <c r="FL848" s="34"/>
      <c r="FM848" s="34"/>
      <c r="FN848" s="34"/>
      <c r="FO848" s="34"/>
      <c r="FP848" s="34"/>
      <c r="FQ848" s="34"/>
      <c r="FR848" s="34"/>
      <c r="FS848" s="34"/>
      <c r="FT848" s="34"/>
      <c r="FU848" s="34"/>
      <c r="FV848" s="34"/>
      <c r="FW848" s="34"/>
      <c r="FX848" s="34"/>
      <c r="FY848" s="34"/>
      <c r="FZ848" s="34"/>
      <c r="GA848" s="34"/>
      <c r="GB848" s="34"/>
      <c r="GC848" s="34"/>
      <c r="GD848" s="34"/>
      <c r="GE848" s="34"/>
      <c r="GF848" s="34"/>
      <c r="GG848" s="34"/>
      <c r="GH848" s="34"/>
      <c r="GI848" s="34"/>
      <c r="GJ848" s="34"/>
      <c r="GK848" s="34"/>
      <c r="GL848" s="34"/>
      <c r="GM848" s="34"/>
      <c r="GN848" s="34"/>
      <c r="GO848" s="34"/>
      <c r="GP848" s="34"/>
      <c r="GQ848" s="34"/>
      <c r="GR848" s="34"/>
      <c r="GS848" s="34"/>
      <c r="GT848" s="34"/>
      <c r="GU848" s="34"/>
      <c r="GV848" s="34"/>
      <c r="GW848" s="34"/>
      <c r="GX848" s="34"/>
      <c r="GY848" s="34"/>
      <c r="GZ848" s="34"/>
      <c r="HA848" s="34"/>
      <c r="HB848" s="34"/>
      <c r="HC848" s="34"/>
      <c r="HD848" s="34"/>
      <c r="HE848" s="34"/>
      <c r="HF848" s="34"/>
      <c r="HG848" s="34"/>
      <c r="HH848" s="34"/>
      <c r="HI848" s="34"/>
      <c r="HJ848" s="34"/>
      <c r="HK848" s="34"/>
      <c r="HL848" s="34"/>
      <c r="HM848" s="34"/>
      <c r="HN848" s="34"/>
      <c r="HO848" s="34"/>
      <c r="HP848" s="34"/>
      <c r="HQ848" s="34"/>
      <c r="HR848" s="34"/>
      <c r="HS848" s="34"/>
      <c r="HT848" s="34"/>
      <c r="HU848" s="34"/>
      <c r="HV848" s="34"/>
      <c r="HW848" s="34"/>
      <c r="HX848" s="34"/>
      <c r="HY848" s="34"/>
      <c r="HZ848" s="34"/>
      <c r="IA848" s="34"/>
      <c r="IB848" s="34"/>
      <c r="IC848" s="34"/>
      <c r="ID848" s="34"/>
      <c r="IE848" s="34"/>
      <c r="IF848" s="34"/>
      <c r="IG848" s="34"/>
      <c r="IH848" s="34"/>
      <c r="II848" s="34"/>
      <c r="IJ848" s="34"/>
      <c r="IK848" s="34"/>
      <c r="IL848" s="34"/>
      <c r="IM848" s="34"/>
      <c r="IN848" s="34"/>
      <c r="IO848" s="34"/>
      <c r="IP848" s="34"/>
      <c r="IQ848" s="34"/>
      <c r="IR848" s="34"/>
      <c r="IS848" s="34"/>
      <c r="IT848" s="34"/>
      <c r="IU848" s="34"/>
      <c r="IV848" s="34"/>
    </row>
    <row r="849" spans="1:256" ht="16.5" customHeight="1">
      <c r="A849" s="2082"/>
      <c r="B849" s="2082"/>
      <c r="C849" s="2082"/>
      <c r="D849" s="2082"/>
      <c r="E849" s="2082"/>
      <c r="F849" s="2082"/>
      <c r="G849" s="2082"/>
      <c r="H849" s="2082"/>
      <c r="I849" s="2082"/>
      <c r="J849" s="2082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customHeight="1">
      <c r="A850" s="2082"/>
      <c r="B850" s="2082"/>
      <c r="C850" s="2082"/>
      <c r="D850" s="2082"/>
      <c r="E850" s="2082"/>
      <c r="F850" s="2082"/>
      <c r="G850" s="2082"/>
      <c r="H850" s="2082"/>
      <c r="I850" s="2082"/>
      <c r="J850" s="2082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customHeight="1">
      <c r="A851" s="49"/>
      <c r="B851" s="49"/>
      <c r="C851" s="49"/>
      <c r="D851" s="50"/>
      <c r="E851" s="50"/>
      <c r="F851" s="16"/>
      <c r="G851" s="16"/>
      <c r="H851" s="16"/>
      <c r="I851" s="16"/>
      <c r="J851" s="16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5.75" customHeight="1">
      <c r="A852" s="9" t="s">
        <v>832</v>
      </c>
      <c r="B852" s="456" t="s">
        <v>874</v>
      </c>
      <c r="C852" s="456"/>
      <c r="D852" s="456"/>
      <c r="E852" s="456"/>
      <c r="F852" s="456"/>
      <c r="G852" s="456"/>
      <c r="H852" s="456"/>
      <c r="I852" s="456"/>
      <c r="J852" s="456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5.75" customHeight="1" thickBot="1">
      <c r="A853" s="15"/>
      <c r="B853" s="22"/>
      <c r="C853" s="22"/>
      <c r="D853" s="22"/>
      <c r="E853" s="22"/>
      <c r="F853" s="22"/>
      <c r="G853" s="22"/>
      <c r="H853" s="22"/>
      <c r="I853" s="22"/>
      <c r="J853" s="22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  <c r="AC853" s="166"/>
      <c r="AD853" s="166"/>
      <c r="AE853" s="166"/>
      <c r="AF853" s="166"/>
      <c r="AG853" s="166"/>
      <c r="AH853" s="166"/>
      <c r="AI853" s="166"/>
      <c r="AJ853" s="166"/>
      <c r="AK853" s="166"/>
      <c r="AL853" s="166"/>
      <c r="AM853" s="166"/>
      <c r="AN853" s="166"/>
      <c r="AO853" s="166"/>
      <c r="AP853" s="166"/>
      <c r="AQ853" s="166"/>
      <c r="AR853" s="166"/>
      <c r="AS853" s="166"/>
      <c r="AT853" s="166"/>
      <c r="AU853" s="166"/>
      <c r="AV853" s="166"/>
      <c r="AW853" s="166"/>
      <c r="AX853" s="166"/>
      <c r="AY853" s="166"/>
      <c r="AZ853" s="166"/>
      <c r="BA853" s="166"/>
      <c r="BB853" s="166"/>
      <c r="BC853" s="166"/>
      <c r="BD853" s="166"/>
      <c r="BE853" s="166"/>
      <c r="BF853" s="166"/>
      <c r="BG853" s="166"/>
      <c r="BH853" s="166"/>
      <c r="BI853" s="166"/>
      <c r="BJ853" s="166"/>
      <c r="BK853" s="166"/>
      <c r="BL853" s="166"/>
      <c r="BM853" s="166"/>
      <c r="BN853" s="166"/>
      <c r="BO853" s="166"/>
      <c r="BP853" s="166"/>
      <c r="BQ853" s="166"/>
      <c r="BR853" s="166"/>
      <c r="BS853" s="166"/>
      <c r="BT853" s="166"/>
      <c r="BU853" s="166"/>
      <c r="BV853" s="166"/>
      <c r="BW853" s="166"/>
      <c r="BX853" s="166"/>
      <c r="BY853" s="166"/>
      <c r="BZ853" s="166"/>
      <c r="CA853" s="166"/>
      <c r="CB853" s="166"/>
      <c r="CC853" s="166"/>
      <c r="CD853" s="166"/>
      <c r="CE853" s="166"/>
      <c r="CF853" s="166"/>
      <c r="CG853" s="166"/>
      <c r="CH853" s="166"/>
      <c r="CI853" s="166"/>
      <c r="CJ853" s="166"/>
      <c r="CK853" s="166"/>
      <c r="CL853" s="166"/>
      <c r="CM853" s="166"/>
      <c r="CN853" s="166"/>
      <c r="CO853" s="166"/>
      <c r="CP853" s="166"/>
      <c r="CQ853" s="166"/>
      <c r="CR853" s="166"/>
      <c r="CS853" s="166"/>
      <c r="CT853" s="166"/>
      <c r="CU853" s="166"/>
      <c r="CV853" s="166"/>
      <c r="CW853" s="166"/>
      <c r="CX853" s="166"/>
      <c r="CY853" s="166"/>
      <c r="CZ853" s="166"/>
      <c r="DA853" s="166"/>
      <c r="DB853" s="166"/>
      <c r="DC853" s="166"/>
      <c r="DD853" s="166"/>
      <c r="DE853" s="166"/>
      <c r="DF853" s="166"/>
      <c r="DG853" s="166"/>
      <c r="DH853" s="166"/>
      <c r="DI853" s="166"/>
      <c r="DJ853" s="166"/>
      <c r="DK853" s="166"/>
      <c r="DL853" s="166"/>
      <c r="DM853" s="166"/>
      <c r="DN853" s="166"/>
      <c r="DO853" s="166"/>
      <c r="DP853" s="166"/>
      <c r="DQ853" s="166"/>
      <c r="DR853" s="166"/>
      <c r="DS853" s="166"/>
      <c r="DT853" s="166"/>
      <c r="DU853" s="166"/>
      <c r="DV853" s="166"/>
      <c r="DW853" s="166"/>
      <c r="DX853" s="166"/>
      <c r="DY853" s="166"/>
      <c r="DZ853" s="166"/>
      <c r="EA853" s="166"/>
      <c r="EB853" s="166"/>
      <c r="EC853" s="166"/>
      <c r="ED853" s="166"/>
      <c r="EE853" s="166"/>
      <c r="EF853" s="166"/>
      <c r="EG853" s="166"/>
      <c r="EH853" s="166"/>
      <c r="EI853" s="166"/>
      <c r="EJ853" s="166"/>
      <c r="EK853" s="166"/>
      <c r="EL853" s="166"/>
      <c r="EM853" s="166"/>
      <c r="EN853" s="166"/>
      <c r="EO853" s="166"/>
      <c r="EP853" s="166"/>
      <c r="EQ853" s="166"/>
      <c r="ER853" s="166"/>
      <c r="ES853" s="166"/>
      <c r="ET853" s="166"/>
      <c r="EU853" s="166"/>
      <c r="EV853" s="166"/>
      <c r="EW853" s="166"/>
      <c r="EX853" s="166"/>
      <c r="EY853" s="166"/>
      <c r="EZ853" s="166"/>
      <c r="FA853" s="166"/>
      <c r="FB853" s="166"/>
      <c r="FC853" s="166"/>
      <c r="FD853" s="166"/>
      <c r="FE853" s="166"/>
      <c r="FF853" s="166"/>
      <c r="FG853" s="166"/>
      <c r="FH853" s="166"/>
      <c r="FI853" s="166"/>
      <c r="FJ853" s="166"/>
      <c r="FK853" s="166"/>
      <c r="FL853" s="166"/>
      <c r="FM853" s="166"/>
      <c r="FN853" s="166"/>
      <c r="FO853" s="166"/>
      <c r="FP853" s="166"/>
      <c r="FQ853" s="166"/>
      <c r="FR853" s="166"/>
      <c r="FS853" s="166"/>
      <c r="FT853" s="166"/>
      <c r="FU853" s="166"/>
      <c r="FV853" s="166"/>
      <c r="FW853" s="166"/>
      <c r="FX853" s="166"/>
      <c r="FY853" s="166"/>
      <c r="FZ853" s="166"/>
      <c r="GA853" s="166"/>
      <c r="GB853" s="166"/>
      <c r="GC853" s="166"/>
      <c r="GD853" s="166"/>
      <c r="GE853" s="166"/>
      <c r="GF853" s="166"/>
      <c r="GG853" s="166"/>
      <c r="GH853" s="166"/>
      <c r="GI853" s="166"/>
      <c r="GJ853" s="166"/>
      <c r="GK853" s="166"/>
      <c r="GL853" s="166"/>
      <c r="GM853" s="166"/>
      <c r="GN853" s="166"/>
      <c r="GO853" s="166"/>
      <c r="GP853" s="166"/>
      <c r="GQ853" s="166"/>
      <c r="GR853" s="166"/>
      <c r="GS853" s="166"/>
      <c r="GT853" s="166"/>
      <c r="GU853" s="166"/>
      <c r="GV853" s="166"/>
      <c r="GW853" s="166"/>
      <c r="GX853" s="166"/>
      <c r="GY853" s="166"/>
      <c r="GZ853" s="166"/>
      <c r="HA853" s="166"/>
      <c r="HB853" s="166"/>
      <c r="HC853" s="166"/>
      <c r="HD853" s="166"/>
      <c r="HE853" s="166"/>
      <c r="HF853" s="166"/>
      <c r="HG853" s="166"/>
      <c r="HH853" s="166"/>
      <c r="HI853" s="166"/>
      <c r="HJ853" s="166"/>
      <c r="HK853" s="166"/>
      <c r="HL853" s="166"/>
      <c r="HM853" s="166"/>
      <c r="HN853" s="166"/>
      <c r="HO853" s="166"/>
      <c r="HP853" s="166"/>
      <c r="HQ853" s="166"/>
      <c r="HR853" s="166"/>
      <c r="HS853" s="166"/>
      <c r="HT853" s="166"/>
      <c r="HU853" s="166"/>
      <c r="HV853" s="166"/>
      <c r="HW853" s="166"/>
      <c r="HX853" s="166"/>
      <c r="HY853" s="166"/>
      <c r="HZ853" s="166"/>
      <c r="IA853" s="166"/>
      <c r="IB853" s="166"/>
      <c r="IC853" s="166"/>
      <c r="ID853" s="166"/>
      <c r="IE853" s="166"/>
      <c r="IF853" s="166"/>
      <c r="IG853" s="166"/>
      <c r="IH853" s="166"/>
      <c r="II853" s="166"/>
      <c r="IJ853" s="166"/>
      <c r="IK853" s="166"/>
      <c r="IL853" s="166"/>
      <c r="IM853" s="166"/>
      <c r="IN853" s="166"/>
      <c r="IO853" s="166"/>
      <c r="IP853" s="166"/>
      <c r="IQ853" s="166"/>
      <c r="IR853" s="166"/>
      <c r="IS853" s="166"/>
      <c r="IT853" s="166"/>
      <c r="IU853" s="166"/>
      <c r="IV853" s="166"/>
    </row>
    <row r="854" spans="1:256" ht="15.75" customHeight="1" thickTop="1" thickBot="1">
      <c r="A854" s="1480" t="s">
        <v>250</v>
      </c>
      <c r="B854" s="1481"/>
      <c r="C854" s="2150" t="s">
        <v>6</v>
      </c>
      <c r="D854" s="2150"/>
      <c r="E854" s="2150"/>
      <c r="F854" s="2150"/>
      <c r="G854" s="2150"/>
      <c r="H854" s="2150"/>
      <c r="I854" s="2150"/>
      <c r="J854" s="2151"/>
    </row>
    <row r="855" spans="1:256" ht="30.75" customHeight="1" thickBot="1">
      <c r="A855" s="1482"/>
      <c r="B855" s="1586"/>
      <c r="C855" s="1483" t="s">
        <v>251</v>
      </c>
      <c r="D855" s="1586"/>
      <c r="E855" s="2115" t="s">
        <v>32</v>
      </c>
      <c r="F855" s="2116"/>
      <c r="G855" s="2117" t="s">
        <v>33</v>
      </c>
      <c r="H855" s="1900"/>
      <c r="I855" s="2126" t="s">
        <v>252</v>
      </c>
      <c r="J855" s="2127"/>
    </row>
    <row r="856" spans="1:256" ht="15" customHeight="1" thickBot="1">
      <c r="A856" s="1482"/>
      <c r="B856" s="1586"/>
      <c r="C856" s="1483"/>
      <c r="D856" s="1586"/>
      <c r="E856" s="2124" t="s">
        <v>253</v>
      </c>
      <c r="F856" s="2125"/>
      <c r="G856" s="2314" t="s">
        <v>253</v>
      </c>
      <c r="H856" s="2315"/>
      <c r="I856" s="2314" t="s">
        <v>253</v>
      </c>
      <c r="J856" s="2124"/>
    </row>
    <row r="857" spans="1:256" ht="15" customHeight="1" thickBot="1">
      <c r="A857" s="1482"/>
      <c r="B857" s="1586"/>
      <c r="C857" s="1483"/>
      <c r="D857" s="1586"/>
      <c r="E857" s="2152" t="s">
        <v>254</v>
      </c>
      <c r="F857" s="2153"/>
      <c r="G857" s="2154" t="s">
        <v>254</v>
      </c>
      <c r="H857" s="2155"/>
      <c r="I857" s="2154" t="s">
        <v>254</v>
      </c>
      <c r="J857" s="2152"/>
    </row>
    <row r="858" spans="1:256" ht="15" customHeight="1" thickBot="1">
      <c r="A858" s="1482"/>
      <c r="B858" s="1586"/>
      <c r="C858" s="1483"/>
      <c r="D858" s="1586"/>
      <c r="E858" s="2156" t="s">
        <v>255</v>
      </c>
      <c r="F858" s="2157"/>
      <c r="G858" s="2120" t="s">
        <v>256</v>
      </c>
      <c r="H858" s="2121"/>
      <c r="I858" s="2097" t="s">
        <v>256</v>
      </c>
      <c r="J858" s="2098"/>
    </row>
    <row r="859" spans="1:256" ht="15" customHeight="1" thickBot="1">
      <c r="A859" s="1484"/>
      <c r="B859" s="1474"/>
      <c r="C859" s="1473"/>
      <c r="D859" s="1474"/>
      <c r="E859" s="1565" t="s">
        <v>257</v>
      </c>
      <c r="F859" s="2123"/>
      <c r="G859" s="1566" t="s">
        <v>258</v>
      </c>
      <c r="H859" s="1464"/>
      <c r="I859" s="1566" t="s">
        <v>257</v>
      </c>
      <c r="J859" s="1565"/>
    </row>
    <row r="860" spans="1:256" ht="16.5" thickTop="1" thickBot="1">
      <c r="A860" s="2353"/>
      <c r="B860" s="2354"/>
      <c r="C860" s="2226"/>
      <c r="D860" s="2357"/>
      <c r="E860" s="2146"/>
      <c r="F860" s="2147"/>
      <c r="G860" s="2148"/>
      <c r="H860" s="2149"/>
      <c r="I860" s="2351" t="str">
        <f>IF(C860+E860-G860=0,"",C860+E860-G860)</f>
        <v/>
      </c>
      <c r="J860" s="2352"/>
    </row>
    <row r="861" spans="1:256" ht="15.75" thickBot="1">
      <c r="A861" s="2347"/>
      <c r="B861" s="2348"/>
      <c r="C861" s="2358"/>
      <c r="D861" s="2359"/>
      <c r="E861" s="2142"/>
      <c r="F861" s="2143"/>
      <c r="G861" s="2144"/>
      <c r="H861" s="2145"/>
      <c r="I861" s="2332" t="str">
        <f>IF(E861-G861=0,"",E861-G861)</f>
        <v/>
      </c>
      <c r="J861" s="2333"/>
    </row>
    <row r="862" spans="1:256" ht="15.75" thickBot="1">
      <c r="A862" s="2347"/>
      <c r="B862" s="2348"/>
      <c r="C862" s="2358"/>
      <c r="D862" s="2359"/>
      <c r="E862" s="2132"/>
      <c r="F862" s="2133"/>
      <c r="G862" s="2134"/>
      <c r="H862" s="2135"/>
      <c r="I862" s="2334" t="str">
        <f>IF(E862-G862=0,"",E862-G862)</f>
        <v/>
      </c>
      <c r="J862" s="2335"/>
    </row>
    <row r="863" spans="1:256" ht="15.75" thickBot="1">
      <c r="A863" s="2355"/>
      <c r="B863" s="2356"/>
      <c r="C863" s="2358"/>
      <c r="D863" s="2359"/>
      <c r="E863" s="2136"/>
      <c r="F863" s="2137"/>
      <c r="G863" s="2138"/>
      <c r="H863" s="2139"/>
      <c r="I863" s="2360" t="str">
        <f>IF(E863-G863=0,"",E863-G863)</f>
        <v/>
      </c>
      <c r="J863" s="2361"/>
    </row>
    <row r="864" spans="1:256" ht="15.75" thickBot="1">
      <c r="A864" s="2345"/>
      <c r="B864" s="2346"/>
      <c r="C864" s="2358"/>
      <c r="D864" s="2359"/>
      <c r="E864" s="2366"/>
      <c r="F864" s="2367"/>
      <c r="G864" s="2140"/>
      <c r="H864" s="2141"/>
      <c r="I864" s="2362" t="str">
        <f>IF(C864+E864-G864=0,"",C864+E864-G864)</f>
        <v/>
      </c>
      <c r="J864" s="2363"/>
    </row>
    <row r="865" spans="1:10" ht="15.75" thickBot="1">
      <c r="A865" s="2347"/>
      <c r="B865" s="2348"/>
      <c r="C865" s="2358"/>
      <c r="D865" s="2359"/>
      <c r="E865" s="2142"/>
      <c r="F865" s="2143"/>
      <c r="G865" s="2144"/>
      <c r="H865" s="2145"/>
      <c r="I865" s="2332" t="str">
        <f>IF(E865-G865=0,"",E865-G865)</f>
        <v/>
      </c>
      <c r="J865" s="2333"/>
    </row>
    <row r="866" spans="1:10" ht="15.75" thickBot="1">
      <c r="A866" s="2347"/>
      <c r="B866" s="2348"/>
      <c r="C866" s="2358"/>
      <c r="D866" s="2359"/>
      <c r="E866" s="2132"/>
      <c r="F866" s="2133"/>
      <c r="G866" s="2134"/>
      <c r="H866" s="2135"/>
      <c r="I866" s="2334" t="str">
        <f>IF(E866-G866=0,"",E866-G866)</f>
        <v/>
      </c>
      <c r="J866" s="2335"/>
    </row>
    <row r="867" spans="1:10" ht="15.75" thickBot="1">
      <c r="A867" s="2349"/>
      <c r="B867" s="2350"/>
      <c r="C867" s="2364"/>
      <c r="D867" s="2365"/>
      <c r="E867" s="2370"/>
      <c r="F867" s="2371"/>
      <c r="G867" s="2372"/>
      <c r="H867" s="2373"/>
      <c r="I867" s="2336" t="str">
        <f>IF(E867-G867=0,"",E867-G867)</f>
        <v/>
      </c>
      <c r="J867" s="2218"/>
    </row>
    <row r="868" spans="1:10" ht="15.75" thickTop="1">
      <c r="A868" s="17"/>
      <c r="B868" s="17"/>
      <c r="C868" s="17"/>
      <c r="D868" s="17"/>
      <c r="E868" s="18"/>
      <c r="F868" s="18"/>
      <c r="G868" s="18"/>
      <c r="H868" s="18"/>
      <c r="I868" s="19"/>
      <c r="J868" s="19"/>
    </row>
    <row r="869" spans="1:10" ht="15">
      <c r="A869" s="454" t="s">
        <v>833</v>
      </c>
      <c r="B869" s="454"/>
      <c r="C869" s="454"/>
      <c r="D869" s="454"/>
      <c r="E869" s="454"/>
      <c r="F869" s="454"/>
      <c r="G869" s="454"/>
      <c r="H869" s="454"/>
      <c r="I869" s="454"/>
      <c r="J869" s="454"/>
    </row>
    <row r="870" spans="1:10">
      <c r="A870" s="455"/>
      <c r="B870" s="455"/>
      <c r="C870" s="455"/>
      <c r="D870" s="455"/>
      <c r="E870" s="455"/>
      <c r="F870" s="455"/>
      <c r="G870" s="455"/>
      <c r="H870" s="455"/>
      <c r="I870" s="455"/>
      <c r="J870" s="455"/>
    </row>
    <row r="871" spans="1:10">
      <c r="A871" s="455"/>
      <c r="B871" s="455"/>
      <c r="C871" s="455"/>
      <c r="D871" s="455"/>
      <c r="E871" s="455"/>
      <c r="F871" s="455"/>
      <c r="G871" s="455"/>
      <c r="H871" s="455"/>
      <c r="I871" s="455"/>
      <c r="J871" s="455"/>
    </row>
    <row r="872" spans="1:10">
      <c r="A872" s="455"/>
      <c r="B872" s="455"/>
      <c r="C872" s="455"/>
      <c r="D872" s="455"/>
      <c r="E872" s="455"/>
      <c r="F872" s="455"/>
      <c r="G872" s="455"/>
      <c r="H872" s="455"/>
      <c r="I872" s="455"/>
      <c r="J872" s="455"/>
    </row>
    <row r="873" spans="1:10">
      <c r="A873" s="455"/>
      <c r="B873" s="455"/>
      <c r="C873" s="455"/>
      <c r="D873" s="455"/>
      <c r="E873" s="455"/>
      <c r="F873" s="455"/>
      <c r="G873" s="455"/>
      <c r="H873" s="455"/>
      <c r="I873" s="455"/>
      <c r="J873" s="455"/>
    </row>
    <row r="874" spans="1:10">
      <c r="A874" s="455"/>
      <c r="B874" s="455"/>
      <c r="C874" s="455"/>
      <c r="D874" s="455"/>
      <c r="E874" s="455"/>
      <c r="F874" s="455"/>
      <c r="G874" s="455"/>
      <c r="H874" s="455"/>
      <c r="I874" s="455"/>
      <c r="J874" s="455"/>
    </row>
    <row r="875" spans="1:10">
      <c r="A875" s="455"/>
      <c r="B875" s="455"/>
      <c r="C875" s="455"/>
      <c r="D875" s="455"/>
      <c r="E875" s="455"/>
      <c r="F875" s="455"/>
      <c r="G875" s="455"/>
      <c r="H875" s="455"/>
      <c r="I875" s="455"/>
      <c r="J875" s="455"/>
    </row>
    <row r="876" spans="1:10" ht="15">
      <c r="A876" s="17"/>
      <c r="B876" s="17"/>
      <c r="C876" s="17"/>
      <c r="D876" s="17"/>
      <c r="E876" s="18"/>
      <c r="F876" s="18"/>
      <c r="G876" s="18"/>
      <c r="H876" s="18"/>
      <c r="I876" s="19"/>
      <c r="J876" s="19"/>
    </row>
    <row r="877" spans="1:10" ht="15">
      <c r="A877" s="78"/>
      <c r="B877" s="78"/>
      <c r="C877" s="78"/>
      <c r="D877" s="78"/>
      <c r="E877" s="82"/>
      <c r="F877" s="82"/>
      <c r="G877" s="82"/>
      <c r="H877" s="82"/>
      <c r="I877" s="52"/>
      <c r="J877" s="52"/>
    </row>
    <row r="878" spans="1:10" ht="16.5" customHeight="1">
      <c r="A878" s="9" t="s">
        <v>834</v>
      </c>
      <c r="B878" s="456" t="s">
        <v>835</v>
      </c>
      <c r="C878" s="456"/>
      <c r="D878" s="456"/>
      <c r="E878" s="456"/>
      <c r="F878" s="456"/>
      <c r="G878" s="456"/>
      <c r="H878" s="456"/>
      <c r="I878" s="456"/>
      <c r="J878" s="456"/>
    </row>
    <row r="879" spans="1:10" ht="16.5" customHeight="1" thickBot="1">
      <c r="A879" s="15"/>
      <c r="B879" s="22"/>
      <c r="C879" s="22"/>
      <c r="D879" s="22"/>
      <c r="E879" s="22"/>
      <c r="F879" s="22"/>
      <c r="G879" s="22"/>
      <c r="H879" s="22"/>
      <c r="I879" s="22"/>
      <c r="J879" s="22"/>
    </row>
    <row r="880" spans="1:10" ht="45" customHeight="1" thickTop="1" thickBot="1">
      <c r="A880" s="2343" t="s">
        <v>259</v>
      </c>
      <c r="B880" s="2344"/>
      <c r="C880" s="2344"/>
      <c r="D880" s="2344"/>
      <c r="E880" s="2129" t="s">
        <v>6</v>
      </c>
      <c r="F880" s="2129"/>
      <c r="G880" s="2131"/>
      <c r="H880" s="2128" t="s">
        <v>7</v>
      </c>
      <c r="I880" s="2129"/>
      <c r="J880" s="2130"/>
    </row>
    <row r="881" spans="1:10" ht="32.25" customHeight="1" thickTop="1" thickBot="1">
      <c r="A881" s="2368" t="s">
        <v>260</v>
      </c>
      <c r="B881" s="2369"/>
      <c r="C881" s="2369"/>
      <c r="D881" s="2369"/>
      <c r="E881" s="1155" t="str">
        <f>IF(SUM(E882:G886)=0,"",SUM(E882:G886))</f>
        <v/>
      </c>
      <c r="F881" s="1155"/>
      <c r="G881" s="1156"/>
      <c r="H881" s="1157" t="str">
        <f>IF(SUM(H882:J886)=0,"",SUM(H882:J886))</f>
        <v/>
      </c>
      <c r="I881" s="1155"/>
      <c r="J881" s="1158"/>
    </row>
    <row r="882" spans="1:10" ht="16.5" customHeight="1">
      <c r="A882" s="2337"/>
      <c r="B882" s="1111"/>
      <c r="C882" s="1111"/>
      <c r="D882" s="2338"/>
      <c r="E882" s="979"/>
      <c r="F882" s="2339"/>
      <c r="G882" s="2340"/>
      <c r="H882" s="2341"/>
      <c r="I882" s="2339"/>
      <c r="J882" s="2342"/>
    </row>
    <row r="883" spans="1:10" ht="16.5" customHeight="1">
      <c r="A883" s="2327"/>
      <c r="B883" s="2328"/>
      <c r="C883" s="2328"/>
      <c r="D883" s="2329"/>
      <c r="E883" s="991"/>
      <c r="F883" s="2330"/>
      <c r="G883" s="2330"/>
      <c r="H883" s="1008"/>
      <c r="I883" s="1009"/>
      <c r="J883" s="2331"/>
    </row>
    <row r="884" spans="1:10" ht="16.5" customHeight="1">
      <c r="A884" s="2327"/>
      <c r="B884" s="2328"/>
      <c r="C884" s="2328"/>
      <c r="D884" s="2329"/>
      <c r="E884" s="991"/>
      <c r="F884" s="2330"/>
      <c r="G884" s="2330"/>
      <c r="H884" s="1008"/>
      <c r="I884" s="1009"/>
      <c r="J884" s="2331"/>
    </row>
    <row r="885" spans="1:10" ht="16.5" customHeight="1">
      <c r="A885" s="2327"/>
      <c r="B885" s="2328"/>
      <c r="C885" s="2328"/>
      <c r="D885" s="2329"/>
      <c r="E885" s="991"/>
      <c r="F885" s="2330"/>
      <c r="G885" s="2330"/>
      <c r="H885" s="1008"/>
      <c r="I885" s="1009"/>
      <c r="J885" s="2331"/>
    </row>
    <row r="886" spans="1:10" ht="16.5" customHeight="1" thickBot="1">
      <c r="A886" s="994"/>
      <c r="B886" s="995"/>
      <c r="C886" s="995"/>
      <c r="D886" s="995"/>
      <c r="E886" s="984"/>
      <c r="F886" s="984"/>
      <c r="G886" s="985"/>
      <c r="H886" s="986"/>
      <c r="I886" s="984"/>
      <c r="J886" s="987"/>
    </row>
    <row r="887" spans="1:10" ht="16.5" customHeight="1">
      <c r="A887" s="2374"/>
      <c r="B887" s="2374"/>
      <c r="C887" s="2374"/>
      <c r="D887" s="2374"/>
      <c r="E887" s="2374"/>
      <c r="F887" s="2374"/>
      <c r="G887" s="2374"/>
      <c r="H887" s="2374"/>
      <c r="I887" s="2374"/>
      <c r="J887" s="2374"/>
    </row>
    <row r="888" spans="1:10" ht="16.5" customHeight="1">
      <c r="A888" s="185"/>
      <c r="B888" s="185"/>
      <c r="C888" s="185"/>
      <c r="D888" s="185"/>
      <c r="E888" s="185"/>
      <c r="F888" s="185"/>
      <c r="G888" s="185"/>
      <c r="H888" s="185"/>
      <c r="I888" s="185"/>
      <c r="J888" s="185"/>
    </row>
    <row r="889" spans="1:10" ht="16.5" customHeight="1" thickBot="1">
      <c r="A889" s="184"/>
      <c r="B889" s="184"/>
      <c r="C889" s="184"/>
      <c r="D889" s="184"/>
      <c r="E889" s="185"/>
      <c r="F889" s="185"/>
      <c r="G889" s="185"/>
      <c r="H889" s="185"/>
      <c r="I889" s="185"/>
      <c r="J889" s="185"/>
    </row>
    <row r="890" spans="1:10" ht="30.75" customHeight="1" thickTop="1" thickBot="1">
      <c r="A890" s="2160" t="s">
        <v>261</v>
      </c>
      <c r="B890" s="2161">
        <v>31</v>
      </c>
      <c r="C890" s="2161">
        <v>16</v>
      </c>
      <c r="D890" s="2161"/>
      <c r="E890" s="1155">
        <f>IF(SUM(E891:G895)=0,"",SUM(E891:G895))</f>
        <v>7414</v>
      </c>
      <c r="F890" s="1155"/>
      <c r="G890" s="1156"/>
      <c r="H890" s="1157">
        <f>IF(SUM(H891:J895)=0,"",SUM(H891:J895))</f>
        <v>6150</v>
      </c>
      <c r="I890" s="1155"/>
      <c r="J890" s="1158"/>
    </row>
    <row r="891" spans="1:10" ht="16.5" customHeight="1">
      <c r="A891" s="1300" t="s">
        <v>1012</v>
      </c>
      <c r="B891" s="1301"/>
      <c r="C891" s="1301"/>
      <c r="D891" s="1301"/>
      <c r="E891" s="978">
        <v>60</v>
      </c>
      <c r="F891" s="978"/>
      <c r="G891" s="979"/>
      <c r="H891" s="980"/>
      <c r="I891" s="978"/>
      <c r="J891" s="981"/>
    </row>
    <row r="892" spans="1:10" ht="16.5" customHeight="1">
      <c r="A892" s="950" t="s">
        <v>1013</v>
      </c>
      <c r="B892" s="951"/>
      <c r="C892" s="951"/>
      <c r="D892" s="951"/>
      <c r="E892" s="952">
        <v>4373</v>
      </c>
      <c r="F892" s="952"/>
      <c r="G892" s="953"/>
      <c r="H892" s="954">
        <v>5145</v>
      </c>
      <c r="I892" s="952"/>
      <c r="J892" s="955"/>
    </row>
    <row r="893" spans="1:10" ht="16.5" customHeight="1">
      <c r="A893" s="950" t="s">
        <v>1014</v>
      </c>
      <c r="B893" s="951"/>
      <c r="C893" s="951"/>
      <c r="D893" s="951"/>
      <c r="E893" s="952">
        <v>2981</v>
      </c>
      <c r="F893" s="952"/>
      <c r="G893" s="953"/>
      <c r="H893" s="954"/>
      <c r="I893" s="952"/>
      <c r="J893" s="955"/>
    </row>
    <row r="894" spans="1:10" ht="16.5" customHeight="1">
      <c r="A894" s="950" t="s">
        <v>1015</v>
      </c>
      <c r="B894" s="951"/>
      <c r="C894" s="951"/>
      <c r="D894" s="951"/>
      <c r="E894" s="952"/>
      <c r="F894" s="952"/>
      <c r="G894" s="953"/>
      <c r="H894" s="954">
        <v>1005</v>
      </c>
      <c r="I894" s="952"/>
      <c r="J894" s="955"/>
    </row>
    <row r="895" spans="1:10" ht="16.5" customHeight="1" thickBot="1">
      <c r="A895" s="994"/>
      <c r="B895" s="995"/>
      <c r="C895" s="995"/>
      <c r="D895" s="995"/>
      <c r="E895" s="984"/>
      <c r="F895" s="984"/>
      <c r="G895" s="985"/>
      <c r="H895" s="986"/>
      <c r="I895" s="984"/>
      <c r="J895" s="987"/>
    </row>
    <row r="896" spans="1:10" ht="32.25" customHeight="1" thickTop="1" thickBot="1">
      <c r="A896" s="2160" t="s">
        <v>262</v>
      </c>
      <c r="B896" s="2161"/>
      <c r="C896" s="2161"/>
      <c r="D896" s="2161"/>
      <c r="E896" s="1155" t="str">
        <f>IF(SUM(E897:G901)=0,"",SUM(E897:G901))</f>
        <v/>
      </c>
      <c r="F896" s="1155"/>
      <c r="G896" s="1156"/>
      <c r="H896" s="1157" t="str">
        <f>IF(SUM(H897:J901)=0,"",SUM(H897:J901))</f>
        <v/>
      </c>
      <c r="I896" s="1155"/>
      <c r="J896" s="1158"/>
    </row>
    <row r="897" spans="1:10" ht="16.5" customHeight="1">
      <c r="A897" s="988"/>
      <c r="B897" s="989"/>
      <c r="C897" s="989"/>
      <c r="D897" s="989"/>
      <c r="E897" s="990"/>
      <c r="F897" s="990"/>
      <c r="G897" s="991"/>
      <c r="H897" s="992"/>
      <c r="I897" s="990"/>
      <c r="J897" s="993"/>
    </row>
    <row r="898" spans="1:10" ht="16.5" customHeight="1">
      <c r="A898" s="950"/>
      <c r="B898" s="951"/>
      <c r="C898" s="951"/>
      <c r="D898" s="951"/>
      <c r="E898" s="952"/>
      <c r="F898" s="952"/>
      <c r="G898" s="953"/>
      <c r="H898" s="954"/>
      <c r="I898" s="952"/>
      <c r="J898" s="955"/>
    </row>
    <row r="899" spans="1:10" ht="16.5" customHeight="1">
      <c r="A899" s="950"/>
      <c r="B899" s="951"/>
      <c r="C899" s="951"/>
      <c r="D899" s="951"/>
      <c r="E899" s="952"/>
      <c r="F899" s="952"/>
      <c r="G899" s="953"/>
      <c r="H899" s="954"/>
      <c r="I899" s="952"/>
      <c r="J899" s="955"/>
    </row>
    <row r="900" spans="1:10" ht="16.5" customHeight="1">
      <c r="A900" s="950"/>
      <c r="B900" s="951"/>
      <c r="C900" s="951"/>
      <c r="D900" s="951"/>
      <c r="E900" s="952"/>
      <c r="F900" s="952"/>
      <c r="G900" s="953"/>
      <c r="H900" s="954"/>
      <c r="I900" s="952"/>
      <c r="J900" s="955"/>
    </row>
    <row r="901" spans="1:10" ht="16.5" customHeight="1" thickBot="1">
      <c r="A901" s="994"/>
      <c r="B901" s="995"/>
      <c r="C901" s="995"/>
      <c r="D901" s="995"/>
      <c r="E901" s="984"/>
      <c r="F901" s="984"/>
      <c r="G901" s="985"/>
      <c r="H901" s="986"/>
      <c r="I901" s="984"/>
      <c r="J901" s="987"/>
    </row>
    <row r="902" spans="1:10" ht="32.25" customHeight="1" thickTop="1" thickBot="1">
      <c r="A902" s="2160" t="s">
        <v>263</v>
      </c>
      <c r="B902" s="2161"/>
      <c r="C902" s="2161"/>
      <c r="D902" s="2161"/>
      <c r="E902" s="1155" t="str">
        <f>IF(SUM(E903:G907)=0,"",SUM(E903:G907))</f>
        <v/>
      </c>
      <c r="F902" s="1155"/>
      <c r="G902" s="1156"/>
      <c r="H902" s="1157" t="str">
        <f>IF(SUM(H903:J907)=0,"",SUM(H903:J907))</f>
        <v/>
      </c>
      <c r="I902" s="1155"/>
      <c r="J902" s="1158"/>
    </row>
    <row r="903" spans="1:10" ht="16.5" customHeight="1">
      <c r="A903" s="988"/>
      <c r="B903" s="989"/>
      <c r="C903" s="989"/>
      <c r="D903" s="989"/>
      <c r="E903" s="990"/>
      <c r="F903" s="990"/>
      <c r="G903" s="991"/>
      <c r="H903" s="992"/>
      <c r="I903" s="990"/>
      <c r="J903" s="993"/>
    </row>
    <row r="904" spans="1:10" ht="16.5" customHeight="1">
      <c r="A904" s="950"/>
      <c r="B904" s="951"/>
      <c r="C904" s="951"/>
      <c r="D904" s="951"/>
      <c r="E904" s="952"/>
      <c r="F904" s="952"/>
      <c r="G904" s="953"/>
      <c r="H904" s="954"/>
      <c r="I904" s="952"/>
      <c r="J904" s="955"/>
    </row>
    <row r="905" spans="1:10" ht="16.5" customHeight="1">
      <c r="A905" s="950"/>
      <c r="B905" s="951"/>
      <c r="C905" s="951"/>
      <c r="D905" s="951"/>
      <c r="E905" s="952"/>
      <c r="F905" s="952"/>
      <c r="G905" s="953"/>
      <c r="H905" s="954"/>
      <c r="I905" s="952"/>
      <c r="J905" s="955"/>
    </row>
    <row r="906" spans="1:10" ht="16.5" customHeight="1">
      <c r="A906" s="950"/>
      <c r="B906" s="951"/>
      <c r="C906" s="951"/>
      <c r="D906" s="951"/>
      <c r="E906" s="952"/>
      <c r="F906" s="952"/>
      <c r="G906" s="953"/>
      <c r="H906" s="954"/>
      <c r="I906" s="952"/>
      <c r="J906" s="955"/>
    </row>
    <row r="907" spans="1:10" ht="16.5" customHeight="1" thickBot="1">
      <c r="A907" s="1187"/>
      <c r="B907" s="1188"/>
      <c r="C907" s="1188"/>
      <c r="D907" s="1188"/>
      <c r="E907" s="946"/>
      <c r="F907" s="946"/>
      <c r="G907" s="947"/>
      <c r="H907" s="948"/>
      <c r="I907" s="946"/>
      <c r="J907" s="949"/>
    </row>
    <row r="908" spans="1:10" ht="15.75" thickTop="1">
      <c r="A908" s="78"/>
      <c r="B908" s="78"/>
      <c r="C908" s="78"/>
      <c r="D908" s="78"/>
      <c r="E908" s="82"/>
      <c r="F908" s="82"/>
      <c r="G908" s="82"/>
      <c r="H908" s="82"/>
      <c r="I908" s="52"/>
      <c r="J908" s="52"/>
    </row>
    <row r="909" spans="1:10" ht="15">
      <c r="A909" s="454" t="s">
        <v>836</v>
      </c>
      <c r="B909" s="454"/>
      <c r="C909" s="454"/>
      <c r="D909" s="454"/>
      <c r="E909" s="454"/>
      <c r="F909" s="454"/>
      <c r="G909" s="454"/>
      <c r="H909" s="454"/>
      <c r="I909" s="454"/>
      <c r="J909" s="454"/>
    </row>
    <row r="910" spans="1:10" ht="14.25" customHeight="1">
      <c r="A910" s="455"/>
      <c r="B910" s="455"/>
      <c r="C910" s="455"/>
      <c r="D910" s="455"/>
      <c r="E910" s="455"/>
      <c r="F910" s="455"/>
      <c r="G910" s="455"/>
      <c r="H910" s="455"/>
      <c r="I910" s="455"/>
      <c r="J910" s="455"/>
    </row>
    <row r="911" spans="1:10">
      <c r="A911" s="455"/>
      <c r="B911" s="455"/>
      <c r="C911" s="455"/>
      <c r="D911" s="455"/>
      <c r="E911" s="455"/>
      <c r="F911" s="455"/>
      <c r="G911" s="455"/>
      <c r="H911" s="455"/>
      <c r="I911" s="455"/>
      <c r="J911" s="455"/>
    </row>
    <row r="912" spans="1:10">
      <c r="A912" s="455"/>
      <c r="B912" s="455"/>
      <c r="C912" s="455"/>
      <c r="D912" s="455"/>
      <c r="E912" s="455"/>
      <c r="F912" s="455"/>
      <c r="G912" s="455"/>
      <c r="H912" s="455"/>
      <c r="I912" s="455"/>
      <c r="J912" s="455"/>
    </row>
    <row r="913" spans="1:10">
      <c r="A913" s="455"/>
      <c r="B913" s="455"/>
      <c r="C913" s="455"/>
      <c r="D913" s="455"/>
      <c r="E913" s="455"/>
      <c r="F913" s="455"/>
      <c r="G913" s="455"/>
      <c r="H913" s="455"/>
      <c r="I913" s="455"/>
      <c r="J913" s="455"/>
    </row>
    <row r="914" spans="1:10">
      <c r="A914" s="455"/>
      <c r="B914" s="455"/>
      <c r="C914" s="455"/>
      <c r="D914" s="455"/>
      <c r="E914" s="455"/>
      <c r="F914" s="455"/>
      <c r="G914" s="455"/>
      <c r="H914" s="455"/>
      <c r="I914" s="455"/>
      <c r="J914" s="455"/>
    </row>
    <row r="915" spans="1:10">
      <c r="A915" s="455"/>
      <c r="B915" s="455"/>
      <c r="C915" s="455"/>
      <c r="D915" s="455"/>
      <c r="E915" s="455"/>
      <c r="F915" s="455"/>
      <c r="G915" s="455"/>
      <c r="H915" s="455"/>
      <c r="I915" s="455"/>
      <c r="J915" s="455"/>
    </row>
    <row r="916" spans="1:10" ht="15">
      <c r="A916" s="78"/>
      <c r="B916" s="78"/>
      <c r="C916" s="78"/>
      <c r="D916" s="78"/>
      <c r="E916" s="82"/>
      <c r="F916" s="82"/>
      <c r="G916" s="82"/>
      <c r="H916" s="82"/>
      <c r="I916" s="52"/>
      <c r="J916" s="52"/>
    </row>
    <row r="917" spans="1:10" ht="16.5" customHeight="1">
      <c r="A917" s="9" t="s">
        <v>838</v>
      </c>
      <c r="B917" s="456" t="s">
        <v>839</v>
      </c>
      <c r="C917" s="456"/>
      <c r="D917" s="456"/>
      <c r="E917" s="456"/>
      <c r="F917" s="456"/>
      <c r="G917" s="456"/>
      <c r="H917" s="456"/>
      <c r="I917" s="456"/>
      <c r="J917" s="456"/>
    </row>
    <row r="918" spans="1:10" ht="16.5" customHeight="1" thickBot="1">
      <c r="A918" s="9"/>
      <c r="B918" s="180"/>
      <c r="C918" s="180"/>
      <c r="D918" s="180"/>
      <c r="E918" s="180"/>
      <c r="F918" s="180"/>
      <c r="G918" s="180"/>
      <c r="H918" s="180"/>
      <c r="I918" s="180"/>
      <c r="J918" s="180"/>
    </row>
    <row r="919" spans="1:10" ht="45" customHeight="1" thickTop="1">
      <c r="A919" s="1030" t="s">
        <v>5</v>
      </c>
      <c r="B919" s="1031"/>
      <c r="C919" s="1031"/>
      <c r="D919" s="1031"/>
      <c r="E919" s="933" t="s">
        <v>6</v>
      </c>
      <c r="F919" s="934"/>
      <c r="G919" s="934"/>
      <c r="H919" s="1452" t="s">
        <v>7</v>
      </c>
      <c r="I919" s="934"/>
      <c r="J919" s="935"/>
    </row>
    <row r="920" spans="1:10" ht="15">
      <c r="A920" s="1032"/>
      <c r="B920" s="1033"/>
      <c r="C920" s="1033"/>
      <c r="D920" s="1033"/>
      <c r="E920" s="1027" t="s">
        <v>264</v>
      </c>
      <c r="F920" s="1028"/>
      <c r="G920" s="1028"/>
      <c r="H920" s="2158" t="s">
        <v>264</v>
      </c>
      <c r="I920" s="1028"/>
      <c r="J920" s="1029"/>
    </row>
    <row r="921" spans="1:10" ht="47.25" customHeight="1">
      <c r="A921" s="1032"/>
      <c r="B921" s="1033"/>
      <c r="C921" s="1033"/>
      <c r="D921" s="1033"/>
      <c r="E921" s="204" t="s">
        <v>269</v>
      </c>
      <c r="F921" s="207" t="s">
        <v>268</v>
      </c>
      <c r="G921" s="207" t="s">
        <v>267</v>
      </c>
      <c r="H921" s="214" t="s">
        <v>269</v>
      </c>
      <c r="I921" s="207" t="s">
        <v>268</v>
      </c>
      <c r="J921" s="210" t="s">
        <v>267</v>
      </c>
    </row>
    <row r="922" spans="1:10" ht="14.25" customHeight="1" thickBot="1">
      <c r="A922" s="2164" t="s">
        <v>112</v>
      </c>
      <c r="B922" s="2165"/>
      <c r="C922" s="2165"/>
      <c r="D922" s="2165"/>
      <c r="E922" s="176" t="s">
        <v>113</v>
      </c>
      <c r="F922" s="208" t="s">
        <v>114</v>
      </c>
      <c r="G922" s="208" t="s">
        <v>115</v>
      </c>
      <c r="H922" s="208" t="s">
        <v>116</v>
      </c>
      <c r="I922" s="208" t="s">
        <v>117</v>
      </c>
      <c r="J922" s="211" t="s">
        <v>118</v>
      </c>
    </row>
    <row r="923" spans="1:10" ht="15" thickTop="1">
      <c r="A923" s="509" t="s">
        <v>265</v>
      </c>
      <c r="B923" s="510"/>
      <c r="C923" s="510"/>
      <c r="D923" s="510"/>
      <c r="E923" s="205"/>
      <c r="F923" s="147"/>
      <c r="G923" s="147"/>
      <c r="H923" s="215"/>
      <c r="I923" s="147"/>
      <c r="J923" s="212"/>
    </row>
    <row r="924" spans="1:10" ht="15" thickBot="1">
      <c r="A924" s="511" t="s">
        <v>266</v>
      </c>
      <c r="B924" s="512"/>
      <c r="C924" s="512"/>
      <c r="D924" s="512"/>
      <c r="E924" s="206"/>
      <c r="F924" s="209"/>
      <c r="G924" s="209"/>
      <c r="H924" s="216"/>
      <c r="I924" s="209"/>
      <c r="J924" s="213"/>
    </row>
    <row r="925" spans="1:10" ht="15.75" thickBot="1">
      <c r="A925" s="1018" t="s">
        <v>111</v>
      </c>
      <c r="B925" s="1019"/>
      <c r="C925" s="1019"/>
      <c r="D925" s="1019"/>
      <c r="E925" s="217" t="str">
        <f t="shared" ref="E925:J925" si="39">IF(SUM(E923:E924)=0,"",SUM(E923:E924))</f>
        <v/>
      </c>
      <c r="F925" s="179" t="str">
        <f t="shared" si="39"/>
        <v/>
      </c>
      <c r="G925" s="179" t="str">
        <f t="shared" si="39"/>
        <v/>
      </c>
      <c r="H925" s="218" t="str">
        <f t="shared" si="39"/>
        <v/>
      </c>
      <c r="I925" s="179" t="str">
        <f t="shared" si="39"/>
        <v/>
      </c>
      <c r="J925" s="219" t="str">
        <f t="shared" si="39"/>
        <v/>
      </c>
    </row>
    <row r="926" spans="1:10" ht="15.75" thickTop="1">
      <c r="A926" s="78"/>
      <c r="B926" s="78"/>
      <c r="C926" s="78"/>
      <c r="D926" s="78"/>
      <c r="E926" s="82"/>
      <c r="F926" s="82"/>
      <c r="G926" s="82"/>
      <c r="H926" s="82"/>
      <c r="I926" s="52"/>
      <c r="J926" s="52"/>
    </row>
    <row r="927" spans="1:10" ht="15">
      <c r="A927" s="454" t="s">
        <v>837</v>
      </c>
      <c r="B927" s="454"/>
      <c r="C927" s="454"/>
      <c r="D927" s="454"/>
      <c r="E927" s="454"/>
      <c r="F927" s="454"/>
      <c r="G927" s="454"/>
      <c r="H927" s="454"/>
      <c r="I927" s="454"/>
      <c r="J927" s="454"/>
    </row>
    <row r="928" spans="1:10">
      <c r="A928" s="455"/>
      <c r="B928" s="455"/>
      <c r="C928" s="455"/>
      <c r="D928" s="455"/>
      <c r="E928" s="455"/>
      <c r="F928" s="455"/>
      <c r="G928" s="455"/>
      <c r="H928" s="455"/>
      <c r="I928" s="455"/>
      <c r="J928" s="455"/>
    </row>
    <row r="929" spans="1:10">
      <c r="A929" s="455"/>
      <c r="B929" s="455"/>
      <c r="C929" s="455"/>
      <c r="D929" s="455"/>
      <c r="E929" s="455"/>
      <c r="F929" s="455"/>
      <c r="G929" s="455"/>
      <c r="H929" s="455"/>
      <c r="I929" s="455"/>
      <c r="J929" s="455"/>
    </row>
    <row r="930" spans="1:10">
      <c r="A930" s="455"/>
      <c r="B930" s="455"/>
      <c r="C930" s="455"/>
      <c r="D930" s="455"/>
      <c r="E930" s="455"/>
      <c r="F930" s="455"/>
      <c r="G930" s="455"/>
      <c r="H930" s="455"/>
      <c r="I930" s="455"/>
      <c r="J930" s="455"/>
    </row>
    <row r="931" spans="1:10">
      <c r="A931" s="455"/>
      <c r="B931" s="455"/>
      <c r="C931" s="455"/>
      <c r="D931" s="455"/>
      <c r="E931" s="455"/>
      <c r="F931" s="455"/>
      <c r="G931" s="455"/>
      <c r="H931" s="455"/>
      <c r="I931" s="455"/>
      <c r="J931" s="455"/>
    </row>
    <row r="932" spans="1:10" ht="15">
      <c r="A932" s="78"/>
      <c r="B932" s="78"/>
      <c r="C932" s="78"/>
      <c r="D932" s="78"/>
      <c r="E932" s="82"/>
      <c r="F932" s="82"/>
      <c r="G932" s="82"/>
      <c r="H932" s="82"/>
      <c r="I932" s="52"/>
      <c r="J932" s="52"/>
    </row>
    <row r="933" spans="1:10" ht="16.5" customHeight="1">
      <c r="A933" s="46" t="s">
        <v>271</v>
      </c>
      <c r="B933" s="937" t="s">
        <v>270</v>
      </c>
      <c r="C933" s="937"/>
      <c r="D933" s="937"/>
      <c r="E933" s="937"/>
      <c r="F933" s="937"/>
      <c r="G933" s="937"/>
      <c r="H933" s="937"/>
      <c r="I933" s="937"/>
      <c r="J933" s="937"/>
    </row>
    <row r="934" spans="1:10" ht="15">
      <c r="A934" s="78"/>
      <c r="B934" s="78"/>
      <c r="C934" s="78"/>
      <c r="D934" s="78"/>
      <c r="E934" s="82"/>
      <c r="F934" s="82"/>
      <c r="G934" s="82"/>
      <c r="H934" s="82"/>
      <c r="I934" s="52"/>
      <c r="J934" s="52"/>
    </row>
    <row r="935" spans="1:10" ht="16.5" customHeight="1">
      <c r="A935" s="220" t="s">
        <v>840</v>
      </c>
      <c r="B935" s="916" t="s">
        <v>841</v>
      </c>
      <c r="C935" s="916"/>
      <c r="D935" s="916"/>
      <c r="E935" s="916"/>
      <c r="F935" s="916"/>
      <c r="G935" s="916"/>
      <c r="H935" s="916"/>
      <c r="I935" s="916"/>
      <c r="J935" s="916"/>
    </row>
    <row r="936" spans="1:10">
      <c r="A936" s="1130"/>
      <c r="B936" s="1130"/>
      <c r="C936" s="1130"/>
      <c r="D936" s="1130"/>
      <c r="E936" s="1130"/>
      <c r="F936" s="1130"/>
      <c r="G936" s="1130"/>
      <c r="H936" s="1130"/>
      <c r="I936" s="1130"/>
      <c r="J936" s="1130"/>
    </row>
    <row r="937" spans="1:10" ht="15" thickBot="1">
      <c r="A937" s="503" t="s">
        <v>107</v>
      </c>
      <c r="B937" s="503"/>
      <c r="C937" s="503"/>
      <c r="D937" s="503"/>
      <c r="E937" s="503"/>
      <c r="F937" s="503"/>
      <c r="G937" s="503"/>
      <c r="H937" s="503"/>
      <c r="I937" s="503"/>
      <c r="J937" s="503"/>
    </row>
    <row r="938" spans="1:10" ht="18" customHeight="1" thickTop="1">
      <c r="A938" s="1046" t="s">
        <v>272</v>
      </c>
      <c r="B938" s="1047"/>
      <c r="C938" s="1047"/>
      <c r="D938" s="1047"/>
      <c r="E938" s="1047"/>
      <c r="F938" s="1047"/>
      <c r="G938" s="506" t="s">
        <v>273</v>
      </c>
      <c r="H938" s="507"/>
      <c r="I938" s="507"/>
      <c r="J938" s="508"/>
    </row>
    <row r="939" spans="1:10" ht="15.75" thickBot="1">
      <c r="A939" s="1410"/>
      <c r="B939" s="1411"/>
      <c r="C939" s="1411"/>
      <c r="D939" s="1411"/>
      <c r="E939" s="1411"/>
      <c r="F939" s="1411"/>
      <c r="G939" s="504" t="s">
        <v>134</v>
      </c>
      <c r="H939" s="505"/>
      <c r="I939" s="2166" t="s">
        <v>274</v>
      </c>
      <c r="J939" s="2167"/>
    </row>
    <row r="940" spans="1:10" ht="16.5" customHeight="1" thickTop="1">
      <c r="A940" s="778" t="s">
        <v>275</v>
      </c>
      <c r="B940" s="779"/>
      <c r="C940" s="779"/>
      <c r="D940" s="779"/>
      <c r="E940" s="779"/>
      <c r="F940" s="2168"/>
      <c r="G940" s="2169">
        <v>6639</v>
      </c>
      <c r="H940" s="2170"/>
      <c r="I940" s="2162">
        <v>6639</v>
      </c>
      <c r="J940" s="2163"/>
    </row>
    <row r="941" spans="1:10" ht="16.5" customHeight="1">
      <c r="A941" s="1391" t="s">
        <v>276</v>
      </c>
      <c r="B941" s="1392"/>
      <c r="C941" s="1392"/>
      <c r="D941" s="1392"/>
      <c r="E941" s="1392"/>
      <c r="F941" s="1393"/>
      <c r="G941" s="1394"/>
      <c r="H941" s="1395"/>
      <c r="I941" s="2099"/>
      <c r="J941" s="2159"/>
    </row>
    <row r="942" spans="1:10" ht="16.5" customHeight="1">
      <c r="A942" s="1391" t="s">
        <v>842</v>
      </c>
      <c r="B942" s="1392"/>
      <c r="C942" s="1392"/>
      <c r="D942" s="1392"/>
      <c r="E942" s="1392"/>
      <c r="F942" s="1393"/>
      <c r="G942" s="1394"/>
      <c r="H942" s="1395"/>
      <c r="I942" s="2099"/>
      <c r="J942" s="2159"/>
    </row>
    <row r="943" spans="1:10" ht="16.5" customHeight="1">
      <c r="A943" s="1391" t="s">
        <v>277</v>
      </c>
      <c r="B943" s="1392"/>
      <c r="C943" s="1392"/>
      <c r="D943" s="1392"/>
      <c r="E943" s="1392"/>
      <c r="F943" s="1393"/>
      <c r="G943" s="1394"/>
      <c r="H943" s="1395"/>
      <c r="I943" s="2099"/>
      <c r="J943" s="2159"/>
    </row>
    <row r="944" spans="1:10" ht="16.5" customHeight="1">
      <c r="A944" s="1391" t="s">
        <v>1016</v>
      </c>
      <c r="B944" s="1392"/>
      <c r="C944" s="1392"/>
      <c r="D944" s="1392"/>
      <c r="E944" s="1392"/>
      <c r="F944" s="1393"/>
      <c r="G944" s="1394">
        <v>3319</v>
      </c>
      <c r="H944" s="1395"/>
      <c r="I944" s="2099">
        <v>3319</v>
      </c>
      <c r="J944" s="2159"/>
    </row>
    <row r="945" spans="1:10" ht="16.5" customHeight="1">
      <c r="A945" s="1391" t="s">
        <v>1017</v>
      </c>
      <c r="B945" s="1392"/>
      <c r="C945" s="1392"/>
      <c r="D945" s="1392"/>
      <c r="E945" s="1392"/>
      <c r="F945" s="1393"/>
      <c r="G945" s="1394">
        <v>3319</v>
      </c>
      <c r="H945" s="1395"/>
      <c r="I945" s="2099">
        <v>3319</v>
      </c>
      <c r="J945" s="2159"/>
    </row>
    <row r="946" spans="1:10" ht="16.5" customHeight="1">
      <c r="A946" s="1391"/>
      <c r="B946" s="1392"/>
      <c r="C946" s="1392"/>
      <c r="D946" s="1392"/>
      <c r="E946" s="1392"/>
      <c r="F946" s="1393"/>
      <c r="G946" s="1394"/>
      <c r="H946" s="1395"/>
      <c r="I946" s="2099"/>
      <c r="J946" s="2159"/>
    </row>
    <row r="947" spans="1:10" ht="16.5" customHeight="1">
      <c r="A947" s="1391" t="s">
        <v>278</v>
      </c>
      <c r="B947" s="1392" t="s">
        <v>279</v>
      </c>
      <c r="C947" s="1392"/>
      <c r="D947" s="1392"/>
      <c r="E947" s="1392"/>
      <c r="F947" s="1393"/>
      <c r="G947" s="1394"/>
      <c r="H947" s="1395"/>
      <c r="I947" s="2099"/>
      <c r="J947" s="2159"/>
    </row>
    <row r="948" spans="1:10" ht="16.5" customHeight="1">
      <c r="A948" s="1391" t="s">
        <v>280</v>
      </c>
      <c r="B948" s="1392">
        <v>5000</v>
      </c>
      <c r="C948" s="1392"/>
      <c r="D948" s="1392"/>
      <c r="E948" s="1392"/>
      <c r="F948" s="1393"/>
      <c r="G948" s="1394">
        <v>6639</v>
      </c>
      <c r="H948" s="1395"/>
      <c r="I948" s="2099">
        <v>6639</v>
      </c>
      <c r="J948" s="2159"/>
    </row>
    <row r="949" spans="1:10" ht="16.5" customHeight="1" thickBot="1">
      <c r="A949" s="629" t="s">
        <v>281</v>
      </c>
      <c r="B949" s="630">
        <v>5000</v>
      </c>
      <c r="C949" s="630"/>
      <c r="D949" s="630"/>
      <c r="E949" s="630"/>
      <c r="F949" s="2176"/>
      <c r="G949" s="2177">
        <v>6639</v>
      </c>
      <c r="H949" s="2178"/>
      <c r="I949" s="2179">
        <v>6639</v>
      </c>
      <c r="J949" s="2180"/>
    </row>
    <row r="950" spans="1:10" ht="16.5" customHeight="1" thickTop="1">
      <c r="A950" s="51"/>
      <c r="B950" s="51"/>
      <c r="C950" s="51"/>
      <c r="D950" s="51"/>
      <c r="E950" s="51"/>
      <c r="F950" s="51"/>
      <c r="G950" s="21"/>
      <c r="H950" s="21"/>
      <c r="I950" s="20"/>
      <c r="J950" s="20"/>
    </row>
    <row r="951" spans="1:10" ht="16.5" customHeight="1">
      <c r="A951" s="454" t="s">
        <v>843</v>
      </c>
      <c r="B951" s="454"/>
      <c r="C951" s="454"/>
      <c r="D951" s="454"/>
      <c r="E951" s="454"/>
      <c r="F951" s="454"/>
      <c r="G951" s="454"/>
      <c r="H951" s="454"/>
      <c r="I951" s="454"/>
      <c r="J951" s="454"/>
    </row>
    <row r="952" spans="1:10" ht="16.5" customHeight="1">
      <c r="A952" s="455"/>
      <c r="B952" s="455"/>
      <c r="C952" s="455"/>
      <c r="D952" s="455"/>
      <c r="E952" s="455"/>
      <c r="F952" s="455"/>
      <c r="G952" s="455"/>
      <c r="H952" s="455"/>
      <c r="I952" s="455"/>
      <c r="J952" s="455"/>
    </row>
    <row r="953" spans="1:10" ht="16.5" customHeight="1">
      <c r="A953" s="455"/>
      <c r="B953" s="455"/>
      <c r="C953" s="455"/>
      <c r="D953" s="455"/>
      <c r="E953" s="455"/>
      <c r="F953" s="455"/>
      <c r="G953" s="455"/>
      <c r="H953" s="455"/>
      <c r="I953" s="455"/>
      <c r="J953" s="455"/>
    </row>
    <row r="954" spans="1:10" ht="16.5" customHeight="1">
      <c r="A954" s="455"/>
      <c r="B954" s="455"/>
      <c r="C954" s="455"/>
      <c r="D954" s="455"/>
      <c r="E954" s="455"/>
      <c r="F954" s="455"/>
      <c r="G954" s="455"/>
      <c r="H954" s="455"/>
      <c r="I954" s="455"/>
      <c r="J954" s="455"/>
    </row>
    <row r="955" spans="1:10" ht="16.5" customHeight="1">
      <c r="A955" s="455"/>
      <c r="B955" s="455"/>
      <c r="C955" s="455"/>
      <c r="D955" s="455"/>
      <c r="E955" s="455"/>
      <c r="F955" s="455"/>
      <c r="G955" s="455"/>
      <c r="H955" s="455"/>
      <c r="I955" s="455"/>
      <c r="J955" s="455"/>
    </row>
    <row r="956" spans="1:10" ht="16.5" customHeight="1">
      <c r="A956" s="455"/>
      <c r="B956" s="455"/>
      <c r="C956" s="455"/>
      <c r="D956" s="455"/>
      <c r="E956" s="455"/>
      <c r="F956" s="455"/>
      <c r="G956" s="455"/>
      <c r="H956" s="455"/>
      <c r="I956" s="455"/>
      <c r="J956" s="455"/>
    </row>
    <row r="957" spans="1:10" ht="16.5" customHeight="1">
      <c r="A957" s="455"/>
      <c r="B957" s="455"/>
      <c r="C957" s="455"/>
      <c r="D957" s="455"/>
      <c r="E957" s="455"/>
      <c r="F957" s="455"/>
      <c r="G957" s="455"/>
      <c r="H957" s="455"/>
      <c r="I957" s="455"/>
      <c r="J957" s="455"/>
    </row>
    <row r="958" spans="1:10" ht="16.5" customHeight="1">
      <c r="A958" s="51"/>
      <c r="B958" s="51"/>
      <c r="C958" s="51"/>
      <c r="D958" s="51"/>
      <c r="E958" s="51"/>
      <c r="F958" s="51"/>
      <c r="G958" s="21"/>
      <c r="H958" s="21"/>
      <c r="I958" s="20"/>
      <c r="J958" s="20"/>
    </row>
    <row r="959" spans="1:10" ht="15" thickBot="1">
      <c r="A959" s="503" t="s">
        <v>127</v>
      </c>
      <c r="B959" s="503"/>
      <c r="C959" s="503"/>
      <c r="D959" s="503"/>
      <c r="E959" s="503"/>
      <c r="F959" s="503"/>
      <c r="G959" s="503"/>
      <c r="H959" s="503"/>
      <c r="I959" s="503"/>
      <c r="J959" s="503"/>
    </row>
    <row r="960" spans="1:10" ht="18" customHeight="1" thickTop="1" thickBot="1">
      <c r="A960" s="814" t="s">
        <v>272</v>
      </c>
      <c r="B960" s="815"/>
      <c r="C960" s="815"/>
      <c r="D960" s="815"/>
      <c r="E960" s="815"/>
      <c r="F960" s="815"/>
      <c r="G960" s="1414" t="s">
        <v>273</v>
      </c>
      <c r="H960" s="1414"/>
      <c r="I960" s="1414"/>
      <c r="J960" s="1415"/>
    </row>
    <row r="961" spans="1:10" ht="15.75" thickBot="1">
      <c r="A961" s="1416"/>
      <c r="B961" s="1417"/>
      <c r="C961" s="1417"/>
      <c r="D961" s="1417"/>
      <c r="E961" s="1417"/>
      <c r="F961" s="1417"/>
      <c r="G961" s="1412" t="s">
        <v>134</v>
      </c>
      <c r="H961" s="1412"/>
      <c r="I961" s="1412" t="s">
        <v>135</v>
      </c>
      <c r="J961" s="1413"/>
    </row>
    <row r="962" spans="1:10" ht="17.25" customHeight="1" thickTop="1">
      <c r="A962" s="1418" t="s">
        <v>282</v>
      </c>
      <c r="B962" s="1419"/>
      <c r="C962" s="1419"/>
      <c r="D962" s="1419"/>
      <c r="E962" s="1419"/>
      <c r="F962" s="1419"/>
      <c r="G962" s="2175"/>
      <c r="H962" s="2175"/>
      <c r="I962" s="1180"/>
      <c r="J962" s="1183"/>
    </row>
    <row r="963" spans="1:10" ht="15.75" customHeight="1">
      <c r="A963" s="626" t="s">
        <v>283</v>
      </c>
      <c r="B963" s="627"/>
      <c r="C963" s="627"/>
      <c r="D963" s="627"/>
      <c r="E963" s="627"/>
      <c r="F963" s="627"/>
      <c r="G963" s="2172"/>
      <c r="H963" s="2172"/>
      <c r="I963" s="2173"/>
      <c r="J963" s="2174"/>
    </row>
    <row r="964" spans="1:10" ht="16.5" customHeight="1">
      <c r="A964" s="626" t="s">
        <v>284</v>
      </c>
      <c r="B964" s="627"/>
      <c r="C964" s="627"/>
      <c r="D964" s="627"/>
      <c r="E964" s="627"/>
      <c r="F964" s="627"/>
      <c r="G964" s="2172"/>
      <c r="H964" s="2172"/>
      <c r="I964" s="2173"/>
      <c r="J964" s="2174"/>
    </row>
    <row r="965" spans="1:10" ht="16.5" customHeight="1">
      <c r="A965" s="950"/>
      <c r="B965" s="951"/>
      <c r="C965" s="951"/>
      <c r="D965" s="951"/>
      <c r="E965" s="951"/>
      <c r="F965" s="951"/>
      <c r="G965" s="2172"/>
      <c r="H965" s="2172"/>
      <c r="I965" s="2173"/>
      <c r="J965" s="2174"/>
    </row>
    <row r="966" spans="1:10" ht="15.75" thickBot="1">
      <c r="A966" s="994"/>
      <c r="B966" s="995"/>
      <c r="C966" s="995"/>
      <c r="D966" s="995"/>
      <c r="E966" s="995"/>
      <c r="F966" s="995"/>
      <c r="G966" s="2171"/>
      <c r="H966" s="2171"/>
      <c r="I966" s="1176"/>
      <c r="J966" s="1179"/>
    </row>
    <row r="967" spans="1:10" ht="15.75" thickBot="1">
      <c r="A967" s="2202" t="s">
        <v>285</v>
      </c>
      <c r="B967" s="2203"/>
      <c r="C967" s="2203"/>
      <c r="D967" s="2203"/>
      <c r="E967" s="2203"/>
      <c r="F967" s="2203"/>
      <c r="G967" s="2204" t="str">
        <f>IF(SUM(G962:H966)=0,"",SUM(G962:H966))</f>
        <v/>
      </c>
      <c r="H967" s="2204"/>
      <c r="I967" s="2205" t="str">
        <f>IF(SUM(I962:J966)=0,"",SUM(I962:J966))</f>
        <v/>
      </c>
      <c r="J967" s="2206"/>
    </row>
    <row r="968" spans="1:10" ht="15.75" thickTop="1">
      <c r="A968" s="78"/>
      <c r="B968" s="78"/>
      <c r="C968" s="78"/>
      <c r="D968" s="78"/>
      <c r="E968" s="82"/>
      <c r="F968" s="82"/>
      <c r="G968" s="82"/>
      <c r="H968" s="82"/>
      <c r="I968" s="52"/>
      <c r="J968" s="52"/>
    </row>
    <row r="969" spans="1:10" ht="15">
      <c r="A969" s="454" t="s">
        <v>844</v>
      </c>
      <c r="B969" s="454"/>
      <c r="C969" s="454"/>
      <c r="D969" s="454"/>
      <c r="E969" s="454"/>
      <c r="F969" s="454"/>
      <c r="G969" s="454"/>
      <c r="H969" s="454"/>
      <c r="I969" s="454"/>
      <c r="J969" s="454"/>
    </row>
    <row r="970" spans="1:10">
      <c r="A970" s="455"/>
      <c r="B970" s="455"/>
      <c r="C970" s="455"/>
      <c r="D970" s="455"/>
      <c r="E970" s="455"/>
      <c r="F970" s="455"/>
      <c r="G970" s="455"/>
      <c r="H970" s="455"/>
      <c r="I970" s="455"/>
      <c r="J970" s="455"/>
    </row>
    <row r="971" spans="1:10">
      <c r="A971" s="455"/>
      <c r="B971" s="455"/>
      <c r="C971" s="455"/>
      <c r="D971" s="455"/>
      <c r="E971" s="455"/>
      <c r="F971" s="455"/>
      <c r="G971" s="455"/>
      <c r="H971" s="455"/>
      <c r="I971" s="455"/>
      <c r="J971" s="455"/>
    </row>
    <row r="972" spans="1:10">
      <c r="A972" s="455"/>
      <c r="B972" s="455"/>
      <c r="C972" s="455"/>
      <c r="D972" s="455"/>
      <c r="E972" s="455"/>
      <c r="F972" s="455"/>
      <c r="G972" s="455"/>
      <c r="H972" s="455"/>
      <c r="I972" s="455"/>
      <c r="J972" s="455"/>
    </row>
    <row r="973" spans="1:10">
      <c r="A973" s="455"/>
      <c r="B973" s="455"/>
      <c r="C973" s="455"/>
      <c r="D973" s="455"/>
      <c r="E973" s="455"/>
      <c r="F973" s="455"/>
      <c r="G973" s="455"/>
      <c r="H973" s="455"/>
      <c r="I973" s="455"/>
      <c r="J973" s="455"/>
    </row>
    <row r="974" spans="1:10">
      <c r="A974" s="455"/>
      <c r="B974" s="455"/>
      <c r="C974" s="455"/>
      <c r="D974" s="455"/>
      <c r="E974" s="455"/>
      <c r="F974" s="455"/>
      <c r="G974" s="455"/>
      <c r="H974" s="455"/>
      <c r="I974" s="455"/>
      <c r="J974" s="455"/>
    </row>
    <row r="975" spans="1:10">
      <c r="A975" s="455"/>
      <c r="B975" s="455"/>
      <c r="C975" s="455"/>
      <c r="D975" s="455"/>
      <c r="E975" s="455"/>
      <c r="F975" s="455"/>
      <c r="G975" s="455"/>
      <c r="H975" s="455"/>
      <c r="I975" s="455"/>
      <c r="J975" s="455"/>
    </row>
    <row r="976" spans="1:10">
      <c r="A976" s="455"/>
      <c r="B976" s="455"/>
      <c r="C976" s="455"/>
      <c r="D976" s="455"/>
      <c r="E976" s="455"/>
      <c r="F976" s="455"/>
      <c r="G976" s="455"/>
      <c r="H976" s="455"/>
      <c r="I976" s="455"/>
      <c r="J976" s="455"/>
    </row>
    <row r="977" spans="1:10">
      <c r="A977" s="455"/>
      <c r="B977" s="455"/>
      <c r="C977" s="455"/>
      <c r="D977" s="455"/>
      <c r="E977" s="455"/>
      <c r="F977" s="455"/>
      <c r="G977" s="455"/>
      <c r="H977" s="455"/>
      <c r="I977" s="455"/>
      <c r="J977" s="455"/>
    </row>
    <row r="978" spans="1:10">
      <c r="A978" s="455"/>
      <c r="B978" s="455"/>
      <c r="C978" s="455"/>
      <c r="D978" s="455"/>
      <c r="E978" s="455"/>
      <c r="F978" s="455"/>
      <c r="G978" s="455"/>
      <c r="H978" s="455"/>
      <c r="I978" s="455"/>
      <c r="J978" s="455"/>
    </row>
    <row r="979" spans="1:10">
      <c r="A979" s="455"/>
      <c r="B979" s="455"/>
      <c r="C979" s="455"/>
      <c r="D979" s="455"/>
      <c r="E979" s="455"/>
      <c r="F979" s="455"/>
      <c r="G979" s="455"/>
      <c r="H979" s="455"/>
      <c r="I979" s="455"/>
      <c r="J979" s="455"/>
    </row>
    <row r="980" spans="1:10">
      <c r="A980" s="455"/>
      <c r="B980" s="455"/>
      <c r="C980" s="455"/>
      <c r="D980" s="455"/>
      <c r="E980" s="455"/>
      <c r="F980" s="455"/>
      <c r="G980" s="455"/>
      <c r="H980" s="455"/>
      <c r="I980" s="455"/>
      <c r="J980" s="455"/>
    </row>
    <row r="982" spans="1:10" ht="15.75" thickBot="1">
      <c r="A982" s="1420" t="s">
        <v>845</v>
      </c>
      <c r="B982" s="1420"/>
      <c r="C982" s="78"/>
      <c r="D982" s="78"/>
      <c r="E982" s="82"/>
      <c r="F982" s="82"/>
      <c r="G982" s="82"/>
      <c r="H982" s="82"/>
      <c r="I982" s="52"/>
      <c r="J982" s="52"/>
    </row>
    <row r="983" spans="1:10" ht="49.5" customHeight="1" thickTop="1" thickBot="1">
      <c r="A983" s="2184" t="s">
        <v>291</v>
      </c>
      <c r="B983" s="2185"/>
      <c r="C983" s="2185"/>
      <c r="D983" s="2185"/>
      <c r="E983" s="2185"/>
      <c r="F983" s="2185"/>
      <c r="G983" s="2185"/>
      <c r="H983" s="2181" t="s">
        <v>7</v>
      </c>
      <c r="I983" s="2182"/>
      <c r="J983" s="2183"/>
    </row>
    <row r="984" spans="1:10" ht="15.75" thickTop="1">
      <c r="A984" s="2186" t="s">
        <v>292</v>
      </c>
      <c r="B984" s="2187"/>
      <c r="C984" s="2187"/>
      <c r="D984" s="2187"/>
      <c r="E984" s="2187"/>
      <c r="F984" s="2187"/>
      <c r="G984" s="2187"/>
      <c r="H984" s="2149"/>
      <c r="I984" s="2188"/>
      <c r="J984" s="2189"/>
    </row>
    <row r="985" spans="1:10" ht="15.75" thickBot="1">
      <c r="A985" s="2190" t="s">
        <v>293</v>
      </c>
      <c r="B985" s="2191" t="s">
        <v>6</v>
      </c>
      <c r="C985" s="2191"/>
      <c r="D985" s="2191"/>
      <c r="E985" s="2191"/>
      <c r="F985" s="2191"/>
      <c r="G985" s="2191"/>
      <c r="H985" s="2192" t="s">
        <v>6</v>
      </c>
      <c r="I985" s="2192"/>
      <c r="J985" s="2193"/>
    </row>
    <row r="986" spans="1:10">
      <c r="A986" s="2220" t="s">
        <v>294</v>
      </c>
      <c r="B986" s="2221"/>
      <c r="C986" s="2221"/>
      <c r="D986" s="2221"/>
      <c r="E986" s="2221"/>
      <c r="F986" s="2221"/>
      <c r="G986" s="2221"/>
      <c r="H986" s="2222"/>
      <c r="I986" s="2222"/>
      <c r="J986" s="2223"/>
    </row>
    <row r="987" spans="1:10">
      <c r="A987" s="638" t="s">
        <v>295</v>
      </c>
      <c r="B987" s="639"/>
      <c r="C987" s="639"/>
      <c r="D987" s="639"/>
      <c r="E987" s="639"/>
      <c r="F987" s="639"/>
      <c r="G987" s="639"/>
      <c r="H987" s="1957"/>
      <c r="I987" s="1957"/>
      <c r="J987" s="1958"/>
    </row>
    <row r="988" spans="1:10">
      <c r="A988" s="638" t="s">
        <v>296</v>
      </c>
      <c r="B988" s="639"/>
      <c r="C988" s="639"/>
      <c r="D988" s="639"/>
      <c r="E988" s="639"/>
      <c r="F988" s="639"/>
      <c r="G988" s="639"/>
      <c r="H988" s="1957"/>
      <c r="I988" s="1957"/>
      <c r="J988" s="1958"/>
    </row>
    <row r="989" spans="1:10">
      <c r="A989" s="638" t="s">
        <v>297</v>
      </c>
      <c r="B989" s="639"/>
      <c r="C989" s="639"/>
      <c r="D989" s="639"/>
      <c r="E989" s="639"/>
      <c r="F989" s="639"/>
      <c r="G989" s="639"/>
      <c r="H989" s="1957"/>
      <c r="I989" s="1957"/>
      <c r="J989" s="1958"/>
    </row>
    <row r="990" spans="1:10">
      <c r="A990" s="638" t="s">
        <v>298</v>
      </c>
      <c r="B990" s="639"/>
      <c r="C990" s="639"/>
      <c r="D990" s="639"/>
      <c r="E990" s="639"/>
      <c r="F990" s="639"/>
      <c r="G990" s="639"/>
      <c r="H990" s="1957"/>
      <c r="I990" s="1957"/>
      <c r="J990" s="1958"/>
    </row>
    <row r="991" spans="1:10">
      <c r="A991" s="638" t="s">
        <v>299</v>
      </c>
      <c r="B991" s="639"/>
      <c r="C991" s="639"/>
      <c r="D991" s="639"/>
      <c r="E991" s="639"/>
      <c r="F991" s="639"/>
      <c r="G991" s="639"/>
      <c r="H991" s="1957"/>
      <c r="I991" s="1957"/>
      <c r="J991" s="1958"/>
    </row>
    <row r="992" spans="1:10">
      <c r="A992" s="638" t="s">
        <v>300</v>
      </c>
      <c r="B992" s="639"/>
      <c r="C992" s="639"/>
      <c r="D992" s="639"/>
      <c r="E992" s="639"/>
      <c r="F992" s="639"/>
      <c r="G992" s="639"/>
      <c r="H992" s="1957"/>
      <c r="I992" s="1957"/>
      <c r="J992" s="1958"/>
    </row>
    <row r="993" spans="1:10" ht="15" thickBot="1">
      <c r="A993" s="1403" t="s">
        <v>301</v>
      </c>
      <c r="B993" s="1404"/>
      <c r="C993" s="1404"/>
      <c r="D993" s="1404"/>
      <c r="E993" s="1404"/>
      <c r="F993" s="1404"/>
      <c r="G993" s="1404"/>
      <c r="H993" s="2216"/>
      <c r="I993" s="2216"/>
      <c r="J993" s="2217"/>
    </row>
    <row r="994" spans="1:10" ht="15.75" thickBot="1">
      <c r="A994" s="1164" t="s">
        <v>111</v>
      </c>
      <c r="B994" s="1165"/>
      <c r="C994" s="1165"/>
      <c r="D994" s="1165"/>
      <c r="E994" s="1165"/>
      <c r="F994" s="1165"/>
      <c r="G994" s="1165"/>
      <c r="H994" s="2218" t="str">
        <f>IF(SUM(H986:J993)=0,"",SUM(H986:J993))</f>
        <v/>
      </c>
      <c r="I994" s="2218"/>
      <c r="J994" s="2219"/>
    </row>
    <row r="995" spans="1:10" ht="15.75" thickTop="1">
      <c r="A995" s="78"/>
      <c r="B995" s="78"/>
      <c r="C995" s="78"/>
      <c r="D995" s="78"/>
      <c r="E995" s="82"/>
      <c r="F995" s="82"/>
      <c r="G995" s="82"/>
      <c r="H995" s="82"/>
      <c r="I995" s="52"/>
      <c r="J995" s="52"/>
    </row>
    <row r="996" spans="1:10" ht="15" thickBot="1">
      <c r="A996" s="1420" t="s">
        <v>846</v>
      </c>
      <c r="B996" s="1420"/>
      <c r="C996" s="30"/>
      <c r="D996" s="30"/>
      <c r="E996" s="30"/>
      <c r="F996" s="30"/>
      <c r="G996" s="30"/>
      <c r="H996" s="30"/>
      <c r="I996" s="30"/>
      <c r="J996" s="30"/>
    </row>
    <row r="997" spans="1:10" ht="49.5" customHeight="1" thickTop="1" thickBot="1">
      <c r="A997" s="2184" t="s">
        <v>291</v>
      </c>
      <c r="B997" s="2185"/>
      <c r="C997" s="2185"/>
      <c r="D997" s="2185"/>
      <c r="E997" s="2185"/>
      <c r="F997" s="2185"/>
      <c r="G997" s="2185"/>
      <c r="H997" s="2181" t="s">
        <v>7</v>
      </c>
      <c r="I997" s="2182"/>
      <c r="J997" s="2183"/>
    </row>
    <row r="998" spans="1:10" ht="15.75" thickTop="1">
      <c r="A998" s="2186" t="s">
        <v>302</v>
      </c>
      <c r="B998" s="2187"/>
      <c r="C998" s="2187"/>
      <c r="D998" s="2187"/>
      <c r="E998" s="2187"/>
      <c r="F998" s="2187"/>
      <c r="G998" s="2187"/>
      <c r="H998" s="2149">
        <v>5842</v>
      </c>
      <c r="I998" s="2188"/>
      <c r="J998" s="2189"/>
    </row>
    <row r="999" spans="1:10" ht="15.75" thickBot="1">
      <c r="A999" s="2190" t="s">
        <v>847</v>
      </c>
      <c r="B999" s="2191" t="s">
        <v>6</v>
      </c>
      <c r="C999" s="2191"/>
      <c r="D999" s="2191"/>
      <c r="E999" s="2191"/>
      <c r="F999" s="2191"/>
      <c r="G999" s="2191"/>
      <c r="H999" s="2192" t="s">
        <v>6</v>
      </c>
      <c r="I999" s="2192"/>
      <c r="J999" s="2193"/>
    </row>
    <row r="1000" spans="1:10">
      <c r="A1000" s="2220" t="s">
        <v>303</v>
      </c>
      <c r="B1000" s="2221"/>
      <c r="C1000" s="2221"/>
      <c r="D1000" s="2221"/>
      <c r="E1000" s="2221"/>
      <c r="F1000" s="2221"/>
      <c r="G1000" s="2221"/>
      <c r="H1000" s="2222"/>
      <c r="I1000" s="2222"/>
      <c r="J1000" s="2223"/>
    </row>
    <row r="1001" spans="1:10">
      <c r="A1001" s="638" t="s">
        <v>304</v>
      </c>
      <c r="B1001" s="639"/>
      <c r="C1001" s="639"/>
      <c r="D1001" s="639"/>
      <c r="E1001" s="639"/>
      <c r="F1001" s="639"/>
      <c r="G1001" s="639"/>
      <c r="H1001" s="1957"/>
      <c r="I1001" s="1957"/>
      <c r="J1001" s="1958"/>
    </row>
    <row r="1002" spans="1:10">
      <c r="A1002" s="638" t="s">
        <v>305</v>
      </c>
      <c r="B1002" s="639"/>
      <c r="C1002" s="639"/>
      <c r="D1002" s="639"/>
      <c r="E1002" s="639"/>
      <c r="F1002" s="639"/>
      <c r="G1002" s="639"/>
      <c r="H1002" s="1957">
        <v>5842</v>
      </c>
      <c r="I1002" s="1957"/>
      <c r="J1002" s="1958"/>
    </row>
    <row r="1003" spans="1:10">
      <c r="A1003" s="638" t="s">
        <v>306</v>
      </c>
      <c r="B1003" s="639"/>
      <c r="C1003" s="639"/>
      <c r="D1003" s="639"/>
      <c r="E1003" s="639"/>
      <c r="F1003" s="639"/>
      <c r="G1003" s="639"/>
      <c r="H1003" s="1957"/>
      <c r="I1003" s="1957"/>
      <c r="J1003" s="1958"/>
    </row>
    <row r="1004" spans="1:10">
      <c r="A1004" s="638" t="s">
        <v>307</v>
      </c>
      <c r="B1004" s="639"/>
      <c r="C1004" s="639"/>
      <c r="D1004" s="639"/>
      <c r="E1004" s="639"/>
      <c r="F1004" s="639"/>
      <c r="G1004" s="639"/>
      <c r="H1004" s="1957"/>
      <c r="I1004" s="1957"/>
      <c r="J1004" s="1958"/>
    </row>
    <row r="1005" spans="1:10" ht="15" thickBot="1">
      <c r="A1005" s="1403" t="s">
        <v>308</v>
      </c>
      <c r="B1005" s="1404"/>
      <c r="C1005" s="1404"/>
      <c r="D1005" s="1404"/>
      <c r="E1005" s="1404"/>
      <c r="F1005" s="1404"/>
      <c r="G1005" s="1404"/>
      <c r="H1005" s="2216"/>
      <c r="I1005" s="2216"/>
      <c r="J1005" s="2217"/>
    </row>
    <row r="1006" spans="1:10" ht="15.75" thickBot="1">
      <c r="A1006" s="1164" t="s">
        <v>111</v>
      </c>
      <c r="B1006" s="1165"/>
      <c r="C1006" s="1165"/>
      <c r="D1006" s="1165"/>
      <c r="E1006" s="1165"/>
      <c r="F1006" s="1165"/>
      <c r="G1006" s="1165"/>
      <c r="H1006" s="2218">
        <f>IF(SUM(H1000:J1005)=0,"",SUM(H1000:J1005))</f>
        <v>5842</v>
      </c>
      <c r="I1006" s="2218"/>
      <c r="J1006" s="2219"/>
    </row>
    <row r="1007" spans="1:10" ht="15" thickTop="1">
      <c r="A1007" s="865"/>
      <c r="B1007" s="865"/>
      <c r="C1007" s="865"/>
      <c r="D1007" s="865"/>
      <c r="E1007" s="865"/>
      <c r="F1007" s="865"/>
      <c r="G1007" s="865"/>
      <c r="H1007" s="2235"/>
      <c r="I1007" s="2235"/>
      <c r="J1007" s="2235"/>
    </row>
    <row r="1008" spans="1:10" ht="15">
      <c r="A1008" s="454" t="s">
        <v>848</v>
      </c>
      <c r="B1008" s="454"/>
      <c r="C1008" s="454"/>
      <c r="D1008" s="454"/>
      <c r="E1008" s="454"/>
      <c r="F1008" s="454"/>
      <c r="G1008" s="454"/>
      <c r="H1008" s="454"/>
      <c r="I1008" s="454"/>
      <c r="J1008" s="454"/>
    </row>
    <row r="1009" spans="1:10">
      <c r="A1009" s="455"/>
      <c r="B1009" s="455"/>
      <c r="C1009" s="455"/>
      <c r="D1009" s="455"/>
      <c r="E1009" s="455"/>
      <c r="F1009" s="455"/>
      <c r="G1009" s="455"/>
      <c r="H1009" s="455"/>
      <c r="I1009" s="455"/>
      <c r="J1009" s="455"/>
    </row>
    <row r="1010" spans="1:10">
      <c r="A1010" s="455"/>
      <c r="B1010" s="455"/>
      <c r="C1010" s="455"/>
      <c r="D1010" s="455"/>
      <c r="E1010" s="455"/>
      <c r="F1010" s="455"/>
      <c r="G1010" s="455"/>
      <c r="H1010" s="455"/>
      <c r="I1010" s="455"/>
      <c r="J1010" s="455"/>
    </row>
    <row r="1011" spans="1:10" s="54" customFormat="1">
      <c r="A1011" s="455"/>
      <c r="B1011" s="455"/>
      <c r="C1011" s="455"/>
      <c r="D1011" s="455"/>
      <c r="E1011" s="455"/>
      <c r="F1011" s="455"/>
      <c r="G1011" s="455"/>
      <c r="H1011" s="455"/>
      <c r="I1011" s="455"/>
      <c r="J1011" s="455"/>
    </row>
    <row r="1012" spans="1:10" s="54" customFormat="1">
      <c r="A1012" s="455"/>
      <c r="B1012" s="455"/>
      <c r="C1012" s="455"/>
      <c r="D1012" s="455"/>
      <c r="E1012" s="455"/>
      <c r="F1012" s="455"/>
      <c r="G1012" s="455"/>
      <c r="H1012" s="455"/>
      <c r="I1012" s="455"/>
      <c r="J1012" s="455"/>
    </row>
    <row r="1013" spans="1:10" s="54" customFormat="1">
      <c r="A1013" s="175"/>
      <c r="B1013" s="175"/>
      <c r="C1013" s="175"/>
      <c r="D1013" s="175"/>
      <c r="E1013" s="175"/>
      <c r="F1013" s="175"/>
      <c r="G1013" s="175"/>
      <c r="H1013" s="175"/>
      <c r="I1013" s="175"/>
      <c r="J1013" s="175"/>
    </row>
    <row r="1014" spans="1:10" s="54" customFormat="1" ht="15" customHeight="1">
      <c r="A1014" s="9" t="s">
        <v>850</v>
      </c>
      <c r="B1014" s="456" t="s">
        <v>849</v>
      </c>
      <c r="C1014" s="456"/>
      <c r="D1014" s="456"/>
      <c r="E1014" s="456"/>
      <c r="F1014" s="456"/>
      <c r="G1014" s="456"/>
      <c r="H1014" s="456"/>
      <c r="I1014" s="456"/>
      <c r="J1014" s="456"/>
    </row>
    <row r="1015" spans="1:10" s="54" customFormat="1" ht="15" customHeight="1">
      <c r="A1015" s="9"/>
      <c r="B1015" s="180"/>
      <c r="C1015" s="180"/>
      <c r="D1015" s="180"/>
      <c r="E1015" s="180"/>
      <c r="F1015" s="180"/>
      <c r="G1015" s="180"/>
      <c r="H1015" s="180"/>
      <c r="I1015" s="180"/>
      <c r="J1015" s="180"/>
    </row>
    <row r="1016" spans="1:10" s="54" customFormat="1" ht="15" thickBot="1">
      <c r="A1016" s="1420" t="s">
        <v>107</v>
      </c>
      <c r="B1016" s="1420"/>
      <c r="C1016" s="30"/>
      <c r="D1016" s="30"/>
      <c r="E1016" s="30"/>
      <c r="F1016" s="30"/>
      <c r="G1016" s="30"/>
      <c r="H1016" s="30"/>
      <c r="I1016" s="30"/>
      <c r="J1016" s="30"/>
    </row>
    <row r="1017" spans="1:10" s="54" customFormat="1" ht="15.75" thickTop="1">
      <c r="A1017" s="2213" t="s">
        <v>5</v>
      </c>
      <c r="B1017" s="2214"/>
      <c r="C1017" s="1362"/>
      <c r="D1017" s="933" t="s">
        <v>314</v>
      </c>
      <c r="E1017" s="934"/>
      <c r="F1017" s="934"/>
      <c r="G1017" s="934"/>
      <c r="H1017" s="934"/>
      <c r="I1017" s="934"/>
      <c r="J1017" s="935"/>
    </row>
    <row r="1018" spans="1:10" s="54" customFormat="1" ht="15">
      <c r="A1018" s="1263"/>
      <c r="B1018" s="1264"/>
      <c r="C1018" s="1265"/>
      <c r="D1018" s="646" t="s">
        <v>251</v>
      </c>
      <c r="E1018" s="747"/>
      <c r="F1018" s="221" t="s">
        <v>309</v>
      </c>
      <c r="G1018" s="221" t="s">
        <v>310</v>
      </c>
      <c r="H1018" s="221" t="s">
        <v>311</v>
      </c>
      <c r="I1018" s="1514" t="s">
        <v>851</v>
      </c>
      <c r="J1018" s="2215"/>
    </row>
    <row r="1019" spans="1:10" s="54" customFormat="1" ht="14.25" customHeight="1" thickBot="1">
      <c r="A1019" s="1070" t="s">
        <v>112</v>
      </c>
      <c r="B1019" s="1071"/>
      <c r="C1019" s="1071"/>
      <c r="D1019" s="651" t="s">
        <v>113</v>
      </c>
      <c r="E1019" s="1071"/>
      <c r="F1019" s="208" t="s">
        <v>114</v>
      </c>
      <c r="G1019" s="222" t="s">
        <v>115</v>
      </c>
      <c r="H1019" s="222" t="s">
        <v>116</v>
      </c>
      <c r="I1019" s="2232" t="s">
        <v>117</v>
      </c>
      <c r="J1019" s="2233"/>
    </row>
    <row r="1020" spans="1:10" s="54" customFormat="1" ht="16.5" thickTop="1" thickBot="1">
      <c r="A1020" s="1057" t="s">
        <v>312</v>
      </c>
      <c r="B1020" s="1058"/>
      <c r="C1020" s="2234"/>
      <c r="D1020" s="1219" t="str">
        <f>IF(SUM(D1021:E1023)=0,"",SUM(D1021:E1023))</f>
        <v/>
      </c>
      <c r="E1020" s="1218"/>
      <c r="F1020" s="225" t="str">
        <f>IF(SUM(F1021:F1023)=0,"",SUM(F1021:F1023))</f>
        <v/>
      </c>
      <c r="G1020" s="225" t="str">
        <f>IF(SUM(G1021:G1023)=0,"",SUM(G1021:G1023))</f>
        <v/>
      </c>
      <c r="H1020" s="225" t="str">
        <f>IF(SUM(H1021:H1023)=0,"",SUM(H1021:H1023))</f>
        <v/>
      </c>
      <c r="I1020" s="2236" t="str">
        <f>(IF(SUM(I1021:J1023)=0,"",SUM(I1021:J1023)))</f>
        <v/>
      </c>
      <c r="J1020" s="2237"/>
    </row>
    <row r="1021" spans="1:10" s="54" customFormat="1">
      <c r="A1021" s="448"/>
      <c r="B1021" s="449"/>
      <c r="C1021" s="449"/>
      <c r="D1021" s="1138"/>
      <c r="E1021" s="1284"/>
      <c r="F1021" s="223"/>
      <c r="G1021" s="223"/>
      <c r="H1021" s="223"/>
      <c r="I1021" s="2228" t="str">
        <f>IF(D1021+F1021-G1021-H1021=0,"",D1021+F1021-G1021-H1021)</f>
        <v/>
      </c>
      <c r="J1021" s="2229"/>
    </row>
    <row r="1022" spans="1:10" s="54" customFormat="1">
      <c r="A1022" s="448"/>
      <c r="B1022" s="449"/>
      <c r="C1022" s="449"/>
      <c r="D1022" s="1138"/>
      <c r="E1022" s="1284"/>
      <c r="F1022" s="223"/>
      <c r="G1022" s="223"/>
      <c r="H1022" s="223"/>
      <c r="I1022" s="2228" t="str">
        <f>IF(D1022+F1022-G1022-H1022=0,"",D1022+F1022-G1022-H1022)</f>
        <v/>
      </c>
      <c r="J1022" s="2229"/>
    </row>
    <row r="1023" spans="1:10" s="54" customFormat="1" ht="15" thickBot="1">
      <c r="A1023" s="2242"/>
      <c r="B1023" s="2243"/>
      <c r="C1023" s="2243"/>
      <c r="D1023" s="1206"/>
      <c r="E1023" s="2122"/>
      <c r="F1023" s="182"/>
      <c r="G1023" s="182"/>
      <c r="H1023" s="182"/>
      <c r="I1023" s="2230" t="str">
        <f>IF(D1023+F1023-G1023-H1023=0,"",D1023+F1023-G1023-H1023)</f>
        <v/>
      </c>
      <c r="J1023" s="2231"/>
    </row>
    <row r="1024" spans="1:10" s="54" customFormat="1" ht="15.75" thickBot="1">
      <c r="A1024" s="1104" t="s">
        <v>313</v>
      </c>
      <c r="B1024" s="1105"/>
      <c r="C1024" s="2244"/>
      <c r="D1024" s="2225" t="str">
        <f>IF(SUM(D1025:E1028)=0,"",SUM(D1025:E1028))</f>
        <v/>
      </c>
      <c r="E1024" s="1172"/>
      <c r="F1024" s="227" t="str">
        <f>IF(SUM(F1025:F1028)=0,"",SUM(F1025:F1028))</f>
        <v/>
      </c>
      <c r="G1024" s="227" t="str">
        <f>IF(SUM(G1025:G1028)=0,"",SUM(G1025:G1028))</f>
        <v/>
      </c>
      <c r="H1024" s="227" t="str">
        <f>IF(SUM(H1025:H1028)=0,"",SUM(H1025:H1028))</f>
        <v/>
      </c>
      <c r="I1024" s="442" t="str">
        <f>IF(SUM(I1025:J1028)=0,"",SUM(I1025:J1028))</f>
        <v/>
      </c>
      <c r="J1024" s="443"/>
    </row>
    <row r="1025" spans="1:10" s="54" customFormat="1">
      <c r="A1025" s="448"/>
      <c r="B1025" s="449"/>
      <c r="C1025" s="449"/>
      <c r="D1025" s="450"/>
      <c r="E1025" s="451"/>
      <c r="F1025" s="223"/>
      <c r="G1025" s="223"/>
      <c r="H1025" s="223"/>
      <c r="I1025" s="452" t="str">
        <f>IF(D1025+F1025-G1025-H1025=0,"",D1025+F1025-G1025-H1025)</f>
        <v/>
      </c>
      <c r="J1025" s="453"/>
    </row>
    <row r="1026" spans="1:10" s="54" customFormat="1">
      <c r="A1026" s="448"/>
      <c r="B1026" s="449"/>
      <c r="C1026" s="449"/>
      <c r="D1026" s="450"/>
      <c r="E1026" s="451"/>
      <c r="F1026" s="223"/>
      <c r="G1026" s="223"/>
      <c r="H1026" s="223"/>
      <c r="I1026" s="452" t="str">
        <f>IF(D1026+F1026-G1026-H1026=0,"",D1026+F1026-G1026-H1026)</f>
        <v/>
      </c>
      <c r="J1026" s="453"/>
    </row>
    <row r="1027" spans="1:10" s="54" customFormat="1">
      <c r="A1027" s="448"/>
      <c r="B1027" s="449"/>
      <c r="C1027" s="449"/>
      <c r="D1027" s="450"/>
      <c r="E1027" s="451"/>
      <c r="F1027" s="183"/>
      <c r="G1027" s="183"/>
      <c r="H1027" s="226"/>
      <c r="I1027" s="452" t="str">
        <f>IF(D1027+F1027-G1027-H1027=0,"",D1027+F1027-G1027-H1027)</f>
        <v/>
      </c>
      <c r="J1027" s="453"/>
    </row>
    <row r="1028" spans="1:10" s="54" customFormat="1" ht="15" thickBot="1">
      <c r="A1028" s="458"/>
      <c r="B1028" s="459"/>
      <c r="C1028" s="459"/>
      <c r="D1028" s="444"/>
      <c r="E1028" s="445"/>
      <c r="F1028" s="224"/>
      <c r="G1028" s="224"/>
      <c r="H1028" s="224"/>
      <c r="I1028" s="446" t="str">
        <f>IF(D1028+F1028-G1028-H1028=0,"",D1028+F1028-G1028-H1028)</f>
        <v/>
      </c>
      <c r="J1028" s="447"/>
    </row>
    <row r="1029" spans="1:10" s="54" customFormat="1" ht="15" thickTop="1">
      <c r="A1029" s="175"/>
      <c r="B1029" s="175"/>
      <c r="C1029" s="175"/>
      <c r="D1029" s="175"/>
      <c r="E1029" s="175"/>
      <c r="F1029" s="175"/>
      <c r="G1029" s="175"/>
      <c r="H1029" s="175"/>
      <c r="I1029" s="175"/>
      <c r="J1029" s="175"/>
    </row>
    <row r="1030" spans="1:10" s="54" customFormat="1" ht="15" thickBot="1">
      <c r="A1030" s="1420" t="s">
        <v>127</v>
      </c>
      <c r="B1030" s="1420"/>
      <c r="C1030" s="177"/>
      <c r="D1030" s="177"/>
      <c r="E1030" s="177"/>
      <c r="F1030" s="177"/>
      <c r="G1030" s="177"/>
      <c r="H1030" s="177"/>
      <c r="I1030" s="177"/>
      <c r="J1030" s="177"/>
    </row>
    <row r="1031" spans="1:10" s="54" customFormat="1" ht="15.75" thickTop="1">
      <c r="A1031" s="2213" t="s">
        <v>5</v>
      </c>
      <c r="B1031" s="2214"/>
      <c r="C1031" s="1362"/>
      <c r="D1031" s="933" t="s">
        <v>315</v>
      </c>
      <c r="E1031" s="934"/>
      <c r="F1031" s="934"/>
      <c r="G1031" s="934"/>
      <c r="H1031" s="934"/>
      <c r="I1031" s="934"/>
      <c r="J1031" s="935"/>
    </row>
    <row r="1032" spans="1:10" s="54" customFormat="1" ht="15">
      <c r="A1032" s="1263"/>
      <c r="B1032" s="1264"/>
      <c r="C1032" s="1265"/>
      <c r="D1032" s="646" t="s">
        <v>251</v>
      </c>
      <c r="E1032" s="747"/>
      <c r="F1032" s="221" t="s">
        <v>309</v>
      </c>
      <c r="G1032" s="221" t="s">
        <v>310</v>
      </c>
      <c r="H1032" s="221" t="s">
        <v>311</v>
      </c>
      <c r="I1032" s="1514" t="s">
        <v>851</v>
      </c>
      <c r="J1032" s="2215"/>
    </row>
    <row r="1033" spans="1:10" s="54" customFormat="1" ht="15" thickBot="1">
      <c r="A1033" s="1070" t="s">
        <v>112</v>
      </c>
      <c r="B1033" s="1071"/>
      <c r="C1033" s="1071"/>
      <c r="D1033" s="651" t="s">
        <v>113</v>
      </c>
      <c r="E1033" s="1071"/>
      <c r="F1033" s="208" t="s">
        <v>114</v>
      </c>
      <c r="G1033" s="222" t="s">
        <v>115</v>
      </c>
      <c r="H1033" s="222" t="s">
        <v>116</v>
      </c>
      <c r="I1033" s="2232" t="s">
        <v>117</v>
      </c>
      <c r="J1033" s="2233"/>
    </row>
    <row r="1034" spans="1:10" s="54" customFormat="1" ht="16.5" thickTop="1" thickBot="1">
      <c r="A1034" s="1057" t="s">
        <v>312</v>
      </c>
      <c r="B1034" s="1058"/>
      <c r="C1034" s="2234"/>
      <c r="D1034" s="1219" t="str">
        <f>IF(SUM(D1035:E1037)=0,"",SUM(D1035:E1037))</f>
        <v/>
      </c>
      <c r="E1034" s="1218"/>
      <c r="F1034" s="225" t="str">
        <f>IF(SUM(F1035:F1037)=0,"",SUM(F1035:F1037))</f>
        <v/>
      </c>
      <c r="G1034" s="225" t="str">
        <f>IF(SUM(G1035:G1037)=0,"",SUM(G1035:G1037))</f>
        <v/>
      </c>
      <c r="H1034" s="225" t="str">
        <f>IF(SUM(H1035:H1037)=0,"",SUM(H1035:H1037))</f>
        <v/>
      </c>
      <c r="I1034" s="2236" t="str">
        <f>(IF(SUM(I1035:J1037)=0,"",SUM(I1035:J1037)))</f>
        <v/>
      </c>
      <c r="J1034" s="2237"/>
    </row>
    <row r="1035" spans="1:10" s="54" customFormat="1">
      <c r="A1035" s="448"/>
      <c r="B1035" s="449"/>
      <c r="C1035" s="449"/>
      <c r="D1035" s="1138"/>
      <c r="E1035" s="1284"/>
      <c r="F1035" s="223"/>
      <c r="G1035" s="223"/>
      <c r="H1035" s="223"/>
      <c r="I1035" s="2228" t="str">
        <f>IF(D1035+F1035-G1035-H1035=0,"",D1035+F1035-G1035-H1035)</f>
        <v/>
      </c>
      <c r="J1035" s="2229"/>
    </row>
    <row r="1036" spans="1:10" s="54" customFormat="1">
      <c r="A1036" s="448"/>
      <c r="B1036" s="449"/>
      <c r="C1036" s="449"/>
      <c r="D1036" s="1138"/>
      <c r="E1036" s="1284"/>
      <c r="F1036" s="223"/>
      <c r="G1036" s="223"/>
      <c r="H1036" s="223"/>
      <c r="I1036" s="2228" t="str">
        <f>IF(D1036+F1036-G1036-H1036=0,"",D1036+F1036-G1036-H1036)</f>
        <v/>
      </c>
      <c r="J1036" s="2229"/>
    </row>
    <row r="1037" spans="1:10" s="54" customFormat="1" ht="15" thickBot="1">
      <c r="A1037" s="2242"/>
      <c r="B1037" s="2243"/>
      <c r="C1037" s="2243"/>
      <c r="D1037" s="1206"/>
      <c r="E1037" s="2122"/>
      <c r="F1037" s="182"/>
      <c r="G1037" s="182"/>
      <c r="H1037" s="182"/>
      <c r="I1037" s="2230" t="str">
        <f>IF(D1037+F1037-G1037-H1037=0,"",D1037+F1037-G1037-H1037)</f>
        <v/>
      </c>
      <c r="J1037" s="2231"/>
    </row>
    <row r="1038" spans="1:10" s="54" customFormat="1" ht="15.75" thickBot="1">
      <c r="A1038" s="1104" t="s">
        <v>313</v>
      </c>
      <c r="B1038" s="1105"/>
      <c r="C1038" s="2244"/>
      <c r="D1038" s="2225" t="str">
        <f>IF(SUM(D1039:E1042)=0,"",SUM(D1039:E1042))</f>
        <v/>
      </c>
      <c r="E1038" s="1172"/>
      <c r="F1038" s="227" t="str">
        <f>IF(SUM(F1039:F1042)=0,"",SUM(F1039:F1042))</f>
        <v/>
      </c>
      <c r="G1038" s="227" t="str">
        <f>IF(SUM(G1039:G1042)=0,"",SUM(G1039:G1042))</f>
        <v/>
      </c>
      <c r="H1038" s="227" t="str">
        <f>IF(SUM(H1039:H1042)=0,"",SUM(H1039:H1042))</f>
        <v/>
      </c>
      <c r="I1038" s="442" t="str">
        <f>IF(SUM(I1039:J1042)=0,"",SUM(I1039:J1042))</f>
        <v/>
      </c>
      <c r="J1038" s="443"/>
    </row>
    <row r="1039" spans="1:10" s="54" customFormat="1">
      <c r="A1039" s="448"/>
      <c r="B1039" s="449"/>
      <c r="C1039" s="449"/>
      <c r="D1039" s="450"/>
      <c r="E1039" s="451"/>
      <c r="F1039" s="223"/>
      <c r="G1039" s="223"/>
      <c r="H1039" s="223"/>
      <c r="I1039" s="452" t="str">
        <f>IF(D1039+F1039-G1039-H1039=0,"",D1039+F1039-G1039-H1039)</f>
        <v/>
      </c>
      <c r="J1039" s="453"/>
    </row>
    <row r="1040" spans="1:10" s="54" customFormat="1">
      <c r="A1040" s="448"/>
      <c r="B1040" s="449"/>
      <c r="C1040" s="449"/>
      <c r="D1040" s="450"/>
      <c r="E1040" s="451"/>
      <c r="F1040" s="223"/>
      <c r="G1040" s="223"/>
      <c r="H1040" s="223"/>
      <c r="I1040" s="452" t="str">
        <f>IF(D1040+F1040-G1040-H1040=0,"",D1040+F1040-G1040-H1040)</f>
        <v/>
      </c>
      <c r="J1040" s="453"/>
    </row>
    <row r="1041" spans="1:10" s="54" customFormat="1">
      <c r="A1041" s="448"/>
      <c r="B1041" s="449"/>
      <c r="C1041" s="449"/>
      <c r="D1041" s="450"/>
      <c r="E1041" s="451"/>
      <c r="F1041" s="183"/>
      <c r="G1041" s="183"/>
      <c r="H1041" s="226"/>
      <c r="I1041" s="452" t="str">
        <f>IF(D1041+F1041-G1041-H1041=0,"",D1041+F1041-G1041-H1041)</f>
        <v/>
      </c>
      <c r="J1041" s="453"/>
    </row>
    <row r="1042" spans="1:10" s="54" customFormat="1" ht="15" thickBot="1">
      <c r="A1042" s="458"/>
      <c r="B1042" s="459"/>
      <c r="C1042" s="459"/>
      <c r="D1042" s="444"/>
      <c r="E1042" s="445"/>
      <c r="F1042" s="224"/>
      <c r="G1042" s="224"/>
      <c r="H1042" s="224"/>
      <c r="I1042" s="446" t="str">
        <f>IF(D1042+F1042-G1042-H1042=0,"",D1042+F1042-G1042-H1042)</f>
        <v/>
      </c>
      <c r="J1042" s="447"/>
    </row>
    <row r="1043" spans="1:10" s="54" customFormat="1" ht="15" thickTop="1">
      <c r="A1043" s="175"/>
      <c r="B1043" s="175"/>
      <c r="C1043" s="175"/>
      <c r="D1043" s="175"/>
      <c r="E1043" s="175"/>
      <c r="F1043" s="175"/>
      <c r="G1043" s="175"/>
      <c r="H1043" s="175"/>
      <c r="I1043" s="175"/>
      <c r="J1043" s="175"/>
    </row>
    <row r="1044" spans="1:10" s="54" customFormat="1" ht="15">
      <c r="A1044" s="454" t="s">
        <v>852</v>
      </c>
      <c r="B1044" s="454"/>
      <c r="C1044" s="454"/>
      <c r="D1044" s="454"/>
      <c r="E1044" s="454"/>
      <c r="F1044" s="454"/>
      <c r="G1044" s="454"/>
      <c r="H1044" s="454"/>
      <c r="I1044" s="454"/>
      <c r="J1044" s="454"/>
    </row>
    <row r="1045" spans="1:10" s="54" customFormat="1">
      <c r="A1045" s="455"/>
      <c r="B1045" s="455"/>
      <c r="C1045" s="455"/>
      <c r="D1045" s="455"/>
      <c r="E1045" s="455"/>
      <c r="F1045" s="455"/>
      <c r="G1045" s="455"/>
      <c r="H1045" s="455"/>
      <c r="I1045" s="455"/>
      <c r="J1045" s="455"/>
    </row>
    <row r="1046" spans="1:10" s="54" customFormat="1">
      <c r="A1046" s="455"/>
      <c r="B1046" s="455"/>
      <c r="C1046" s="455"/>
      <c r="D1046" s="455"/>
      <c r="E1046" s="455"/>
      <c r="F1046" s="455"/>
      <c r="G1046" s="455"/>
      <c r="H1046" s="455"/>
      <c r="I1046" s="455"/>
      <c r="J1046" s="455"/>
    </row>
    <row r="1047" spans="1:10" s="54" customFormat="1">
      <c r="A1047" s="455"/>
      <c r="B1047" s="455"/>
      <c r="C1047" s="455"/>
      <c r="D1047" s="455"/>
      <c r="E1047" s="455"/>
      <c r="F1047" s="455"/>
      <c r="G1047" s="455"/>
      <c r="H1047" s="455"/>
      <c r="I1047" s="455"/>
      <c r="J1047" s="455"/>
    </row>
    <row r="1048" spans="1:10" s="54" customFormat="1">
      <c r="A1048" s="455"/>
      <c r="B1048" s="455"/>
      <c r="C1048" s="455"/>
      <c r="D1048" s="455"/>
      <c r="E1048" s="455"/>
      <c r="F1048" s="455"/>
      <c r="G1048" s="455"/>
      <c r="H1048" s="455"/>
      <c r="I1048" s="455"/>
      <c r="J1048" s="455"/>
    </row>
    <row r="1049" spans="1:10" s="54" customFormat="1">
      <c r="A1049" s="455"/>
      <c r="B1049" s="455"/>
      <c r="C1049" s="455"/>
      <c r="D1049" s="455"/>
      <c r="E1049" s="455"/>
      <c r="F1049" s="455"/>
      <c r="G1049" s="455"/>
      <c r="H1049" s="455"/>
      <c r="I1049" s="455"/>
      <c r="J1049" s="455"/>
    </row>
    <row r="1050" spans="1:10" s="54" customFormat="1">
      <c r="A1050" s="455"/>
      <c r="B1050" s="455"/>
      <c r="C1050" s="455"/>
      <c r="D1050" s="455"/>
      <c r="E1050" s="455"/>
      <c r="F1050" s="455"/>
      <c r="G1050" s="455"/>
      <c r="H1050" s="455"/>
      <c r="I1050" s="455"/>
      <c r="J1050" s="455"/>
    </row>
    <row r="1051" spans="1:10" s="54" customFormat="1">
      <c r="A1051" s="175"/>
      <c r="B1051" s="175"/>
      <c r="C1051" s="175"/>
      <c r="D1051" s="175"/>
      <c r="E1051" s="175"/>
      <c r="F1051" s="175"/>
      <c r="G1051" s="175"/>
      <c r="H1051" s="175"/>
      <c r="I1051" s="175"/>
      <c r="J1051" s="175"/>
    </row>
    <row r="1052" spans="1:10" s="54" customFormat="1" ht="15" customHeight="1">
      <c r="A1052" s="9" t="s">
        <v>854</v>
      </c>
      <c r="B1052" s="456" t="s">
        <v>853</v>
      </c>
      <c r="C1052" s="456"/>
      <c r="D1052" s="456"/>
      <c r="E1052" s="456"/>
      <c r="F1052" s="456"/>
      <c r="G1052" s="456"/>
      <c r="H1052" s="456"/>
      <c r="I1052" s="456"/>
      <c r="J1052" s="456"/>
    </row>
    <row r="1053" spans="1:10" s="54" customFormat="1" ht="15.75" thickBot="1">
      <c r="A1053" s="15"/>
      <c r="B1053" s="22"/>
      <c r="C1053" s="22"/>
      <c r="D1053" s="22"/>
      <c r="E1053" s="22"/>
      <c r="F1053" s="22"/>
      <c r="G1053" s="22"/>
      <c r="H1053" s="22"/>
      <c r="I1053" s="22"/>
      <c r="J1053" s="22"/>
    </row>
    <row r="1054" spans="1:10" s="54" customFormat="1" ht="16.5" thickTop="1" thickBot="1">
      <c r="A1054" s="606" t="s">
        <v>291</v>
      </c>
      <c r="B1054" s="607"/>
      <c r="C1054" s="607"/>
      <c r="D1054" s="757"/>
      <c r="E1054" s="607" t="s">
        <v>134</v>
      </c>
      <c r="F1054" s="607"/>
      <c r="G1054" s="761"/>
      <c r="H1054" s="756" t="s">
        <v>135</v>
      </c>
      <c r="I1054" s="607"/>
      <c r="J1054" s="758"/>
    </row>
    <row r="1055" spans="1:10" s="54" customFormat="1" ht="16.5" thickTop="1" thickBot="1">
      <c r="A1055" s="2238" t="s">
        <v>316</v>
      </c>
      <c r="B1055" s="2239"/>
      <c r="C1055" s="2239"/>
      <c r="D1055" s="2239"/>
      <c r="E1055" s="1219" t="str">
        <f>IF(SUM(E1056:G1057)=0,"",SUM(E1056:G1057))</f>
        <v/>
      </c>
      <c r="F1055" s="1219"/>
      <c r="G1055" s="2240"/>
      <c r="H1055" s="1217" t="str">
        <f>IF(SUM(H1056:J1057)=0,"",SUM(H1056:J1057))</f>
        <v/>
      </c>
      <c r="I1055" s="1219"/>
      <c r="J1055" s="1220"/>
    </row>
    <row r="1056" spans="1:10" s="54" customFormat="1" ht="30" customHeight="1">
      <c r="A1056" s="1066" t="s">
        <v>317</v>
      </c>
      <c r="B1056" s="1067"/>
      <c r="C1056" s="1067"/>
      <c r="D1056" s="1067"/>
      <c r="E1056" s="1199"/>
      <c r="F1056" s="1199"/>
      <c r="G1056" s="2241"/>
      <c r="H1056" s="1197"/>
      <c r="I1056" s="1199"/>
      <c r="J1056" s="1200"/>
    </row>
    <row r="1057" spans="1:10" s="54" customFormat="1" ht="30" customHeight="1" thickBot="1">
      <c r="A1057" s="1634" t="s">
        <v>318</v>
      </c>
      <c r="B1057" s="1635"/>
      <c r="C1057" s="1635"/>
      <c r="D1057" s="1635"/>
      <c r="E1057" s="2226"/>
      <c r="F1057" s="2226"/>
      <c r="G1057" s="2227"/>
      <c r="H1057" s="2245"/>
      <c r="I1057" s="2226"/>
      <c r="J1057" s="2246"/>
    </row>
    <row r="1058" spans="1:10" s="54" customFormat="1" ht="15.75" thickBot="1">
      <c r="A1058" s="2224" t="s">
        <v>319</v>
      </c>
      <c r="B1058" s="1185"/>
      <c r="C1058" s="1185"/>
      <c r="D1058" s="1185"/>
      <c r="E1058" s="2261">
        <f>IF(SUM(E1059:G1060)=0,"",SUM(E1059:G1060))</f>
        <v>24855</v>
      </c>
      <c r="F1058" s="2261"/>
      <c r="G1058" s="2262"/>
      <c r="H1058" s="442">
        <f>IF(SUM(H1059:J1060)=0,"",SUM(H1059:J1060))</f>
        <v>7495</v>
      </c>
      <c r="I1058" s="2261"/>
      <c r="J1058" s="443"/>
    </row>
    <row r="1059" spans="1:10" s="54" customFormat="1" ht="30" customHeight="1">
      <c r="A1059" s="1066" t="s">
        <v>320</v>
      </c>
      <c r="B1059" s="1067"/>
      <c r="C1059" s="1067"/>
      <c r="D1059" s="1067"/>
      <c r="E1059" s="1199">
        <v>3065</v>
      </c>
      <c r="F1059" s="1199"/>
      <c r="G1059" s="2241"/>
      <c r="H1059" s="1197">
        <v>3314</v>
      </c>
      <c r="I1059" s="1199"/>
      <c r="J1059" s="1200"/>
    </row>
    <row r="1060" spans="1:10" s="54" customFormat="1" ht="30" customHeight="1" thickBot="1">
      <c r="A1060" s="860" t="s">
        <v>321</v>
      </c>
      <c r="B1060" s="861"/>
      <c r="C1060" s="861"/>
      <c r="D1060" s="861"/>
      <c r="E1060" s="1242">
        <v>21790</v>
      </c>
      <c r="F1060" s="1242"/>
      <c r="G1060" s="2263"/>
      <c r="H1060" s="1241">
        <v>4181</v>
      </c>
      <c r="I1060" s="1242"/>
      <c r="J1060" s="1243"/>
    </row>
    <row r="1061" spans="1:10" s="54" customFormat="1" ht="15" thickTop="1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</row>
    <row r="1062" spans="1:10" s="54" customFormat="1" ht="15">
      <c r="A1062" s="454" t="s">
        <v>855</v>
      </c>
      <c r="B1062" s="454"/>
      <c r="C1062" s="454"/>
      <c r="D1062" s="454"/>
      <c r="E1062" s="454"/>
      <c r="F1062" s="454"/>
      <c r="G1062" s="454"/>
      <c r="H1062" s="454"/>
      <c r="I1062" s="454"/>
      <c r="J1062" s="454"/>
    </row>
    <row r="1063" spans="1:10" s="54" customFormat="1">
      <c r="A1063" s="455"/>
      <c r="B1063" s="455"/>
      <c r="C1063" s="455"/>
      <c r="D1063" s="455"/>
      <c r="E1063" s="455"/>
      <c r="F1063" s="455"/>
      <c r="G1063" s="455"/>
      <c r="H1063" s="455"/>
      <c r="I1063" s="455"/>
      <c r="J1063" s="455"/>
    </row>
    <row r="1064" spans="1:10" s="54" customFormat="1">
      <c r="A1064" s="455"/>
      <c r="B1064" s="455"/>
      <c r="C1064" s="455"/>
      <c r="D1064" s="455"/>
      <c r="E1064" s="455"/>
      <c r="F1064" s="455"/>
      <c r="G1064" s="455"/>
      <c r="H1064" s="455"/>
      <c r="I1064" s="455"/>
      <c r="J1064" s="455"/>
    </row>
    <row r="1065" spans="1:10" s="54" customFormat="1">
      <c r="A1065" s="455"/>
      <c r="B1065" s="455"/>
      <c r="C1065" s="455"/>
      <c r="D1065" s="455"/>
      <c r="E1065" s="455"/>
      <c r="F1065" s="455"/>
      <c r="G1065" s="455"/>
      <c r="H1065" s="455"/>
      <c r="I1065" s="455"/>
      <c r="J1065" s="455"/>
    </row>
    <row r="1066" spans="1:10" s="54" customFormat="1">
      <c r="A1066" s="455"/>
      <c r="B1066" s="455"/>
      <c r="C1066" s="455"/>
      <c r="D1066" s="455"/>
      <c r="E1066" s="455"/>
      <c r="F1066" s="455"/>
      <c r="G1066" s="455"/>
      <c r="H1066" s="455"/>
      <c r="I1066" s="455"/>
      <c r="J1066" s="455"/>
    </row>
    <row r="1067" spans="1:10" s="54" customFormat="1">
      <c r="A1067" s="175"/>
      <c r="B1067" s="175"/>
      <c r="C1067" s="175"/>
      <c r="D1067" s="175"/>
      <c r="E1067" s="175"/>
      <c r="F1067" s="175"/>
      <c r="G1067" s="175"/>
      <c r="H1067" s="175"/>
      <c r="I1067" s="175"/>
      <c r="J1067" s="175"/>
    </row>
    <row r="1068" spans="1:10" s="54" customFormat="1" ht="15" customHeight="1">
      <c r="A1068" s="9" t="s">
        <v>286</v>
      </c>
      <c r="B1068" s="456" t="s">
        <v>856</v>
      </c>
      <c r="C1068" s="456"/>
      <c r="D1068" s="456"/>
      <c r="E1068" s="456"/>
      <c r="F1068" s="456"/>
      <c r="G1068" s="456"/>
      <c r="H1068" s="456"/>
      <c r="I1068" s="456"/>
      <c r="J1068" s="456"/>
    </row>
    <row r="1069" spans="1:10" s="54" customFormat="1" ht="15.75" thickBot="1">
      <c r="A1069" s="78"/>
      <c r="B1069" s="78"/>
      <c r="C1069" s="78"/>
      <c r="D1069" s="78"/>
      <c r="E1069" s="82"/>
      <c r="F1069" s="82"/>
      <c r="G1069" s="82"/>
      <c r="H1069" s="82"/>
      <c r="I1069" s="52"/>
      <c r="J1069" s="52"/>
    </row>
    <row r="1070" spans="1:10" s="54" customFormat="1" ht="16.5" thickTop="1" thickBot="1">
      <c r="A1070" s="814" t="s">
        <v>287</v>
      </c>
      <c r="B1070" s="815"/>
      <c r="C1070" s="815"/>
      <c r="D1070" s="815"/>
      <c r="E1070" s="815"/>
      <c r="F1070" s="815"/>
      <c r="G1070" s="2211" t="s">
        <v>288</v>
      </c>
      <c r="H1070" s="2211"/>
      <c r="I1070" s="2211"/>
      <c r="J1070" s="2212"/>
    </row>
    <row r="1071" spans="1:10" s="54" customFormat="1" ht="15.75" thickBot="1">
      <c r="A1071" s="1416"/>
      <c r="B1071" s="1417"/>
      <c r="C1071" s="1417"/>
      <c r="D1071" s="1417"/>
      <c r="E1071" s="1417"/>
      <c r="F1071" s="1417"/>
      <c r="G1071" s="2209" t="s">
        <v>289</v>
      </c>
      <c r="H1071" s="2210"/>
      <c r="I1071" s="2207" t="s">
        <v>875</v>
      </c>
      <c r="J1071" s="2208"/>
    </row>
    <row r="1072" spans="1:10" s="54" customFormat="1" ht="15.75" thickTop="1">
      <c r="A1072" s="1431"/>
      <c r="B1072" s="1432"/>
      <c r="C1072" s="1432"/>
      <c r="D1072" s="1432"/>
      <c r="E1072" s="1432"/>
      <c r="F1072" s="1432"/>
      <c r="G1072" s="2194"/>
      <c r="H1072" s="2195"/>
      <c r="I1072" s="2264"/>
      <c r="J1072" s="2265"/>
    </row>
    <row r="1073" spans="1:10" s="54" customFormat="1" ht="15">
      <c r="A1073" s="2200"/>
      <c r="B1073" s="2201"/>
      <c r="C1073" s="2201"/>
      <c r="D1073" s="2201"/>
      <c r="E1073" s="2201"/>
      <c r="F1073" s="2201"/>
      <c r="G1073" s="2196"/>
      <c r="H1073" s="2197"/>
      <c r="I1073" s="954"/>
      <c r="J1073" s="955"/>
    </row>
    <row r="1074" spans="1:10" s="54" customFormat="1" ht="15">
      <c r="A1074" s="2200"/>
      <c r="B1074" s="2201"/>
      <c r="C1074" s="2201"/>
      <c r="D1074" s="2201"/>
      <c r="E1074" s="2201"/>
      <c r="F1074" s="2201"/>
      <c r="G1074" s="2196"/>
      <c r="H1074" s="2197"/>
      <c r="I1074" s="954"/>
      <c r="J1074" s="955"/>
    </row>
    <row r="1075" spans="1:10" s="54" customFormat="1" ht="15">
      <c r="A1075" s="2200"/>
      <c r="B1075" s="2201"/>
      <c r="C1075" s="2201"/>
      <c r="D1075" s="2201"/>
      <c r="E1075" s="2201"/>
      <c r="F1075" s="2201"/>
      <c r="G1075" s="2196"/>
      <c r="H1075" s="2197"/>
      <c r="I1075" s="954"/>
      <c r="J1075" s="955"/>
    </row>
    <row r="1076" spans="1:10" s="54" customFormat="1" ht="15.75" thickBot="1">
      <c r="A1076" s="1688"/>
      <c r="B1076" s="1689"/>
      <c r="C1076" s="1689"/>
      <c r="D1076" s="1689"/>
      <c r="E1076" s="1689"/>
      <c r="F1076" s="1689"/>
      <c r="G1076" s="2198"/>
      <c r="H1076" s="2199"/>
      <c r="I1076" s="2259"/>
      <c r="J1076" s="2260"/>
    </row>
    <row r="1077" spans="1:10" s="54" customFormat="1" ht="15" thickTop="1">
      <c r="A1077" s="175"/>
      <c r="B1077" s="175"/>
      <c r="C1077" s="175"/>
      <c r="D1077" s="175"/>
      <c r="E1077" s="175"/>
      <c r="F1077" s="175"/>
      <c r="G1077" s="175"/>
      <c r="H1077" s="175"/>
      <c r="I1077" s="175"/>
      <c r="J1077" s="175"/>
    </row>
    <row r="1078" spans="1:10" s="54" customFormat="1" ht="15">
      <c r="A1078" s="454" t="s">
        <v>876</v>
      </c>
      <c r="B1078" s="454"/>
      <c r="C1078" s="454"/>
      <c r="D1078" s="454"/>
      <c r="E1078" s="454"/>
      <c r="F1078" s="454"/>
      <c r="G1078" s="454"/>
      <c r="H1078" s="454"/>
      <c r="I1078" s="454"/>
      <c r="J1078" s="454"/>
    </row>
    <row r="1079" spans="1:10" s="54" customFormat="1">
      <c r="A1079" s="455"/>
      <c r="B1079" s="455"/>
      <c r="C1079" s="455"/>
      <c r="D1079" s="455"/>
      <c r="E1079" s="455"/>
      <c r="F1079" s="455"/>
      <c r="G1079" s="455"/>
      <c r="H1079" s="455"/>
      <c r="I1079" s="455"/>
      <c r="J1079" s="455"/>
    </row>
    <row r="1080" spans="1:10" s="54" customFormat="1" ht="15" customHeight="1">
      <c r="A1080" s="455"/>
      <c r="B1080" s="455"/>
      <c r="C1080" s="455"/>
      <c r="D1080" s="455"/>
      <c r="E1080" s="455"/>
      <c r="F1080" s="455"/>
      <c r="G1080" s="455"/>
      <c r="H1080" s="455"/>
      <c r="I1080" s="455"/>
      <c r="J1080" s="455"/>
    </row>
    <row r="1081" spans="1:10" s="54" customFormat="1">
      <c r="A1081" s="455"/>
      <c r="B1081" s="455"/>
      <c r="C1081" s="455"/>
      <c r="D1081" s="455"/>
      <c r="E1081" s="455"/>
      <c r="F1081" s="455"/>
      <c r="G1081" s="455"/>
      <c r="H1081" s="455"/>
      <c r="I1081" s="455"/>
      <c r="J1081" s="455"/>
    </row>
    <row r="1082" spans="1:10" s="54" customFormat="1">
      <c r="A1082" s="455"/>
      <c r="B1082" s="455"/>
      <c r="C1082" s="455"/>
      <c r="D1082" s="455"/>
      <c r="E1082" s="455"/>
      <c r="F1082" s="455"/>
      <c r="G1082" s="455"/>
      <c r="H1082" s="455"/>
      <c r="I1082" s="455"/>
      <c r="J1082" s="455"/>
    </row>
    <row r="1083" spans="1:10" s="54" customFormat="1" ht="16.5" customHeight="1"/>
    <row r="1084" spans="1:10" s="83" customFormat="1" ht="34.5" customHeight="1">
      <c r="A1084" s="2" t="s">
        <v>877</v>
      </c>
      <c r="B1084" s="456" t="s">
        <v>878</v>
      </c>
      <c r="C1084" s="456"/>
      <c r="D1084" s="456"/>
      <c r="E1084" s="456"/>
      <c r="F1084" s="456"/>
      <c r="G1084" s="456"/>
      <c r="H1084" s="456"/>
      <c r="I1084" s="456"/>
      <c r="J1084" s="456"/>
    </row>
    <row r="1085" spans="1:10" s="83" customFormat="1" ht="16.5" customHeight="1" thickBot="1">
      <c r="A1085" s="15"/>
      <c r="B1085" s="22"/>
      <c r="C1085" s="22"/>
      <c r="D1085" s="22"/>
      <c r="E1085" s="22"/>
      <c r="F1085" s="22"/>
      <c r="G1085" s="22"/>
      <c r="H1085" s="22"/>
      <c r="I1085" s="22"/>
      <c r="J1085" s="22"/>
    </row>
    <row r="1086" spans="1:10" s="54" customFormat="1" ht="46.5" customHeight="1" thickTop="1" thickBot="1">
      <c r="A1086" s="2257" t="s">
        <v>291</v>
      </c>
      <c r="B1086" s="2255"/>
      <c r="C1086" s="2255"/>
      <c r="D1086" s="2258"/>
      <c r="E1086" s="2255" t="s">
        <v>6</v>
      </c>
      <c r="F1086" s="2255"/>
      <c r="G1086" s="2256"/>
      <c r="H1086" s="2106" t="s">
        <v>7</v>
      </c>
      <c r="I1086" s="2101"/>
      <c r="J1086" s="2254"/>
    </row>
    <row r="1087" spans="1:10" s="54" customFormat="1" ht="45" customHeight="1" thickTop="1" thickBot="1">
      <c r="A1087" s="1057" t="s">
        <v>322</v>
      </c>
      <c r="B1087" s="1058"/>
      <c r="C1087" s="1058"/>
      <c r="D1087" s="2234"/>
      <c r="E1087" s="1219" t="str">
        <f>IF(SUM(E1088:G1089)=0,"",SUM(E1088:G1089))</f>
        <v/>
      </c>
      <c r="F1087" s="1219"/>
      <c r="G1087" s="2240"/>
      <c r="H1087" s="1217" t="str">
        <f>IF(SUM(H1088:J1089)=0,"",SUM(H1088:J1089))</f>
        <v/>
      </c>
      <c r="I1087" s="1219"/>
      <c r="J1087" s="1220"/>
    </row>
    <row r="1088" spans="1:10" s="54" customFormat="1" ht="16.5" customHeight="1">
      <c r="A1088" s="1396" t="s">
        <v>323</v>
      </c>
      <c r="B1088" s="1397"/>
      <c r="C1088" s="1397"/>
      <c r="D1088" s="1398"/>
      <c r="E1088" s="1199"/>
      <c r="F1088" s="1199"/>
      <c r="G1088" s="2241"/>
      <c r="H1088" s="1197"/>
      <c r="I1088" s="1199"/>
      <c r="J1088" s="1200"/>
    </row>
    <row r="1089" spans="1:10" s="54" customFormat="1" ht="16.5" customHeight="1" thickBot="1">
      <c r="A1089" s="2247" t="s">
        <v>324</v>
      </c>
      <c r="B1089" s="2248"/>
      <c r="C1089" s="2248"/>
      <c r="D1089" s="2249"/>
      <c r="E1089" s="2250"/>
      <c r="F1089" s="2250"/>
      <c r="G1089" s="2251"/>
      <c r="H1089" s="2252"/>
      <c r="I1089" s="2250"/>
      <c r="J1089" s="2253"/>
    </row>
    <row r="1090" spans="1:10" s="54" customFormat="1" ht="45" customHeight="1" thickTop="1" thickBot="1">
      <c r="A1090" s="2279" t="s">
        <v>325</v>
      </c>
      <c r="B1090" s="2280"/>
      <c r="C1090" s="2280"/>
      <c r="D1090" s="2281"/>
      <c r="E1090" s="2270" t="str">
        <f>IF(SUM(E1091:G1092)=0,"",SUM(E1091:G1092))</f>
        <v/>
      </c>
      <c r="F1090" s="2270"/>
      <c r="G1090" s="2271"/>
      <c r="H1090" s="2272" t="str">
        <f>IF(SUM(H1091:J1092)=0,"",SUM(H1091:J1092))</f>
        <v/>
      </c>
      <c r="I1090" s="2270"/>
      <c r="J1090" s="2273"/>
    </row>
    <row r="1091" spans="1:10" s="54" customFormat="1" ht="16.5" customHeight="1" thickTop="1">
      <c r="A1091" s="960" t="s">
        <v>323</v>
      </c>
      <c r="B1091" s="961"/>
      <c r="C1091" s="961"/>
      <c r="D1091" s="1588"/>
      <c r="E1091" s="2274"/>
      <c r="F1091" s="2274"/>
      <c r="G1091" s="2275"/>
      <c r="H1091" s="2276"/>
      <c r="I1091" s="2274"/>
      <c r="J1091" s="2277"/>
    </row>
    <row r="1092" spans="1:10" s="54" customFormat="1" ht="16.5" customHeight="1" thickBot="1">
      <c r="A1092" s="1593" t="s">
        <v>324</v>
      </c>
      <c r="B1092" s="2278"/>
      <c r="C1092" s="2278"/>
      <c r="D1092" s="1594"/>
      <c r="E1092" s="2226"/>
      <c r="F1092" s="2226"/>
      <c r="G1092" s="2227"/>
      <c r="H1092" s="2245"/>
      <c r="I1092" s="2226"/>
      <c r="J1092" s="2246"/>
    </row>
    <row r="1093" spans="1:10" s="54" customFormat="1" ht="30" customHeight="1" thickBot="1">
      <c r="A1093" s="1104" t="s">
        <v>326</v>
      </c>
      <c r="B1093" s="1105"/>
      <c r="C1093" s="1105"/>
      <c r="D1093" s="2244"/>
      <c r="E1093" s="2267"/>
      <c r="F1093" s="2267"/>
      <c r="G1093" s="2269"/>
      <c r="H1093" s="2266"/>
      <c r="I1093" s="2267"/>
      <c r="J1093" s="2268"/>
    </row>
    <row r="1094" spans="1:10" s="54" customFormat="1" ht="30" customHeight="1" thickBot="1">
      <c r="A1094" s="1104" t="s">
        <v>327</v>
      </c>
      <c r="B1094" s="1105"/>
      <c r="C1094" s="1105"/>
      <c r="D1094" s="2244"/>
      <c r="E1094" s="2267"/>
      <c r="F1094" s="2267"/>
      <c r="G1094" s="2269"/>
      <c r="H1094" s="2266"/>
      <c r="I1094" s="2267"/>
      <c r="J1094" s="2268"/>
    </row>
    <row r="1095" spans="1:10" s="54" customFormat="1" ht="16.5" customHeight="1" thickBot="1">
      <c r="A1095" s="1104" t="s">
        <v>328</v>
      </c>
      <c r="B1095" s="1105"/>
      <c r="C1095" s="1105"/>
      <c r="D1095" s="2244"/>
      <c r="E1095" s="2267"/>
      <c r="F1095" s="2267"/>
      <c r="G1095" s="2269"/>
      <c r="H1095" s="2266"/>
      <c r="I1095" s="2267"/>
      <c r="J1095" s="2268"/>
    </row>
    <row r="1096" spans="1:10" s="54" customFormat="1" ht="16.5" customHeight="1" thickBot="1">
      <c r="A1096" s="1104" t="s">
        <v>329</v>
      </c>
      <c r="B1096" s="1105"/>
      <c r="C1096" s="1105"/>
      <c r="D1096" s="2244"/>
      <c r="E1096" s="2267"/>
      <c r="F1096" s="2267"/>
      <c r="G1096" s="2269"/>
      <c r="H1096" s="2266"/>
      <c r="I1096" s="2267"/>
      <c r="J1096" s="2268"/>
    </row>
    <row r="1097" spans="1:10" s="54" customFormat="1" ht="16.5" customHeight="1" thickBot="1">
      <c r="A1097" s="1104" t="s">
        <v>330</v>
      </c>
      <c r="B1097" s="1105"/>
      <c r="C1097" s="1105"/>
      <c r="D1097" s="2244"/>
      <c r="E1097" s="2261" t="str">
        <f>IF(SUM(E1098:G1099)=0,"",SUM(E1098:G1099))</f>
        <v/>
      </c>
      <c r="F1097" s="2261"/>
      <c r="G1097" s="2262"/>
      <c r="H1097" s="442" t="str">
        <f>IF(SUM(H1098:J1099)=0,"",SUM(H1098:J1099))</f>
        <v/>
      </c>
      <c r="I1097" s="2261"/>
      <c r="J1097" s="443"/>
    </row>
    <row r="1098" spans="1:10" s="54" customFormat="1" ht="16.5" customHeight="1">
      <c r="A1098" s="1396" t="s">
        <v>331</v>
      </c>
      <c r="B1098" s="1397"/>
      <c r="C1098" s="1397"/>
      <c r="D1098" s="1398"/>
      <c r="E1098" s="1199"/>
      <c r="F1098" s="1199"/>
      <c r="G1098" s="2241"/>
      <c r="H1098" s="1197"/>
      <c r="I1098" s="1199"/>
      <c r="J1098" s="1200"/>
    </row>
    <row r="1099" spans="1:10" s="54" customFormat="1" ht="16.5" customHeight="1" thickBot="1">
      <c r="A1099" s="1593" t="s">
        <v>332</v>
      </c>
      <c r="B1099" s="2278"/>
      <c r="C1099" s="2278"/>
      <c r="D1099" s="1594"/>
      <c r="E1099" s="2226"/>
      <c r="F1099" s="2226"/>
      <c r="G1099" s="2227"/>
      <c r="H1099" s="2245"/>
      <c r="I1099" s="2226"/>
      <c r="J1099" s="2246"/>
    </row>
    <row r="1100" spans="1:10" s="54" customFormat="1" ht="16.5" customHeight="1" thickBot="1">
      <c r="A1100" s="1104" t="s">
        <v>333</v>
      </c>
      <c r="B1100" s="1105"/>
      <c r="C1100" s="1105"/>
      <c r="D1100" s="2244"/>
      <c r="E1100" s="2267"/>
      <c r="F1100" s="2267"/>
      <c r="G1100" s="2269"/>
      <c r="H1100" s="2266"/>
      <c r="I1100" s="2267"/>
      <c r="J1100" s="2268"/>
    </row>
    <row r="1101" spans="1:10" s="54" customFormat="1" ht="15.75" customHeight="1" thickBot="1">
      <c r="A1101" s="1104" t="s">
        <v>334</v>
      </c>
      <c r="B1101" s="1105"/>
      <c r="C1101" s="1105"/>
      <c r="D1101" s="2244"/>
      <c r="E1101" s="2261" t="str">
        <f>IF(SUM(E1102:G1104)=0,"",SUM(E1102:G1104))</f>
        <v/>
      </c>
      <c r="F1101" s="2261"/>
      <c r="G1101" s="2262"/>
      <c r="H1101" s="442" t="str">
        <f>IF(SUM(H1102:J1104)=0,"",SUM(H1102:J1104))</f>
        <v/>
      </c>
      <c r="I1101" s="2261"/>
      <c r="J1101" s="443"/>
    </row>
    <row r="1102" spans="1:10" s="54" customFormat="1" ht="16.5" customHeight="1">
      <c r="A1102" s="1396" t="s">
        <v>331</v>
      </c>
      <c r="B1102" s="1397"/>
      <c r="C1102" s="1397"/>
      <c r="D1102" s="1398"/>
      <c r="E1102" s="1199"/>
      <c r="F1102" s="1199"/>
      <c r="G1102" s="2241"/>
      <c r="H1102" s="1197"/>
      <c r="I1102" s="1199"/>
      <c r="J1102" s="1200"/>
    </row>
    <row r="1103" spans="1:10" s="54" customFormat="1" ht="16.5" customHeight="1">
      <c r="A1103" s="667" t="s">
        <v>332</v>
      </c>
      <c r="B1103" s="668"/>
      <c r="C1103" s="668"/>
      <c r="D1103" s="669"/>
      <c r="E1103" s="1133"/>
      <c r="F1103" s="1133"/>
      <c r="G1103" s="2282"/>
      <c r="H1103" s="1131"/>
      <c r="I1103" s="1133"/>
      <c r="J1103" s="1134"/>
    </row>
    <row r="1104" spans="1:10" s="54" customFormat="1" ht="16.5" customHeight="1" thickBot="1">
      <c r="A1104" s="672" t="s">
        <v>301</v>
      </c>
      <c r="B1104" s="673"/>
      <c r="C1104" s="673"/>
      <c r="D1104" s="674"/>
      <c r="E1104" s="1242"/>
      <c r="F1104" s="1242"/>
      <c r="G1104" s="2263"/>
      <c r="H1104" s="1241"/>
      <c r="I1104" s="1242"/>
      <c r="J1104" s="1243"/>
    </row>
    <row r="1105" spans="1:10" s="54" customFormat="1" ht="15" thickTop="1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</row>
    <row r="1106" spans="1:10" s="54" customFormat="1" ht="15">
      <c r="A1106" s="454" t="s">
        <v>879</v>
      </c>
      <c r="B1106" s="454"/>
      <c r="C1106" s="454"/>
      <c r="D1106" s="454"/>
      <c r="E1106" s="454"/>
      <c r="F1106" s="454"/>
      <c r="G1106" s="454"/>
      <c r="H1106" s="454"/>
      <c r="I1106" s="454"/>
      <c r="J1106" s="454"/>
    </row>
    <row r="1107" spans="1:10" s="54" customFormat="1">
      <c r="A1107" s="455"/>
      <c r="B1107" s="455"/>
      <c r="C1107" s="455"/>
      <c r="D1107" s="455"/>
      <c r="E1107" s="455"/>
      <c r="F1107" s="455"/>
      <c r="G1107" s="455"/>
      <c r="H1107" s="455"/>
      <c r="I1107" s="455"/>
      <c r="J1107" s="455"/>
    </row>
    <row r="1108" spans="1:10" s="54" customFormat="1">
      <c r="A1108" s="455"/>
      <c r="B1108" s="455"/>
      <c r="C1108" s="455"/>
      <c r="D1108" s="455"/>
      <c r="E1108" s="455"/>
      <c r="F1108" s="455"/>
      <c r="G1108" s="455"/>
      <c r="H1108" s="455"/>
      <c r="I1108" s="455"/>
      <c r="J1108" s="455"/>
    </row>
    <row r="1109" spans="1:10" s="54" customFormat="1">
      <c r="A1109" s="455"/>
      <c r="B1109" s="455"/>
      <c r="C1109" s="455"/>
      <c r="D1109" s="455"/>
      <c r="E1109" s="455"/>
      <c r="F1109" s="455"/>
      <c r="G1109" s="455"/>
      <c r="H1109" s="455"/>
      <c r="I1109" s="455"/>
      <c r="J1109" s="455"/>
    </row>
    <row r="1110" spans="1:10" s="54" customFormat="1">
      <c r="A1110" s="455"/>
      <c r="B1110" s="455"/>
      <c r="C1110" s="455"/>
      <c r="D1110" s="455"/>
      <c r="E1110" s="455"/>
      <c r="F1110" s="455"/>
      <c r="G1110" s="455"/>
      <c r="H1110" s="455"/>
      <c r="I1110" s="455"/>
      <c r="J1110" s="455"/>
    </row>
    <row r="1111" spans="1:10" s="54" customFormat="1">
      <c r="A1111" s="455"/>
      <c r="B1111" s="455"/>
      <c r="C1111" s="455"/>
      <c r="D1111" s="455"/>
      <c r="E1111" s="455"/>
      <c r="F1111" s="455"/>
      <c r="G1111" s="455"/>
      <c r="H1111" s="455"/>
      <c r="I1111" s="455"/>
      <c r="J1111" s="455"/>
    </row>
    <row r="1112" spans="1:10" s="54" customFormat="1">
      <c r="A1112" s="455"/>
      <c r="B1112" s="455"/>
      <c r="C1112" s="455"/>
      <c r="D1112" s="455"/>
      <c r="E1112" s="455"/>
      <c r="F1112" s="455"/>
      <c r="G1112" s="455"/>
      <c r="H1112" s="455"/>
      <c r="I1112" s="455"/>
      <c r="J1112" s="455"/>
    </row>
    <row r="1113" spans="1:10" s="54" customFormat="1">
      <c r="A1113" s="455"/>
      <c r="B1113" s="455"/>
      <c r="C1113" s="455"/>
      <c r="D1113" s="455"/>
      <c r="E1113" s="455"/>
      <c r="F1113" s="455"/>
      <c r="G1113" s="455"/>
      <c r="H1113" s="455"/>
      <c r="I1113" s="455"/>
      <c r="J1113" s="455"/>
    </row>
    <row r="1114" spans="1:10" s="54" customFormat="1">
      <c r="A1114" s="455"/>
      <c r="B1114" s="455"/>
      <c r="C1114" s="455"/>
      <c r="D1114" s="455"/>
      <c r="E1114" s="455"/>
      <c r="F1114" s="455"/>
      <c r="G1114" s="455"/>
      <c r="H1114" s="455"/>
      <c r="I1114" s="455"/>
      <c r="J1114" s="455"/>
    </row>
    <row r="1115" spans="1:10" s="54" customFormat="1">
      <c r="A1115" s="455"/>
      <c r="B1115" s="455"/>
      <c r="C1115" s="455"/>
      <c r="D1115" s="455"/>
      <c r="E1115" s="455"/>
      <c r="F1115" s="455"/>
      <c r="G1115" s="455"/>
      <c r="H1115" s="455"/>
      <c r="I1115" s="455"/>
      <c r="J1115" s="455"/>
    </row>
    <row r="1116" spans="1:10" s="54" customFormat="1">
      <c r="A1116" s="455"/>
      <c r="B1116" s="455"/>
      <c r="C1116" s="455"/>
      <c r="D1116" s="455"/>
      <c r="E1116" s="455"/>
      <c r="F1116" s="455"/>
      <c r="G1116" s="455"/>
      <c r="H1116" s="455"/>
      <c r="I1116" s="455"/>
      <c r="J1116" s="455"/>
    </row>
    <row r="1117" spans="1:10" s="54" customFormat="1">
      <c r="A1117" s="455"/>
      <c r="B1117" s="455"/>
      <c r="C1117" s="455"/>
      <c r="D1117" s="455"/>
      <c r="E1117" s="455"/>
      <c r="F1117" s="455"/>
      <c r="G1117" s="455"/>
      <c r="H1117" s="455"/>
      <c r="I1117" s="455"/>
      <c r="J1117" s="455"/>
    </row>
    <row r="1118" spans="1:10" s="54" customFormat="1">
      <c r="A1118" s="188"/>
      <c r="B1118" s="188"/>
      <c r="C1118" s="188"/>
      <c r="D1118" s="188"/>
      <c r="E1118" s="188"/>
      <c r="F1118" s="188"/>
      <c r="G1118" s="188"/>
      <c r="H1118" s="188"/>
      <c r="I1118" s="188"/>
      <c r="J1118" s="188"/>
    </row>
    <row r="1119" spans="1:10" s="54" customFormat="1" ht="16.5" customHeight="1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</row>
    <row r="1120" spans="1:10" s="54" customFormat="1" ht="15.75" customHeight="1">
      <c r="A1120" s="9" t="s">
        <v>880</v>
      </c>
      <c r="B1120" s="456" t="s">
        <v>881</v>
      </c>
      <c r="C1120" s="456"/>
      <c r="D1120" s="456"/>
      <c r="E1120" s="456"/>
      <c r="F1120" s="456"/>
      <c r="G1120" s="456"/>
      <c r="H1120" s="456"/>
      <c r="I1120" s="456"/>
      <c r="J1120" s="456"/>
    </row>
    <row r="1121" spans="1:10" s="54" customFormat="1" ht="15.75" customHeight="1" thickBot="1">
      <c r="A1121" s="9"/>
      <c r="B1121" s="180"/>
      <c r="C1121" s="180"/>
      <c r="D1121" s="180"/>
      <c r="E1121" s="180"/>
      <c r="F1121" s="180"/>
      <c r="G1121" s="180"/>
      <c r="H1121" s="180"/>
      <c r="I1121" s="180"/>
      <c r="J1121" s="180"/>
    </row>
    <row r="1122" spans="1:10" s="54" customFormat="1" ht="30.75" customHeight="1" thickTop="1" thickBot="1">
      <c r="A1122" s="1055" t="s">
        <v>291</v>
      </c>
      <c r="B1122" s="1056"/>
      <c r="C1122" s="1056"/>
      <c r="D1122" s="1056"/>
      <c r="E1122" s="1081" t="s">
        <v>6</v>
      </c>
      <c r="F1122" s="1081"/>
      <c r="G1122" s="1083"/>
      <c r="H1122" s="1080" t="s">
        <v>7</v>
      </c>
      <c r="I1122" s="1081"/>
      <c r="J1122" s="1082"/>
    </row>
    <row r="1123" spans="1:10" s="54" customFormat="1" ht="16.5" thickTop="1" thickBot="1">
      <c r="A1123" s="2375" t="s">
        <v>335</v>
      </c>
      <c r="B1123" s="2376"/>
      <c r="C1123" s="2376"/>
      <c r="D1123" s="2376"/>
      <c r="E1123" s="2377"/>
      <c r="F1123" s="2378"/>
      <c r="G1123" s="2378"/>
      <c r="H1123" s="2379"/>
      <c r="I1123" s="2378"/>
      <c r="J1123" s="2380"/>
    </row>
    <row r="1124" spans="1:10" s="54" customFormat="1">
      <c r="A1124" s="1396" t="s">
        <v>336</v>
      </c>
      <c r="B1124" s="1397"/>
      <c r="C1124" s="1397"/>
      <c r="D1124" s="1398"/>
      <c r="E1124" s="1102"/>
      <c r="F1124" s="1102"/>
      <c r="G1124" s="1113"/>
      <c r="H1124" s="1101"/>
      <c r="I1124" s="1102"/>
      <c r="J1124" s="1103"/>
    </row>
    <row r="1125" spans="1:10" s="54" customFormat="1">
      <c r="A1125" s="638" t="s">
        <v>337</v>
      </c>
      <c r="B1125" s="639"/>
      <c r="C1125" s="639"/>
      <c r="D1125" s="640"/>
      <c r="E1125" s="1399"/>
      <c r="F1125" s="1399"/>
      <c r="G1125" s="1400"/>
      <c r="H1125" s="1401"/>
      <c r="I1125" s="1399"/>
      <c r="J1125" s="1402"/>
    </row>
    <row r="1126" spans="1:10" s="54" customFormat="1" ht="15" thickBot="1">
      <c r="A1126" s="1403" t="s">
        <v>338</v>
      </c>
      <c r="B1126" s="1404"/>
      <c r="C1126" s="1404"/>
      <c r="D1126" s="1405"/>
      <c r="E1126" s="1406"/>
      <c r="F1126" s="1406"/>
      <c r="G1126" s="1407"/>
      <c r="H1126" s="1408"/>
      <c r="I1126" s="1406"/>
      <c r="J1126" s="1409"/>
    </row>
    <row r="1127" spans="1:10" s="54" customFormat="1" ht="15.75" thickBot="1">
      <c r="A1127" s="1122" t="s">
        <v>339</v>
      </c>
      <c r="B1127" s="1123"/>
      <c r="C1127" s="1123"/>
      <c r="D1127" s="2381"/>
      <c r="E1127" s="2382" t="str">
        <f>IF(SUM(E1123:G1126)=0,"",SUM(E1123:G1126))</f>
        <v/>
      </c>
      <c r="F1127" s="2382"/>
      <c r="G1127" s="2383"/>
      <c r="H1127" s="2384" t="str">
        <f>IF(SUM(H1123:J1126)=0,"",SUM(H1123:J1126))</f>
        <v/>
      </c>
      <c r="I1127" s="2382"/>
      <c r="J1127" s="2385"/>
    </row>
    <row r="1128" spans="1:10" s="54" customFormat="1" ht="15" thickBot="1">
      <c r="A1128" s="1122" t="s">
        <v>340</v>
      </c>
      <c r="B1128" s="1123"/>
      <c r="C1128" s="1123"/>
      <c r="D1128" s="2381"/>
      <c r="E1128" s="1343"/>
      <c r="F1128" s="1343"/>
      <c r="G1128" s="1344"/>
      <c r="H1128" s="1345"/>
      <c r="I1128" s="1343"/>
      <c r="J1128" s="1346"/>
    </row>
    <row r="1129" spans="1:10" s="54" customFormat="1" ht="16.5" customHeight="1" thickBot="1">
      <c r="A1129" s="1018" t="s">
        <v>341</v>
      </c>
      <c r="B1129" s="1019"/>
      <c r="C1129" s="1019"/>
      <c r="D1129" s="1019"/>
      <c r="E1129" s="1347" t="str">
        <f>IF(IF(E1127="",0,E1127)-E1128=0,"",IF(E1127="",0,E1127)-E1128)</f>
        <v/>
      </c>
      <c r="F1129" s="1021"/>
      <c r="G1129" s="1021"/>
      <c r="H1129" s="1022" t="str">
        <f>IF(IF(H1127="",0,H1127)-H1128=0,"",IF(H1127="",0,H1127)-H1128)</f>
        <v/>
      </c>
      <c r="I1129" s="1021"/>
      <c r="J1129" s="1023"/>
    </row>
    <row r="1130" spans="1:10" s="54" customFormat="1" ht="16.5" customHeight="1" thickTop="1">
      <c r="A1130" s="84"/>
      <c r="B1130" s="84"/>
      <c r="C1130" s="84"/>
      <c r="D1130" s="84"/>
      <c r="E1130" s="53"/>
      <c r="F1130" s="53"/>
      <c r="G1130" s="53"/>
      <c r="H1130" s="53"/>
      <c r="I1130" s="53"/>
      <c r="J1130" s="53"/>
    </row>
    <row r="1131" spans="1:10" s="54" customFormat="1" ht="16.5" customHeight="1">
      <c r="A1131" s="454" t="s">
        <v>884</v>
      </c>
      <c r="B1131" s="454"/>
      <c r="C1131" s="454"/>
      <c r="D1131" s="454"/>
      <c r="E1131" s="454"/>
      <c r="F1131" s="454"/>
      <c r="G1131" s="454"/>
      <c r="H1131" s="454"/>
      <c r="I1131" s="454"/>
      <c r="J1131" s="454"/>
    </row>
    <row r="1132" spans="1:10" s="54" customFormat="1" ht="16.5" customHeight="1">
      <c r="A1132" s="1348"/>
      <c r="B1132" s="1348"/>
      <c r="C1132" s="1348"/>
      <c r="D1132" s="1348"/>
      <c r="E1132" s="1348"/>
      <c r="F1132" s="1348"/>
      <c r="G1132" s="1348"/>
      <c r="H1132" s="1348"/>
      <c r="I1132" s="1348"/>
      <c r="J1132" s="1348"/>
    </row>
    <row r="1133" spans="1:10" s="54" customFormat="1">
      <c r="A1133" s="1348"/>
      <c r="B1133" s="1348"/>
      <c r="C1133" s="1348"/>
      <c r="D1133" s="1348"/>
      <c r="E1133" s="1348"/>
      <c r="F1133" s="1348"/>
      <c r="G1133" s="1348"/>
      <c r="H1133" s="1348"/>
      <c r="I1133" s="1348"/>
      <c r="J1133" s="1348"/>
    </row>
    <row r="1134" spans="1:10" s="54" customFormat="1">
      <c r="A1134" s="1348"/>
      <c r="B1134" s="1348"/>
      <c r="C1134" s="1348"/>
      <c r="D1134" s="1348"/>
      <c r="E1134" s="1348"/>
      <c r="F1134" s="1348"/>
      <c r="G1134" s="1348"/>
      <c r="H1134" s="1348"/>
      <c r="I1134" s="1348"/>
      <c r="J1134" s="1348"/>
    </row>
    <row r="1135" spans="1:10" s="54" customFormat="1" ht="15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5" customHeight="1">
      <c r="A1136" s="9" t="s">
        <v>883</v>
      </c>
      <c r="B1136" s="456" t="s">
        <v>882</v>
      </c>
      <c r="C1136" s="456"/>
      <c r="D1136" s="456"/>
      <c r="E1136" s="456"/>
      <c r="F1136" s="456"/>
      <c r="G1136" s="456"/>
      <c r="H1136" s="456"/>
      <c r="I1136" s="456"/>
      <c r="J1136" s="456"/>
    </row>
    <row r="1137" spans="1:10" s="54" customFormat="1" ht="15.75" thickBot="1">
      <c r="A1137" s="15"/>
      <c r="B1137" s="22"/>
      <c r="C1137" s="22"/>
      <c r="D1137" s="22"/>
      <c r="E1137" s="22"/>
      <c r="F1137" s="22"/>
      <c r="G1137" s="22"/>
      <c r="H1137" s="22"/>
      <c r="I1137" s="22"/>
      <c r="J1137" s="22"/>
    </row>
    <row r="1138" spans="1:10" s="54" customFormat="1" ht="16.5" thickTop="1" thickBot="1">
      <c r="A1138" s="1353" t="s">
        <v>342</v>
      </c>
      <c r="B1138" s="1351"/>
      <c r="C1138" s="1350"/>
      <c r="D1138" s="1351" t="s">
        <v>256</v>
      </c>
      <c r="E1138" s="1352"/>
      <c r="F1138" s="201" t="s">
        <v>343</v>
      </c>
      <c r="G1138" s="1349" t="s">
        <v>344</v>
      </c>
      <c r="H1138" s="1350"/>
      <c r="I1138" s="201" t="s">
        <v>345</v>
      </c>
      <c r="J1138" s="228" t="s">
        <v>264</v>
      </c>
    </row>
    <row r="1139" spans="1:10" s="54" customFormat="1" ht="15.75" thickTop="1">
      <c r="A1139" s="1354"/>
      <c r="B1139" s="1355"/>
      <c r="C1139" s="1356"/>
      <c r="D1139" s="1360"/>
      <c r="E1139" s="1361"/>
      <c r="F1139" s="27"/>
      <c r="G1139" s="1367"/>
      <c r="H1139" s="1368"/>
      <c r="I1139" s="231"/>
      <c r="J1139" s="229"/>
    </row>
    <row r="1140" spans="1:10" s="54" customFormat="1" ht="16.5" customHeight="1" thickBot="1">
      <c r="A1140" s="1357"/>
      <c r="B1140" s="1358"/>
      <c r="C1140" s="1359"/>
      <c r="D1140" s="1365"/>
      <c r="E1140" s="1366"/>
      <c r="F1140" s="224"/>
      <c r="G1140" s="1369"/>
      <c r="H1140" s="1370"/>
      <c r="I1140" s="232"/>
      <c r="J1140" s="230"/>
    </row>
    <row r="1141" spans="1:10" s="54" customFormat="1" ht="16.5" customHeight="1" thickTop="1">
      <c r="A1141" s="84"/>
      <c r="B1141" s="84"/>
      <c r="C1141" s="84"/>
      <c r="D1141" s="84"/>
      <c r="E1141" s="53"/>
      <c r="F1141" s="53"/>
      <c r="G1141" s="53"/>
      <c r="H1141" s="53"/>
      <c r="I1141" s="53"/>
      <c r="J1141" s="53"/>
    </row>
    <row r="1142" spans="1:10" s="54" customFormat="1" ht="16.5" customHeight="1">
      <c r="A1142" s="454" t="s">
        <v>890</v>
      </c>
      <c r="B1142" s="454"/>
      <c r="C1142" s="454"/>
      <c r="D1142" s="454"/>
      <c r="E1142" s="454"/>
      <c r="F1142" s="454"/>
      <c r="G1142" s="454"/>
      <c r="H1142" s="454"/>
      <c r="I1142" s="454"/>
      <c r="J1142" s="454"/>
    </row>
    <row r="1143" spans="1:10" s="54" customFormat="1" ht="16.5" customHeight="1">
      <c r="A1143" s="1348"/>
      <c r="B1143" s="1348"/>
      <c r="C1143" s="1348"/>
      <c r="D1143" s="1348"/>
      <c r="E1143" s="1348"/>
      <c r="F1143" s="1348"/>
      <c r="G1143" s="1348"/>
      <c r="H1143" s="1348"/>
      <c r="I1143" s="1348"/>
      <c r="J1143" s="1348"/>
    </row>
    <row r="1144" spans="1:10" s="54" customFormat="1">
      <c r="A1144" s="1348"/>
      <c r="B1144" s="1348"/>
      <c r="C1144" s="1348"/>
      <c r="D1144" s="1348"/>
      <c r="E1144" s="1348"/>
      <c r="F1144" s="1348"/>
      <c r="G1144" s="1348"/>
      <c r="H1144" s="1348"/>
      <c r="I1144" s="1348"/>
      <c r="J1144" s="1348"/>
    </row>
    <row r="1145" spans="1:10" s="54" customFormat="1" ht="16.5" customHeight="1">
      <c r="A1145" s="1348"/>
      <c r="B1145" s="1348"/>
      <c r="C1145" s="1348"/>
      <c r="D1145" s="1348"/>
      <c r="E1145" s="1348"/>
      <c r="F1145" s="1348"/>
      <c r="G1145" s="1348"/>
      <c r="H1145" s="1348"/>
      <c r="I1145" s="1348"/>
      <c r="J1145" s="1348"/>
    </row>
    <row r="1146" spans="1:10" s="54" customFormat="1" ht="15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5.75" customHeight="1">
      <c r="A1147" s="189" t="s">
        <v>886</v>
      </c>
      <c r="B1147" s="916" t="s">
        <v>885</v>
      </c>
      <c r="C1147" s="916"/>
      <c r="D1147" s="916"/>
      <c r="E1147" s="916"/>
      <c r="F1147" s="916"/>
      <c r="G1147" s="916"/>
      <c r="H1147" s="916"/>
      <c r="I1147" s="916"/>
      <c r="J1147" s="916"/>
    </row>
    <row r="1148" spans="1:10" s="54" customFormat="1" ht="16.5" hidden="1" customHeight="1">
      <c r="A1148" s="1306" t="s">
        <v>107</v>
      </c>
      <c r="B1148" s="1306"/>
      <c r="C1148" s="84"/>
      <c r="D1148" s="84"/>
      <c r="E1148" s="53"/>
      <c r="F1148" s="53"/>
      <c r="G1148" s="53"/>
      <c r="H1148" s="53"/>
      <c r="I1148" s="53"/>
      <c r="J1148" s="53"/>
    </row>
    <row r="1149" spans="1:10" s="54" customFormat="1" ht="16.5" customHeight="1" thickBot="1">
      <c r="A1149" s="194"/>
      <c r="B1149" s="194"/>
      <c r="C1149" s="189"/>
      <c r="D1149" s="189"/>
      <c r="E1149" s="53"/>
      <c r="F1149" s="53"/>
      <c r="G1149" s="53"/>
      <c r="H1149" s="53"/>
      <c r="I1149" s="53"/>
      <c r="J1149" s="53"/>
    </row>
    <row r="1150" spans="1:10" s="54" customFormat="1" ht="15" customHeight="1" thickTop="1">
      <c r="A1150" s="1030" t="s">
        <v>5</v>
      </c>
      <c r="B1150" s="1373"/>
      <c r="C1150" s="1362" t="s">
        <v>346</v>
      </c>
      <c r="D1150" s="1379" t="s">
        <v>350</v>
      </c>
      <c r="E1150" s="1379" t="s">
        <v>887</v>
      </c>
      <c r="F1150" s="1375" t="s">
        <v>888</v>
      </c>
      <c r="G1150" s="1381"/>
      <c r="H1150" s="1379" t="s">
        <v>349</v>
      </c>
      <c r="I1150" s="1375" t="s">
        <v>889</v>
      </c>
      <c r="J1150" s="1376"/>
    </row>
    <row r="1151" spans="1:10" s="54" customFormat="1" ht="27.75" customHeight="1">
      <c r="A1151" s="1032"/>
      <c r="B1151" s="1374"/>
      <c r="C1151" s="1265"/>
      <c r="D1151" s="1384"/>
      <c r="E1151" s="1380"/>
      <c r="F1151" s="1382"/>
      <c r="G1151" s="1383"/>
      <c r="H1151" s="1380"/>
      <c r="I1151" s="1377"/>
      <c r="J1151" s="1378"/>
    </row>
    <row r="1152" spans="1:10" s="54" customFormat="1" ht="14.25" customHeight="1" thickBot="1">
      <c r="A1152" s="1070" t="s">
        <v>112</v>
      </c>
      <c r="B1152" s="1371"/>
      <c r="C1152" s="193" t="s">
        <v>113</v>
      </c>
      <c r="D1152" s="233" t="s">
        <v>114</v>
      </c>
      <c r="E1152" s="233" t="s">
        <v>115</v>
      </c>
      <c r="F1152" s="1363" t="s">
        <v>116</v>
      </c>
      <c r="G1152" s="1372"/>
      <c r="H1152" s="73" t="s">
        <v>117</v>
      </c>
      <c r="I1152" s="1363" t="s">
        <v>118</v>
      </c>
      <c r="J1152" s="1364"/>
    </row>
    <row r="1153" spans="1:10" s="54" customFormat="1" ht="16.5" thickTop="1" thickBot="1">
      <c r="A1153" s="1327" t="s">
        <v>347</v>
      </c>
      <c r="B1153" s="1328"/>
      <c r="C1153" s="1328"/>
      <c r="D1153" s="1328"/>
      <c r="E1153" s="1328"/>
      <c r="F1153" s="1328"/>
      <c r="G1153" s="1328"/>
      <c r="H1153" s="1328"/>
      <c r="I1153" s="1328"/>
      <c r="J1153" s="1329"/>
    </row>
    <row r="1154" spans="1:10" s="54" customFormat="1" ht="15.75" customHeight="1">
      <c r="A1154" s="1330"/>
      <c r="B1154" s="1331"/>
      <c r="C1154" s="237"/>
      <c r="D1154" s="238"/>
      <c r="E1154" s="239"/>
      <c r="F1154" s="1332"/>
      <c r="G1154" s="1333"/>
      <c r="H1154" s="336"/>
      <c r="I1154" s="1319"/>
      <c r="J1154" s="1320"/>
    </row>
    <row r="1155" spans="1:10" s="54" customFormat="1" ht="15.75" customHeight="1">
      <c r="A1155" s="1334"/>
      <c r="B1155" s="1335"/>
      <c r="C1155" s="240"/>
      <c r="D1155" s="241"/>
      <c r="E1155" s="242"/>
      <c r="F1155" s="1336"/>
      <c r="G1155" s="1337"/>
      <c r="H1155" s="315"/>
      <c r="I1155" s="1311"/>
      <c r="J1155" s="1312"/>
    </row>
    <row r="1156" spans="1:10" s="54" customFormat="1" ht="15.75" customHeight="1">
      <c r="A1156" s="1334"/>
      <c r="B1156" s="1335"/>
      <c r="C1156" s="240"/>
      <c r="D1156" s="241"/>
      <c r="E1156" s="242"/>
      <c r="F1156" s="1336"/>
      <c r="G1156" s="1337"/>
      <c r="H1156" s="315"/>
      <c r="I1156" s="1311"/>
      <c r="J1156" s="1312"/>
    </row>
    <row r="1157" spans="1:10" s="54" customFormat="1" ht="15.75" customHeight="1" thickBot="1">
      <c r="A1157" s="1313"/>
      <c r="B1157" s="1314"/>
      <c r="C1157" s="243"/>
      <c r="D1157" s="244"/>
      <c r="E1157" s="245"/>
      <c r="F1157" s="1338"/>
      <c r="G1157" s="1339"/>
      <c r="H1157" s="319"/>
      <c r="I1157" s="1325"/>
      <c r="J1157" s="1326"/>
    </row>
    <row r="1158" spans="1:10" s="54" customFormat="1" ht="15.75" thickBot="1">
      <c r="A1158" s="1340" t="s">
        <v>348</v>
      </c>
      <c r="B1158" s="1341"/>
      <c r="C1158" s="1341"/>
      <c r="D1158" s="1341"/>
      <c r="E1158" s="1341"/>
      <c r="F1158" s="1341"/>
      <c r="G1158" s="1341"/>
      <c r="H1158" s="1341"/>
      <c r="I1158" s="1341"/>
      <c r="J1158" s="1342"/>
    </row>
    <row r="1159" spans="1:10" s="54" customFormat="1">
      <c r="A1159" s="1315"/>
      <c r="B1159" s="1316"/>
      <c r="C1159" s="237"/>
      <c r="D1159" s="238"/>
      <c r="E1159" s="239"/>
      <c r="F1159" s="1317"/>
      <c r="G1159" s="1318"/>
      <c r="H1159" s="336"/>
      <c r="I1159" s="1319"/>
      <c r="J1159" s="1320"/>
    </row>
    <row r="1160" spans="1:10" s="54" customFormat="1">
      <c r="A1160" s="1307"/>
      <c r="B1160" s="1308"/>
      <c r="C1160" s="240"/>
      <c r="D1160" s="241"/>
      <c r="E1160" s="242"/>
      <c r="F1160" s="1309"/>
      <c r="G1160" s="1310"/>
      <c r="H1160" s="315"/>
      <c r="I1160" s="1311"/>
      <c r="J1160" s="1312"/>
    </row>
    <row r="1161" spans="1:10" s="54" customFormat="1">
      <c r="A1161" s="1307"/>
      <c r="B1161" s="1308"/>
      <c r="C1161" s="240"/>
      <c r="D1161" s="241"/>
      <c r="E1161" s="242"/>
      <c r="F1161" s="1309"/>
      <c r="G1161" s="1310"/>
      <c r="H1161" s="315"/>
      <c r="I1161" s="1311"/>
      <c r="J1161" s="1312"/>
    </row>
    <row r="1162" spans="1:10" s="54" customFormat="1" ht="16.5" customHeight="1" thickBot="1">
      <c r="A1162" s="1321"/>
      <c r="B1162" s="1322"/>
      <c r="C1162" s="243"/>
      <c r="D1162" s="244"/>
      <c r="E1162" s="245"/>
      <c r="F1162" s="1323"/>
      <c r="G1162" s="1324"/>
      <c r="H1162" s="319"/>
      <c r="I1162" s="1325"/>
      <c r="J1162" s="1326"/>
    </row>
    <row r="1163" spans="1:10" s="54" customFormat="1" ht="16.5" customHeight="1" thickBot="1">
      <c r="A1163" s="1285" t="s">
        <v>166</v>
      </c>
      <c r="B1163" s="1286"/>
      <c r="C1163" s="1286"/>
      <c r="D1163" s="1286"/>
      <c r="E1163" s="1286"/>
      <c r="F1163" s="1286"/>
      <c r="G1163" s="1286"/>
      <c r="H1163" s="1286"/>
      <c r="I1163" s="1286"/>
      <c r="J1163" s="1287"/>
    </row>
    <row r="1164" spans="1:10" s="54" customFormat="1" ht="16.5" customHeight="1">
      <c r="A1164" s="1315"/>
      <c r="B1164" s="1316"/>
      <c r="C1164" s="237"/>
      <c r="D1164" s="238"/>
      <c r="E1164" s="239"/>
      <c r="F1164" s="1317"/>
      <c r="G1164" s="1318"/>
      <c r="H1164" s="336"/>
      <c r="I1164" s="1319"/>
      <c r="J1164" s="1320"/>
    </row>
    <row r="1165" spans="1:10" s="54" customFormat="1" ht="16.5" customHeight="1">
      <c r="A1165" s="1307"/>
      <c r="B1165" s="1308"/>
      <c r="C1165" s="240"/>
      <c r="D1165" s="241"/>
      <c r="E1165" s="242"/>
      <c r="F1165" s="1309"/>
      <c r="G1165" s="1310"/>
      <c r="H1165" s="315"/>
      <c r="I1165" s="1311"/>
      <c r="J1165" s="1312"/>
    </row>
    <row r="1166" spans="1:10" s="54" customFormat="1" ht="16.5" customHeight="1">
      <c r="A1166" s="1307"/>
      <c r="B1166" s="1308"/>
      <c r="C1166" s="240"/>
      <c r="D1166" s="241"/>
      <c r="E1166" s="242"/>
      <c r="F1166" s="1309"/>
      <c r="G1166" s="1310"/>
      <c r="H1166" s="315"/>
      <c r="I1166" s="1311"/>
      <c r="J1166" s="1312"/>
    </row>
    <row r="1167" spans="1:10" s="54" customFormat="1" ht="16.5" customHeight="1" thickBot="1">
      <c r="A1167" s="1321"/>
      <c r="B1167" s="1322"/>
      <c r="C1167" s="243"/>
      <c r="D1167" s="244"/>
      <c r="E1167" s="245"/>
      <c r="F1167" s="1323"/>
      <c r="G1167" s="1324"/>
      <c r="H1167" s="319"/>
      <c r="I1167" s="1325"/>
      <c r="J1167" s="1326"/>
    </row>
    <row r="1168" spans="1:10" s="54" customFormat="1" ht="15" thickBot="1">
      <c r="A1168" s="246"/>
      <c r="B1168" s="246"/>
      <c r="C1168" s="246"/>
      <c r="D1168" s="246"/>
      <c r="E1168" s="246"/>
      <c r="F1168" s="246"/>
      <c r="G1168" s="246"/>
      <c r="H1168" s="246"/>
      <c r="I1168" s="246"/>
      <c r="J1168" s="246"/>
    </row>
    <row r="1169" spans="1:10" s="54" customFormat="1" ht="16.5" hidden="1" customHeight="1">
      <c r="A1169" s="1306" t="s">
        <v>127</v>
      </c>
      <c r="B1169" s="1306"/>
      <c r="C1169" s="84"/>
      <c r="D1169" s="84"/>
      <c r="E1169" s="53"/>
      <c r="F1169" s="53"/>
      <c r="G1169" s="53"/>
      <c r="H1169" s="53"/>
      <c r="I1169" s="53"/>
      <c r="J1169" s="53"/>
    </row>
    <row r="1170" spans="1:10" s="54" customFormat="1" ht="15.75" thickBot="1">
      <c r="A1170" s="1285" t="s">
        <v>351</v>
      </c>
      <c r="B1170" s="1286"/>
      <c r="C1170" s="1286"/>
      <c r="D1170" s="1286"/>
      <c r="E1170" s="1286"/>
      <c r="F1170" s="1286"/>
      <c r="G1170" s="1286"/>
      <c r="H1170" s="1286"/>
      <c r="I1170" s="1286"/>
      <c r="J1170" s="1287"/>
    </row>
    <row r="1171" spans="1:10" s="54" customFormat="1">
      <c r="A1171" s="1315"/>
      <c r="B1171" s="1316"/>
      <c r="C1171" s="237"/>
      <c r="D1171" s="238"/>
      <c r="E1171" s="239"/>
      <c r="F1171" s="1317"/>
      <c r="G1171" s="1318"/>
      <c r="H1171" s="336"/>
      <c r="I1171" s="1319"/>
      <c r="J1171" s="1320"/>
    </row>
    <row r="1172" spans="1:10" s="54" customFormat="1">
      <c r="A1172" s="1307"/>
      <c r="B1172" s="1308"/>
      <c r="C1172" s="240"/>
      <c r="D1172" s="241"/>
      <c r="E1172" s="242"/>
      <c r="F1172" s="1309"/>
      <c r="G1172" s="1310"/>
      <c r="H1172" s="315"/>
      <c r="I1172" s="1311"/>
      <c r="J1172" s="1312"/>
    </row>
    <row r="1173" spans="1:10" s="54" customFormat="1" ht="18" customHeight="1">
      <c r="A1173" s="1307"/>
      <c r="B1173" s="1308"/>
      <c r="C1173" s="240"/>
      <c r="D1173" s="241"/>
      <c r="E1173" s="242"/>
      <c r="F1173" s="1309"/>
      <c r="G1173" s="1310"/>
      <c r="H1173" s="315"/>
      <c r="I1173" s="1311"/>
      <c r="J1173" s="1312"/>
    </row>
    <row r="1174" spans="1:10" s="54" customFormat="1" ht="15" thickBot="1">
      <c r="A1174" s="1321"/>
      <c r="B1174" s="1322"/>
      <c r="C1174" s="243"/>
      <c r="D1174" s="244"/>
      <c r="E1174" s="245"/>
      <c r="F1174" s="1323"/>
      <c r="G1174" s="1324"/>
      <c r="H1174" s="319"/>
      <c r="I1174" s="1325"/>
      <c r="J1174" s="1326"/>
    </row>
    <row r="1175" spans="1:10" s="54" customFormat="1" ht="15.75" thickBot="1">
      <c r="A1175" s="1285" t="s">
        <v>352</v>
      </c>
      <c r="B1175" s="1286"/>
      <c r="C1175" s="1286"/>
      <c r="D1175" s="1286"/>
      <c r="E1175" s="1286"/>
      <c r="F1175" s="1286"/>
      <c r="G1175" s="1286"/>
      <c r="H1175" s="1286"/>
      <c r="I1175" s="1286"/>
      <c r="J1175" s="1287"/>
    </row>
    <row r="1176" spans="1:10" s="54" customFormat="1">
      <c r="A1176" s="1315"/>
      <c r="B1176" s="1316"/>
      <c r="C1176" s="237"/>
      <c r="D1176" s="238"/>
      <c r="E1176" s="239"/>
      <c r="F1176" s="1317"/>
      <c r="G1176" s="1318"/>
      <c r="H1176" s="336"/>
      <c r="I1176" s="1319"/>
      <c r="J1176" s="1320"/>
    </row>
    <row r="1177" spans="1:10" s="54" customFormat="1">
      <c r="A1177" s="1307"/>
      <c r="B1177" s="1308"/>
      <c r="C1177" s="240"/>
      <c r="D1177" s="241"/>
      <c r="E1177" s="242"/>
      <c r="F1177" s="1309"/>
      <c r="G1177" s="1310"/>
      <c r="H1177" s="315"/>
      <c r="I1177" s="1311"/>
      <c r="J1177" s="1312"/>
    </row>
    <row r="1178" spans="1:10" s="54" customFormat="1">
      <c r="A1178" s="1307"/>
      <c r="B1178" s="1308"/>
      <c r="C1178" s="240"/>
      <c r="D1178" s="241"/>
      <c r="E1178" s="242"/>
      <c r="F1178" s="1309"/>
      <c r="G1178" s="1310"/>
      <c r="H1178" s="315"/>
      <c r="I1178" s="1311"/>
      <c r="J1178" s="1312"/>
    </row>
    <row r="1179" spans="1:10" s="54" customFormat="1" ht="16.5" customHeight="1" thickBot="1">
      <c r="A1179" s="1288"/>
      <c r="B1179" s="1289"/>
      <c r="C1179" s="247"/>
      <c r="D1179" s="248"/>
      <c r="E1179" s="249"/>
      <c r="F1179" s="1290"/>
      <c r="G1179" s="1291"/>
      <c r="H1179" s="402"/>
      <c r="I1179" s="1292"/>
      <c r="J1179" s="1293"/>
    </row>
    <row r="1180" spans="1:10" s="54" customFormat="1" ht="16.5" customHeight="1" thickTop="1">
      <c r="A1180" s="84"/>
      <c r="B1180" s="84"/>
      <c r="C1180" s="84"/>
      <c r="D1180" s="84"/>
      <c r="E1180" s="53"/>
      <c r="F1180" s="53"/>
      <c r="G1180" s="53"/>
      <c r="H1180" s="53"/>
      <c r="I1180" s="53"/>
      <c r="J1180" s="53"/>
    </row>
    <row r="1181" spans="1:10" s="54" customFormat="1" ht="16.5" customHeight="1">
      <c r="A1181" s="454" t="s">
        <v>897</v>
      </c>
      <c r="B1181" s="454"/>
      <c r="C1181" s="454"/>
      <c r="D1181" s="454"/>
      <c r="E1181" s="454"/>
      <c r="F1181" s="454"/>
      <c r="G1181" s="454"/>
      <c r="H1181" s="454"/>
      <c r="I1181" s="454"/>
      <c r="J1181" s="454"/>
    </row>
    <row r="1182" spans="1:10" s="54" customFormat="1" ht="16.5" customHeight="1">
      <c r="A1182" s="455"/>
      <c r="B1182" s="455"/>
      <c r="C1182" s="455"/>
      <c r="D1182" s="455"/>
      <c r="E1182" s="455"/>
      <c r="F1182" s="455"/>
      <c r="G1182" s="455"/>
      <c r="H1182" s="455"/>
      <c r="I1182" s="455"/>
      <c r="J1182" s="455"/>
    </row>
    <row r="1183" spans="1:10" s="54" customFormat="1" ht="16.5" customHeight="1">
      <c r="A1183" s="455"/>
      <c r="B1183" s="455"/>
      <c r="C1183" s="455"/>
      <c r="D1183" s="455"/>
      <c r="E1183" s="455"/>
      <c r="F1183" s="455"/>
      <c r="G1183" s="455"/>
      <c r="H1183" s="455"/>
      <c r="I1183" s="455"/>
      <c r="J1183" s="455"/>
    </row>
    <row r="1184" spans="1:10" s="54" customFormat="1" ht="16.5" customHeight="1">
      <c r="A1184" s="455"/>
      <c r="B1184" s="455"/>
      <c r="C1184" s="455"/>
      <c r="D1184" s="455"/>
      <c r="E1184" s="455"/>
      <c r="F1184" s="455"/>
      <c r="G1184" s="455"/>
      <c r="H1184" s="455"/>
      <c r="I1184" s="455"/>
      <c r="J1184" s="455"/>
    </row>
    <row r="1185" spans="1:10" s="54" customFormat="1" ht="16.5" customHeight="1">
      <c r="A1185" s="455"/>
      <c r="B1185" s="455"/>
      <c r="C1185" s="455"/>
      <c r="D1185" s="455"/>
      <c r="E1185" s="455"/>
      <c r="F1185" s="455"/>
      <c r="G1185" s="455"/>
      <c r="H1185" s="455"/>
      <c r="I1185" s="455"/>
      <c r="J1185" s="455"/>
    </row>
    <row r="1186" spans="1:10" s="54" customFormat="1">
      <c r="A1186" s="455"/>
      <c r="B1186" s="455"/>
      <c r="C1186" s="455"/>
      <c r="D1186" s="455"/>
      <c r="E1186" s="455"/>
      <c r="F1186" s="455"/>
      <c r="G1186" s="455"/>
      <c r="H1186" s="455"/>
      <c r="I1186" s="455"/>
      <c r="J1186" s="455"/>
    </row>
    <row r="1187" spans="1:10" s="54" customFormat="1" ht="32.25" customHeight="1">
      <c r="A1187" s="455"/>
      <c r="B1187" s="455"/>
      <c r="C1187" s="455"/>
      <c r="D1187" s="455"/>
      <c r="E1187" s="455"/>
      <c r="F1187" s="455"/>
      <c r="G1187" s="455"/>
      <c r="H1187" s="455"/>
      <c r="I1187" s="455"/>
      <c r="J1187" s="455"/>
    </row>
    <row r="1188" spans="1:10" s="54" customFormat="1" ht="15.75" customHeight="1">
      <c r="A1188" s="84"/>
      <c r="B1188" s="84"/>
      <c r="C1188" s="84"/>
      <c r="D1188" s="84"/>
      <c r="E1188" s="53"/>
      <c r="F1188" s="53"/>
      <c r="G1188" s="53"/>
      <c r="H1188" s="53"/>
      <c r="I1188" s="53"/>
      <c r="J1188" s="53"/>
    </row>
    <row r="1189" spans="1:10" s="54" customFormat="1" ht="16.5" customHeight="1">
      <c r="A1189" s="189" t="s">
        <v>892</v>
      </c>
      <c r="B1189" s="916" t="s">
        <v>891</v>
      </c>
      <c r="C1189" s="916"/>
      <c r="D1189" s="916"/>
      <c r="E1189" s="916"/>
      <c r="F1189" s="916"/>
      <c r="G1189" s="916"/>
      <c r="H1189" s="916"/>
      <c r="I1189" s="916"/>
      <c r="J1189" s="916"/>
    </row>
    <row r="1190" spans="1:10" s="54" customFormat="1" ht="16.5" customHeight="1" thickBot="1">
      <c r="A1190" s="15"/>
      <c r="B1190" s="22"/>
      <c r="C1190" s="22"/>
      <c r="D1190" s="22"/>
      <c r="E1190" s="22"/>
      <c r="F1190" s="22"/>
      <c r="G1190" s="22"/>
      <c r="H1190" s="22"/>
      <c r="I1190" s="22"/>
      <c r="J1190" s="22"/>
    </row>
    <row r="1191" spans="1:10" s="54" customFormat="1" ht="16.5" customHeight="1" thickTop="1" thickBot="1">
      <c r="A1191" s="1295" t="s">
        <v>259</v>
      </c>
      <c r="B1191" s="944"/>
      <c r="C1191" s="944"/>
      <c r="D1191" s="944"/>
      <c r="E1191" s="944" t="s">
        <v>134</v>
      </c>
      <c r="F1191" s="944"/>
      <c r="G1191" s="1294"/>
      <c r="H1191" s="943" t="s">
        <v>135</v>
      </c>
      <c r="I1191" s="944"/>
      <c r="J1191" s="945"/>
    </row>
    <row r="1192" spans="1:10" s="54" customFormat="1" ht="16.5" customHeight="1" thickTop="1" thickBot="1">
      <c r="A1192" s="1153" t="s">
        <v>893</v>
      </c>
      <c r="B1192" s="1154"/>
      <c r="C1192" s="1154"/>
      <c r="D1192" s="1154"/>
      <c r="E1192" s="1296" t="str">
        <f>IF(SUM(E1193:G1195)=0,"",SUM(E1193:G1195))</f>
        <v/>
      </c>
      <c r="F1192" s="1296"/>
      <c r="G1192" s="1297"/>
      <c r="H1192" s="1298" t="str">
        <f>IF(SUM(H1193:J1195)=0,"",SUM(H1193:J1195))</f>
        <v/>
      </c>
      <c r="I1192" s="1296"/>
      <c r="J1192" s="1299"/>
    </row>
    <row r="1193" spans="1:10" s="54" customFormat="1" ht="16.5" customHeight="1">
      <c r="A1193" s="1300"/>
      <c r="B1193" s="1301"/>
      <c r="C1193" s="1301"/>
      <c r="D1193" s="1301"/>
      <c r="E1193" s="1302"/>
      <c r="F1193" s="1302"/>
      <c r="G1193" s="1303"/>
      <c r="H1193" s="1304"/>
      <c r="I1193" s="1302"/>
      <c r="J1193" s="1305"/>
    </row>
    <row r="1194" spans="1:10" s="54" customFormat="1" ht="16.5" customHeight="1">
      <c r="A1194" s="988"/>
      <c r="B1194" s="989"/>
      <c r="C1194" s="989"/>
      <c r="D1194" s="989"/>
      <c r="E1194" s="1180"/>
      <c r="F1194" s="1180"/>
      <c r="G1194" s="1181"/>
      <c r="H1194" s="1182"/>
      <c r="I1194" s="1180"/>
      <c r="J1194" s="1183"/>
    </row>
    <row r="1195" spans="1:10" s="54" customFormat="1" ht="16.5" customHeight="1" thickBot="1">
      <c r="A1195" s="994"/>
      <c r="B1195" s="995"/>
      <c r="C1195" s="995"/>
      <c r="D1195" s="995"/>
      <c r="E1195" s="1176"/>
      <c r="F1195" s="1176"/>
      <c r="G1195" s="1177"/>
      <c r="H1195" s="1178"/>
      <c r="I1195" s="1176"/>
      <c r="J1195" s="1179"/>
    </row>
    <row r="1196" spans="1:10" s="54" customFormat="1" ht="16.5" customHeight="1" thickBot="1">
      <c r="A1196" s="970" t="s">
        <v>894</v>
      </c>
      <c r="B1196" s="971"/>
      <c r="C1196" s="971"/>
      <c r="D1196" s="971"/>
      <c r="E1196" s="1171" t="str">
        <f>IF(SUM(E1197:G1199)=0,"",SUM(E1197:G1199))</f>
        <v/>
      </c>
      <c r="F1196" s="1172"/>
      <c r="G1196" s="1173"/>
      <c r="H1196" s="1174" t="str">
        <f>IF(SUM(H1197:J1199)=0,"",SUM(H1197:J1199))</f>
        <v/>
      </c>
      <c r="I1196" s="1172"/>
      <c r="J1196" s="1175"/>
    </row>
    <row r="1197" spans="1:10" s="54" customFormat="1" ht="16.5" customHeight="1">
      <c r="A1197" s="1300"/>
      <c r="B1197" s="1301"/>
      <c r="C1197" s="1301"/>
      <c r="D1197" s="1301"/>
      <c r="E1197" s="1302"/>
      <c r="F1197" s="1302"/>
      <c r="G1197" s="1303"/>
      <c r="H1197" s="1304"/>
      <c r="I1197" s="1302"/>
      <c r="J1197" s="1305"/>
    </row>
    <row r="1198" spans="1:10" s="54" customFormat="1" ht="16.5" customHeight="1">
      <c r="A1198" s="988"/>
      <c r="B1198" s="989"/>
      <c r="C1198" s="989"/>
      <c r="D1198" s="989"/>
      <c r="E1198" s="1180"/>
      <c r="F1198" s="1180"/>
      <c r="G1198" s="1181"/>
      <c r="H1198" s="1182"/>
      <c r="I1198" s="1180"/>
      <c r="J1198" s="1183"/>
    </row>
    <row r="1199" spans="1:10" s="54" customFormat="1" ht="16.5" customHeight="1" thickBot="1">
      <c r="A1199" s="994"/>
      <c r="B1199" s="995"/>
      <c r="C1199" s="995"/>
      <c r="D1199" s="995"/>
      <c r="E1199" s="1176"/>
      <c r="F1199" s="1176"/>
      <c r="G1199" s="1177"/>
      <c r="H1199" s="1178"/>
      <c r="I1199" s="1176"/>
      <c r="J1199" s="1179"/>
    </row>
    <row r="1200" spans="1:10" s="54" customFormat="1" ht="16.5" customHeight="1" thickBot="1">
      <c r="A1200" s="970" t="s">
        <v>895</v>
      </c>
      <c r="B1200" s="971"/>
      <c r="C1200" s="971"/>
      <c r="D1200" s="971"/>
      <c r="E1200" s="1171" t="str">
        <f>IF(SUM(E1201:G1203)=0,"",SUM(E1201:G1203))</f>
        <v/>
      </c>
      <c r="F1200" s="1172"/>
      <c r="G1200" s="1173"/>
      <c r="H1200" s="1174" t="str">
        <f>IF(SUM(H1201:J1203)=0,"",SUM(H1201:J1203))</f>
        <v/>
      </c>
      <c r="I1200" s="1172"/>
      <c r="J1200" s="1175"/>
    </row>
    <row r="1201" spans="1:10" s="54" customFormat="1" ht="16.5" customHeight="1">
      <c r="A1201" s="988"/>
      <c r="B1201" s="989"/>
      <c r="C1201" s="989"/>
      <c r="D1201" s="989"/>
      <c r="E1201" s="1180"/>
      <c r="F1201" s="1180"/>
      <c r="G1201" s="1181"/>
      <c r="H1201" s="1182"/>
      <c r="I1201" s="1180"/>
      <c r="J1201" s="1183"/>
    </row>
    <row r="1202" spans="1:10" s="54" customFormat="1" ht="16.5" customHeight="1">
      <c r="A1202" s="988"/>
      <c r="B1202" s="989"/>
      <c r="C1202" s="989"/>
      <c r="D1202" s="989"/>
      <c r="E1202" s="1180"/>
      <c r="F1202" s="1180"/>
      <c r="G1202" s="1181"/>
      <c r="H1202" s="1182"/>
      <c r="I1202" s="1180"/>
      <c r="J1202" s="1183"/>
    </row>
    <row r="1203" spans="1:10" s="54" customFormat="1" ht="16.5" customHeight="1" thickBot="1">
      <c r="A1203" s="994"/>
      <c r="B1203" s="995"/>
      <c r="C1203" s="995"/>
      <c r="D1203" s="995"/>
      <c r="E1203" s="1176"/>
      <c r="F1203" s="1176"/>
      <c r="G1203" s="1177"/>
      <c r="H1203" s="1178"/>
      <c r="I1203" s="1176"/>
      <c r="J1203" s="1179"/>
    </row>
    <row r="1204" spans="1:10" s="54" customFormat="1" ht="16.5" customHeight="1" thickBot="1">
      <c r="A1204" s="1184" t="s">
        <v>896</v>
      </c>
      <c r="B1204" s="1185"/>
      <c r="C1204" s="1185"/>
      <c r="D1204" s="1186"/>
      <c r="E1204" s="1171" t="str">
        <f>IF(SUM(E1205:G1207)=0,"",SUM(E1205:G1207))</f>
        <v/>
      </c>
      <c r="F1204" s="1172"/>
      <c r="G1204" s="1173"/>
      <c r="H1204" s="1174" t="str">
        <f>IF(SUM(H1205:J1207)=0,"",SUM(H1205:J1207))</f>
        <v/>
      </c>
      <c r="I1204" s="1172"/>
      <c r="J1204" s="1175"/>
    </row>
    <row r="1205" spans="1:10" s="54" customFormat="1">
      <c r="A1205" s="988"/>
      <c r="B1205" s="989"/>
      <c r="C1205" s="989"/>
      <c r="D1205" s="989"/>
      <c r="E1205" s="1180"/>
      <c r="F1205" s="1180"/>
      <c r="G1205" s="1181"/>
      <c r="H1205" s="1182"/>
      <c r="I1205" s="1180"/>
      <c r="J1205" s="1183"/>
    </row>
    <row r="1206" spans="1:10" s="54" customFormat="1">
      <c r="A1206" s="988"/>
      <c r="B1206" s="989"/>
      <c r="C1206" s="989"/>
      <c r="D1206" s="989"/>
      <c r="E1206" s="1180"/>
      <c r="F1206" s="1180"/>
      <c r="G1206" s="1181"/>
      <c r="H1206" s="1182"/>
      <c r="I1206" s="1180"/>
      <c r="J1206" s="1183"/>
    </row>
    <row r="1207" spans="1:10" s="54" customFormat="1" ht="16.5" customHeight="1" thickBot="1">
      <c r="A1207" s="1187"/>
      <c r="B1207" s="1188"/>
      <c r="C1207" s="1188"/>
      <c r="D1207" s="1188"/>
      <c r="E1207" s="1189"/>
      <c r="F1207" s="1189"/>
      <c r="G1207" s="1190"/>
      <c r="H1207" s="1191"/>
      <c r="I1207" s="1189"/>
      <c r="J1207" s="1192"/>
    </row>
    <row r="1208" spans="1:10" s="54" customFormat="1" ht="16.5" customHeight="1" thickTop="1">
      <c r="A1208" s="84"/>
      <c r="B1208" s="84"/>
      <c r="C1208" s="84"/>
      <c r="D1208" s="84"/>
      <c r="E1208" s="53"/>
      <c r="F1208" s="53"/>
      <c r="G1208" s="53"/>
      <c r="H1208" s="53"/>
      <c r="I1208" s="53"/>
      <c r="J1208" s="53"/>
    </row>
    <row r="1209" spans="1:10" s="54" customFormat="1" ht="16.5" customHeight="1">
      <c r="A1209" s="916" t="s">
        <v>898</v>
      </c>
      <c r="B1209" s="916"/>
      <c r="C1209" s="916"/>
      <c r="D1209" s="916"/>
      <c r="E1209" s="916"/>
      <c r="F1209" s="916"/>
      <c r="G1209" s="916"/>
      <c r="H1209" s="916"/>
      <c r="I1209" s="916"/>
      <c r="J1209" s="916"/>
    </row>
    <row r="1210" spans="1:10" s="54" customFormat="1" ht="16.5" customHeight="1">
      <c r="A1210" s="455"/>
      <c r="B1210" s="455"/>
      <c r="C1210" s="455"/>
      <c r="D1210" s="455"/>
      <c r="E1210" s="455"/>
      <c r="F1210" s="455"/>
      <c r="G1210" s="455"/>
      <c r="H1210" s="455"/>
      <c r="I1210" s="455"/>
      <c r="J1210" s="455"/>
    </row>
    <row r="1211" spans="1:10" s="54" customFormat="1" ht="16.5" customHeight="1">
      <c r="A1211" s="455"/>
      <c r="B1211" s="455"/>
      <c r="C1211" s="455"/>
      <c r="D1211" s="455"/>
      <c r="E1211" s="455"/>
      <c r="F1211" s="455"/>
      <c r="G1211" s="455"/>
      <c r="H1211" s="455"/>
      <c r="I1211" s="455"/>
      <c r="J1211" s="455"/>
    </row>
    <row r="1212" spans="1:10" s="54" customFormat="1" ht="16.5" customHeight="1">
      <c r="A1212" s="455"/>
      <c r="B1212" s="455"/>
      <c r="C1212" s="455"/>
      <c r="D1212" s="455"/>
      <c r="E1212" s="455"/>
      <c r="F1212" s="455"/>
      <c r="G1212" s="455"/>
      <c r="H1212" s="455"/>
      <c r="I1212" s="455"/>
      <c r="J1212" s="455"/>
    </row>
    <row r="1213" spans="1:10" s="54" customFormat="1" ht="16.5" customHeight="1">
      <c r="A1213" s="455"/>
      <c r="B1213" s="455"/>
      <c r="C1213" s="455"/>
      <c r="D1213" s="455"/>
      <c r="E1213" s="455"/>
      <c r="F1213" s="455"/>
      <c r="G1213" s="455"/>
      <c r="H1213" s="455"/>
      <c r="I1213" s="455"/>
      <c r="J1213" s="455"/>
    </row>
    <row r="1214" spans="1:10" s="54" customFormat="1">
      <c r="A1214" s="455"/>
      <c r="B1214" s="455"/>
      <c r="C1214" s="455"/>
      <c r="D1214" s="455"/>
      <c r="E1214" s="455"/>
      <c r="F1214" s="455"/>
      <c r="G1214" s="455"/>
      <c r="H1214" s="455"/>
      <c r="I1214" s="455"/>
      <c r="J1214" s="455"/>
    </row>
    <row r="1215" spans="1:10" s="54" customFormat="1" ht="31.5" customHeight="1">
      <c r="A1215" s="455"/>
      <c r="B1215" s="455"/>
      <c r="C1215" s="455"/>
      <c r="D1215" s="455"/>
      <c r="E1215" s="455"/>
      <c r="F1215" s="455"/>
      <c r="G1215" s="455"/>
      <c r="H1215" s="455"/>
      <c r="I1215" s="455"/>
      <c r="J1215" s="455"/>
    </row>
    <row r="1216" spans="1:10" s="54" customFormat="1" ht="15">
      <c r="A1216" s="84"/>
      <c r="B1216" s="84"/>
      <c r="C1216" s="84"/>
      <c r="D1216" s="84"/>
      <c r="E1216" s="53"/>
      <c r="F1216" s="53"/>
      <c r="G1216" s="53"/>
      <c r="H1216" s="53"/>
      <c r="I1216" s="53"/>
      <c r="J1216" s="53"/>
    </row>
    <row r="1217" spans="1:10" s="54" customFormat="1" ht="15" customHeight="1">
      <c r="A1217" s="189" t="s">
        <v>900</v>
      </c>
      <c r="B1217" s="916" t="s">
        <v>899</v>
      </c>
      <c r="C1217" s="916"/>
      <c r="D1217" s="916"/>
      <c r="E1217" s="916"/>
      <c r="F1217" s="916"/>
      <c r="G1217" s="916"/>
      <c r="H1217" s="916"/>
      <c r="I1217" s="916"/>
      <c r="J1217" s="916"/>
    </row>
    <row r="1218" spans="1:10" s="54" customFormat="1" ht="15" customHeight="1">
      <c r="A1218" s="189"/>
      <c r="B1218" s="189"/>
      <c r="C1218" s="189"/>
      <c r="D1218" s="189"/>
      <c r="E1218" s="189"/>
      <c r="F1218" s="189"/>
      <c r="G1218" s="189"/>
      <c r="H1218" s="189"/>
      <c r="I1218" s="189"/>
      <c r="J1218" s="189"/>
    </row>
    <row r="1219" spans="1:10" s="54" customFormat="1" ht="15.75" thickBot="1">
      <c r="A1219" s="1130" t="s">
        <v>107</v>
      </c>
      <c r="B1219" s="1130"/>
      <c r="C1219" s="84"/>
      <c r="D1219" s="84"/>
      <c r="E1219" s="53"/>
      <c r="F1219" s="53"/>
      <c r="G1219" s="53"/>
      <c r="H1219" s="53"/>
      <c r="I1219" s="53"/>
      <c r="J1219" s="53"/>
    </row>
    <row r="1220" spans="1:10" s="54" customFormat="1" ht="15.75" thickTop="1">
      <c r="A1220" s="1212" t="s">
        <v>291</v>
      </c>
      <c r="B1220" s="1213"/>
      <c r="C1220" s="1213"/>
      <c r="D1220" s="647" t="s">
        <v>353</v>
      </c>
      <c r="E1220" s="647"/>
      <c r="F1220" s="647"/>
      <c r="G1220" s="933"/>
      <c r="H1220" s="1230" t="s">
        <v>354</v>
      </c>
      <c r="I1220" s="1213"/>
      <c r="J1220" s="1231"/>
    </row>
    <row r="1221" spans="1:10" s="54" customFormat="1" ht="19.5" customHeight="1">
      <c r="A1221" s="1214"/>
      <c r="B1221" s="645"/>
      <c r="C1221" s="645"/>
      <c r="D1221" s="645" t="s">
        <v>355</v>
      </c>
      <c r="E1221" s="646"/>
      <c r="F1221" s="1221" t="s">
        <v>356</v>
      </c>
      <c r="G1221" s="1222"/>
      <c r="H1221" s="643"/>
      <c r="I1221" s="645"/>
      <c r="J1221" s="644"/>
    </row>
    <row r="1222" spans="1:10" s="54" customFormat="1" ht="14.25" customHeight="1" thickBot="1">
      <c r="A1222" s="649" t="s">
        <v>112</v>
      </c>
      <c r="B1222" s="650"/>
      <c r="C1222" s="650"/>
      <c r="D1222" s="650" t="s">
        <v>113</v>
      </c>
      <c r="E1222" s="651"/>
      <c r="F1222" s="658" t="s">
        <v>114</v>
      </c>
      <c r="G1222" s="651"/>
      <c r="H1222" s="658" t="s">
        <v>115</v>
      </c>
      <c r="I1222" s="650"/>
      <c r="J1222" s="659"/>
    </row>
    <row r="1223" spans="1:10" s="54" customFormat="1" ht="30" customHeight="1" thickTop="1" thickBot="1">
      <c r="A1223" s="1057" t="s">
        <v>357</v>
      </c>
      <c r="B1223" s="1058"/>
      <c r="C1223" s="1058"/>
      <c r="D1223" s="1215" t="str">
        <f>IF(SUM(D1224:E1227)=0,"",SUM(D1224:E1227))</f>
        <v/>
      </c>
      <c r="E1223" s="1216"/>
      <c r="F1223" s="1217" t="str">
        <f>IF(SUM(F1224:G1227)=0,"",SUM(F1224:G1227))</f>
        <v/>
      </c>
      <c r="G1223" s="1218"/>
      <c r="H1223" s="1217" t="str">
        <f>IF(SUM(H1224:J1227)=0,"",SUM(H1224:J1227))</f>
        <v/>
      </c>
      <c r="I1223" s="1219"/>
      <c r="J1223" s="1220"/>
    </row>
    <row r="1224" spans="1:10" s="54" customFormat="1" ht="16.5" customHeight="1">
      <c r="A1224" s="1193"/>
      <c r="B1224" s="1194"/>
      <c r="C1224" s="1194"/>
      <c r="D1224" s="1195"/>
      <c r="E1224" s="1196"/>
      <c r="F1224" s="1197"/>
      <c r="G1224" s="1198"/>
      <c r="H1224" s="1197"/>
      <c r="I1224" s="1199"/>
      <c r="J1224" s="1200"/>
    </row>
    <row r="1225" spans="1:10" s="54" customFormat="1" ht="16.5" customHeight="1">
      <c r="A1225" s="1282"/>
      <c r="B1225" s="1283"/>
      <c r="C1225" s="1283"/>
      <c r="D1225" s="1138"/>
      <c r="E1225" s="1284"/>
      <c r="F1225" s="1141"/>
      <c r="G1225" s="450"/>
      <c r="H1225" s="1141"/>
      <c r="I1225" s="1140"/>
      <c r="J1225" s="1142"/>
    </row>
    <row r="1226" spans="1:10" s="54" customFormat="1" ht="16.5" customHeight="1">
      <c r="A1226" s="1282"/>
      <c r="B1226" s="1283"/>
      <c r="C1226" s="1283"/>
      <c r="D1226" s="1138"/>
      <c r="E1226" s="1284"/>
      <c r="F1226" s="1141"/>
      <c r="G1226" s="450"/>
      <c r="H1226" s="1141"/>
      <c r="I1226" s="1140"/>
      <c r="J1226" s="1142"/>
    </row>
    <row r="1227" spans="1:10" s="54" customFormat="1" ht="15.75" thickBot="1">
      <c r="A1227" s="1201"/>
      <c r="B1227" s="1202"/>
      <c r="C1227" s="1202"/>
      <c r="D1227" s="1203"/>
      <c r="E1227" s="1204"/>
      <c r="F1227" s="1205"/>
      <c r="G1227" s="1206"/>
      <c r="H1227" s="1205"/>
      <c r="I1227" s="1207"/>
      <c r="J1227" s="1208"/>
    </row>
    <row r="1228" spans="1:10" s="54" customFormat="1" ht="30" customHeight="1" thickBot="1">
      <c r="A1228" s="1104" t="s">
        <v>358</v>
      </c>
      <c r="B1228" s="1105"/>
      <c r="C1228" s="1105"/>
      <c r="D1228" s="1249" t="str">
        <f>IF(SUM(D1229:E1232)=0,"",SUM(D1229:E1232))</f>
        <v/>
      </c>
      <c r="E1228" s="1250"/>
      <c r="F1228" s="1251" t="str">
        <f>IF(SUM(F1229:G1232)=0,"",SUM(F1229:G1232))</f>
        <v/>
      </c>
      <c r="G1228" s="1252"/>
      <c r="H1228" s="1251" t="str">
        <f>IF(SUM(H1229:J1232)=0,"",SUM(H1229:J1232))</f>
        <v/>
      </c>
      <c r="I1228" s="1253"/>
      <c r="J1228" s="1254"/>
    </row>
    <row r="1229" spans="1:10" s="54" customFormat="1" ht="15">
      <c r="A1229" s="1193"/>
      <c r="B1229" s="1194"/>
      <c r="C1229" s="1194"/>
      <c r="D1229" s="1195"/>
      <c r="E1229" s="1196"/>
      <c r="F1229" s="1197"/>
      <c r="G1229" s="1198"/>
      <c r="H1229" s="1197"/>
      <c r="I1229" s="1199"/>
      <c r="J1229" s="1200"/>
    </row>
    <row r="1230" spans="1:10" s="54" customFormat="1" ht="15">
      <c r="A1230" s="1255"/>
      <c r="B1230" s="1256"/>
      <c r="C1230" s="1256"/>
      <c r="D1230" s="1232"/>
      <c r="E1230" s="1233"/>
      <c r="F1230" s="1131"/>
      <c r="G1230" s="1132"/>
      <c r="H1230" s="1131"/>
      <c r="I1230" s="1133"/>
      <c r="J1230" s="1134"/>
    </row>
    <row r="1231" spans="1:10" s="54" customFormat="1" ht="15">
      <c r="A1231" s="1255"/>
      <c r="B1231" s="1256"/>
      <c r="C1231" s="1256"/>
      <c r="D1231" s="1232"/>
      <c r="E1231" s="1233"/>
      <c r="F1231" s="1131"/>
      <c r="G1231" s="1132"/>
      <c r="H1231" s="1131"/>
      <c r="I1231" s="1133"/>
      <c r="J1231" s="1134"/>
    </row>
    <row r="1232" spans="1:10" s="54" customFormat="1" ht="16.5" customHeight="1" thickBot="1">
      <c r="A1232" s="1236"/>
      <c r="B1232" s="1237"/>
      <c r="C1232" s="1238"/>
      <c r="D1232" s="1239"/>
      <c r="E1232" s="1240"/>
      <c r="F1232" s="1241"/>
      <c r="G1232" s="444"/>
      <c r="H1232" s="1241"/>
      <c r="I1232" s="1242"/>
      <c r="J1232" s="1243"/>
    </row>
    <row r="1233" spans="1:10" s="54" customFormat="1" ht="16.5" customHeight="1" thickTop="1">
      <c r="A1233" s="85"/>
      <c r="B1233" s="85"/>
      <c r="C1233" s="85"/>
      <c r="D1233" s="50"/>
      <c r="E1233" s="50"/>
      <c r="F1233" s="53"/>
      <c r="G1233" s="53"/>
      <c r="H1233" s="53"/>
      <c r="I1233" s="53"/>
      <c r="J1233" s="53"/>
    </row>
    <row r="1234" spans="1:10" s="54" customFormat="1" ht="16.5" customHeight="1" thickBot="1">
      <c r="A1234" s="1130" t="s">
        <v>127</v>
      </c>
      <c r="B1234" s="1130"/>
      <c r="C1234" s="84"/>
      <c r="D1234" s="84"/>
      <c r="E1234" s="53"/>
      <c r="F1234" s="53"/>
      <c r="G1234" s="53"/>
      <c r="H1234" s="53"/>
      <c r="I1234" s="53"/>
      <c r="J1234" s="53"/>
    </row>
    <row r="1235" spans="1:10" s="54" customFormat="1" ht="33" customHeight="1" thickTop="1" thickBot="1">
      <c r="A1235" s="1224" t="s">
        <v>5</v>
      </c>
      <c r="B1235" s="1225"/>
      <c r="C1235" s="1223" t="s">
        <v>6</v>
      </c>
      <c r="D1235" s="1223"/>
      <c r="E1235" s="1223"/>
      <c r="F1235" s="1223"/>
      <c r="G1235" s="1036" t="s">
        <v>7</v>
      </c>
      <c r="H1235" s="1036"/>
      <c r="I1235" s="1036"/>
      <c r="J1235" s="1037"/>
    </row>
    <row r="1236" spans="1:10" s="54" customFormat="1" ht="15.75" thickBot="1">
      <c r="A1236" s="1226"/>
      <c r="B1236" s="1227"/>
      <c r="C1236" s="1209" t="s">
        <v>901</v>
      </c>
      <c r="D1236" s="1210"/>
      <c r="E1236" s="1210"/>
      <c r="F1236" s="1210"/>
      <c r="G1236" s="1209" t="s">
        <v>901</v>
      </c>
      <c r="H1236" s="1209"/>
      <c r="I1236" s="1209"/>
      <c r="J1236" s="1211"/>
    </row>
    <row r="1237" spans="1:10" s="54" customFormat="1" ht="31.5" customHeight="1">
      <c r="A1237" s="1228"/>
      <c r="B1237" s="1229"/>
      <c r="C1237" s="1246" t="s">
        <v>359</v>
      </c>
      <c r="D1237" s="1247"/>
      <c r="E1237" s="1244" t="s">
        <v>360</v>
      </c>
      <c r="F1237" s="1248"/>
      <c r="G1237" s="1246" t="s">
        <v>359</v>
      </c>
      <c r="H1237" s="1247"/>
      <c r="I1237" s="1244" t="s">
        <v>360</v>
      </c>
      <c r="J1237" s="1245"/>
    </row>
    <row r="1238" spans="1:10" s="54" customFormat="1" ht="16.5" customHeight="1" thickBot="1">
      <c r="A1238" s="649" t="s">
        <v>112</v>
      </c>
      <c r="B1238" s="651"/>
      <c r="C1238" s="650" t="s">
        <v>113</v>
      </c>
      <c r="D1238" s="651"/>
      <c r="E1238" s="658" t="s">
        <v>114</v>
      </c>
      <c r="F1238" s="650"/>
      <c r="G1238" s="650" t="s">
        <v>115</v>
      </c>
      <c r="H1238" s="651"/>
      <c r="I1238" s="658" t="s">
        <v>116</v>
      </c>
      <c r="J1238" s="659"/>
    </row>
    <row r="1239" spans="1:10" s="54" customFormat="1" ht="30" customHeight="1" thickTop="1" thickBot="1">
      <c r="A1239" s="1234" t="s">
        <v>357</v>
      </c>
      <c r="B1239" s="1235"/>
      <c r="C1239" s="1216" t="str">
        <f>IF(SUM(C1240:D1243)=0,"",SUM(C1240:D1243))</f>
        <v/>
      </c>
      <c r="D1239" s="1280"/>
      <c r="E1239" s="1271" t="str">
        <f>IF(SUM(E1240:F1243)=0,"",SUM(E1240:F1243))</f>
        <v/>
      </c>
      <c r="F1239" s="1281"/>
      <c r="G1239" s="1216" t="str">
        <f>IF(SUM(G1240:H1243)=0,"",SUM(G1240:H1243))</f>
        <v/>
      </c>
      <c r="H1239" s="1280"/>
      <c r="I1239" s="1271" t="str">
        <f>IF(SUM(I1240:J1243)=0,"",SUM(I1240:J1243))</f>
        <v/>
      </c>
      <c r="J1239" s="1272"/>
    </row>
    <row r="1240" spans="1:10" s="54" customFormat="1" ht="16.5" customHeight="1">
      <c r="A1240" s="1135"/>
      <c r="B1240" s="1136"/>
      <c r="C1240" s="1137"/>
      <c r="D1240" s="1138"/>
      <c r="E1240" s="1139"/>
      <c r="F1240" s="1137"/>
      <c r="G1240" s="1140"/>
      <c r="H1240" s="450"/>
      <c r="I1240" s="1141"/>
      <c r="J1240" s="1142"/>
    </row>
    <row r="1241" spans="1:10" s="54" customFormat="1" ht="16.5" customHeight="1">
      <c r="A1241" s="1135"/>
      <c r="B1241" s="1136"/>
      <c r="C1241" s="1137"/>
      <c r="D1241" s="1138"/>
      <c r="E1241" s="1139"/>
      <c r="F1241" s="1137"/>
      <c r="G1241" s="1140"/>
      <c r="H1241" s="450"/>
      <c r="I1241" s="1141"/>
      <c r="J1241" s="1142"/>
    </row>
    <row r="1242" spans="1:10" s="54" customFormat="1" ht="16.5" customHeight="1">
      <c r="A1242" s="1135"/>
      <c r="B1242" s="1136"/>
      <c r="C1242" s="1137"/>
      <c r="D1242" s="1138"/>
      <c r="E1242" s="1139"/>
      <c r="F1242" s="1137"/>
      <c r="G1242" s="1140"/>
      <c r="H1242" s="450"/>
      <c r="I1242" s="1141"/>
      <c r="J1242" s="1142"/>
    </row>
    <row r="1243" spans="1:10" s="54" customFormat="1" ht="16.5" customHeight="1" thickBot="1">
      <c r="A1243" s="1275"/>
      <c r="B1243" s="1276"/>
      <c r="C1243" s="1277"/>
      <c r="D1243" s="1203"/>
      <c r="E1243" s="1278"/>
      <c r="F1243" s="1277"/>
      <c r="G1243" s="1207"/>
      <c r="H1243" s="1206"/>
      <c r="I1243" s="1205"/>
      <c r="J1243" s="1208"/>
    </row>
    <row r="1244" spans="1:10" s="54" customFormat="1" ht="30" customHeight="1" thickBot="1">
      <c r="A1244" s="2392" t="s">
        <v>358</v>
      </c>
      <c r="B1244" s="2393"/>
      <c r="C1244" s="1250" t="str">
        <f>IF(SUM(C1245:D1248)=0,"",SUM(C1245:D1248))</f>
        <v/>
      </c>
      <c r="D1244" s="1279"/>
      <c r="E1244" s="1273" t="str">
        <f>IF(SUM(E1245:F1248)=0,"",SUM(E1245:F1248))</f>
        <v/>
      </c>
      <c r="F1244" s="1274"/>
      <c r="G1244" s="1250" t="str">
        <f>IF(SUM(G1245:H1248)=0,"",SUM(G1245:H1248))</f>
        <v/>
      </c>
      <c r="H1244" s="1279"/>
      <c r="I1244" s="1273" t="str">
        <f>IF(SUM(I1245:J1248)=0,"",SUM(I1245:J1248))</f>
        <v/>
      </c>
      <c r="J1244" s="2391"/>
    </row>
    <row r="1245" spans="1:10" s="54" customFormat="1">
      <c r="A1245" s="1135"/>
      <c r="B1245" s="1136"/>
      <c r="C1245" s="1137"/>
      <c r="D1245" s="1138"/>
      <c r="E1245" s="1139"/>
      <c r="F1245" s="1137"/>
      <c r="G1245" s="1140"/>
      <c r="H1245" s="450"/>
      <c r="I1245" s="1141"/>
      <c r="J1245" s="1142"/>
    </row>
    <row r="1246" spans="1:10" s="54" customFormat="1">
      <c r="A1246" s="1135"/>
      <c r="B1246" s="1136"/>
      <c r="C1246" s="1137"/>
      <c r="D1246" s="1138"/>
      <c r="E1246" s="1139"/>
      <c r="F1246" s="1137"/>
      <c r="G1246" s="1140"/>
      <c r="H1246" s="450"/>
      <c r="I1246" s="1141"/>
      <c r="J1246" s="1142"/>
    </row>
    <row r="1247" spans="1:10" s="54" customFormat="1">
      <c r="A1247" s="1135"/>
      <c r="B1247" s="1136"/>
      <c r="C1247" s="1137"/>
      <c r="D1247" s="1138"/>
      <c r="E1247" s="1139"/>
      <c r="F1247" s="1137"/>
      <c r="G1247" s="1140"/>
      <c r="H1247" s="450"/>
      <c r="I1247" s="1141"/>
      <c r="J1247" s="1142"/>
    </row>
    <row r="1248" spans="1:10" s="54" customFormat="1" ht="16.5" customHeight="1" thickBot="1">
      <c r="A1248" s="1143"/>
      <c r="B1248" s="1144"/>
      <c r="C1248" s="1145"/>
      <c r="D1248" s="1146"/>
      <c r="E1248" s="1147"/>
      <c r="F1248" s="1145"/>
      <c r="G1248" s="1148"/>
      <c r="H1248" s="1149"/>
      <c r="I1248" s="1150"/>
      <c r="J1248" s="1151"/>
    </row>
    <row r="1249" spans="1:10" s="54" customFormat="1" ht="16.5" customHeight="1" thickTop="1">
      <c r="A1249" s="84"/>
      <c r="B1249" s="84"/>
      <c r="C1249" s="84"/>
      <c r="D1249" s="84"/>
      <c r="E1249" s="53"/>
      <c r="F1249" s="53"/>
      <c r="G1249" s="53"/>
      <c r="H1249" s="53"/>
      <c r="I1249" s="53"/>
      <c r="J1249" s="53"/>
    </row>
    <row r="1250" spans="1:10" s="54" customFormat="1" ht="16.5" customHeight="1">
      <c r="A1250" s="916" t="s">
        <v>902</v>
      </c>
      <c r="B1250" s="916"/>
      <c r="C1250" s="916"/>
      <c r="D1250" s="916"/>
      <c r="E1250" s="916"/>
      <c r="F1250" s="916"/>
      <c r="G1250" s="916"/>
      <c r="H1250" s="916"/>
      <c r="I1250" s="916"/>
      <c r="J1250" s="916"/>
    </row>
    <row r="1251" spans="1:10" s="54" customFormat="1" ht="16.5" customHeight="1">
      <c r="A1251" s="455"/>
      <c r="B1251" s="455"/>
      <c r="C1251" s="455"/>
      <c r="D1251" s="455"/>
      <c r="E1251" s="455"/>
      <c r="F1251" s="455"/>
      <c r="G1251" s="455"/>
      <c r="H1251" s="455"/>
      <c r="I1251" s="455"/>
      <c r="J1251" s="455"/>
    </row>
    <row r="1252" spans="1:10" s="54" customFormat="1" ht="16.5" customHeight="1">
      <c r="A1252" s="455"/>
      <c r="B1252" s="455"/>
      <c r="C1252" s="455"/>
      <c r="D1252" s="455"/>
      <c r="E1252" s="455"/>
      <c r="F1252" s="455"/>
      <c r="G1252" s="455"/>
      <c r="H1252" s="455"/>
      <c r="I1252" s="455"/>
      <c r="J1252" s="455"/>
    </row>
    <row r="1253" spans="1:10" s="54" customFormat="1" ht="16.5" customHeight="1">
      <c r="A1253" s="455"/>
      <c r="B1253" s="455"/>
      <c r="C1253" s="455"/>
      <c r="D1253" s="455"/>
      <c r="E1253" s="455"/>
      <c r="F1253" s="455"/>
      <c r="G1253" s="455"/>
      <c r="H1253" s="455"/>
      <c r="I1253" s="455"/>
      <c r="J1253" s="455"/>
    </row>
    <row r="1254" spans="1:10" s="54" customFormat="1" ht="16.5" customHeight="1">
      <c r="A1254" s="455"/>
      <c r="B1254" s="455"/>
      <c r="C1254" s="455"/>
      <c r="D1254" s="455"/>
      <c r="E1254" s="455"/>
      <c r="F1254" s="455"/>
      <c r="G1254" s="455"/>
      <c r="H1254" s="455"/>
      <c r="I1254" s="455"/>
      <c r="J1254" s="455"/>
    </row>
    <row r="1255" spans="1:10" s="54" customFormat="1" ht="16.5" customHeight="1">
      <c r="A1255" s="455"/>
      <c r="B1255" s="455"/>
      <c r="C1255" s="455"/>
      <c r="D1255" s="455"/>
      <c r="E1255" s="455"/>
      <c r="F1255" s="455"/>
      <c r="G1255" s="455"/>
      <c r="H1255" s="455"/>
      <c r="I1255" s="455"/>
      <c r="J1255" s="455"/>
    </row>
    <row r="1256" spans="1:10" s="54" customFormat="1">
      <c r="A1256" s="455"/>
      <c r="B1256" s="455"/>
      <c r="C1256" s="455"/>
      <c r="D1256" s="455"/>
      <c r="E1256" s="455"/>
      <c r="F1256" s="455"/>
      <c r="G1256" s="455"/>
      <c r="H1256" s="455"/>
      <c r="I1256" s="455"/>
      <c r="J1256" s="455"/>
    </row>
    <row r="1257" spans="1:10" s="54" customFormat="1">
      <c r="A1257" s="455"/>
      <c r="B1257" s="455"/>
      <c r="C1257" s="455"/>
      <c r="D1257" s="455"/>
      <c r="E1257" s="455"/>
      <c r="F1257" s="455"/>
      <c r="G1257" s="455"/>
      <c r="H1257" s="455"/>
      <c r="I1257" s="455"/>
      <c r="J1257" s="455"/>
    </row>
    <row r="1258" spans="1:10" s="54" customFormat="1" ht="17.25" customHeight="1">
      <c r="A1258" s="84"/>
      <c r="B1258" s="84"/>
      <c r="C1258" s="84"/>
      <c r="D1258" s="84"/>
      <c r="E1258" s="53"/>
      <c r="F1258" s="53"/>
      <c r="G1258" s="53"/>
      <c r="H1258" s="53"/>
      <c r="I1258" s="53"/>
      <c r="J1258" s="53"/>
    </row>
    <row r="1259" spans="1:10" s="54" customFormat="1" ht="17.25" customHeight="1">
      <c r="A1259" s="189"/>
      <c r="B1259" s="189"/>
      <c r="C1259" s="189"/>
      <c r="D1259" s="189"/>
      <c r="E1259" s="53"/>
      <c r="F1259" s="53"/>
      <c r="G1259" s="53"/>
      <c r="H1259" s="53"/>
      <c r="I1259" s="53"/>
      <c r="J1259" s="53"/>
    </row>
    <row r="1260" spans="1:10" s="54" customFormat="1" ht="16.5" customHeight="1">
      <c r="A1260" s="189" t="s">
        <v>904</v>
      </c>
      <c r="B1260" s="916" t="s">
        <v>903</v>
      </c>
      <c r="C1260" s="916"/>
      <c r="D1260" s="916"/>
      <c r="E1260" s="916"/>
      <c r="F1260" s="916"/>
      <c r="G1260" s="916"/>
      <c r="H1260" s="916"/>
      <c r="I1260" s="916"/>
      <c r="J1260" s="916"/>
    </row>
    <row r="1261" spans="1:10" s="54" customFormat="1" ht="16.5" customHeight="1" thickBot="1">
      <c r="A1261" s="15"/>
      <c r="B1261" s="22"/>
      <c r="C1261" s="22"/>
      <c r="D1261" s="22"/>
      <c r="E1261" s="22"/>
      <c r="F1261" s="22"/>
      <c r="G1261" s="22"/>
      <c r="H1261" s="22"/>
      <c r="I1261" s="22"/>
      <c r="J1261" s="22"/>
    </row>
    <row r="1262" spans="1:10" s="54" customFormat="1" ht="16.5" thickTop="1" thickBot="1">
      <c r="A1262" s="652" t="s">
        <v>361</v>
      </c>
      <c r="B1262" s="653"/>
      <c r="C1262" s="653"/>
      <c r="D1262" s="1269"/>
      <c r="E1262" s="1266" t="s">
        <v>362</v>
      </c>
      <c r="F1262" s="1267"/>
      <c r="G1262" s="1267"/>
      <c r="H1262" s="1267"/>
      <c r="I1262" s="1267"/>
      <c r="J1262" s="1268"/>
    </row>
    <row r="1263" spans="1:10" s="54" customFormat="1" ht="15">
      <c r="A1263" s="655"/>
      <c r="B1263" s="656"/>
      <c r="C1263" s="656"/>
      <c r="D1263" s="1270"/>
      <c r="E1263" s="1263" t="s">
        <v>134</v>
      </c>
      <c r="F1263" s="1264"/>
      <c r="G1263" s="1265"/>
      <c r="H1263" s="1221" t="s">
        <v>135</v>
      </c>
      <c r="I1263" s="1261"/>
      <c r="J1263" s="1262"/>
    </row>
    <row r="1264" spans="1:10" s="54" customFormat="1" ht="15" thickBot="1">
      <c r="A1264" s="1070" t="s">
        <v>112</v>
      </c>
      <c r="B1264" s="1071"/>
      <c r="C1264" s="1071"/>
      <c r="D1264" s="1152"/>
      <c r="E1264" s="1257" t="s">
        <v>113</v>
      </c>
      <c r="F1264" s="1257"/>
      <c r="G1264" s="1257"/>
      <c r="H1264" s="1258" t="s">
        <v>114</v>
      </c>
      <c r="I1264" s="1259"/>
      <c r="J1264" s="1260"/>
    </row>
    <row r="1265" spans="1:10" s="54" customFormat="1" ht="16.5" customHeight="1" thickTop="1">
      <c r="A1265" s="509" t="s">
        <v>363</v>
      </c>
      <c r="B1265" s="510"/>
      <c r="C1265" s="510"/>
      <c r="D1265" s="2386"/>
      <c r="E1265" s="2387"/>
      <c r="F1265" s="1611"/>
      <c r="G1265" s="1611"/>
      <c r="H1265" s="1612"/>
      <c r="I1265" s="1611"/>
      <c r="J1265" s="2388"/>
    </row>
    <row r="1266" spans="1:10" s="54" customFormat="1" ht="16.5" customHeight="1">
      <c r="A1266" s="918" t="s">
        <v>364</v>
      </c>
      <c r="B1266" s="919"/>
      <c r="C1266" s="919"/>
      <c r="D1266" s="1159"/>
      <c r="E1266" s="1011"/>
      <c r="F1266" s="1009"/>
      <c r="G1266" s="1009"/>
      <c r="H1266" s="1008"/>
      <c r="I1266" s="1009"/>
      <c r="J1266" s="1010"/>
    </row>
    <row r="1267" spans="1:10" s="54" customFormat="1">
      <c r="A1267" s="968" t="s">
        <v>365</v>
      </c>
      <c r="B1267" s="969"/>
      <c r="C1267" s="969"/>
      <c r="D1267" s="969"/>
      <c r="E1267" s="1011"/>
      <c r="F1267" s="1009"/>
      <c r="G1267" s="1009"/>
      <c r="H1267" s="1008"/>
      <c r="I1267" s="1009"/>
      <c r="J1267" s="1010"/>
    </row>
    <row r="1268" spans="1:10" s="54" customFormat="1" ht="15" thickBot="1">
      <c r="A1268" s="1012" t="s">
        <v>366</v>
      </c>
      <c r="B1268" s="1013"/>
      <c r="C1268" s="1013"/>
      <c r="D1268" s="1013"/>
      <c r="E1268" s="1014"/>
      <c r="F1268" s="1015"/>
      <c r="G1268" s="1015"/>
      <c r="H1268" s="1016"/>
      <c r="I1268" s="1015"/>
      <c r="J1268" s="1017"/>
    </row>
    <row r="1269" spans="1:10" s="54" customFormat="1" ht="16.5" customHeight="1" thickBot="1">
      <c r="A1269" s="1018" t="s">
        <v>111</v>
      </c>
      <c r="B1269" s="1019"/>
      <c r="C1269" s="1019"/>
      <c r="D1269" s="1019"/>
      <c r="E1269" s="1020" t="str">
        <f>IF(SUM(E1265:G1268)=0,"",SUM(E1265:G1268))</f>
        <v/>
      </c>
      <c r="F1269" s="1021"/>
      <c r="G1269" s="1021"/>
      <c r="H1269" s="1022" t="str">
        <f>IF(SUM(H1265:J1268)=0,"",SUM(H1265:J1268))</f>
        <v/>
      </c>
      <c r="I1269" s="1021"/>
      <c r="J1269" s="1023"/>
    </row>
    <row r="1270" spans="1:10" s="54" customFormat="1" ht="16.5" customHeight="1" thickTop="1">
      <c r="A1270" s="84"/>
      <c r="B1270" s="84"/>
      <c r="C1270" s="84"/>
      <c r="D1270" s="84"/>
      <c r="E1270" s="53"/>
      <c r="F1270" s="53"/>
      <c r="G1270" s="53"/>
      <c r="H1270" s="53"/>
      <c r="I1270" s="53"/>
      <c r="J1270" s="53"/>
    </row>
    <row r="1271" spans="1:10" s="54" customFormat="1" ht="16.5" customHeight="1">
      <c r="A1271" s="916" t="s">
        <v>905</v>
      </c>
      <c r="B1271" s="916"/>
      <c r="C1271" s="916"/>
      <c r="D1271" s="916"/>
      <c r="E1271" s="916"/>
      <c r="F1271" s="916"/>
      <c r="G1271" s="916"/>
      <c r="H1271" s="916"/>
      <c r="I1271" s="916"/>
      <c r="J1271" s="916"/>
    </row>
    <row r="1272" spans="1:10" s="54" customFormat="1" ht="16.5" customHeight="1">
      <c r="A1272" s="455"/>
      <c r="B1272" s="455"/>
      <c r="C1272" s="455"/>
      <c r="D1272" s="455"/>
      <c r="E1272" s="455"/>
      <c r="F1272" s="455"/>
      <c r="G1272" s="455"/>
      <c r="H1272" s="455"/>
      <c r="I1272" s="455"/>
      <c r="J1272" s="455"/>
    </row>
    <row r="1273" spans="1:10" s="54" customFormat="1" ht="16.5" customHeight="1">
      <c r="A1273" s="455"/>
      <c r="B1273" s="455"/>
      <c r="C1273" s="455"/>
      <c r="D1273" s="455"/>
      <c r="E1273" s="455"/>
      <c r="F1273" s="455"/>
      <c r="G1273" s="455"/>
      <c r="H1273" s="455"/>
      <c r="I1273" s="455"/>
      <c r="J1273" s="455"/>
    </row>
    <row r="1274" spans="1:10" s="54" customFormat="1" ht="16.5" customHeight="1">
      <c r="A1274" s="455"/>
      <c r="B1274" s="455"/>
      <c r="C1274" s="455"/>
      <c r="D1274" s="455"/>
      <c r="E1274" s="455"/>
      <c r="F1274" s="455"/>
      <c r="G1274" s="455"/>
      <c r="H1274" s="455"/>
      <c r="I1274" s="455"/>
      <c r="J1274" s="455"/>
    </row>
    <row r="1275" spans="1:10" s="54" customFormat="1" ht="16.5" customHeight="1">
      <c r="A1275" s="455"/>
      <c r="B1275" s="455"/>
      <c r="C1275" s="455"/>
      <c r="D1275" s="455"/>
      <c r="E1275" s="455"/>
      <c r="F1275" s="455"/>
      <c r="G1275" s="455"/>
      <c r="H1275" s="455"/>
      <c r="I1275" s="455"/>
      <c r="J1275" s="455"/>
    </row>
    <row r="1276" spans="1:10" s="54" customFormat="1">
      <c r="A1276" s="455"/>
      <c r="B1276" s="455"/>
      <c r="C1276" s="455"/>
      <c r="D1276" s="455"/>
      <c r="E1276" s="455"/>
      <c r="F1276" s="455"/>
      <c r="G1276" s="455"/>
      <c r="H1276" s="455"/>
      <c r="I1276" s="455"/>
      <c r="J1276" s="455"/>
    </row>
    <row r="1277" spans="1:10" s="54" customFormat="1" ht="31.5" customHeight="1">
      <c r="A1277" s="455"/>
      <c r="B1277" s="455"/>
      <c r="C1277" s="455"/>
      <c r="D1277" s="455"/>
      <c r="E1277" s="455"/>
      <c r="F1277" s="455"/>
      <c r="G1277" s="455"/>
      <c r="H1277" s="455"/>
      <c r="I1277" s="455"/>
      <c r="J1277" s="455"/>
    </row>
    <row r="1278" spans="1:10" s="54" customFormat="1" ht="15.75" customHeight="1">
      <c r="A1278" s="84"/>
      <c r="B1278" s="84"/>
      <c r="C1278" s="84"/>
      <c r="D1278" s="84"/>
      <c r="E1278" s="53"/>
      <c r="F1278" s="53"/>
      <c r="G1278" s="53"/>
      <c r="H1278" s="53"/>
      <c r="I1278" s="53"/>
      <c r="J1278" s="53"/>
    </row>
    <row r="1279" spans="1:10" s="54" customFormat="1" ht="15" customHeight="1">
      <c r="A1279" s="189" t="s">
        <v>906</v>
      </c>
      <c r="B1279" s="916" t="s">
        <v>839</v>
      </c>
      <c r="C1279" s="916"/>
      <c r="D1279" s="916"/>
      <c r="E1279" s="916"/>
      <c r="F1279" s="916"/>
      <c r="G1279" s="916"/>
      <c r="H1279" s="916"/>
      <c r="I1279" s="916"/>
      <c r="J1279" s="916"/>
    </row>
    <row r="1280" spans="1:10" s="54" customFormat="1" ht="15.75" thickBot="1">
      <c r="A1280" s="15"/>
      <c r="B1280" s="22"/>
      <c r="C1280" s="22"/>
      <c r="D1280" s="22"/>
      <c r="E1280" s="22"/>
      <c r="F1280" s="22"/>
      <c r="G1280" s="22"/>
      <c r="H1280" s="22"/>
      <c r="I1280" s="22"/>
      <c r="J1280" s="22"/>
    </row>
    <row r="1281" spans="1:10" s="54" customFormat="1" ht="17.25" customHeight="1" thickTop="1">
      <c r="A1281" s="1030" t="s">
        <v>367</v>
      </c>
      <c r="B1281" s="1031"/>
      <c r="C1281" s="1031"/>
      <c r="D1281" s="1031"/>
      <c r="E1281" s="2396" t="s">
        <v>134</v>
      </c>
      <c r="F1281" s="2397"/>
      <c r="G1281" s="2398"/>
      <c r="H1281" s="1024" t="s">
        <v>135</v>
      </c>
      <c r="I1281" s="1025"/>
      <c r="J1281" s="1026"/>
    </row>
    <row r="1282" spans="1:10" s="54" customFormat="1" ht="14.25" customHeight="1">
      <c r="A1282" s="1032"/>
      <c r="B1282" s="1033"/>
      <c r="C1282" s="1033"/>
      <c r="D1282" s="1033"/>
      <c r="E1282" s="1027" t="s">
        <v>264</v>
      </c>
      <c r="F1282" s="1028"/>
      <c r="G1282" s="2399"/>
      <c r="H1282" s="1027" t="s">
        <v>264</v>
      </c>
      <c r="I1282" s="1028"/>
      <c r="J1282" s="1029"/>
    </row>
    <row r="1283" spans="1:10" s="54" customFormat="1" ht="16.5" customHeight="1">
      <c r="A1283" s="1032"/>
      <c r="B1283" s="1033"/>
      <c r="C1283" s="1033"/>
      <c r="D1283" s="1033"/>
      <c r="E1283" s="645" t="s">
        <v>269</v>
      </c>
      <c r="F1283" s="645" t="s">
        <v>370</v>
      </c>
      <c r="G1283" s="645" t="s">
        <v>369</v>
      </c>
      <c r="H1283" s="645" t="s">
        <v>269</v>
      </c>
      <c r="I1283" s="645" t="s">
        <v>370</v>
      </c>
      <c r="J1283" s="644" t="s">
        <v>369</v>
      </c>
    </row>
    <row r="1284" spans="1:10" s="54" customFormat="1">
      <c r="A1284" s="1032"/>
      <c r="B1284" s="1033"/>
      <c r="C1284" s="1033"/>
      <c r="D1284" s="1033"/>
      <c r="E1284" s="645"/>
      <c r="F1284" s="645"/>
      <c r="G1284" s="645"/>
      <c r="H1284" s="645"/>
      <c r="I1284" s="645"/>
      <c r="J1284" s="644"/>
    </row>
    <row r="1285" spans="1:10" s="54" customFormat="1" ht="14.25" customHeight="1" thickBot="1">
      <c r="A1285" s="649" t="s">
        <v>112</v>
      </c>
      <c r="B1285" s="650"/>
      <c r="C1285" s="650"/>
      <c r="D1285" s="651"/>
      <c r="E1285" s="186" t="s">
        <v>113</v>
      </c>
      <c r="F1285" s="186" t="s">
        <v>114</v>
      </c>
      <c r="G1285" s="186" t="s">
        <v>115</v>
      </c>
      <c r="H1285" s="186" t="s">
        <v>116</v>
      </c>
      <c r="I1285" s="186" t="s">
        <v>117</v>
      </c>
      <c r="J1285" s="196" t="s">
        <v>118</v>
      </c>
    </row>
    <row r="1286" spans="1:10" s="54" customFormat="1" ht="15" thickTop="1">
      <c r="A1286" s="509" t="s">
        <v>265</v>
      </c>
      <c r="B1286" s="510"/>
      <c r="C1286" s="510"/>
      <c r="D1286" s="510"/>
      <c r="E1286" s="250"/>
      <c r="F1286" s="251"/>
      <c r="G1286" s="251"/>
      <c r="H1286" s="250"/>
      <c r="I1286" s="251"/>
      <c r="J1286" s="252"/>
    </row>
    <row r="1287" spans="1:10" s="54" customFormat="1" ht="15" thickBot="1">
      <c r="A1287" s="511" t="s">
        <v>368</v>
      </c>
      <c r="B1287" s="512"/>
      <c r="C1287" s="512"/>
      <c r="D1287" s="512"/>
      <c r="E1287" s="253"/>
      <c r="F1287" s="254"/>
      <c r="G1287" s="254"/>
      <c r="H1287" s="253"/>
      <c r="I1287" s="254"/>
      <c r="J1287" s="255"/>
    </row>
    <row r="1288" spans="1:10" s="54" customFormat="1" ht="16.5" customHeight="1" thickBot="1">
      <c r="A1288" s="1018" t="s">
        <v>111</v>
      </c>
      <c r="B1288" s="1019"/>
      <c r="C1288" s="1019"/>
      <c r="D1288" s="1019"/>
      <c r="E1288" s="256" t="str">
        <f t="shared" ref="E1288:J1288" si="40">IF(SUM(E1286:E1287)=0,"",SUM(E1286:E1287))</f>
        <v/>
      </c>
      <c r="F1288" s="256" t="str">
        <f t="shared" si="40"/>
        <v/>
      </c>
      <c r="G1288" s="256" t="str">
        <f t="shared" si="40"/>
        <v/>
      </c>
      <c r="H1288" s="256" t="str">
        <f t="shared" si="40"/>
        <v/>
      </c>
      <c r="I1288" s="256" t="str">
        <f t="shared" si="40"/>
        <v/>
      </c>
      <c r="J1288" s="257" t="str">
        <f t="shared" si="40"/>
        <v/>
      </c>
    </row>
    <row r="1289" spans="1:10" s="54" customFormat="1" ht="16.5" customHeight="1" thickTop="1">
      <c r="A1289" s="84"/>
      <c r="B1289" s="84"/>
      <c r="C1289" s="84"/>
      <c r="D1289" s="84"/>
      <c r="E1289" s="53"/>
      <c r="F1289" s="53"/>
      <c r="G1289" s="53"/>
      <c r="H1289" s="53"/>
      <c r="I1289" s="53"/>
      <c r="J1289" s="53"/>
    </row>
    <row r="1290" spans="1:10" s="54" customFormat="1" ht="16.5" customHeight="1">
      <c r="A1290" s="916" t="s">
        <v>837</v>
      </c>
      <c r="B1290" s="916"/>
      <c r="C1290" s="916"/>
      <c r="D1290" s="916"/>
      <c r="E1290" s="916"/>
      <c r="F1290" s="916"/>
      <c r="G1290" s="916"/>
      <c r="H1290" s="916"/>
      <c r="I1290" s="916"/>
      <c r="J1290" s="916"/>
    </row>
    <row r="1291" spans="1:10" s="54" customFormat="1" ht="16.5" customHeight="1">
      <c r="A1291" s="455"/>
      <c r="B1291" s="455"/>
      <c r="C1291" s="455"/>
      <c r="D1291" s="455"/>
      <c r="E1291" s="455"/>
      <c r="F1291" s="455"/>
      <c r="G1291" s="455"/>
      <c r="H1291" s="455"/>
      <c r="I1291" s="455"/>
      <c r="J1291" s="455"/>
    </row>
    <row r="1292" spans="1:10" s="54" customFormat="1" ht="16.5" customHeight="1">
      <c r="A1292" s="455"/>
      <c r="B1292" s="455"/>
      <c r="C1292" s="455"/>
      <c r="D1292" s="455"/>
      <c r="E1292" s="455"/>
      <c r="F1292" s="455"/>
      <c r="G1292" s="455"/>
      <c r="H1292" s="455"/>
      <c r="I1292" s="455"/>
      <c r="J1292" s="455"/>
    </row>
    <row r="1293" spans="1:10" s="54" customFormat="1" ht="16.5" customHeight="1">
      <c r="A1293" s="455"/>
      <c r="B1293" s="455"/>
      <c r="C1293" s="455"/>
      <c r="D1293" s="455"/>
      <c r="E1293" s="455"/>
      <c r="F1293" s="455"/>
      <c r="G1293" s="455"/>
      <c r="H1293" s="455"/>
      <c r="I1293" s="455"/>
      <c r="J1293" s="455"/>
    </row>
    <row r="1294" spans="1:10" s="54" customFormat="1" ht="16.5" customHeight="1">
      <c r="A1294" s="455"/>
      <c r="B1294" s="455"/>
      <c r="C1294" s="455"/>
      <c r="D1294" s="455"/>
      <c r="E1294" s="455"/>
      <c r="F1294" s="455"/>
      <c r="G1294" s="455"/>
      <c r="H1294" s="455"/>
      <c r="I1294" s="455"/>
      <c r="J1294" s="455"/>
    </row>
    <row r="1295" spans="1:10" s="54" customFormat="1" ht="16.5" customHeight="1">
      <c r="A1295" s="455"/>
      <c r="B1295" s="455"/>
      <c r="C1295" s="455"/>
      <c r="D1295" s="455"/>
      <c r="E1295" s="455"/>
      <c r="F1295" s="455"/>
      <c r="G1295" s="455"/>
      <c r="H1295" s="455"/>
      <c r="I1295" s="455"/>
      <c r="J1295" s="455"/>
    </row>
    <row r="1296" spans="1:10" s="54" customFormat="1" ht="16.5" customHeight="1">
      <c r="A1296" s="455"/>
      <c r="B1296" s="455"/>
      <c r="C1296" s="455"/>
      <c r="D1296" s="455"/>
      <c r="E1296" s="455"/>
      <c r="F1296" s="455"/>
      <c r="G1296" s="455"/>
      <c r="H1296" s="455"/>
      <c r="I1296" s="455"/>
      <c r="J1296" s="455"/>
    </row>
    <row r="1297" spans="1:10" s="54" customFormat="1" ht="16.5" customHeight="1">
      <c r="A1297" s="455"/>
      <c r="B1297" s="455"/>
      <c r="C1297" s="455"/>
      <c r="D1297" s="455"/>
      <c r="E1297" s="455"/>
      <c r="F1297" s="455"/>
      <c r="G1297" s="455"/>
      <c r="H1297" s="455"/>
      <c r="I1297" s="455"/>
      <c r="J1297" s="455"/>
    </row>
    <row r="1298" spans="1:10" s="54" customFormat="1" ht="16.5" customHeight="1">
      <c r="A1298" s="455"/>
      <c r="B1298" s="455"/>
      <c r="C1298" s="455"/>
      <c r="D1298" s="455"/>
      <c r="E1298" s="455"/>
      <c r="F1298" s="455"/>
      <c r="G1298" s="455"/>
      <c r="H1298" s="455"/>
      <c r="I1298" s="455"/>
      <c r="J1298" s="455"/>
    </row>
    <row r="1299" spans="1:10" s="54" customFormat="1" ht="16.5" customHeight="1">
      <c r="A1299" s="455"/>
      <c r="B1299" s="455"/>
      <c r="C1299" s="455"/>
      <c r="D1299" s="455"/>
      <c r="E1299" s="455"/>
      <c r="F1299" s="455"/>
      <c r="G1299" s="455"/>
      <c r="H1299" s="455"/>
      <c r="I1299" s="455"/>
      <c r="J1299" s="455"/>
    </row>
    <row r="1300" spans="1:10" s="54" customFormat="1" ht="16.5" customHeight="1">
      <c r="A1300" s="455"/>
      <c r="B1300" s="455"/>
      <c r="C1300" s="455"/>
      <c r="D1300" s="455"/>
      <c r="E1300" s="455"/>
      <c r="F1300" s="455"/>
      <c r="G1300" s="455"/>
      <c r="H1300" s="455"/>
      <c r="I1300" s="455"/>
      <c r="J1300" s="455"/>
    </row>
    <row r="1301" spans="1:10" s="54" customFormat="1" ht="16.5" customHeight="1">
      <c r="A1301" s="455"/>
      <c r="B1301" s="455"/>
      <c r="C1301" s="455"/>
      <c r="D1301" s="455"/>
      <c r="E1301" s="455"/>
      <c r="F1301" s="455"/>
      <c r="G1301" s="455"/>
      <c r="H1301" s="455"/>
      <c r="I1301" s="455"/>
      <c r="J1301" s="455"/>
    </row>
    <row r="1302" spans="1:10" s="54" customFormat="1">
      <c r="A1302" s="455"/>
      <c r="B1302" s="455"/>
      <c r="C1302" s="455"/>
      <c r="D1302" s="455"/>
      <c r="E1302" s="455"/>
      <c r="F1302" s="455"/>
      <c r="G1302" s="455"/>
      <c r="H1302" s="455"/>
      <c r="I1302" s="455"/>
      <c r="J1302" s="455"/>
    </row>
    <row r="1303" spans="1:10" s="54" customFormat="1">
      <c r="A1303" s="455"/>
      <c r="B1303" s="455"/>
      <c r="C1303" s="455"/>
      <c r="D1303" s="455"/>
      <c r="E1303" s="455"/>
      <c r="F1303" s="455"/>
      <c r="G1303" s="455"/>
      <c r="H1303" s="455"/>
      <c r="I1303" s="455"/>
      <c r="J1303" s="455"/>
    </row>
    <row r="1304" spans="1:10" s="54" customFormat="1" ht="15">
      <c r="A1304" s="84"/>
      <c r="B1304" s="84"/>
      <c r="C1304" s="84"/>
      <c r="D1304" s="84"/>
      <c r="E1304" s="53"/>
      <c r="F1304" s="53"/>
      <c r="G1304" s="53"/>
      <c r="H1304" s="53"/>
      <c r="I1304" s="53"/>
      <c r="J1304" s="53"/>
    </row>
    <row r="1305" spans="1:10" s="54" customFormat="1" ht="15">
      <c r="A1305" s="189"/>
      <c r="B1305" s="189"/>
      <c r="C1305" s="189"/>
      <c r="D1305" s="189"/>
      <c r="E1305" s="53"/>
      <c r="F1305" s="53"/>
      <c r="G1305" s="53"/>
      <c r="H1305" s="53"/>
      <c r="I1305" s="53"/>
      <c r="J1305" s="53"/>
    </row>
    <row r="1306" spans="1:10" s="54" customFormat="1" ht="15">
      <c r="A1306" s="189"/>
      <c r="B1306" s="189"/>
      <c r="C1306" s="189"/>
      <c r="D1306" s="189"/>
      <c r="E1306" s="53"/>
      <c r="F1306" s="53"/>
      <c r="G1306" s="53"/>
      <c r="H1306" s="53"/>
      <c r="I1306" s="53"/>
      <c r="J1306" s="53"/>
    </row>
    <row r="1307" spans="1:10" s="54" customFormat="1" ht="15">
      <c r="A1307" s="189"/>
      <c r="B1307" s="189"/>
      <c r="C1307" s="189"/>
      <c r="D1307" s="189"/>
      <c r="E1307" s="53"/>
      <c r="F1307" s="53"/>
      <c r="G1307" s="53"/>
      <c r="H1307" s="53"/>
      <c r="I1307" s="53"/>
      <c r="J1307" s="53"/>
    </row>
    <row r="1308" spans="1:10" s="54" customFormat="1" ht="15">
      <c r="A1308" s="46" t="s">
        <v>371</v>
      </c>
      <c r="B1308" s="937" t="s">
        <v>372</v>
      </c>
      <c r="C1308" s="937"/>
      <c r="D1308" s="937"/>
      <c r="E1308" s="937"/>
      <c r="F1308" s="937"/>
      <c r="G1308" s="937"/>
      <c r="H1308" s="937"/>
      <c r="I1308" s="937"/>
      <c r="J1308" s="937"/>
    </row>
    <row r="1309" spans="1:10" s="54" customFormat="1" ht="15.75" customHeight="1">
      <c r="A1309" s="84"/>
      <c r="B1309" s="84"/>
      <c r="C1309" s="84"/>
      <c r="D1309" s="84"/>
      <c r="E1309" s="53"/>
      <c r="F1309" s="53"/>
      <c r="G1309" s="53"/>
      <c r="H1309" s="53"/>
      <c r="I1309" s="53"/>
      <c r="J1309" s="53"/>
    </row>
    <row r="1310" spans="1:10" s="54" customFormat="1" ht="15.75" customHeight="1">
      <c r="A1310" s="189" t="s">
        <v>907</v>
      </c>
      <c r="B1310" s="916" t="s">
        <v>908</v>
      </c>
      <c r="C1310" s="916"/>
      <c r="D1310" s="916"/>
      <c r="E1310" s="916"/>
      <c r="F1310" s="916"/>
      <c r="G1310" s="916"/>
      <c r="H1310" s="916"/>
      <c r="I1310" s="916"/>
      <c r="J1310" s="916"/>
    </row>
    <row r="1311" spans="1:10" s="54" customFormat="1" ht="15.75" thickBot="1">
      <c r="A1311" s="1053"/>
      <c r="B1311" s="1054"/>
      <c r="C1311" s="1054"/>
      <c r="D1311" s="1054"/>
      <c r="E1311" s="1054"/>
      <c r="F1311" s="1054"/>
      <c r="G1311" s="1054"/>
      <c r="H1311" s="1054"/>
      <c r="I1311" s="1054"/>
      <c r="J1311" s="1054"/>
    </row>
    <row r="1312" spans="1:10" s="54" customFormat="1" ht="33.75" customHeight="1" thickTop="1">
      <c r="A1312" s="1046" t="s">
        <v>373</v>
      </c>
      <c r="B1312" s="1047"/>
      <c r="C1312" s="1042" t="s">
        <v>909</v>
      </c>
      <c r="D1312" s="1045"/>
      <c r="E1312" s="1042" t="s">
        <v>909</v>
      </c>
      <c r="F1312" s="1045"/>
      <c r="G1312" s="1042" t="s">
        <v>909</v>
      </c>
      <c r="H1312" s="1044"/>
      <c r="I1312" s="1042" t="s">
        <v>909</v>
      </c>
      <c r="J1312" s="1043"/>
    </row>
    <row r="1313" spans="1:10" s="54" customFormat="1" ht="15">
      <c r="A1313" s="1048"/>
      <c r="B1313" s="747"/>
      <c r="C1313" s="263" t="s">
        <v>134</v>
      </c>
      <c r="D1313" s="202" t="s">
        <v>135</v>
      </c>
      <c r="E1313" s="268" t="s">
        <v>134</v>
      </c>
      <c r="F1313" s="261" t="s">
        <v>135</v>
      </c>
      <c r="G1313" s="267" t="s">
        <v>134</v>
      </c>
      <c r="H1313" s="261" t="s">
        <v>135</v>
      </c>
      <c r="I1313" s="265" t="s">
        <v>134</v>
      </c>
      <c r="J1313" s="258" t="s">
        <v>135</v>
      </c>
    </row>
    <row r="1314" spans="1:10" s="54" customFormat="1" ht="15" thickBot="1">
      <c r="A1314" s="1050" t="s">
        <v>112</v>
      </c>
      <c r="B1314" s="1051"/>
      <c r="C1314" s="264" t="s">
        <v>113</v>
      </c>
      <c r="D1314" s="260" t="s">
        <v>114</v>
      </c>
      <c r="E1314" s="269" t="s">
        <v>115</v>
      </c>
      <c r="F1314" s="262" t="s">
        <v>116</v>
      </c>
      <c r="G1314" s="264" t="s">
        <v>117</v>
      </c>
      <c r="H1314" s="262" t="s">
        <v>118</v>
      </c>
      <c r="I1314" s="266" t="s">
        <v>119</v>
      </c>
      <c r="J1314" s="259" t="s">
        <v>120</v>
      </c>
    </row>
    <row r="1315" spans="1:10" s="54" customFormat="1" ht="15" thickTop="1">
      <c r="A1315" s="828"/>
      <c r="B1315" s="1052"/>
      <c r="C1315" s="270"/>
      <c r="D1315" s="271"/>
      <c r="E1315" s="272"/>
      <c r="F1315" s="273"/>
      <c r="G1315" s="270"/>
      <c r="H1315" s="273"/>
      <c r="I1315" s="274"/>
      <c r="J1315" s="275"/>
    </row>
    <row r="1316" spans="1:10" s="54" customFormat="1">
      <c r="A1316" s="786"/>
      <c r="B1316" s="1049"/>
      <c r="C1316" s="276"/>
      <c r="D1316" s="199"/>
      <c r="E1316" s="277"/>
      <c r="F1316" s="278"/>
      <c r="G1316" s="276"/>
      <c r="H1316" s="278"/>
      <c r="I1316" s="279"/>
      <c r="J1316" s="280"/>
    </row>
    <row r="1317" spans="1:10" s="54" customFormat="1">
      <c r="A1317" s="786"/>
      <c r="B1317" s="1049"/>
      <c r="C1317" s="276"/>
      <c r="D1317" s="199"/>
      <c r="E1317" s="277"/>
      <c r="F1317" s="278"/>
      <c r="G1317" s="276"/>
      <c r="H1317" s="278"/>
      <c r="I1317" s="279"/>
      <c r="J1317" s="280"/>
    </row>
    <row r="1318" spans="1:10" s="54" customFormat="1" ht="15" thickBot="1">
      <c r="A1318" s="2389"/>
      <c r="B1318" s="2390"/>
      <c r="C1318" s="281"/>
      <c r="D1318" s="200"/>
      <c r="E1318" s="282"/>
      <c r="F1318" s="283"/>
      <c r="G1318" s="281"/>
      <c r="H1318" s="283"/>
      <c r="I1318" s="284"/>
      <c r="J1318" s="285"/>
    </row>
    <row r="1319" spans="1:10" s="54" customFormat="1" ht="16.5" customHeight="1" thickBot="1">
      <c r="A1319" s="2394" t="s">
        <v>111</v>
      </c>
      <c r="B1319" s="2395"/>
      <c r="C1319" s="286" t="str">
        <f t="shared" ref="C1319:J1319" si="41">IF(SUM(C1315:C1318)=0,"",SUM(C1315:C1318))</f>
        <v/>
      </c>
      <c r="D1319" s="287" t="str">
        <f t="shared" si="41"/>
        <v/>
      </c>
      <c r="E1319" s="286" t="str">
        <f t="shared" si="41"/>
        <v/>
      </c>
      <c r="F1319" s="287" t="str">
        <f t="shared" si="41"/>
        <v/>
      </c>
      <c r="G1319" s="286" t="str">
        <f t="shared" si="41"/>
        <v/>
      </c>
      <c r="H1319" s="287" t="str">
        <f t="shared" si="41"/>
        <v/>
      </c>
      <c r="I1319" s="286" t="str">
        <f t="shared" si="41"/>
        <v/>
      </c>
      <c r="J1319" s="288" t="str">
        <f t="shared" si="41"/>
        <v/>
      </c>
    </row>
    <row r="1320" spans="1:10" s="54" customFormat="1" ht="16.5" customHeight="1" thickTop="1">
      <c r="A1320" s="84"/>
      <c r="B1320" s="84"/>
      <c r="C1320" s="84"/>
      <c r="D1320" s="84"/>
      <c r="E1320" s="53"/>
      <c r="F1320" s="53"/>
      <c r="G1320" s="53"/>
      <c r="H1320" s="53"/>
      <c r="I1320" s="53"/>
      <c r="J1320" s="53"/>
    </row>
    <row r="1321" spans="1:10" s="54" customFormat="1" ht="16.5" customHeight="1">
      <c r="A1321" s="916" t="s">
        <v>910</v>
      </c>
      <c r="B1321" s="916"/>
      <c r="C1321" s="916"/>
      <c r="D1321" s="916"/>
      <c r="E1321" s="916"/>
      <c r="F1321" s="916"/>
      <c r="G1321" s="916"/>
      <c r="H1321" s="916"/>
      <c r="I1321" s="916"/>
      <c r="J1321" s="916"/>
    </row>
    <row r="1322" spans="1:10" s="54" customFormat="1" ht="16.5" customHeight="1">
      <c r="A1322" s="455"/>
      <c r="B1322" s="455"/>
      <c r="C1322" s="455"/>
      <c r="D1322" s="455"/>
      <c r="E1322" s="455"/>
      <c r="F1322" s="455"/>
      <c r="G1322" s="455"/>
      <c r="H1322" s="455"/>
      <c r="I1322" s="455"/>
      <c r="J1322" s="455"/>
    </row>
    <row r="1323" spans="1:10" s="54" customFormat="1" ht="16.5" customHeight="1">
      <c r="A1323" s="455"/>
      <c r="B1323" s="455"/>
      <c r="C1323" s="455"/>
      <c r="D1323" s="455"/>
      <c r="E1323" s="455"/>
      <c r="F1323" s="455"/>
      <c r="G1323" s="455"/>
      <c r="H1323" s="455"/>
      <c r="I1323" s="455"/>
      <c r="J1323" s="455"/>
    </row>
    <row r="1324" spans="1:10" s="54" customFormat="1" ht="16.5" customHeight="1">
      <c r="A1324" s="455"/>
      <c r="B1324" s="455"/>
      <c r="C1324" s="455"/>
      <c r="D1324" s="455"/>
      <c r="E1324" s="455"/>
      <c r="F1324" s="455"/>
      <c r="G1324" s="455"/>
      <c r="H1324" s="455"/>
      <c r="I1324" s="455"/>
      <c r="J1324" s="455"/>
    </row>
    <row r="1325" spans="1:10" s="54" customFormat="1" ht="16.5" customHeight="1">
      <c r="A1325" s="455"/>
      <c r="B1325" s="455"/>
      <c r="C1325" s="455"/>
      <c r="D1325" s="455"/>
      <c r="E1325" s="455"/>
      <c r="F1325" s="455"/>
      <c r="G1325" s="455"/>
      <c r="H1325" s="455"/>
      <c r="I1325" s="455"/>
      <c r="J1325" s="455"/>
    </row>
    <row r="1326" spans="1:10" s="54" customFormat="1">
      <c r="A1326" s="455"/>
      <c r="B1326" s="455"/>
      <c r="C1326" s="455"/>
      <c r="D1326" s="455"/>
      <c r="E1326" s="455"/>
      <c r="F1326" s="455"/>
      <c r="G1326" s="455"/>
      <c r="H1326" s="455"/>
      <c r="I1326" s="455"/>
      <c r="J1326" s="455"/>
    </row>
    <row r="1327" spans="1:10" s="54" customFormat="1" ht="16.5" customHeight="1">
      <c r="A1327" s="455"/>
      <c r="B1327" s="455"/>
      <c r="C1327" s="455"/>
      <c r="D1327" s="455"/>
      <c r="E1327" s="455"/>
      <c r="F1327" s="455"/>
      <c r="G1327" s="455"/>
      <c r="H1327" s="455"/>
      <c r="I1327" s="455"/>
      <c r="J1327" s="455"/>
    </row>
    <row r="1328" spans="1:10" s="54" customFormat="1" ht="16.5" customHeight="1">
      <c r="A1328" s="188"/>
      <c r="B1328" s="188"/>
      <c r="C1328" s="188"/>
      <c r="D1328" s="188"/>
      <c r="E1328" s="188"/>
      <c r="F1328" s="188"/>
      <c r="G1328" s="188"/>
      <c r="H1328" s="188"/>
      <c r="I1328" s="188"/>
      <c r="J1328" s="188"/>
    </row>
    <row r="1329" spans="1:10" s="54" customFormat="1" ht="16.5" customHeight="1">
      <c r="A1329" s="189" t="s">
        <v>916</v>
      </c>
      <c r="B1329" s="916" t="s">
        <v>917</v>
      </c>
      <c r="C1329" s="916"/>
      <c r="D1329" s="916"/>
      <c r="E1329" s="916"/>
      <c r="F1329" s="916"/>
      <c r="G1329" s="916"/>
      <c r="H1329" s="916"/>
      <c r="I1329" s="916"/>
      <c r="J1329" s="916"/>
    </row>
    <row r="1330" spans="1:10" s="54" customFormat="1" ht="16.5" customHeight="1" thickBot="1">
      <c r="A1330" s="15"/>
      <c r="B1330" s="22"/>
      <c r="C1330" s="22"/>
      <c r="D1330" s="22"/>
      <c r="E1330" s="22"/>
      <c r="F1330" s="22"/>
      <c r="G1330" s="22"/>
      <c r="H1330" s="22"/>
      <c r="I1330" s="22"/>
      <c r="J1330" s="22"/>
    </row>
    <row r="1331" spans="1:10" s="54" customFormat="1" ht="32.25" customHeight="1" thickTop="1">
      <c r="A1331" s="1038" t="s">
        <v>5</v>
      </c>
      <c r="B1331" s="1039"/>
      <c r="C1331" s="1039"/>
      <c r="D1331" s="1039"/>
      <c r="E1331" s="305" t="s">
        <v>134</v>
      </c>
      <c r="F1331" s="1034" t="s">
        <v>135</v>
      </c>
      <c r="G1331" s="1035"/>
      <c r="H1331" s="1036" t="s">
        <v>912</v>
      </c>
      <c r="I1331" s="1036"/>
      <c r="J1331" s="1037"/>
    </row>
    <row r="1332" spans="1:10" s="54" customFormat="1" ht="31.5" customHeight="1">
      <c r="A1332" s="1040"/>
      <c r="B1332" s="1041"/>
      <c r="C1332" s="1041"/>
      <c r="D1332" s="1041"/>
      <c r="E1332" s="306" t="s">
        <v>374</v>
      </c>
      <c r="F1332" s="295" t="s">
        <v>374</v>
      </c>
      <c r="G1332" s="301" t="s">
        <v>915</v>
      </c>
      <c r="H1332" s="1072" t="s">
        <v>134</v>
      </c>
      <c r="I1332" s="1073"/>
      <c r="J1332" s="293" t="s">
        <v>135</v>
      </c>
    </row>
    <row r="1333" spans="1:10" s="54" customFormat="1" ht="16.5" customHeight="1" thickBot="1">
      <c r="A1333" s="1070" t="s">
        <v>112</v>
      </c>
      <c r="B1333" s="1071"/>
      <c r="C1333" s="1071"/>
      <c r="D1333" s="1071"/>
      <c r="E1333" s="307" t="s">
        <v>113</v>
      </c>
      <c r="F1333" s="296" t="s">
        <v>114</v>
      </c>
      <c r="G1333" s="222" t="s">
        <v>115</v>
      </c>
      <c r="H1333" s="1074" t="s">
        <v>116</v>
      </c>
      <c r="I1333" s="1075"/>
      <c r="J1333" s="294" t="s">
        <v>117</v>
      </c>
    </row>
    <row r="1334" spans="1:10" s="54" customFormat="1" ht="16.5" customHeight="1" thickTop="1">
      <c r="A1334" s="941" t="s">
        <v>913</v>
      </c>
      <c r="B1334" s="942"/>
      <c r="C1334" s="942"/>
      <c r="D1334" s="942"/>
      <c r="E1334" s="312"/>
      <c r="F1334" s="313"/>
      <c r="G1334" s="147"/>
      <c r="H1334" s="2405"/>
      <c r="I1334" s="2406"/>
      <c r="J1334" s="212"/>
    </row>
    <row r="1335" spans="1:10" s="54" customFormat="1" ht="16.5" customHeight="1">
      <c r="A1335" s="968" t="s">
        <v>173</v>
      </c>
      <c r="B1335" s="969"/>
      <c r="C1335" s="969"/>
      <c r="D1335" s="969"/>
      <c r="E1335" s="314"/>
      <c r="F1335" s="315"/>
      <c r="G1335" s="316"/>
      <c r="H1335" s="618"/>
      <c r="I1335" s="1337"/>
      <c r="J1335" s="317"/>
    </row>
    <row r="1336" spans="1:10" s="54" customFormat="1" ht="16.5" customHeight="1" thickBot="1">
      <c r="A1336" s="1012" t="s">
        <v>174</v>
      </c>
      <c r="B1336" s="1013"/>
      <c r="C1336" s="1013"/>
      <c r="D1336" s="1013"/>
      <c r="E1336" s="318"/>
      <c r="F1336" s="319"/>
      <c r="G1336" s="209"/>
      <c r="H1336" s="2400"/>
      <c r="I1336" s="1339"/>
      <c r="J1336" s="213"/>
    </row>
    <row r="1337" spans="1:10" s="54" customFormat="1" ht="16.5" customHeight="1" thickBot="1">
      <c r="A1337" s="1064" t="s">
        <v>111</v>
      </c>
      <c r="B1337" s="1065"/>
      <c r="C1337" s="1065"/>
      <c r="D1337" s="1065"/>
      <c r="E1337" s="321" t="str">
        <f>IF(SUM(E1334:E1336)=0,"",SUM(E1334:E1336))</f>
        <v/>
      </c>
      <c r="F1337" s="322" t="str">
        <f>IF(SUM(F1334:F1336)=0,"",SUM(F1334:F1336))</f>
        <v/>
      </c>
      <c r="G1337" s="323" t="str">
        <f>IF(SUM(G1334:G1336)=0,"",SUM(G1334:G1336))</f>
        <v/>
      </c>
      <c r="H1337" s="2407" t="str">
        <f>IF(SUM(H1334:I1336)=0,"",SUM(H1334:I1336))</f>
        <v/>
      </c>
      <c r="I1337" s="2408"/>
      <c r="J1337" s="324" t="str">
        <f>IF(SUM(J1334:J1336)=0,"",SUM(J1334:J1336))</f>
        <v/>
      </c>
    </row>
    <row r="1338" spans="1:10" s="54" customFormat="1" ht="16.5" customHeight="1">
      <c r="A1338" s="1066" t="s">
        <v>375</v>
      </c>
      <c r="B1338" s="1067"/>
      <c r="C1338" s="1067"/>
      <c r="D1338" s="1067"/>
      <c r="E1338" s="308" t="s">
        <v>155</v>
      </c>
      <c r="F1338" s="297" t="s">
        <v>155</v>
      </c>
      <c r="G1338" s="302" t="s">
        <v>155</v>
      </c>
      <c r="H1338" s="2409"/>
      <c r="I1338" s="1333"/>
      <c r="J1338" s="320"/>
    </row>
    <row r="1339" spans="1:10" s="54" customFormat="1" ht="16.5" customHeight="1">
      <c r="A1339" s="968" t="s">
        <v>376</v>
      </c>
      <c r="B1339" s="969"/>
      <c r="C1339" s="969"/>
      <c r="D1339" s="969"/>
      <c r="E1339" s="309" t="s">
        <v>155</v>
      </c>
      <c r="F1339" s="298" t="s">
        <v>155</v>
      </c>
      <c r="G1339" s="303" t="s">
        <v>155</v>
      </c>
      <c r="H1339" s="618"/>
      <c r="I1339" s="1337"/>
      <c r="J1339" s="317"/>
    </row>
    <row r="1340" spans="1:10" s="54" customFormat="1" ht="15.75" customHeight="1">
      <c r="A1340" s="968" t="s">
        <v>377</v>
      </c>
      <c r="B1340" s="969"/>
      <c r="C1340" s="969"/>
      <c r="D1340" s="969"/>
      <c r="E1340" s="309" t="s">
        <v>155</v>
      </c>
      <c r="F1340" s="298" t="s">
        <v>155</v>
      </c>
      <c r="G1340" s="303" t="s">
        <v>155</v>
      </c>
      <c r="H1340" s="618"/>
      <c r="I1340" s="1337"/>
      <c r="J1340" s="317"/>
    </row>
    <row r="1341" spans="1:10" s="54" customFormat="1" ht="15.75" customHeight="1" thickBot="1">
      <c r="A1341" s="1012" t="s">
        <v>301</v>
      </c>
      <c r="B1341" s="1013"/>
      <c r="C1341" s="1013"/>
      <c r="D1341" s="1013"/>
      <c r="E1341" s="310" t="s">
        <v>155</v>
      </c>
      <c r="F1341" s="299" t="s">
        <v>155</v>
      </c>
      <c r="G1341" s="304" t="s">
        <v>155</v>
      </c>
      <c r="H1341" s="2400"/>
      <c r="I1341" s="1339"/>
      <c r="J1341" s="213"/>
    </row>
    <row r="1342" spans="1:10" s="54" customFormat="1" ht="16.5" customHeight="1" thickBot="1">
      <c r="A1342" s="1068" t="s">
        <v>914</v>
      </c>
      <c r="B1342" s="1069"/>
      <c r="C1342" s="1069"/>
      <c r="D1342" s="1069"/>
      <c r="E1342" s="311" t="s">
        <v>155</v>
      </c>
      <c r="F1342" s="300" t="s">
        <v>155</v>
      </c>
      <c r="G1342" s="190" t="s">
        <v>155</v>
      </c>
      <c r="H1342" s="2401" t="str">
        <f>IF(IF(H1337="",0,H1337)-SUM(H1338:I1341)=0,"",IF(H1337="",0,H1337)-SUM(H1338:I1341))</f>
        <v/>
      </c>
      <c r="I1342" s="2402"/>
      <c r="J1342" s="219" t="str">
        <f>IF(IF(J1337="",0,J1337)-SUM(J1338:J1341)=0,"",IF(J1337="",0,J1337)-SUM(J1338:J1341))</f>
        <v/>
      </c>
    </row>
    <row r="1343" spans="1:10" s="54" customFormat="1" ht="16.5" customHeight="1" thickTop="1">
      <c r="A1343" s="84"/>
      <c r="B1343" s="84"/>
      <c r="C1343" s="84"/>
      <c r="D1343" s="84"/>
      <c r="E1343" s="53"/>
      <c r="F1343" s="53"/>
      <c r="G1343" s="53"/>
      <c r="H1343" s="53"/>
      <c r="I1343" s="53"/>
      <c r="J1343" s="53"/>
    </row>
    <row r="1344" spans="1:10" s="54" customFormat="1" ht="16.5" customHeight="1">
      <c r="A1344" s="916" t="s">
        <v>911</v>
      </c>
      <c r="B1344" s="916"/>
      <c r="C1344" s="916"/>
      <c r="D1344" s="916"/>
      <c r="E1344" s="916"/>
      <c r="F1344" s="916"/>
      <c r="G1344" s="916"/>
      <c r="H1344" s="916"/>
      <c r="I1344" s="916"/>
      <c r="J1344" s="916"/>
    </row>
    <row r="1345" spans="1:10" s="54" customFormat="1" ht="16.5" customHeight="1">
      <c r="A1345" s="455"/>
      <c r="B1345" s="455"/>
      <c r="C1345" s="455"/>
      <c r="D1345" s="455"/>
      <c r="E1345" s="455"/>
      <c r="F1345" s="455"/>
      <c r="G1345" s="455"/>
      <c r="H1345" s="455"/>
      <c r="I1345" s="455"/>
      <c r="J1345" s="455"/>
    </row>
    <row r="1346" spans="1:10" s="54" customFormat="1" ht="16.5" customHeight="1">
      <c r="A1346" s="455"/>
      <c r="B1346" s="455"/>
      <c r="C1346" s="455"/>
      <c r="D1346" s="455"/>
      <c r="E1346" s="455"/>
      <c r="F1346" s="455"/>
      <c r="G1346" s="455"/>
      <c r="H1346" s="455"/>
      <c r="I1346" s="455"/>
      <c r="J1346" s="455"/>
    </row>
    <row r="1347" spans="1:10" s="54" customFormat="1" ht="16.5" customHeight="1">
      <c r="A1347" s="455"/>
      <c r="B1347" s="455"/>
      <c r="C1347" s="455"/>
      <c r="D1347" s="455"/>
      <c r="E1347" s="455"/>
      <c r="F1347" s="455"/>
      <c r="G1347" s="455"/>
      <c r="H1347" s="455"/>
      <c r="I1347" s="455"/>
      <c r="J1347" s="455"/>
    </row>
    <row r="1348" spans="1:10" s="54" customFormat="1" ht="16.5" customHeight="1">
      <c r="A1348" s="455"/>
      <c r="B1348" s="455"/>
      <c r="C1348" s="455"/>
      <c r="D1348" s="455"/>
      <c r="E1348" s="455"/>
      <c r="F1348" s="455"/>
      <c r="G1348" s="455"/>
      <c r="H1348" s="455"/>
      <c r="I1348" s="455"/>
      <c r="J1348" s="455"/>
    </row>
    <row r="1349" spans="1:10" s="54" customFormat="1" ht="16.5" customHeight="1">
      <c r="A1349" s="455"/>
      <c r="B1349" s="455"/>
      <c r="C1349" s="455"/>
      <c r="D1349" s="455"/>
      <c r="E1349" s="455"/>
      <c r="F1349" s="455"/>
      <c r="G1349" s="455"/>
      <c r="H1349" s="455"/>
      <c r="I1349" s="455"/>
      <c r="J1349" s="455"/>
    </row>
    <row r="1350" spans="1:10" s="54" customFormat="1" ht="16.5" customHeight="1">
      <c r="A1350" s="455"/>
      <c r="B1350" s="455"/>
      <c r="C1350" s="455"/>
      <c r="D1350" s="455"/>
      <c r="E1350" s="455"/>
      <c r="F1350" s="455"/>
      <c r="G1350" s="455"/>
      <c r="H1350" s="455"/>
      <c r="I1350" s="455"/>
      <c r="J1350" s="455"/>
    </row>
    <row r="1351" spans="1:10" s="54" customFormat="1" ht="16.5" customHeight="1">
      <c r="A1351" s="455"/>
      <c r="B1351" s="455"/>
      <c r="C1351" s="455"/>
      <c r="D1351" s="455"/>
      <c r="E1351" s="455"/>
      <c r="F1351" s="455"/>
      <c r="G1351" s="455"/>
      <c r="H1351" s="455"/>
      <c r="I1351" s="455"/>
      <c r="J1351" s="455"/>
    </row>
    <row r="1352" spans="1:10" s="54" customFormat="1">
      <c r="A1352" s="455"/>
      <c r="B1352" s="455"/>
      <c r="C1352" s="455"/>
      <c r="D1352" s="455"/>
      <c r="E1352" s="455"/>
      <c r="F1352" s="455"/>
      <c r="G1352" s="455"/>
      <c r="H1352" s="455"/>
      <c r="I1352" s="455"/>
      <c r="J1352" s="455"/>
    </row>
    <row r="1353" spans="1:10" s="54" customFormat="1" ht="15">
      <c r="A1353" s="189"/>
      <c r="B1353" s="189"/>
      <c r="C1353" s="189"/>
      <c r="D1353" s="189"/>
      <c r="E1353" s="53"/>
      <c r="F1353" s="53"/>
      <c r="G1353" s="53"/>
      <c r="H1353" s="53"/>
      <c r="I1353" s="53"/>
      <c r="J1353" s="53"/>
    </row>
    <row r="1354" spans="1:10" s="54" customFormat="1" ht="16.5" customHeight="1">
      <c r="A1354" s="189" t="s">
        <v>918</v>
      </c>
      <c r="B1354" s="1063" t="s">
        <v>919</v>
      </c>
      <c r="C1354" s="1063"/>
      <c r="D1354" s="1063"/>
      <c r="E1354" s="1063"/>
      <c r="F1354" s="1063"/>
      <c r="G1354" s="1063"/>
      <c r="H1354" s="1063"/>
      <c r="I1354" s="1063"/>
      <c r="J1354" s="1063"/>
    </row>
    <row r="1355" spans="1:10" s="54" customFormat="1" ht="16.5" customHeight="1">
      <c r="A1355" s="189"/>
      <c r="B1355" s="1063"/>
      <c r="C1355" s="1063"/>
      <c r="D1355" s="1063"/>
      <c r="E1355" s="1063"/>
      <c r="F1355" s="1063"/>
      <c r="G1355" s="1063"/>
      <c r="H1355" s="1063"/>
      <c r="I1355" s="1063"/>
      <c r="J1355" s="1063"/>
    </row>
    <row r="1356" spans="1:10" s="54" customFormat="1" ht="16.5" customHeight="1" thickBot="1">
      <c r="A1356" s="84"/>
      <c r="B1356" s="84"/>
      <c r="C1356" s="84"/>
      <c r="D1356" s="84"/>
      <c r="E1356" s="53"/>
      <c r="F1356" s="53"/>
      <c r="G1356" s="53"/>
      <c r="H1356" s="53"/>
      <c r="I1356" s="53"/>
      <c r="J1356" s="53"/>
    </row>
    <row r="1357" spans="1:10" s="54" customFormat="1" ht="16.5" thickTop="1" thickBot="1">
      <c r="A1357" s="1055" t="s">
        <v>5</v>
      </c>
      <c r="B1357" s="1056"/>
      <c r="C1357" s="1056"/>
      <c r="D1357" s="1056"/>
      <c r="E1357" s="1056" t="s">
        <v>134</v>
      </c>
      <c r="F1357" s="1056"/>
      <c r="G1357" s="1084"/>
      <c r="H1357" s="1080" t="s">
        <v>135</v>
      </c>
      <c r="I1357" s="1081"/>
      <c r="J1357" s="1082"/>
    </row>
    <row r="1358" spans="1:10" s="54" customFormat="1" ht="30" customHeight="1" thickTop="1" thickBot="1">
      <c r="A1358" s="1057" t="s">
        <v>378</v>
      </c>
      <c r="B1358" s="1058"/>
      <c r="C1358" s="1058"/>
      <c r="D1358" s="1058"/>
      <c r="E1358" s="1059" t="str">
        <f>IF(SUM(E1359:G1361)=0,"",SUM(E1359:G1361))</f>
        <v/>
      </c>
      <c r="F1358" s="1059"/>
      <c r="G1358" s="1060"/>
      <c r="H1358" s="1061" t="str">
        <f>IF(SUM(H1359:J1361)=0,"",SUM(H1359:J1361))</f>
        <v/>
      </c>
      <c r="I1358" s="1059"/>
      <c r="J1358" s="1062"/>
    </row>
    <row r="1359" spans="1:10" s="54" customFormat="1" ht="16.5" customHeight="1">
      <c r="A1359" s="1128"/>
      <c r="B1359" s="1129"/>
      <c r="C1359" s="1129"/>
      <c r="D1359" s="1129"/>
      <c r="E1359" s="1102"/>
      <c r="F1359" s="1102"/>
      <c r="G1359" s="1113"/>
      <c r="H1359" s="1101"/>
      <c r="I1359" s="1102"/>
      <c r="J1359" s="1103"/>
    </row>
    <row r="1360" spans="1:10" s="54" customFormat="1" ht="16.5" customHeight="1">
      <c r="A1360" s="2403"/>
      <c r="B1360" s="2404"/>
      <c r="C1360" s="2404"/>
      <c r="D1360" s="2404"/>
      <c r="E1360" s="1526"/>
      <c r="F1360" s="1526"/>
      <c r="G1360" s="1527"/>
      <c r="H1360" s="1528"/>
      <c r="I1360" s="1526"/>
      <c r="J1360" s="1529"/>
    </row>
    <row r="1361" spans="1:10" s="54" customFormat="1" ht="15" thickBot="1">
      <c r="A1361" s="2410"/>
      <c r="B1361" s="2411"/>
      <c r="C1361" s="2411"/>
      <c r="D1361" s="2411"/>
      <c r="E1361" s="1518"/>
      <c r="F1361" s="1518"/>
      <c r="G1361" s="1519"/>
      <c r="H1361" s="1520"/>
      <c r="I1361" s="1518"/>
      <c r="J1361" s="1521"/>
    </row>
    <row r="1362" spans="1:10" s="54" customFormat="1" ht="30" customHeight="1" thickBot="1">
      <c r="A1362" s="1104" t="s">
        <v>379</v>
      </c>
      <c r="B1362" s="1105"/>
      <c r="C1362" s="1105"/>
      <c r="D1362" s="1105"/>
      <c r="E1362" s="1106" t="str">
        <f>IF(SUM(E1363:G1365)=0,"",SUM(E1363:G1365))</f>
        <v/>
      </c>
      <c r="F1362" s="1106"/>
      <c r="G1362" s="1107"/>
      <c r="H1362" s="1108" t="str">
        <f>IF(SUM(H1363:J1365)=0,"",SUM(H1363:J1365))</f>
        <v/>
      </c>
      <c r="I1362" s="1106"/>
      <c r="J1362" s="1109"/>
    </row>
    <row r="1363" spans="1:10" s="54" customFormat="1" ht="16.5" customHeight="1">
      <c r="A1363" s="1128"/>
      <c r="B1363" s="1129"/>
      <c r="C1363" s="1129"/>
      <c r="D1363" s="1129"/>
      <c r="E1363" s="1102"/>
      <c r="F1363" s="1102"/>
      <c r="G1363" s="1113"/>
      <c r="H1363" s="1101"/>
      <c r="I1363" s="1102"/>
      <c r="J1363" s="1103"/>
    </row>
    <row r="1364" spans="1:10" s="54" customFormat="1" ht="16.5" customHeight="1">
      <c r="A1364" s="1089"/>
      <c r="B1364" s="1090"/>
      <c r="C1364" s="1090"/>
      <c r="D1364" s="1090"/>
      <c r="E1364" s="1091"/>
      <c r="F1364" s="1091"/>
      <c r="G1364" s="1092"/>
      <c r="H1364" s="1093"/>
      <c r="I1364" s="1091"/>
      <c r="J1364" s="1094"/>
    </row>
    <row r="1365" spans="1:10" s="54" customFormat="1" ht="16.5" customHeight="1" thickBot="1">
      <c r="A1365" s="2410"/>
      <c r="B1365" s="2411"/>
      <c r="C1365" s="2411"/>
      <c r="D1365" s="2411"/>
      <c r="E1365" s="1124"/>
      <c r="F1365" s="1124"/>
      <c r="G1365" s="1125"/>
      <c r="H1365" s="1126"/>
      <c r="I1365" s="1124"/>
      <c r="J1365" s="1127"/>
    </row>
    <row r="1366" spans="1:10" s="54" customFormat="1" ht="30" customHeight="1" thickBot="1">
      <c r="A1366" s="1104" t="s">
        <v>380</v>
      </c>
      <c r="B1366" s="1105"/>
      <c r="C1366" s="1105"/>
      <c r="D1366" s="1105"/>
      <c r="E1366" s="1118" t="str">
        <f>IF(IF(E1369="",0,E1369)+E1367=0,"",IF(E1369="",0,E1369)+E1367)</f>
        <v/>
      </c>
      <c r="F1366" s="1118"/>
      <c r="G1366" s="1119"/>
      <c r="H1366" s="1120" t="str">
        <f>IF(IF(H1369="",0,H1369)+H1367=0,"",IF(H1369="",0,H1369)+H1367)</f>
        <v/>
      </c>
      <c r="I1366" s="1118"/>
      <c r="J1366" s="1121"/>
    </row>
    <row r="1367" spans="1:10" s="54" customFormat="1" ht="32.25" customHeight="1" thickBot="1">
      <c r="A1367" s="1122" t="s">
        <v>381</v>
      </c>
      <c r="B1367" s="1123"/>
      <c r="C1367" s="1123"/>
      <c r="D1367" s="1123"/>
      <c r="E1367" s="1124"/>
      <c r="F1367" s="1124"/>
      <c r="G1367" s="1125"/>
      <c r="H1367" s="1126"/>
      <c r="I1367" s="1124"/>
      <c r="J1367" s="1127"/>
    </row>
    <row r="1368" spans="1:10" s="54" customFormat="1" ht="30" customHeight="1">
      <c r="A1368" s="1110" t="s">
        <v>921</v>
      </c>
      <c r="B1368" s="1111"/>
      <c r="C1368" s="1111"/>
      <c r="D1368" s="1112"/>
      <c r="E1368" s="1102"/>
      <c r="F1368" s="1102"/>
      <c r="G1368" s="1113"/>
      <c r="H1368" s="1101"/>
      <c r="I1368" s="1102"/>
      <c r="J1368" s="1103"/>
    </row>
    <row r="1369" spans="1:10" s="54" customFormat="1" ht="30" customHeight="1">
      <c r="A1369" s="660" t="s">
        <v>382</v>
      </c>
      <c r="B1369" s="661"/>
      <c r="C1369" s="661"/>
      <c r="D1369" s="661"/>
      <c r="E1369" s="1114" t="str">
        <f>IF(SUM(E1370:G1372)=0,"",SUM(E1370:G1372))</f>
        <v/>
      </c>
      <c r="F1369" s="1114"/>
      <c r="G1369" s="1115"/>
      <c r="H1369" s="1116" t="str">
        <f>IF(SUM(H1370:J1372)=0,"",SUM(H1370:J1372))</f>
        <v/>
      </c>
      <c r="I1369" s="1114"/>
      <c r="J1369" s="1117"/>
    </row>
    <row r="1370" spans="1:10" s="54" customFormat="1" ht="16.5" customHeight="1">
      <c r="A1370" s="2403"/>
      <c r="B1370" s="2404"/>
      <c r="C1370" s="2404"/>
      <c r="D1370" s="2404"/>
      <c r="E1370" s="1091"/>
      <c r="F1370" s="1091"/>
      <c r="G1370" s="1092"/>
      <c r="H1370" s="1093"/>
      <c r="I1370" s="1091"/>
      <c r="J1370" s="1094"/>
    </row>
    <row r="1371" spans="1:10" s="54" customFormat="1" ht="16.5" customHeight="1">
      <c r="A1371" s="2403"/>
      <c r="B1371" s="2404"/>
      <c r="C1371" s="2404"/>
      <c r="D1371" s="2404"/>
      <c r="E1371" s="1091"/>
      <c r="F1371" s="1091"/>
      <c r="G1371" s="1092"/>
      <c r="H1371" s="1093"/>
      <c r="I1371" s="1091"/>
      <c r="J1371" s="1094"/>
    </row>
    <row r="1372" spans="1:10" s="54" customFormat="1" ht="16.5" customHeight="1" thickBot="1">
      <c r="A1372" s="2410"/>
      <c r="B1372" s="2411"/>
      <c r="C1372" s="2411"/>
      <c r="D1372" s="2411"/>
      <c r="E1372" s="1124"/>
      <c r="F1372" s="1124"/>
      <c r="G1372" s="1125"/>
      <c r="H1372" s="1126"/>
      <c r="I1372" s="1124"/>
      <c r="J1372" s="1127"/>
    </row>
    <row r="1373" spans="1:10" s="54" customFormat="1" ht="30" customHeight="1" thickBot="1">
      <c r="A1373" s="1104" t="s">
        <v>920</v>
      </c>
      <c r="B1373" s="1105"/>
      <c r="C1373" s="1105"/>
      <c r="D1373" s="1105"/>
      <c r="E1373" s="1106" t="str">
        <f>IF(SUM(E1374:G1376)=0,"",SUM(E1374:G1376))</f>
        <v/>
      </c>
      <c r="F1373" s="1106"/>
      <c r="G1373" s="1107"/>
      <c r="H1373" s="1108" t="str">
        <f>IF(SUM(H1374:J1376)=0,"",SUM(H1374:J1376))</f>
        <v/>
      </c>
      <c r="I1373" s="1106"/>
      <c r="J1373" s="1109"/>
    </row>
    <row r="1374" spans="1:10" s="54" customFormat="1" ht="16.5" customHeight="1">
      <c r="A1374" s="1128"/>
      <c r="B1374" s="1129"/>
      <c r="C1374" s="1129"/>
      <c r="D1374" s="1129"/>
      <c r="E1374" s="1102"/>
      <c r="F1374" s="1102"/>
      <c r="G1374" s="1113"/>
      <c r="H1374" s="1101"/>
      <c r="I1374" s="1102"/>
      <c r="J1374" s="1103"/>
    </row>
    <row r="1375" spans="1:10" s="54" customFormat="1" ht="16.5" customHeight="1">
      <c r="A1375" s="1089"/>
      <c r="B1375" s="1090"/>
      <c r="C1375" s="1090"/>
      <c r="D1375" s="1090"/>
      <c r="E1375" s="1091"/>
      <c r="F1375" s="1091"/>
      <c r="G1375" s="1092"/>
      <c r="H1375" s="1093"/>
      <c r="I1375" s="1091"/>
      <c r="J1375" s="1094"/>
    </row>
    <row r="1376" spans="1:10" s="54" customFormat="1" ht="16.5" customHeight="1" thickBot="1">
      <c r="A1376" s="1095"/>
      <c r="B1376" s="1096"/>
      <c r="C1376" s="1096"/>
      <c r="D1376" s="1096"/>
      <c r="E1376" s="1097"/>
      <c r="F1376" s="1097"/>
      <c r="G1376" s="1098"/>
      <c r="H1376" s="1099"/>
      <c r="I1376" s="1097"/>
      <c r="J1376" s="1100"/>
    </row>
    <row r="1377" spans="1:10" s="54" customFormat="1" ht="15.75" customHeight="1" thickTop="1">
      <c r="A1377" s="49"/>
      <c r="B1377" s="49"/>
      <c r="C1377" s="49"/>
      <c r="D1377" s="49"/>
      <c r="E1377" s="53"/>
      <c r="F1377" s="53"/>
      <c r="G1377" s="53"/>
      <c r="H1377" s="53"/>
      <c r="I1377" s="53"/>
      <c r="J1377" s="53"/>
    </row>
    <row r="1378" spans="1:10" s="54" customFormat="1" ht="32.25" customHeight="1">
      <c r="A1378" s="454" t="s">
        <v>922</v>
      </c>
      <c r="B1378" s="454"/>
      <c r="C1378" s="454"/>
      <c r="D1378" s="454"/>
      <c r="E1378" s="454"/>
      <c r="F1378" s="454"/>
      <c r="G1378" s="454"/>
      <c r="H1378" s="454"/>
      <c r="I1378" s="454"/>
      <c r="J1378" s="454"/>
    </row>
    <row r="1379" spans="1:10" s="54" customFormat="1" ht="15.75" customHeight="1">
      <c r="A1379" s="455"/>
      <c r="B1379" s="455"/>
      <c r="C1379" s="455"/>
      <c r="D1379" s="455"/>
      <c r="E1379" s="455"/>
      <c r="F1379" s="455"/>
      <c r="G1379" s="455"/>
      <c r="H1379" s="455"/>
      <c r="I1379" s="455"/>
      <c r="J1379" s="455"/>
    </row>
    <row r="1380" spans="1:10" s="54" customFormat="1" ht="15.75" customHeight="1">
      <c r="A1380" s="455"/>
      <c r="B1380" s="455"/>
      <c r="C1380" s="455"/>
      <c r="D1380" s="455"/>
      <c r="E1380" s="455"/>
      <c r="F1380" s="455"/>
      <c r="G1380" s="455"/>
      <c r="H1380" s="455"/>
      <c r="I1380" s="455"/>
      <c r="J1380" s="455"/>
    </row>
    <row r="1381" spans="1:10" s="54" customFormat="1" ht="15.75" customHeight="1">
      <c r="A1381" s="455"/>
      <c r="B1381" s="455"/>
      <c r="C1381" s="455"/>
      <c r="D1381" s="455"/>
      <c r="E1381" s="455"/>
      <c r="F1381" s="455"/>
      <c r="G1381" s="455"/>
      <c r="H1381" s="455"/>
      <c r="I1381" s="455"/>
      <c r="J1381" s="455"/>
    </row>
    <row r="1382" spans="1:10" s="54" customFormat="1" ht="15.75" customHeight="1">
      <c r="A1382" s="455"/>
      <c r="B1382" s="455"/>
      <c r="C1382" s="455"/>
      <c r="D1382" s="455"/>
      <c r="E1382" s="455"/>
      <c r="F1382" s="455"/>
      <c r="G1382" s="455"/>
      <c r="H1382" s="455"/>
      <c r="I1382" s="455"/>
      <c r="J1382" s="455"/>
    </row>
    <row r="1383" spans="1:10" s="54" customFormat="1" ht="16.5" customHeight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15.75" customHeight="1">
      <c r="A1384" s="189" t="s">
        <v>924</v>
      </c>
      <c r="B1384" s="916" t="s">
        <v>923</v>
      </c>
      <c r="C1384" s="916"/>
      <c r="D1384" s="916"/>
      <c r="E1384" s="916"/>
      <c r="F1384" s="916"/>
      <c r="G1384" s="916"/>
      <c r="H1384" s="916"/>
      <c r="I1384" s="916"/>
      <c r="J1384" s="916"/>
    </row>
    <row r="1385" spans="1:10" s="54" customFormat="1" ht="15.75" customHeight="1" thickBot="1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</row>
    <row r="1386" spans="1:10" s="54" customFormat="1" ht="15.75" customHeight="1" thickTop="1" thickBot="1">
      <c r="A1386" s="1055" t="s">
        <v>291</v>
      </c>
      <c r="B1386" s="1056"/>
      <c r="C1386" s="1056"/>
      <c r="D1386" s="1084"/>
      <c r="E1386" s="1081" t="s">
        <v>6</v>
      </c>
      <c r="F1386" s="1081"/>
      <c r="G1386" s="1083"/>
      <c r="H1386" s="1080" t="s">
        <v>7</v>
      </c>
      <c r="I1386" s="1081"/>
      <c r="J1386" s="1082"/>
    </row>
    <row r="1387" spans="1:10" s="54" customFormat="1" ht="15.75" customHeight="1" thickTop="1">
      <c r="A1387" s="509" t="s">
        <v>383</v>
      </c>
      <c r="B1387" s="510"/>
      <c r="C1387" s="510"/>
      <c r="D1387" s="510"/>
      <c r="E1387" s="1085">
        <v>320516</v>
      </c>
      <c r="F1387" s="1085"/>
      <c r="G1387" s="1086"/>
      <c r="H1387" s="1087">
        <v>495811</v>
      </c>
      <c r="I1387" s="1085"/>
      <c r="J1387" s="1088"/>
    </row>
    <row r="1388" spans="1:10" s="54" customFormat="1" ht="15.75" customHeight="1">
      <c r="A1388" s="918" t="s">
        <v>384</v>
      </c>
      <c r="B1388" s="919">
        <v>13147</v>
      </c>
      <c r="C1388" s="919"/>
      <c r="D1388" s="919"/>
      <c r="E1388" s="1076">
        <v>22774</v>
      </c>
      <c r="F1388" s="1076"/>
      <c r="G1388" s="1077"/>
      <c r="H1388" s="1078">
        <v>292</v>
      </c>
      <c r="I1388" s="1076"/>
      <c r="J1388" s="1079"/>
    </row>
    <row r="1389" spans="1:10" s="54" customFormat="1" ht="15.75" customHeight="1">
      <c r="A1389" s="918" t="s">
        <v>385</v>
      </c>
      <c r="B1389" s="919"/>
      <c r="C1389" s="919"/>
      <c r="D1389" s="919"/>
      <c r="E1389" s="1076">
        <v>18997</v>
      </c>
      <c r="F1389" s="1076"/>
      <c r="G1389" s="1077"/>
      <c r="H1389" s="1078">
        <v>5451</v>
      </c>
      <c r="I1389" s="1076"/>
      <c r="J1389" s="1079"/>
    </row>
    <row r="1390" spans="1:10" s="54" customFormat="1" ht="15.75" customHeight="1">
      <c r="A1390" s="918" t="s">
        <v>386</v>
      </c>
      <c r="B1390" s="919"/>
      <c r="C1390" s="919"/>
      <c r="D1390" s="919"/>
      <c r="E1390" s="1076"/>
      <c r="F1390" s="1076"/>
      <c r="G1390" s="1077"/>
      <c r="H1390" s="1078"/>
      <c r="I1390" s="1076"/>
      <c r="J1390" s="1079"/>
    </row>
    <row r="1391" spans="1:10" s="54" customFormat="1" ht="15.75" customHeight="1">
      <c r="A1391" s="918" t="s">
        <v>387</v>
      </c>
      <c r="B1391" s="919"/>
      <c r="C1391" s="919"/>
      <c r="D1391" s="919"/>
      <c r="E1391" s="1076"/>
      <c r="F1391" s="1076"/>
      <c r="G1391" s="1077"/>
      <c r="H1391" s="1078"/>
      <c r="I1391" s="1076"/>
      <c r="J1391" s="1079"/>
    </row>
    <row r="1392" spans="1:10" s="54" customFormat="1" ht="15.75" customHeight="1" thickBot="1">
      <c r="A1392" s="511" t="s">
        <v>388</v>
      </c>
      <c r="B1392" s="512"/>
      <c r="C1392" s="512"/>
      <c r="D1392" s="512"/>
      <c r="E1392" s="1160">
        <v>77774</v>
      </c>
      <c r="F1392" s="1160"/>
      <c r="G1392" s="1161"/>
      <c r="H1392" s="1162">
        <v>10365</v>
      </c>
      <c r="I1392" s="1160"/>
      <c r="J1392" s="1163"/>
    </row>
    <row r="1393" spans="1:10" s="54" customFormat="1" ht="15.75" customHeight="1" thickBot="1">
      <c r="A1393" s="1164" t="s">
        <v>389</v>
      </c>
      <c r="B1393" s="1165">
        <v>13147</v>
      </c>
      <c r="C1393" s="1165"/>
      <c r="D1393" s="1166"/>
      <c r="E1393" s="1167">
        <f>IF(SUM(E1387:G1392)=0,"",SUM(E1387:G1392))</f>
        <v>440061</v>
      </c>
      <c r="F1393" s="1167"/>
      <c r="G1393" s="1168"/>
      <c r="H1393" s="1169">
        <f>IF(SUM(H1387:J1392)=0,"",SUM(H1387:J1392))</f>
        <v>511919</v>
      </c>
      <c r="I1393" s="1167"/>
      <c r="J1393" s="1170"/>
    </row>
    <row r="1394" spans="1:10" s="54" customFormat="1" ht="15.75" customHeight="1" thickTop="1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</row>
    <row r="1395" spans="1:10" s="54" customFormat="1" ht="15.75" customHeight="1">
      <c r="A1395" s="46" t="s">
        <v>390</v>
      </c>
      <c r="B1395" s="937" t="s">
        <v>391</v>
      </c>
      <c r="C1395" s="937"/>
      <c r="D1395" s="937"/>
      <c r="E1395" s="937"/>
      <c r="F1395" s="937"/>
      <c r="G1395" s="937"/>
      <c r="H1395" s="937"/>
      <c r="I1395" s="937"/>
      <c r="J1395" s="937"/>
    </row>
    <row r="1396" spans="1:10" s="54" customFormat="1" ht="16.5" customHeight="1" thickBot="1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</row>
    <row r="1397" spans="1:10" s="54" customFormat="1" ht="30.75" customHeight="1" thickTop="1" thickBot="1">
      <c r="A1397" s="814" t="s">
        <v>5</v>
      </c>
      <c r="B1397" s="815"/>
      <c r="C1397" s="815"/>
      <c r="D1397" s="815"/>
      <c r="E1397" s="815" t="s">
        <v>6</v>
      </c>
      <c r="F1397" s="815"/>
      <c r="G1397" s="848"/>
      <c r="H1397" s="2419" t="s">
        <v>7</v>
      </c>
      <c r="I1397" s="815"/>
      <c r="J1397" s="2420"/>
    </row>
    <row r="1398" spans="1:10" s="54" customFormat="1" ht="30" customHeight="1" thickTop="1" thickBot="1">
      <c r="A1398" s="1153" t="s">
        <v>392</v>
      </c>
      <c r="B1398" s="1154"/>
      <c r="C1398" s="1154"/>
      <c r="D1398" s="1154"/>
      <c r="E1398" s="1155">
        <f>IF(IF(E1399="",0,E1399)+IF(E1405="",0,E1405)+IF(E1410="",0,E1410)+IF(E1415="",0,E1415)+IF(E1420="",0,E1420)+IF(E1425="",0,E1425)=0,"",IF(E1399="",0,E1399)+IF(E1405="",0,E1405)+IF(E1410="",0,E1410)+IF(E1415="",0,E1415)+IF(E1420="",0,E1420)+IF(E1425="",0,E1425))</f>
        <v>366734</v>
      </c>
      <c r="F1398" s="1155"/>
      <c r="G1398" s="1156"/>
      <c r="H1398" s="1157">
        <f>IF(IF(H1399="",0,H1399)+IF(H1405="",0,H1405)+IF(H1410="",0,H1410)+IF(H1415="",0,H1415)+IF(H1420="",0,H1420)+IF(H1425="",0,H1425)=0,"",IF(H1399="",0,H1399)+IF(H1405="",0,H1405)+IF(H1410="",0,H1410)+IF(H1415="",0,H1415)+IF(H1420="",0,H1420)+IF(H1425="",0,H1425))</f>
        <v>329104</v>
      </c>
      <c r="I1398" s="1155"/>
      <c r="J1398" s="1158"/>
    </row>
    <row r="1399" spans="1:10" s="54" customFormat="1" ht="30" customHeight="1">
      <c r="A1399" s="2412" t="s">
        <v>925</v>
      </c>
      <c r="B1399" s="2413"/>
      <c r="C1399" s="2413"/>
      <c r="D1399" s="2413"/>
      <c r="E1399" s="2414" t="str">
        <f>IF(SUM(E1400:G1404)=0,"",SUM(E1400:G1404))</f>
        <v/>
      </c>
      <c r="F1399" s="2414"/>
      <c r="G1399" s="2415"/>
      <c r="H1399" s="2416" t="str">
        <f>IF(SUM(H1400:J1404)=0,"",SUM(H1400:J1404))</f>
        <v/>
      </c>
      <c r="I1399" s="2417"/>
      <c r="J1399" s="2418"/>
    </row>
    <row r="1400" spans="1:10" s="54" customFormat="1" ht="16.5" customHeight="1">
      <c r="A1400" s="870" t="s">
        <v>393</v>
      </c>
      <c r="B1400" s="871"/>
      <c r="C1400" s="871"/>
      <c r="D1400" s="871"/>
      <c r="E1400" s="952"/>
      <c r="F1400" s="952"/>
      <c r="G1400" s="953"/>
      <c r="H1400" s="954"/>
      <c r="I1400" s="952"/>
      <c r="J1400" s="955"/>
    </row>
    <row r="1401" spans="1:10" s="54" customFormat="1" ht="16.5" customHeight="1">
      <c r="A1401" s="870" t="s">
        <v>394</v>
      </c>
      <c r="B1401" s="871"/>
      <c r="C1401" s="871"/>
      <c r="D1401" s="871"/>
      <c r="E1401" s="952"/>
      <c r="F1401" s="952"/>
      <c r="G1401" s="953"/>
      <c r="H1401" s="954"/>
      <c r="I1401" s="952"/>
      <c r="J1401" s="955"/>
    </row>
    <row r="1402" spans="1:10" s="54" customFormat="1" ht="16.5" customHeight="1">
      <c r="A1402" s="870" t="s">
        <v>395</v>
      </c>
      <c r="B1402" s="871"/>
      <c r="C1402" s="871"/>
      <c r="D1402" s="871"/>
      <c r="E1402" s="952"/>
      <c r="F1402" s="952"/>
      <c r="G1402" s="953"/>
      <c r="H1402" s="954"/>
      <c r="I1402" s="952"/>
      <c r="J1402" s="955"/>
    </row>
    <row r="1403" spans="1:10" s="54" customFormat="1" ht="16.5" customHeight="1">
      <c r="A1403" s="870" t="s">
        <v>396</v>
      </c>
      <c r="B1403" s="871"/>
      <c r="C1403" s="871"/>
      <c r="D1403" s="871"/>
      <c r="E1403" s="952"/>
      <c r="F1403" s="952"/>
      <c r="G1403" s="953"/>
      <c r="H1403" s="954"/>
      <c r="I1403" s="952"/>
      <c r="J1403" s="955"/>
    </row>
    <row r="1404" spans="1:10" s="54" customFormat="1" ht="16.5" customHeight="1" thickBot="1">
      <c r="A1404" s="996" t="s">
        <v>397</v>
      </c>
      <c r="B1404" s="997"/>
      <c r="C1404" s="997"/>
      <c r="D1404" s="997"/>
      <c r="E1404" s="998"/>
      <c r="F1404" s="998"/>
      <c r="G1404" s="999"/>
      <c r="H1404" s="1000"/>
      <c r="I1404" s="998"/>
      <c r="J1404" s="1001"/>
    </row>
    <row r="1405" spans="1:10" s="54" customFormat="1" ht="30" customHeight="1" thickBot="1">
      <c r="A1405" s="982" t="s">
        <v>398</v>
      </c>
      <c r="B1405" s="983">
        <v>7642</v>
      </c>
      <c r="C1405" s="983"/>
      <c r="D1405" s="983"/>
      <c r="E1405" s="972">
        <f>IF(SUM(E1406:G1409)=0,"",SUM(E1406:G1409))</f>
        <v>65402</v>
      </c>
      <c r="F1405" s="972"/>
      <c r="G1405" s="973"/>
      <c r="H1405" s="974">
        <f>IF(SUM(H1406:J1409)=0,"",SUM(H1406:J1409))</f>
        <v>68134</v>
      </c>
      <c r="I1405" s="972"/>
      <c r="J1405" s="975"/>
    </row>
    <row r="1406" spans="1:10" s="54" customFormat="1" ht="16.5" customHeight="1">
      <c r="A1406" s="1002" t="s">
        <v>1013</v>
      </c>
      <c r="B1406" s="1003"/>
      <c r="C1406" s="1003"/>
      <c r="D1406" s="1003"/>
      <c r="E1406" s="1004">
        <v>57334</v>
      </c>
      <c r="F1406" s="1004"/>
      <c r="G1406" s="1005"/>
      <c r="H1406" s="1006">
        <v>62812</v>
      </c>
      <c r="I1406" s="1004"/>
      <c r="J1406" s="1007"/>
    </row>
    <row r="1407" spans="1:10" s="54" customFormat="1" ht="16.5" customHeight="1">
      <c r="A1407" s="950" t="s">
        <v>1018</v>
      </c>
      <c r="B1407" s="951"/>
      <c r="C1407" s="951"/>
      <c r="D1407" s="951"/>
      <c r="E1407" s="952">
        <v>8068</v>
      </c>
      <c r="F1407" s="952"/>
      <c r="G1407" s="953"/>
      <c r="H1407" s="954">
        <v>5322</v>
      </c>
      <c r="I1407" s="952"/>
      <c r="J1407" s="955"/>
    </row>
    <row r="1408" spans="1:10" s="54" customFormat="1" ht="16.5" customHeight="1">
      <c r="A1408" s="950"/>
      <c r="B1408" s="951"/>
      <c r="C1408" s="951"/>
      <c r="D1408" s="951"/>
      <c r="E1408" s="952"/>
      <c r="F1408" s="952"/>
      <c r="G1408" s="953"/>
      <c r="H1408" s="954"/>
      <c r="I1408" s="952"/>
      <c r="J1408" s="955"/>
    </row>
    <row r="1409" spans="1:10" s="54" customFormat="1" ht="16.5" customHeight="1" thickBot="1">
      <c r="A1409" s="994"/>
      <c r="B1409" s="995"/>
      <c r="C1409" s="995"/>
      <c r="D1409" s="995"/>
      <c r="E1409" s="984"/>
      <c r="F1409" s="984"/>
      <c r="G1409" s="985"/>
      <c r="H1409" s="986"/>
      <c r="I1409" s="984"/>
      <c r="J1409" s="987"/>
    </row>
    <row r="1410" spans="1:10" s="54" customFormat="1" ht="30" customHeight="1" thickBot="1">
      <c r="A1410" s="970" t="s">
        <v>399</v>
      </c>
      <c r="B1410" s="971">
        <v>2742</v>
      </c>
      <c r="C1410" s="971"/>
      <c r="D1410" s="971"/>
      <c r="E1410" s="972">
        <f>IF(SUM(E1411:G1414)=0,"",SUM(E1411:G1414))</f>
        <v>301332</v>
      </c>
      <c r="F1410" s="972"/>
      <c r="G1410" s="973"/>
      <c r="H1410" s="974">
        <f>IF(SUM(H1411:J1414)=0,"",SUM(H1411:J1414))</f>
        <v>260970</v>
      </c>
      <c r="I1410" s="972"/>
      <c r="J1410" s="975"/>
    </row>
    <row r="1411" spans="1:10" s="54" customFormat="1" ht="16.5" customHeight="1">
      <c r="A1411" s="988" t="s">
        <v>1019</v>
      </c>
      <c r="B1411" s="989"/>
      <c r="C1411" s="989"/>
      <c r="D1411" s="989"/>
      <c r="E1411" s="990">
        <v>15303</v>
      </c>
      <c r="F1411" s="990"/>
      <c r="G1411" s="991"/>
      <c r="H1411" s="992">
        <v>11959</v>
      </c>
      <c r="I1411" s="990"/>
      <c r="J1411" s="993"/>
    </row>
    <row r="1412" spans="1:10" s="54" customFormat="1" ht="16.5" customHeight="1">
      <c r="A1412" s="950" t="s">
        <v>1020</v>
      </c>
      <c r="B1412" s="951"/>
      <c r="C1412" s="951"/>
      <c r="D1412" s="951"/>
      <c r="E1412" s="952">
        <v>265606</v>
      </c>
      <c r="F1412" s="952"/>
      <c r="G1412" s="953"/>
      <c r="H1412" s="954">
        <v>226647</v>
      </c>
      <c r="I1412" s="952"/>
      <c r="J1412" s="955"/>
    </row>
    <row r="1413" spans="1:10" s="54" customFormat="1" ht="16.5" customHeight="1">
      <c r="A1413" s="950" t="s">
        <v>1021</v>
      </c>
      <c r="B1413" s="951"/>
      <c r="C1413" s="951"/>
      <c r="D1413" s="951"/>
      <c r="E1413" s="952">
        <v>20423</v>
      </c>
      <c r="F1413" s="952"/>
      <c r="G1413" s="953"/>
      <c r="H1413" s="954">
        <v>22364</v>
      </c>
      <c r="I1413" s="952"/>
      <c r="J1413" s="955"/>
    </row>
    <row r="1414" spans="1:10" s="54" customFormat="1" ht="16.5" customHeight="1" thickBot="1">
      <c r="A1414" s="994"/>
      <c r="B1414" s="995"/>
      <c r="C1414" s="995"/>
      <c r="D1414" s="995"/>
      <c r="E1414" s="984"/>
      <c r="F1414" s="984"/>
      <c r="G1414" s="985"/>
      <c r="H1414" s="986"/>
      <c r="I1414" s="984"/>
      <c r="J1414" s="987"/>
    </row>
    <row r="1415" spans="1:10" s="54" customFormat="1" ht="30" customHeight="1" thickBot="1">
      <c r="A1415" s="970" t="s">
        <v>400</v>
      </c>
      <c r="B1415" s="971">
        <v>129</v>
      </c>
      <c r="C1415" s="971"/>
      <c r="D1415" s="971"/>
      <c r="E1415" s="972" t="str">
        <f>IF(SUM(E1416+E1418+E1419)=0,"",SUM(E1416+E1418+E1419))</f>
        <v/>
      </c>
      <c r="F1415" s="972"/>
      <c r="G1415" s="973"/>
      <c r="H1415" s="974" t="str">
        <f>IF(SUM(H1416+H1418+H1419)=0,"",SUM(H1416+H1418+H1419))</f>
        <v/>
      </c>
      <c r="I1415" s="972"/>
      <c r="J1415" s="975"/>
    </row>
    <row r="1416" spans="1:10" s="54" customFormat="1" ht="30" customHeight="1">
      <c r="A1416" s="976" t="s">
        <v>401</v>
      </c>
      <c r="B1416" s="977"/>
      <c r="C1416" s="977"/>
      <c r="D1416" s="977"/>
      <c r="E1416" s="978"/>
      <c r="F1416" s="978"/>
      <c r="G1416" s="979"/>
      <c r="H1416" s="980"/>
      <c r="I1416" s="978"/>
      <c r="J1416" s="981"/>
    </row>
    <row r="1417" spans="1:10" s="54" customFormat="1" ht="30" customHeight="1">
      <c r="A1417" s="870" t="s">
        <v>402</v>
      </c>
      <c r="B1417" s="871"/>
      <c r="C1417" s="871"/>
      <c r="D1417" s="871"/>
      <c r="E1417" s="952"/>
      <c r="F1417" s="952"/>
      <c r="G1417" s="953"/>
      <c r="H1417" s="954"/>
      <c r="I1417" s="952"/>
      <c r="J1417" s="955"/>
    </row>
    <row r="1418" spans="1:10" s="54" customFormat="1" ht="16.5" customHeight="1">
      <c r="A1418" s="950"/>
      <c r="B1418" s="951"/>
      <c r="C1418" s="951"/>
      <c r="D1418" s="951"/>
      <c r="E1418" s="952"/>
      <c r="F1418" s="952"/>
      <c r="G1418" s="953"/>
      <c r="H1418" s="954"/>
      <c r="I1418" s="952"/>
      <c r="J1418" s="955"/>
    </row>
    <row r="1419" spans="1:10" s="54" customFormat="1" ht="16.5" customHeight="1" thickBot="1">
      <c r="A1419" s="994"/>
      <c r="B1419" s="995"/>
      <c r="C1419" s="995"/>
      <c r="D1419" s="995"/>
      <c r="E1419" s="984"/>
      <c r="F1419" s="984"/>
      <c r="G1419" s="985"/>
      <c r="H1419" s="986"/>
      <c r="I1419" s="984"/>
      <c r="J1419" s="987"/>
    </row>
    <row r="1420" spans="1:10" s="54" customFormat="1" ht="30" customHeight="1" thickBot="1">
      <c r="A1420" s="982" t="s">
        <v>403</v>
      </c>
      <c r="B1420" s="983">
        <v>129</v>
      </c>
      <c r="C1420" s="983"/>
      <c r="D1420" s="983"/>
      <c r="E1420" s="972" t="str">
        <f>IF(SUM(E1421:G1424)=0,"",SUM(E1421:G1424))</f>
        <v/>
      </c>
      <c r="F1420" s="972"/>
      <c r="G1420" s="973"/>
      <c r="H1420" s="974" t="str">
        <f>IF(SUM(H1421:J1424)=0,"",SUM(H1421:J1424))</f>
        <v/>
      </c>
      <c r="I1420" s="972"/>
      <c r="J1420" s="975"/>
    </row>
    <row r="1421" spans="1:10" s="54" customFormat="1" ht="16.5" customHeight="1">
      <c r="A1421" s="988"/>
      <c r="B1421" s="989"/>
      <c r="C1421" s="989"/>
      <c r="D1421" s="989"/>
      <c r="E1421" s="990"/>
      <c r="F1421" s="990"/>
      <c r="G1421" s="991"/>
      <c r="H1421" s="992"/>
      <c r="I1421" s="990"/>
      <c r="J1421" s="993"/>
    </row>
    <row r="1422" spans="1:10" s="54" customFormat="1" ht="16.5" customHeight="1">
      <c r="A1422" s="950"/>
      <c r="B1422" s="951"/>
      <c r="C1422" s="951"/>
      <c r="D1422" s="951"/>
      <c r="E1422" s="952"/>
      <c r="F1422" s="952"/>
      <c r="G1422" s="953"/>
      <c r="H1422" s="954"/>
      <c r="I1422" s="952"/>
      <c r="J1422" s="955"/>
    </row>
    <row r="1423" spans="1:10" s="54" customFormat="1" ht="16.5" customHeight="1">
      <c r="A1423" s="950"/>
      <c r="B1423" s="951"/>
      <c r="C1423" s="951"/>
      <c r="D1423" s="951"/>
      <c r="E1423" s="952"/>
      <c r="F1423" s="952"/>
      <c r="G1423" s="953"/>
      <c r="H1423" s="954"/>
      <c r="I1423" s="952"/>
      <c r="J1423" s="955"/>
    </row>
    <row r="1424" spans="1:10" s="54" customFormat="1" ht="16.5" customHeight="1" thickBot="1">
      <c r="A1424" s="994"/>
      <c r="B1424" s="995"/>
      <c r="C1424" s="995"/>
      <c r="D1424" s="995"/>
      <c r="E1424" s="984"/>
      <c r="F1424" s="984"/>
      <c r="G1424" s="985"/>
      <c r="H1424" s="986"/>
      <c r="I1424" s="984"/>
      <c r="J1424" s="987"/>
    </row>
    <row r="1425" spans="1:10" s="54" customFormat="1" ht="30" customHeight="1" thickBot="1">
      <c r="A1425" s="970" t="s">
        <v>404</v>
      </c>
      <c r="B1425" s="971"/>
      <c r="C1425" s="971"/>
      <c r="D1425" s="971"/>
      <c r="E1425" s="972" t="str">
        <f>IF(SUM(E1426:G1429)=0,"",SUM(E1426:G1429))</f>
        <v/>
      </c>
      <c r="F1425" s="972"/>
      <c r="G1425" s="973"/>
      <c r="H1425" s="974" t="str">
        <f>IF(SUM(H1426:J1429)=0,"",SUM(H1426:J1429))</f>
        <v/>
      </c>
      <c r="I1425" s="972"/>
      <c r="J1425" s="975"/>
    </row>
    <row r="1426" spans="1:10" s="54" customFormat="1" ht="16.5" customHeight="1">
      <c r="A1426" s="988"/>
      <c r="B1426" s="989"/>
      <c r="C1426" s="989"/>
      <c r="D1426" s="989"/>
      <c r="E1426" s="990"/>
      <c r="F1426" s="990"/>
      <c r="G1426" s="991"/>
      <c r="H1426" s="992"/>
      <c r="I1426" s="990"/>
      <c r="J1426" s="993"/>
    </row>
    <row r="1427" spans="1:10" s="54" customFormat="1" ht="16.5" customHeight="1">
      <c r="A1427" s="950"/>
      <c r="B1427" s="951"/>
      <c r="C1427" s="951"/>
      <c r="D1427" s="951"/>
      <c r="E1427" s="952"/>
      <c r="F1427" s="952"/>
      <c r="G1427" s="953"/>
      <c r="H1427" s="954"/>
      <c r="I1427" s="952"/>
      <c r="J1427" s="955"/>
    </row>
    <row r="1428" spans="1:10" s="54" customFormat="1" ht="16.5" customHeight="1">
      <c r="A1428" s="950"/>
      <c r="B1428" s="951"/>
      <c r="C1428" s="951"/>
      <c r="D1428" s="951"/>
      <c r="E1428" s="952"/>
      <c r="F1428" s="952"/>
      <c r="G1428" s="953"/>
      <c r="H1428" s="954"/>
      <c r="I1428" s="952"/>
      <c r="J1428" s="955"/>
    </row>
    <row r="1429" spans="1:10" s="54" customFormat="1" ht="16.5" customHeight="1" thickBot="1">
      <c r="A1429" s="1187"/>
      <c r="B1429" s="1188"/>
      <c r="C1429" s="1188"/>
      <c r="D1429" s="1188"/>
      <c r="E1429" s="946"/>
      <c r="F1429" s="946"/>
      <c r="G1429" s="947"/>
      <c r="H1429" s="948"/>
      <c r="I1429" s="946"/>
      <c r="J1429" s="949"/>
    </row>
    <row r="1430" spans="1:10" s="54" customFormat="1" ht="16.5" customHeight="1" thickTop="1">
      <c r="A1430" s="41"/>
      <c r="B1430" s="41"/>
      <c r="C1430" s="41"/>
      <c r="D1430" s="41"/>
      <c r="E1430" s="56"/>
      <c r="F1430" s="56"/>
      <c r="G1430" s="56"/>
      <c r="H1430" s="56"/>
      <c r="I1430" s="56"/>
      <c r="J1430" s="56"/>
    </row>
    <row r="1431" spans="1:10" s="54" customFormat="1" ht="16.5" customHeight="1">
      <c r="A1431" s="41"/>
      <c r="B1431" s="41"/>
      <c r="C1431" s="41"/>
      <c r="D1431" s="41"/>
      <c r="E1431" s="56"/>
      <c r="F1431" s="56"/>
      <c r="G1431" s="56"/>
      <c r="H1431" s="56"/>
      <c r="I1431" s="56"/>
      <c r="J1431" s="56"/>
    </row>
    <row r="1432" spans="1:10" s="54" customFormat="1" ht="16.5" customHeight="1">
      <c r="A1432" s="203"/>
      <c r="B1432" s="203"/>
      <c r="C1432" s="203"/>
      <c r="D1432" s="203"/>
      <c r="E1432" s="56"/>
      <c r="F1432" s="56"/>
      <c r="G1432" s="56"/>
      <c r="H1432" s="56"/>
      <c r="I1432" s="56"/>
      <c r="J1432" s="56"/>
    </row>
    <row r="1433" spans="1:10" s="54" customFormat="1" ht="16.5" customHeight="1">
      <c r="A1433" s="203"/>
      <c r="B1433" s="203"/>
      <c r="C1433" s="203"/>
      <c r="D1433" s="203"/>
      <c r="E1433" s="56"/>
      <c r="F1433" s="56"/>
      <c r="G1433" s="56"/>
      <c r="H1433" s="56"/>
      <c r="I1433" s="56"/>
      <c r="J1433" s="56"/>
    </row>
    <row r="1434" spans="1:10" s="54" customFormat="1" ht="16.5" customHeight="1">
      <c r="A1434" s="46" t="s">
        <v>405</v>
      </c>
      <c r="B1434" s="937" t="s">
        <v>406</v>
      </c>
      <c r="C1434" s="937"/>
      <c r="D1434" s="937"/>
      <c r="E1434" s="937"/>
      <c r="F1434" s="937"/>
      <c r="G1434" s="937"/>
      <c r="H1434" s="937"/>
      <c r="I1434" s="937"/>
      <c r="J1434" s="937"/>
    </row>
    <row r="1435" spans="1:10" s="54" customFormat="1" ht="16.5" customHeight="1">
      <c r="A1435" s="41"/>
      <c r="B1435" s="41"/>
      <c r="C1435" s="41"/>
      <c r="D1435" s="41"/>
      <c r="E1435" s="56"/>
      <c r="F1435" s="56"/>
      <c r="G1435" s="56"/>
      <c r="H1435" s="56"/>
      <c r="I1435" s="56"/>
      <c r="J1435" s="56"/>
    </row>
    <row r="1436" spans="1:10" s="54" customFormat="1" ht="16.5" customHeight="1">
      <c r="A1436" s="189" t="s">
        <v>927</v>
      </c>
      <c r="B1436" s="916" t="s">
        <v>926</v>
      </c>
      <c r="C1436" s="916"/>
      <c r="D1436" s="916"/>
      <c r="E1436" s="916"/>
      <c r="F1436" s="916"/>
      <c r="G1436" s="916"/>
      <c r="H1436" s="916"/>
      <c r="I1436" s="916"/>
      <c r="J1436" s="916"/>
    </row>
    <row r="1437" spans="1:10" s="54" customFormat="1" ht="16.5" customHeight="1" thickBot="1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</row>
    <row r="1438" spans="1:10" s="54" customFormat="1" ht="34.5" customHeight="1" thickTop="1" thickBot="1">
      <c r="A1438" s="606" t="s">
        <v>291</v>
      </c>
      <c r="B1438" s="607"/>
      <c r="C1438" s="607"/>
      <c r="D1438" s="607"/>
      <c r="E1438" s="607"/>
      <c r="F1438" s="607"/>
      <c r="G1438" s="607" t="s">
        <v>134</v>
      </c>
      <c r="H1438" s="757"/>
      <c r="I1438" s="756" t="s">
        <v>135</v>
      </c>
      <c r="J1438" s="758"/>
    </row>
    <row r="1439" spans="1:10" s="54" customFormat="1" ht="30" customHeight="1" thickTop="1">
      <c r="A1439" s="960" t="s">
        <v>407</v>
      </c>
      <c r="B1439" s="961"/>
      <c r="C1439" s="961"/>
      <c r="D1439" s="961"/>
      <c r="E1439" s="961"/>
      <c r="F1439" s="961"/>
      <c r="G1439" s="956"/>
      <c r="H1439" s="957"/>
      <c r="I1439" s="958"/>
      <c r="J1439" s="959"/>
    </row>
    <row r="1440" spans="1:10" s="54" customFormat="1" ht="30" customHeight="1">
      <c r="A1440" s="667" t="s">
        <v>408</v>
      </c>
      <c r="B1440" s="668"/>
      <c r="C1440" s="668"/>
      <c r="D1440" s="668"/>
      <c r="E1440" s="668"/>
      <c r="F1440" s="668"/>
      <c r="G1440" s="925"/>
      <c r="H1440" s="926"/>
      <c r="I1440" s="927"/>
      <c r="J1440" s="928"/>
    </row>
    <row r="1441" spans="1:10" s="54" customFormat="1" ht="73.5" customHeight="1">
      <c r="A1441" s="667" t="s">
        <v>409</v>
      </c>
      <c r="B1441" s="668"/>
      <c r="C1441" s="668"/>
      <c r="D1441" s="668"/>
      <c r="E1441" s="668"/>
      <c r="F1441" s="668"/>
      <c r="G1441" s="925"/>
      <c r="H1441" s="926"/>
      <c r="I1441" s="927"/>
      <c r="J1441" s="928"/>
    </row>
    <row r="1442" spans="1:10" s="54" customFormat="1" ht="60" customHeight="1">
      <c r="A1442" s="667" t="s">
        <v>928</v>
      </c>
      <c r="B1442" s="668"/>
      <c r="C1442" s="668"/>
      <c r="D1442" s="668"/>
      <c r="E1442" s="668"/>
      <c r="F1442" s="668"/>
      <c r="G1442" s="925"/>
      <c r="H1442" s="926"/>
      <c r="I1442" s="927"/>
      <c r="J1442" s="928"/>
    </row>
    <row r="1443" spans="1:10" s="54" customFormat="1" ht="60" customHeight="1">
      <c r="A1443" s="667" t="s">
        <v>410</v>
      </c>
      <c r="B1443" s="668"/>
      <c r="C1443" s="668"/>
      <c r="D1443" s="668"/>
      <c r="E1443" s="668"/>
      <c r="F1443" s="668"/>
      <c r="G1443" s="925"/>
      <c r="H1443" s="926"/>
      <c r="I1443" s="927"/>
      <c r="J1443" s="928"/>
    </row>
    <row r="1444" spans="1:10" s="54" customFormat="1" ht="45" customHeight="1" thickBot="1">
      <c r="A1444" s="672" t="s">
        <v>411</v>
      </c>
      <c r="B1444" s="673"/>
      <c r="C1444" s="673"/>
      <c r="D1444" s="673"/>
      <c r="E1444" s="673"/>
      <c r="F1444" s="673"/>
      <c r="G1444" s="929"/>
      <c r="H1444" s="930"/>
      <c r="I1444" s="931"/>
      <c r="J1444" s="932"/>
    </row>
    <row r="1445" spans="1:10" s="54" customFormat="1" ht="16.5" customHeight="1" thickTop="1">
      <c r="A1445" s="41"/>
      <c r="B1445" s="41"/>
      <c r="C1445" s="41"/>
      <c r="D1445" s="41"/>
      <c r="E1445" s="56"/>
      <c r="F1445" s="56"/>
      <c r="G1445" s="56"/>
      <c r="H1445" s="56"/>
      <c r="I1445" s="56"/>
      <c r="J1445" s="56"/>
    </row>
    <row r="1446" spans="1:10" s="54" customFormat="1" ht="16.5" customHeight="1">
      <c r="A1446" s="41"/>
      <c r="B1446" s="41"/>
      <c r="C1446" s="41"/>
      <c r="D1446" s="41"/>
      <c r="E1446" s="56"/>
      <c r="F1446" s="56"/>
      <c r="G1446" s="56"/>
      <c r="H1446" s="56"/>
      <c r="I1446" s="56"/>
      <c r="J1446" s="56"/>
    </row>
    <row r="1447" spans="1:10" s="54" customFormat="1" ht="16.5" customHeight="1">
      <c r="A1447" s="189" t="s">
        <v>929</v>
      </c>
      <c r="B1447" s="916" t="s">
        <v>406</v>
      </c>
      <c r="C1447" s="916"/>
      <c r="D1447" s="916"/>
      <c r="E1447" s="916"/>
      <c r="F1447" s="916"/>
      <c r="G1447" s="916"/>
      <c r="H1447" s="916"/>
      <c r="I1447" s="916"/>
      <c r="J1447" s="916"/>
    </row>
    <row r="1448" spans="1:10" s="54" customFormat="1" ht="16.5" customHeight="1" thickBot="1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</row>
    <row r="1449" spans="1:10" s="54" customFormat="1" ht="18.75" customHeight="1" thickTop="1">
      <c r="A1449" s="465" t="s">
        <v>291</v>
      </c>
      <c r="B1449" s="936"/>
      <c r="C1449" s="936"/>
      <c r="D1449" s="936"/>
      <c r="E1449" s="933" t="s">
        <v>134</v>
      </c>
      <c r="F1449" s="934"/>
      <c r="G1449" s="934"/>
      <c r="H1449" s="933" t="s">
        <v>135</v>
      </c>
      <c r="I1449" s="934"/>
      <c r="J1449" s="935"/>
    </row>
    <row r="1450" spans="1:10" s="54" customFormat="1" ht="33" customHeight="1">
      <c r="A1450" s="466"/>
      <c r="B1450" s="747"/>
      <c r="C1450" s="747"/>
      <c r="D1450" s="747"/>
      <c r="E1450" s="192" t="s">
        <v>412</v>
      </c>
      <c r="F1450" s="202" t="s">
        <v>413</v>
      </c>
      <c r="G1450" s="202" t="s">
        <v>414</v>
      </c>
      <c r="H1450" s="192" t="s">
        <v>412</v>
      </c>
      <c r="I1450" s="202" t="s">
        <v>413</v>
      </c>
      <c r="J1450" s="325" t="s">
        <v>414</v>
      </c>
    </row>
    <row r="1451" spans="1:10" s="54" customFormat="1" ht="14.25" customHeight="1" thickBot="1">
      <c r="A1451" s="939" t="s">
        <v>112</v>
      </c>
      <c r="B1451" s="940"/>
      <c r="C1451" s="940"/>
      <c r="D1451" s="940"/>
      <c r="E1451" s="195" t="s">
        <v>113</v>
      </c>
      <c r="F1451" s="187" t="s">
        <v>114</v>
      </c>
      <c r="G1451" s="187" t="s">
        <v>115</v>
      </c>
      <c r="H1451" s="195" t="s">
        <v>116</v>
      </c>
      <c r="I1451" s="187" t="s">
        <v>117</v>
      </c>
      <c r="J1451" s="74" t="s">
        <v>118</v>
      </c>
    </row>
    <row r="1452" spans="1:10" s="54" customFormat="1" ht="16.5" customHeight="1" thickTop="1">
      <c r="A1452" s="941" t="s">
        <v>423</v>
      </c>
      <c r="B1452" s="942"/>
      <c r="C1452" s="942"/>
      <c r="D1452" s="942"/>
      <c r="E1452" s="205"/>
      <c r="F1452" s="338" t="s">
        <v>155</v>
      </c>
      <c r="G1452" s="338" t="s">
        <v>155</v>
      </c>
      <c r="H1452" s="205"/>
      <c r="I1452" s="339" t="s">
        <v>155</v>
      </c>
      <c r="J1452" s="340" t="s">
        <v>155</v>
      </c>
    </row>
    <row r="1453" spans="1:10" s="54" customFormat="1" ht="16.5" customHeight="1">
      <c r="A1453" s="918" t="s">
        <v>415</v>
      </c>
      <c r="B1453" s="919"/>
      <c r="C1453" s="919"/>
      <c r="D1453" s="919"/>
      <c r="E1453" s="337" t="s">
        <v>155</v>
      </c>
      <c r="F1453" s="316"/>
      <c r="G1453" s="235">
        <v>22</v>
      </c>
      <c r="H1453" s="337" t="s">
        <v>155</v>
      </c>
      <c r="I1453" s="316"/>
      <c r="J1453" s="289">
        <v>23</v>
      </c>
    </row>
    <row r="1454" spans="1:10" s="54" customFormat="1" ht="16.5" customHeight="1">
      <c r="A1454" s="918" t="s">
        <v>416</v>
      </c>
      <c r="B1454" s="919">
        <v>39</v>
      </c>
      <c r="C1454" s="919">
        <v>9</v>
      </c>
      <c r="D1454" s="919">
        <v>23</v>
      </c>
      <c r="E1454" s="332"/>
      <c r="F1454" s="316"/>
      <c r="G1454" s="235">
        <v>22</v>
      </c>
      <c r="H1454" s="332"/>
      <c r="I1454" s="316"/>
      <c r="J1454" s="289">
        <v>23</v>
      </c>
    </row>
    <row r="1455" spans="1:10" s="54" customFormat="1" ht="16.5" customHeight="1">
      <c r="A1455" s="918" t="s">
        <v>417</v>
      </c>
      <c r="B1455" s="919"/>
      <c r="C1455" s="919"/>
      <c r="D1455" s="919"/>
      <c r="E1455" s="332"/>
      <c r="F1455" s="316"/>
      <c r="G1455" s="235">
        <v>22</v>
      </c>
      <c r="H1455" s="332"/>
      <c r="I1455" s="316"/>
      <c r="J1455" s="289">
        <v>23</v>
      </c>
    </row>
    <row r="1456" spans="1:10" s="54" customFormat="1" ht="16.5" customHeight="1">
      <c r="A1456" s="968" t="s">
        <v>930</v>
      </c>
      <c r="B1456" s="969"/>
      <c r="C1456" s="969"/>
      <c r="D1456" s="969"/>
      <c r="E1456" s="332"/>
      <c r="F1456" s="316"/>
      <c r="G1456" s="235">
        <v>22</v>
      </c>
      <c r="H1456" s="332"/>
      <c r="I1456" s="316"/>
      <c r="J1456" s="289">
        <v>23</v>
      </c>
    </row>
    <row r="1457" spans="1:10" s="54" customFormat="1" ht="16.5" customHeight="1">
      <c r="A1457" s="918" t="s">
        <v>418</v>
      </c>
      <c r="B1457" s="919"/>
      <c r="C1457" s="919"/>
      <c r="D1457" s="919"/>
      <c r="E1457" s="332"/>
      <c r="F1457" s="316"/>
      <c r="G1457" s="235">
        <v>22</v>
      </c>
      <c r="H1457" s="332"/>
      <c r="I1457" s="316"/>
      <c r="J1457" s="289">
        <v>23</v>
      </c>
    </row>
    <row r="1458" spans="1:10" s="54" customFormat="1" ht="16.5" customHeight="1">
      <c r="A1458" s="918" t="s">
        <v>419</v>
      </c>
      <c r="B1458" s="919"/>
      <c r="C1458" s="919"/>
      <c r="D1458" s="919"/>
      <c r="E1458" s="332"/>
      <c r="F1458" s="316"/>
      <c r="G1458" s="235">
        <v>22</v>
      </c>
      <c r="H1458" s="332"/>
      <c r="I1458" s="316"/>
      <c r="J1458" s="289">
        <v>23</v>
      </c>
    </row>
    <row r="1459" spans="1:10" s="54" customFormat="1" ht="16.5" customHeight="1" thickBot="1">
      <c r="A1459" s="511" t="s">
        <v>301</v>
      </c>
      <c r="B1459" s="512"/>
      <c r="C1459" s="512"/>
      <c r="D1459" s="512"/>
      <c r="E1459" s="206"/>
      <c r="F1459" s="209"/>
      <c r="G1459" s="236">
        <v>22</v>
      </c>
      <c r="H1459" s="206"/>
      <c r="I1459" s="209"/>
      <c r="J1459" s="290">
        <v>23</v>
      </c>
    </row>
    <row r="1460" spans="1:10" s="54" customFormat="1" ht="16.5" customHeight="1" thickBot="1">
      <c r="A1460" s="855" t="s">
        <v>111</v>
      </c>
      <c r="B1460" s="856">
        <v>2595</v>
      </c>
      <c r="C1460" s="856">
        <v>597</v>
      </c>
      <c r="D1460" s="856">
        <v>23</v>
      </c>
      <c r="E1460" s="333" t="str">
        <f>IF(E1452+SUM(E1454:E1459)=0,"",E1452+SUM(E1454:E1459))</f>
        <v/>
      </c>
      <c r="F1460" s="334" t="str">
        <f>IF(SUM(F1453:F1459)=0,"",SUM(F1453:F1459))</f>
        <v/>
      </c>
      <c r="G1460" s="328">
        <v>22</v>
      </c>
      <c r="H1460" s="333" t="str">
        <f>IF(H1452+SUM(H1454:H1459)=0,"",H1452+SUM(H1454:H1459))</f>
        <v/>
      </c>
      <c r="I1460" s="334" t="str">
        <f>IF(SUM(I1453:I1459)=0,"",SUM(I1453:I1459))</f>
        <v/>
      </c>
      <c r="J1460" s="291">
        <v>23</v>
      </c>
    </row>
    <row r="1461" spans="1:10" s="54" customFormat="1" ht="16.5" customHeight="1">
      <c r="A1461" s="920" t="s">
        <v>420</v>
      </c>
      <c r="B1461" s="921"/>
      <c r="C1461" s="921"/>
      <c r="D1461" s="921">
        <v>23</v>
      </c>
      <c r="E1461" s="341" t="s">
        <v>155</v>
      </c>
      <c r="F1461" s="331"/>
      <c r="G1461" s="234">
        <v>22</v>
      </c>
      <c r="H1461" s="341" t="s">
        <v>155</v>
      </c>
      <c r="I1461" s="336"/>
      <c r="J1461" s="292">
        <v>23</v>
      </c>
    </row>
    <row r="1462" spans="1:10" s="54" customFormat="1" ht="16.5" customHeight="1" thickBot="1">
      <c r="A1462" s="855" t="s">
        <v>421</v>
      </c>
      <c r="B1462" s="856" t="s">
        <v>155</v>
      </c>
      <c r="C1462" s="856"/>
      <c r="D1462" s="856"/>
      <c r="E1462" s="342" t="s">
        <v>155</v>
      </c>
      <c r="F1462" s="171"/>
      <c r="G1462" s="329">
        <v>22</v>
      </c>
      <c r="H1462" s="342" t="s">
        <v>155</v>
      </c>
      <c r="I1462" s="319"/>
      <c r="J1462" s="326">
        <v>23</v>
      </c>
    </row>
    <row r="1463" spans="1:10" s="54" customFormat="1" ht="16.5" customHeight="1" thickBot="1">
      <c r="A1463" s="966" t="s">
        <v>422</v>
      </c>
      <c r="B1463" s="967" t="s">
        <v>155</v>
      </c>
      <c r="C1463" s="967">
        <v>798</v>
      </c>
      <c r="D1463" s="967">
        <v>23</v>
      </c>
      <c r="E1463" s="343" t="s">
        <v>155</v>
      </c>
      <c r="F1463" s="344" t="str">
        <f>IF(F1461+F1462=0,"",F1461+F1462)</f>
        <v/>
      </c>
      <c r="G1463" s="330">
        <v>22</v>
      </c>
      <c r="H1463" s="343" t="s">
        <v>155</v>
      </c>
      <c r="I1463" s="345" t="str">
        <f>IF(I1461+I1462=0,"",I1461+I1462)</f>
        <v/>
      </c>
      <c r="J1463" s="327">
        <v>23</v>
      </c>
    </row>
    <row r="1464" spans="1:10" s="54" customFormat="1" ht="16.5" customHeight="1" thickTop="1">
      <c r="A1464" s="41"/>
      <c r="B1464" s="41"/>
      <c r="C1464" s="41"/>
      <c r="D1464" s="41"/>
      <c r="E1464" s="56"/>
      <c r="F1464" s="56"/>
      <c r="G1464" s="56"/>
      <c r="H1464" s="56"/>
      <c r="I1464" s="56"/>
      <c r="J1464" s="56"/>
    </row>
    <row r="1465" spans="1:10" s="54" customFormat="1" ht="16.5" customHeight="1">
      <c r="A1465" s="41"/>
      <c r="B1465" s="41"/>
      <c r="C1465" s="41"/>
      <c r="D1465" s="41"/>
      <c r="E1465" s="56"/>
      <c r="F1465" s="56"/>
      <c r="G1465" s="56"/>
      <c r="H1465" s="56"/>
      <c r="I1465" s="56"/>
      <c r="J1465" s="56"/>
    </row>
    <row r="1466" spans="1:10" s="54" customFormat="1" ht="16.5" customHeight="1">
      <c r="A1466" s="203"/>
      <c r="B1466" s="203"/>
      <c r="C1466" s="203"/>
      <c r="D1466" s="203"/>
      <c r="E1466" s="56"/>
      <c r="F1466" s="56"/>
      <c r="G1466" s="56"/>
      <c r="H1466" s="56"/>
      <c r="I1466" s="56"/>
      <c r="J1466" s="56"/>
    </row>
    <row r="1467" spans="1:10" s="54" customFormat="1" ht="16.5" customHeight="1">
      <c r="A1467" s="46" t="s">
        <v>424</v>
      </c>
      <c r="B1467" s="937" t="s">
        <v>425</v>
      </c>
      <c r="C1467" s="937"/>
      <c r="D1467" s="937"/>
      <c r="E1467" s="937"/>
      <c r="F1467" s="937"/>
      <c r="G1467" s="937"/>
      <c r="H1467" s="937"/>
      <c r="I1467" s="937"/>
      <c r="J1467" s="937"/>
    </row>
    <row r="1468" spans="1:10" s="54" customFormat="1" ht="16.5" customHeight="1" thickBot="1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</row>
    <row r="1469" spans="1:10" s="54" customFormat="1" ht="16.5" customHeight="1" thickTop="1" thickBot="1">
      <c r="A1469" s="963" t="s">
        <v>5</v>
      </c>
      <c r="B1469" s="964"/>
      <c r="C1469" s="964"/>
      <c r="D1469" s="965"/>
      <c r="E1469" s="944" t="s">
        <v>134</v>
      </c>
      <c r="F1469" s="944"/>
      <c r="G1469" s="962"/>
      <c r="H1469" s="943" t="s">
        <v>135</v>
      </c>
      <c r="I1469" s="944"/>
      <c r="J1469" s="945"/>
    </row>
    <row r="1470" spans="1:10" s="54" customFormat="1" ht="16.5" customHeight="1" thickTop="1">
      <c r="A1470" s="910" t="s">
        <v>426</v>
      </c>
      <c r="B1470" s="911"/>
      <c r="C1470" s="911"/>
      <c r="D1470" s="923"/>
      <c r="E1470" s="912"/>
      <c r="F1470" s="912"/>
      <c r="G1470" s="924"/>
      <c r="H1470" s="914"/>
      <c r="I1470" s="912"/>
      <c r="J1470" s="915"/>
    </row>
    <row r="1471" spans="1:10" s="54" customFormat="1" ht="16.5" customHeight="1">
      <c r="A1471" s="870" t="s">
        <v>427</v>
      </c>
      <c r="B1471" s="871"/>
      <c r="C1471" s="871"/>
      <c r="D1471" s="895"/>
      <c r="E1471" s="866"/>
      <c r="F1471" s="866"/>
      <c r="G1471" s="922"/>
      <c r="H1471" s="868"/>
      <c r="I1471" s="866"/>
      <c r="J1471" s="869"/>
    </row>
    <row r="1472" spans="1:10" s="54" customFormat="1" ht="16.5" customHeight="1">
      <c r="A1472" s="870" t="s">
        <v>428</v>
      </c>
      <c r="B1472" s="871"/>
      <c r="C1472" s="871"/>
      <c r="D1472" s="895"/>
      <c r="E1472" s="866"/>
      <c r="F1472" s="866"/>
      <c r="G1472" s="922"/>
      <c r="H1472" s="868"/>
      <c r="I1472" s="866"/>
      <c r="J1472" s="869"/>
    </row>
    <row r="1473" spans="1:10" s="54" customFormat="1" ht="16.5" customHeight="1">
      <c r="A1473" s="870" t="s">
        <v>429</v>
      </c>
      <c r="B1473" s="871"/>
      <c r="C1473" s="871"/>
      <c r="D1473" s="895"/>
      <c r="E1473" s="866"/>
      <c r="F1473" s="866"/>
      <c r="G1473" s="922"/>
      <c r="H1473" s="868"/>
      <c r="I1473" s="866"/>
      <c r="J1473" s="869"/>
    </row>
    <row r="1474" spans="1:10" s="54" customFormat="1" ht="16.5" customHeight="1">
      <c r="A1474" s="870" t="s">
        <v>430</v>
      </c>
      <c r="B1474" s="871"/>
      <c r="C1474" s="871"/>
      <c r="D1474" s="895"/>
      <c r="E1474" s="866"/>
      <c r="F1474" s="866"/>
      <c r="G1474" s="922"/>
      <c r="H1474" s="868"/>
      <c r="I1474" s="866"/>
      <c r="J1474" s="869"/>
    </row>
    <row r="1475" spans="1:10" s="54" customFormat="1" ht="16.5" customHeight="1">
      <c r="A1475" s="870" t="s">
        <v>431</v>
      </c>
      <c r="B1475" s="871"/>
      <c r="C1475" s="871"/>
      <c r="D1475" s="895"/>
      <c r="E1475" s="866"/>
      <c r="F1475" s="866"/>
      <c r="G1475" s="922"/>
      <c r="H1475" s="868"/>
      <c r="I1475" s="866"/>
      <c r="J1475" s="869"/>
    </row>
    <row r="1476" spans="1:10" s="54" customFormat="1" ht="16.5" customHeight="1">
      <c r="A1476" s="870" t="s">
        <v>432</v>
      </c>
      <c r="B1476" s="871"/>
      <c r="C1476" s="871"/>
      <c r="D1476" s="895"/>
      <c r="E1476" s="866"/>
      <c r="F1476" s="866"/>
      <c r="G1476" s="922"/>
      <c r="H1476" s="868"/>
      <c r="I1476" s="866"/>
      <c r="J1476" s="869"/>
    </row>
    <row r="1477" spans="1:10" s="54" customFormat="1" ht="16.5" customHeight="1">
      <c r="A1477" s="870" t="s">
        <v>433</v>
      </c>
      <c r="B1477" s="871"/>
      <c r="C1477" s="871"/>
      <c r="D1477" s="895"/>
      <c r="E1477" s="866"/>
      <c r="F1477" s="866"/>
      <c r="G1477" s="922"/>
      <c r="H1477" s="868"/>
      <c r="I1477" s="866"/>
      <c r="J1477" s="869"/>
    </row>
    <row r="1478" spans="1:10" s="54" customFormat="1" ht="16.5" customHeight="1" thickBot="1">
      <c r="A1478" s="872" t="s">
        <v>434</v>
      </c>
      <c r="B1478" s="873"/>
      <c r="C1478" s="873"/>
      <c r="D1478" s="900"/>
      <c r="E1478" s="874"/>
      <c r="F1478" s="874"/>
      <c r="G1478" s="938"/>
      <c r="H1478" s="876"/>
      <c r="I1478" s="874"/>
      <c r="J1478" s="877"/>
    </row>
    <row r="1479" spans="1:10" s="54" customFormat="1" ht="16.5" customHeight="1" thickTop="1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</row>
    <row r="1480" spans="1:10" s="54" customFormat="1" ht="16.5" customHeight="1">
      <c r="A1480" s="916" t="s">
        <v>931</v>
      </c>
      <c r="B1480" s="916"/>
      <c r="C1480" s="916"/>
      <c r="D1480" s="916"/>
      <c r="E1480" s="916"/>
      <c r="F1480" s="916"/>
      <c r="G1480" s="916"/>
      <c r="H1480" s="916"/>
      <c r="I1480" s="916"/>
      <c r="J1480" s="916"/>
    </row>
    <row r="1481" spans="1:10" s="54" customFormat="1" ht="16.5" customHeight="1">
      <c r="A1481" s="455"/>
      <c r="B1481" s="455"/>
      <c r="C1481" s="455"/>
      <c r="D1481" s="455"/>
      <c r="E1481" s="455"/>
      <c r="F1481" s="455"/>
      <c r="G1481" s="455"/>
      <c r="H1481" s="455"/>
      <c r="I1481" s="455"/>
      <c r="J1481" s="455"/>
    </row>
    <row r="1482" spans="1:10" s="54" customFormat="1" ht="16.5" customHeight="1">
      <c r="A1482" s="455"/>
      <c r="B1482" s="455"/>
      <c r="C1482" s="455"/>
      <c r="D1482" s="455"/>
      <c r="E1482" s="455"/>
      <c r="F1482" s="455"/>
      <c r="G1482" s="455"/>
      <c r="H1482" s="455"/>
      <c r="I1482" s="455"/>
      <c r="J1482" s="455"/>
    </row>
    <row r="1483" spans="1:10" s="54" customFormat="1" ht="16.5" customHeight="1">
      <c r="A1483" s="455"/>
      <c r="B1483" s="455"/>
      <c r="C1483" s="455"/>
      <c r="D1483" s="455"/>
      <c r="E1483" s="455"/>
      <c r="F1483" s="455"/>
      <c r="G1483" s="455"/>
      <c r="H1483" s="455"/>
      <c r="I1483" s="455"/>
      <c r="J1483" s="455"/>
    </row>
    <row r="1484" spans="1:10" s="54" customFormat="1" ht="16.5" customHeight="1">
      <c r="A1484" s="455"/>
      <c r="B1484" s="455"/>
      <c r="C1484" s="455"/>
      <c r="D1484" s="455"/>
      <c r="E1484" s="455"/>
      <c r="F1484" s="455"/>
      <c r="G1484" s="455"/>
      <c r="H1484" s="455"/>
      <c r="I1484" s="455"/>
      <c r="J1484" s="455"/>
    </row>
    <row r="1485" spans="1:10" s="54" customFormat="1" ht="16.5" customHeight="1">
      <c r="A1485" s="455"/>
      <c r="B1485" s="455"/>
      <c r="C1485" s="455"/>
      <c r="D1485" s="455"/>
      <c r="E1485" s="455"/>
      <c r="F1485" s="455"/>
      <c r="G1485" s="455"/>
      <c r="H1485" s="455"/>
      <c r="I1485" s="455"/>
      <c r="J1485" s="455"/>
    </row>
    <row r="1486" spans="1:10" s="54" customFormat="1" ht="16.5" customHeight="1">
      <c r="A1486" s="455"/>
      <c r="B1486" s="455"/>
      <c r="C1486" s="455"/>
      <c r="D1486" s="455"/>
      <c r="E1486" s="455"/>
      <c r="F1486" s="455"/>
      <c r="G1486" s="455"/>
      <c r="H1486" s="455"/>
      <c r="I1486" s="455"/>
      <c r="J1486" s="455"/>
    </row>
    <row r="1487" spans="1:10" s="54" customFormat="1" ht="16.5" customHeight="1">
      <c r="A1487" s="455"/>
      <c r="B1487" s="455"/>
      <c r="C1487" s="455"/>
      <c r="D1487" s="455"/>
      <c r="E1487" s="455"/>
      <c r="F1487" s="455"/>
      <c r="G1487" s="455"/>
      <c r="H1487" s="455"/>
      <c r="I1487" s="455"/>
      <c r="J1487" s="455"/>
    </row>
    <row r="1488" spans="1:10" s="54" customFormat="1">
      <c r="A1488" s="455"/>
      <c r="B1488" s="455"/>
      <c r="C1488" s="455"/>
      <c r="D1488" s="455"/>
      <c r="E1488" s="455"/>
      <c r="F1488" s="455"/>
      <c r="G1488" s="455"/>
      <c r="H1488" s="455"/>
      <c r="I1488" s="455"/>
      <c r="J1488" s="455"/>
    </row>
    <row r="1489" spans="1:10" s="54" customFormat="1" ht="16.5" customHeight="1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</row>
    <row r="1490" spans="1:10" s="54" customFormat="1" ht="16.5" customHeight="1">
      <c r="A1490" s="46" t="s">
        <v>435</v>
      </c>
      <c r="B1490" s="937" t="s">
        <v>436</v>
      </c>
      <c r="C1490" s="937"/>
      <c r="D1490" s="937"/>
      <c r="E1490" s="937"/>
      <c r="F1490" s="937"/>
      <c r="G1490" s="937"/>
      <c r="H1490" s="937"/>
      <c r="I1490" s="937"/>
      <c r="J1490" s="937"/>
    </row>
    <row r="1491" spans="1:10" s="54" customFormat="1" ht="16.5" customHeight="1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</row>
    <row r="1492" spans="1:10" s="54" customFormat="1" ht="16.5" customHeight="1">
      <c r="A1492" s="189" t="s">
        <v>935</v>
      </c>
      <c r="B1492" s="916" t="s">
        <v>932</v>
      </c>
      <c r="C1492" s="916"/>
      <c r="D1492" s="916"/>
      <c r="E1492" s="916"/>
      <c r="F1492" s="916"/>
      <c r="G1492" s="916"/>
      <c r="H1492" s="916"/>
      <c r="I1492" s="916"/>
      <c r="J1492" s="916"/>
    </row>
    <row r="1493" spans="1:10" s="54" customFormat="1" ht="16.5" customHeight="1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</row>
    <row r="1494" spans="1:10" s="54" customFormat="1" ht="16.5" customHeight="1" thickBot="1">
      <c r="A1494" s="917" t="s">
        <v>290</v>
      </c>
      <c r="B1494" s="917"/>
      <c r="C1494" s="15"/>
      <c r="D1494" s="15"/>
      <c r="E1494" s="15"/>
      <c r="F1494" s="15"/>
      <c r="G1494" s="15"/>
      <c r="H1494" s="15"/>
      <c r="I1494" s="15"/>
      <c r="J1494" s="15"/>
    </row>
    <row r="1495" spans="1:10" s="54" customFormat="1" ht="16.5" customHeight="1" thickTop="1" thickBot="1">
      <c r="A1495" s="878" t="s">
        <v>37</v>
      </c>
      <c r="B1495" s="879"/>
      <c r="C1495" s="879"/>
      <c r="D1495" s="879"/>
      <c r="E1495" s="879"/>
      <c r="F1495" s="880"/>
      <c r="G1495" s="818" t="s">
        <v>6</v>
      </c>
      <c r="H1495" s="818"/>
      <c r="I1495" s="818"/>
      <c r="J1495" s="819"/>
    </row>
    <row r="1496" spans="1:10" s="54" customFormat="1" ht="16.5" customHeight="1" thickBot="1">
      <c r="A1496" s="881"/>
      <c r="B1496" s="882"/>
      <c r="C1496" s="882"/>
      <c r="D1496" s="882"/>
      <c r="E1496" s="882"/>
      <c r="F1496" s="883"/>
      <c r="G1496" s="884" t="s">
        <v>38</v>
      </c>
      <c r="H1496" s="885"/>
      <c r="I1496" s="886" t="s">
        <v>933</v>
      </c>
      <c r="J1496" s="887"/>
    </row>
    <row r="1497" spans="1:10" s="54" customFormat="1" ht="16.5" customHeight="1" thickTop="1">
      <c r="A1497" s="888" t="s">
        <v>39</v>
      </c>
      <c r="B1497" s="889"/>
      <c r="C1497" s="889"/>
      <c r="D1497" s="889"/>
      <c r="E1497" s="889"/>
      <c r="F1497" s="890"/>
      <c r="G1497" s="891"/>
      <c r="H1497" s="892"/>
      <c r="I1497" s="893"/>
      <c r="J1497" s="894"/>
    </row>
    <row r="1498" spans="1:10" s="54" customFormat="1" ht="16.5" customHeight="1">
      <c r="A1498" s="870" t="s">
        <v>40</v>
      </c>
      <c r="B1498" s="871"/>
      <c r="C1498" s="871"/>
      <c r="D1498" s="871"/>
      <c r="E1498" s="871"/>
      <c r="F1498" s="895"/>
      <c r="G1498" s="896"/>
      <c r="H1498" s="897"/>
      <c r="I1498" s="898"/>
      <c r="J1498" s="899"/>
    </row>
    <row r="1499" spans="1:10" s="54" customFormat="1" ht="16.5" customHeight="1">
      <c r="A1499" s="870" t="s">
        <v>41</v>
      </c>
      <c r="B1499" s="871"/>
      <c r="C1499" s="871"/>
      <c r="D1499" s="871"/>
      <c r="E1499" s="871"/>
      <c r="F1499" s="895"/>
      <c r="G1499" s="896"/>
      <c r="H1499" s="897"/>
      <c r="I1499" s="898"/>
      <c r="J1499" s="899"/>
    </row>
    <row r="1500" spans="1:10" s="54" customFormat="1" ht="16.5" customHeight="1">
      <c r="A1500" s="870" t="s">
        <v>42</v>
      </c>
      <c r="B1500" s="871"/>
      <c r="C1500" s="871"/>
      <c r="D1500" s="871"/>
      <c r="E1500" s="871"/>
      <c r="F1500" s="895"/>
      <c r="G1500" s="896"/>
      <c r="H1500" s="897"/>
      <c r="I1500" s="898"/>
      <c r="J1500" s="899"/>
    </row>
    <row r="1501" spans="1:10" s="54" customFormat="1" ht="16.5" customHeight="1">
      <c r="A1501" s="870" t="s">
        <v>43</v>
      </c>
      <c r="B1501" s="871"/>
      <c r="C1501" s="871"/>
      <c r="D1501" s="871"/>
      <c r="E1501" s="871"/>
      <c r="F1501" s="895"/>
      <c r="G1501" s="896"/>
      <c r="H1501" s="897"/>
      <c r="I1501" s="898"/>
      <c r="J1501" s="899"/>
    </row>
    <row r="1502" spans="1:10" s="54" customFormat="1" ht="16.5" customHeight="1" thickBot="1">
      <c r="A1502" s="872" t="s">
        <v>44</v>
      </c>
      <c r="B1502" s="873"/>
      <c r="C1502" s="873"/>
      <c r="D1502" s="873"/>
      <c r="E1502" s="873"/>
      <c r="F1502" s="900"/>
      <c r="G1502" s="901"/>
      <c r="H1502" s="902"/>
      <c r="I1502" s="903"/>
      <c r="J1502" s="904"/>
    </row>
    <row r="1503" spans="1:10" s="54" customFormat="1" ht="16.5" customHeight="1" thickTop="1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</row>
    <row r="1504" spans="1:10" s="54" customFormat="1" ht="16.5" customHeight="1" thickBot="1">
      <c r="A1504" s="917" t="s">
        <v>127</v>
      </c>
      <c r="B1504" s="917"/>
      <c r="C1504" s="15"/>
      <c r="D1504" s="15"/>
      <c r="E1504" s="15"/>
      <c r="F1504" s="15"/>
      <c r="G1504" s="15"/>
      <c r="H1504" s="15"/>
      <c r="I1504" s="15"/>
      <c r="J1504" s="15"/>
    </row>
    <row r="1505" spans="1:10" s="54" customFormat="1" ht="30" customHeight="1" thickTop="1" thickBot="1">
      <c r="A1505" s="878" t="s">
        <v>37</v>
      </c>
      <c r="B1505" s="879"/>
      <c r="C1505" s="879"/>
      <c r="D1505" s="879"/>
      <c r="E1505" s="879"/>
      <c r="F1505" s="880"/>
      <c r="G1505" s="818" t="s">
        <v>7</v>
      </c>
      <c r="H1505" s="818"/>
      <c r="I1505" s="818"/>
      <c r="J1505" s="819"/>
    </row>
    <row r="1506" spans="1:10" s="54" customFormat="1" ht="16.5" customHeight="1" thickBot="1">
      <c r="A1506" s="881"/>
      <c r="B1506" s="882"/>
      <c r="C1506" s="882"/>
      <c r="D1506" s="882"/>
      <c r="E1506" s="882"/>
      <c r="F1506" s="883"/>
      <c r="G1506" s="884" t="s">
        <v>38</v>
      </c>
      <c r="H1506" s="885"/>
      <c r="I1506" s="886" t="s">
        <v>933</v>
      </c>
      <c r="J1506" s="887"/>
    </row>
    <row r="1507" spans="1:10" s="54" customFormat="1" ht="16.5" customHeight="1" thickTop="1">
      <c r="A1507" s="888" t="s">
        <v>39</v>
      </c>
      <c r="B1507" s="889"/>
      <c r="C1507" s="889"/>
      <c r="D1507" s="889"/>
      <c r="E1507" s="889"/>
      <c r="F1507" s="890"/>
      <c r="G1507" s="891"/>
      <c r="H1507" s="892"/>
      <c r="I1507" s="893"/>
      <c r="J1507" s="894"/>
    </row>
    <row r="1508" spans="1:10" s="54" customFormat="1" ht="16.5" customHeight="1">
      <c r="A1508" s="870" t="s">
        <v>40</v>
      </c>
      <c r="B1508" s="871"/>
      <c r="C1508" s="871"/>
      <c r="D1508" s="871"/>
      <c r="E1508" s="871"/>
      <c r="F1508" s="895"/>
      <c r="G1508" s="896"/>
      <c r="H1508" s="897"/>
      <c r="I1508" s="898"/>
      <c r="J1508" s="899"/>
    </row>
    <row r="1509" spans="1:10" s="54" customFormat="1" ht="16.5" customHeight="1">
      <c r="A1509" s="870" t="s">
        <v>41</v>
      </c>
      <c r="B1509" s="871"/>
      <c r="C1509" s="871"/>
      <c r="D1509" s="871"/>
      <c r="E1509" s="871"/>
      <c r="F1509" s="895"/>
      <c r="G1509" s="896"/>
      <c r="H1509" s="897"/>
      <c r="I1509" s="898"/>
      <c r="J1509" s="899"/>
    </row>
    <row r="1510" spans="1:10" s="54" customFormat="1" ht="16.5" customHeight="1">
      <c r="A1510" s="870" t="s">
        <v>42</v>
      </c>
      <c r="B1510" s="871"/>
      <c r="C1510" s="871"/>
      <c r="D1510" s="871"/>
      <c r="E1510" s="871"/>
      <c r="F1510" s="895"/>
      <c r="G1510" s="896"/>
      <c r="H1510" s="897"/>
      <c r="I1510" s="898"/>
      <c r="J1510" s="899"/>
    </row>
    <row r="1511" spans="1:10" s="54" customFormat="1" ht="16.5" customHeight="1">
      <c r="A1511" s="870" t="s">
        <v>43</v>
      </c>
      <c r="B1511" s="871"/>
      <c r="C1511" s="871"/>
      <c r="D1511" s="871"/>
      <c r="E1511" s="871"/>
      <c r="F1511" s="895"/>
      <c r="G1511" s="896"/>
      <c r="H1511" s="897"/>
      <c r="I1511" s="898"/>
      <c r="J1511" s="899"/>
    </row>
    <row r="1512" spans="1:10" s="54" customFormat="1" ht="16.5" customHeight="1" thickBot="1">
      <c r="A1512" s="872" t="s">
        <v>44</v>
      </c>
      <c r="B1512" s="873"/>
      <c r="C1512" s="873"/>
      <c r="D1512" s="873"/>
      <c r="E1512" s="873"/>
      <c r="F1512" s="900"/>
      <c r="G1512" s="901"/>
      <c r="H1512" s="902"/>
      <c r="I1512" s="903"/>
      <c r="J1512" s="904"/>
    </row>
    <row r="1513" spans="1:10" s="54" customFormat="1" ht="16.5" customHeight="1" thickTop="1">
      <c r="A1513" s="41"/>
      <c r="B1513" s="41"/>
      <c r="C1513" s="41"/>
      <c r="D1513" s="41"/>
      <c r="E1513" s="41"/>
      <c r="F1513" s="41"/>
      <c r="G1513" s="23"/>
      <c r="H1513" s="23"/>
      <c r="I1513" s="23"/>
      <c r="J1513" s="23"/>
    </row>
    <row r="1514" spans="1:10" s="54" customFormat="1" ht="16.5" customHeight="1">
      <c r="A1514" s="916" t="s">
        <v>934</v>
      </c>
      <c r="B1514" s="916"/>
      <c r="C1514" s="916"/>
      <c r="D1514" s="916"/>
      <c r="E1514" s="916"/>
      <c r="F1514" s="916"/>
      <c r="G1514" s="916"/>
      <c r="H1514" s="916"/>
      <c r="I1514" s="916"/>
      <c r="J1514" s="916"/>
    </row>
    <row r="1515" spans="1:10" s="54" customFormat="1" ht="16.5" customHeight="1">
      <c r="A1515" s="455"/>
      <c r="B1515" s="455"/>
      <c r="C1515" s="455"/>
      <c r="D1515" s="455"/>
      <c r="E1515" s="455"/>
      <c r="F1515" s="455"/>
      <c r="G1515" s="455"/>
      <c r="H1515" s="455"/>
      <c r="I1515" s="455"/>
      <c r="J1515" s="455"/>
    </row>
    <row r="1516" spans="1:10" s="54" customFormat="1" ht="16.5" customHeight="1">
      <c r="A1516" s="455"/>
      <c r="B1516" s="455"/>
      <c r="C1516" s="455"/>
      <c r="D1516" s="455"/>
      <c r="E1516" s="455"/>
      <c r="F1516" s="455"/>
      <c r="G1516" s="455"/>
      <c r="H1516" s="455"/>
      <c r="I1516" s="455"/>
      <c r="J1516" s="455"/>
    </row>
    <row r="1517" spans="1:10" s="54" customFormat="1" ht="16.5" customHeight="1">
      <c r="A1517" s="455"/>
      <c r="B1517" s="455"/>
      <c r="C1517" s="455"/>
      <c r="D1517" s="455"/>
      <c r="E1517" s="455"/>
      <c r="F1517" s="455"/>
      <c r="G1517" s="455"/>
      <c r="H1517" s="455"/>
      <c r="I1517" s="455"/>
      <c r="J1517" s="455"/>
    </row>
    <row r="1518" spans="1:10" s="54" customFormat="1" ht="16.5" customHeight="1">
      <c r="A1518" s="455"/>
      <c r="B1518" s="455"/>
      <c r="C1518" s="455"/>
      <c r="D1518" s="455"/>
      <c r="E1518" s="455"/>
      <c r="F1518" s="455"/>
      <c r="G1518" s="455"/>
      <c r="H1518" s="455"/>
      <c r="I1518" s="455"/>
      <c r="J1518" s="455"/>
    </row>
    <row r="1519" spans="1:10" s="54" customFormat="1" ht="16.5" customHeight="1">
      <c r="A1519" s="455"/>
      <c r="B1519" s="455"/>
      <c r="C1519" s="455"/>
      <c r="D1519" s="455"/>
      <c r="E1519" s="455"/>
      <c r="F1519" s="455"/>
      <c r="G1519" s="455"/>
      <c r="H1519" s="455"/>
      <c r="I1519" s="455"/>
      <c r="J1519" s="455"/>
    </row>
    <row r="1520" spans="1:10" s="54" customFormat="1" ht="16.5" customHeight="1">
      <c r="A1520" s="455"/>
      <c r="B1520" s="455"/>
      <c r="C1520" s="455"/>
      <c r="D1520" s="455"/>
      <c r="E1520" s="455"/>
      <c r="F1520" s="455"/>
      <c r="G1520" s="455"/>
      <c r="H1520" s="455"/>
      <c r="I1520" s="455"/>
      <c r="J1520" s="455"/>
    </row>
    <row r="1521" spans="1:10" s="54" customFormat="1" ht="16.5" customHeight="1">
      <c r="A1521" s="455"/>
      <c r="B1521" s="455"/>
      <c r="C1521" s="455"/>
      <c r="D1521" s="455"/>
      <c r="E1521" s="455"/>
      <c r="F1521" s="455"/>
      <c r="G1521" s="455"/>
      <c r="H1521" s="455"/>
      <c r="I1521" s="455"/>
      <c r="J1521" s="455"/>
    </row>
    <row r="1522" spans="1:10" s="54" customFormat="1" ht="16.5" customHeight="1">
      <c r="A1522" s="455"/>
      <c r="B1522" s="455"/>
      <c r="C1522" s="455"/>
      <c r="D1522" s="455"/>
      <c r="E1522" s="455"/>
      <c r="F1522" s="455"/>
      <c r="G1522" s="455"/>
      <c r="H1522" s="455"/>
      <c r="I1522" s="455"/>
      <c r="J1522" s="455"/>
    </row>
    <row r="1523" spans="1:10" s="54" customFormat="1" ht="16.5" customHeight="1">
      <c r="A1523" s="41"/>
      <c r="B1523" s="41"/>
      <c r="C1523" s="41"/>
      <c r="D1523" s="41"/>
      <c r="E1523" s="41"/>
      <c r="F1523" s="41"/>
      <c r="G1523" s="23"/>
      <c r="H1523" s="23"/>
      <c r="I1523" s="23"/>
      <c r="J1523" s="23"/>
    </row>
    <row r="1524" spans="1:10" s="54" customFormat="1" ht="16.5" customHeight="1">
      <c r="A1524" s="189" t="s">
        <v>937</v>
      </c>
      <c r="B1524" s="916" t="s">
        <v>936</v>
      </c>
      <c r="C1524" s="916"/>
      <c r="D1524" s="916"/>
      <c r="E1524" s="916"/>
      <c r="F1524" s="916"/>
      <c r="G1524" s="916"/>
      <c r="H1524" s="916"/>
      <c r="I1524" s="916"/>
      <c r="J1524" s="916"/>
    </row>
    <row r="1525" spans="1:10" s="54" customFormat="1" ht="16.5" customHeight="1" thickBot="1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</row>
    <row r="1526" spans="1:10" s="54" customFormat="1" ht="16.5" customHeight="1" thickTop="1" thickBot="1">
      <c r="A1526" s="909" t="s">
        <v>437</v>
      </c>
      <c r="B1526" s="906"/>
      <c r="C1526" s="906"/>
      <c r="D1526" s="906"/>
      <c r="E1526" s="906" t="s">
        <v>134</v>
      </c>
      <c r="F1526" s="906"/>
      <c r="G1526" s="908"/>
      <c r="H1526" s="905" t="s">
        <v>135</v>
      </c>
      <c r="I1526" s="906"/>
      <c r="J1526" s="907"/>
    </row>
    <row r="1527" spans="1:10" s="54" customFormat="1" ht="16.5" customHeight="1" thickTop="1">
      <c r="A1527" s="910" t="s">
        <v>438</v>
      </c>
      <c r="B1527" s="911"/>
      <c r="C1527" s="911"/>
      <c r="D1527" s="911"/>
      <c r="E1527" s="912"/>
      <c r="F1527" s="912"/>
      <c r="G1527" s="913"/>
      <c r="H1527" s="914"/>
      <c r="I1527" s="912"/>
      <c r="J1527" s="915"/>
    </row>
    <row r="1528" spans="1:10" s="54" customFormat="1" ht="16.5" customHeight="1">
      <c r="A1528" s="870" t="s">
        <v>439</v>
      </c>
      <c r="B1528" s="871"/>
      <c r="C1528" s="871"/>
      <c r="D1528" s="871"/>
      <c r="E1528" s="866"/>
      <c r="F1528" s="866"/>
      <c r="G1528" s="867"/>
      <c r="H1528" s="868"/>
      <c r="I1528" s="866"/>
      <c r="J1528" s="869"/>
    </row>
    <row r="1529" spans="1:10" s="54" customFormat="1" ht="15.75" customHeight="1">
      <c r="A1529" s="870" t="s">
        <v>440</v>
      </c>
      <c r="B1529" s="871"/>
      <c r="C1529" s="871"/>
      <c r="D1529" s="871"/>
      <c r="E1529" s="866"/>
      <c r="F1529" s="866"/>
      <c r="G1529" s="867"/>
      <c r="H1529" s="868"/>
      <c r="I1529" s="866"/>
      <c r="J1529" s="869"/>
    </row>
    <row r="1530" spans="1:10" s="54" customFormat="1" ht="16.5" customHeight="1">
      <c r="A1530" s="870" t="s">
        <v>441</v>
      </c>
      <c r="B1530" s="871"/>
      <c r="C1530" s="871"/>
      <c r="D1530" s="871"/>
      <c r="E1530" s="866"/>
      <c r="F1530" s="866"/>
      <c r="G1530" s="867"/>
      <c r="H1530" s="868"/>
      <c r="I1530" s="866"/>
      <c r="J1530" s="869"/>
    </row>
    <row r="1531" spans="1:10" s="54" customFormat="1" ht="16.5" customHeight="1">
      <c r="A1531" s="870" t="s">
        <v>444</v>
      </c>
      <c r="B1531" s="871"/>
      <c r="C1531" s="871"/>
      <c r="D1531" s="871"/>
      <c r="E1531" s="866"/>
      <c r="F1531" s="866"/>
      <c r="G1531" s="867"/>
      <c r="H1531" s="868"/>
      <c r="I1531" s="866"/>
      <c r="J1531" s="869"/>
    </row>
    <row r="1532" spans="1:10" s="54" customFormat="1" ht="16.5" customHeight="1">
      <c r="A1532" s="870" t="s">
        <v>445</v>
      </c>
      <c r="B1532" s="871"/>
      <c r="C1532" s="871"/>
      <c r="D1532" s="871"/>
      <c r="E1532" s="866"/>
      <c r="F1532" s="866"/>
      <c r="G1532" s="867"/>
      <c r="H1532" s="868"/>
      <c r="I1532" s="866"/>
      <c r="J1532" s="869"/>
    </row>
    <row r="1533" spans="1:10" s="54" customFormat="1" ht="16.5" customHeight="1">
      <c r="A1533" s="870" t="s">
        <v>442</v>
      </c>
      <c r="B1533" s="871"/>
      <c r="C1533" s="871"/>
      <c r="D1533" s="871"/>
      <c r="E1533" s="866"/>
      <c r="F1533" s="866"/>
      <c r="G1533" s="867"/>
      <c r="H1533" s="868"/>
      <c r="I1533" s="866"/>
      <c r="J1533" s="869"/>
    </row>
    <row r="1534" spans="1:10" s="54" customFormat="1" ht="16.5" customHeight="1" thickBot="1">
      <c r="A1534" s="872" t="s">
        <v>443</v>
      </c>
      <c r="B1534" s="873"/>
      <c r="C1534" s="873"/>
      <c r="D1534" s="873"/>
      <c r="E1534" s="874"/>
      <c r="F1534" s="874"/>
      <c r="G1534" s="875"/>
      <c r="H1534" s="876"/>
      <c r="I1534" s="874"/>
      <c r="J1534" s="877"/>
    </row>
    <row r="1535" spans="1:10" s="54" customFormat="1" ht="16.5" customHeight="1" thickTop="1">
      <c r="A1535" s="41"/>
      <c r="B1535" s="41"/>
      <c r="C1535" s="41"/>
      <c r="D1535" s="41"/>
      <c r="E1535" s="41"/>
      <c r="F1535" s="41"/>
      <c r="G1535" s="23"/>
      <c r="H1535" s="23"/>
      <c r="I1535" s="23"/>
      <c r="J1535" s="23"/>
    </row>
    <row r="1536" spans="1:10" s="54" customFormat="1" ht="16.5" customHeight="1">
      <c r="A1536" s="916" t="s">
        <v>938</v>
      </c>
      <c r="B1536" s="916"/>
      <c r="C1536" s="916"/>
      <c r="D1536" s="916"/>
      <c r="E1536" s="916"/>
      <c r="F1536" s="916"/>
      <c r="G1536" s="916"/>
      <c r="H1536" s="916"/>
      <c r="I1536" s="916"/>
      <c r="J1536" s="916"/>
    </row>
    <row r="1537" spans="1:13" s="54" customFormat="1" ht="16.5" customHeight="1">
      <c r="A1537" s="455"/>
      <c r="B1537" s="455"/>
      <c r="C1537" s="455"/>
      <c r="D1537" s="455"/>
      <c r="E1537" s="455"/>
      <c r="F1537" s="455"/>
      <c r="G1537" s="455"/>
      <c r="H1537" s="455"/>
      <c r="I1537" s="455"/>
      <c r="J1537" s="455"/>
    </row>
    <row r="1538" spans="1:13" s="54" customFormat="1" ht="16.5" customHeight="1">
      <c r="A1538" s="455"/>
      <c r="B1538" s="455"/>
      <c r="C1538" s="455"/>
      <c r="D1538" s="455"/>
      <c r="E1538" s="455"/>
      <c r="F1538" s="455"/>
      <c r="G1538" s="455"/>
      <c r="H1538" s="455"/>
      <c r="I1538" s="455"/>
      <c r="J1538" s="455"/>
    </row>
    <row r="1539" spans="1:13" s="54" customFormat="1" ht="16.5" customHeight="1">
      <c r="A1539" s="455"/>
      <c r="B1539" s="455"/>
      <c r="C1539" s="455"/>
      <c r="D1539" s="455"/>
      <c r="E1539" s="455"/>
      <c r="F1539" s="455"/>
      <c r="G1539" s="455"/>
      <c r="H1539" s="455"/>
      <c r="I1539" s="455"/>
      <c r="J1539" s="455"/>
    </row>
    <row r="1540" spans="1:13" s="54" customFormat="1" ht="16.5" customHeight="1">
      <c r="A1540" s="455"/>
      <c r="B1540" s="455"/>
      <c r="C1540" s="455"/>
      <c r="D1540" s="455"/>
      <c r="E1540" s="455"/>
      <c r="F1540" s="455"/>
      <c r="G1540" s="455"/>
      <c r="H1540" s="455"/>
      <c r="I1540" s="455"/>
      <c r="J1540" s="455"/>
      <c r="M1540" s="191"/>
    </row>
    <row r="1541" spans="1:13" s="54" customFormat="1" ht="16.5" customHeight="1">
      <c r="A1541" s="455"/>
      <c r="B1541" s="455"/>
      <c r="C1541" s="455"/>
      <c r="D1541" s="455"/>
      <c r="E1541" s="455"/>
      <c r="F1541" s="455"/>
      <c r="G1541" s="455"/>
      <c r="H1541" s="455"/>
      <c r="I1541" s="455"/>
      <c r="J1541" s="455"/>
    </row>
    <row r="1542" spans="1:13" s="54" customFormat="1" ht="31.5" customHeight="1">
      <c r="A1542" s="455"/>
      <c r="B1542" s="455"/>
      <c r="C1542" s="455"/>
      <c r="D1542" s="455"/>
      <c r="E1542" s="455"/>
      <c r="F1542" s="455"/>
      <c r="G1542" s="455"/>
      <c r="H1542" s="455"/>
      <c r="I1542" s="455"/>
      <c r="J1542" s="455"/>
    </row>
    <row r="1543" spans="1:13" s="54" customFormat="1" ht="16.5" customHeight="1">
      <c r="A1543" s="455"/>
      <c r="B1543" s="455"/>
      <c r="C1543" s="455"/>
      <c r="D1543" s="455"/>
      <c r="E1543" s="455"/>
      <c r="F1543" s="455"/>
      <c r="G1543" s="455"/>
      <c r="H1543" s="455"/>
      <c r="I1543" s="455"/>
      <c r="J1543" s="455"/>
    </row>
    <row r="1544" spans="1:13" s="54" customFormat="1" ht="16.5" customHeight="1">
      <c r="A1544" s="455"/>
      <c r="B1544" s="455"/>
      <c r="C1544" s="455"/>
      <c r="D1544" s="455"/>
      <c r="E1544" s="455"/>
      <c r="F1544" s="455"/>
      <c r="G1544" s="455"/>
      <c r="H1544" s="455"/>
      <c r="I1544" s="455"/>
      <c r="J1544" s="455"/>
    </row>
    <row r="1545" spans="1:13" s="54" customFormat="1" ht="16.5" customHeight="1">
      <c r="A1545" s="455"/>
      <c r="B1545" s="455"/>
      <c r="C1545" s="455"/>
      <c r="D1545" s="455"/>
      <c r="E1545" s="455"/>
      <c r="F1545" s="455"/>
      <c r="G1545" s="455"/>
      <c r="H1545" s="455"/>
      <c r="I1545" s="455"/>
      <c r="J1545" s="455"/>
    </row>
    <row r="1546" spans="1:13" s="54" customFormat="1" ht="16.5" customHeight="1">
      <c r="A1546" s="455"/>
      <c r="B1546" s="455"/>
      <c r="C1546" s="455"/>
      <c r="D1546" s="455"/>
      <c r="E1546" s="455"/>
      <c r="F1546" s="455"/>
      <c r="G1546" s="455"/>
      <c r="H1546" s="455"/>
      <c r="I1546" s="455"/>
      <c r="J1546" s="455"/>
    </row>
    <row r="1547" spans="1:13" s="54" customFormat="1" ht="16.5" customHeight="1">
      <c r="A1547" s="455"/>
      <c r="B1547" s="455"/>
      <c r="C1547" s="455"/>
      <c r="D1547" s="455"/>
      <c r="E1547" s="455"/>
      <c r="F1547" s="455"/>
      <c r="G1547" s="455"/>
      <c r="H1547" s="455"/>
      <c r="I1547" s="455"/>
      <c r="J1547" s="455"/>
    </row>
    <row r="1548" spans="1:13" s="54" customFormat="1" ht="16.5" customHeight="1">
      <c r="A1548" s="455"/>
      <c r="B1548" s="455"/>
      <c r="C1548" s="455"/>
      <c r="D1548" s="455"/>
      <c r="E1548" s="455"/>
      <c r="F1548" s="455"/>
      <c r="G1548" s="455"/>
      <c r="H1548" s="455"/>
      <c r="I1548" s="455"/>
      <c r="J1548" s="455"/>
    </row>
    <row r="1549" spans="1:13" s="54" customFormat="1" ht="16.5" customHeight="1">
      <c r="A1549" s="455"/>
      <c r="B1549" s="455"/>
      <c r="C1549" s="455"/>
      <c r="D1549" s="455"/>
      <c r="E1549" s="455"/>
      <c r="F1549" s="455"/>
      <c r="G1549" s="455"/>
      <c r="H1549" s="455"/>
      <c r="I1549" s="455"/>
      <c r="J1549" s="455"/>
    </row>
    <row r="1550" spans="1:13" s="54" customFormat="1" ht="16.5" customHeight="1">
      <c r="A1550" s="455"/>
      <c r="B1550" s="455"/>
      <c r="C1550" s="455"/>
      <c r="D1550" s="455"/>
      <c r="E1550" s="455"/>
      <c r="F1550" s="455"/>
      <c r="G1550" s="455"/>
      <c r="H1550" s="455"/>
      <c r="I1550" s="455"/>
      <c r="J1550" s="455"/>
    </row>
    <row r="1551" spans="1:13" s="54" customFormat="1" ht="16.5" customHeight="1">
      <c r="A1551" s="455"/>
      <c r="B1551" s="455"/>
      <c r="C1551" s="455"/>
      <c r="D1551" s="455"/>
      <c r="E1551" s="455"/>
      <c r="F1551" s="455"/>
      <c r="G1551" s="455"/>
      <c r="H1551" s="455"/>
      <c r="I1551" s="455"/>
      <c r="J1551" s="455"/>
    </row>
    <row r="1552" spans="1:13" s="54" customFormat="1" ht="16.5" customHeight="1">
      <c r="A1552" s="455"/>
      <c r="B1552" s="455"/>
      <c r="C1552" s="455"/>
      <c r="D1552" s="455"/>
      <c r="E1552" s="455"/>
      <c r="F1552" s="455"/>
      <c r="G1552" s="455"/>
      <c r="H1552" s="455"/>
      <c r="I1552" s="455"/>
      <c r="J1552" s="455"/>
    </row>
    <row r="1553" spans="1:10" s="54" customFormat="1" ht="16.5" customHeight="1">
      <c r="A1553" s="455"/>
      <c r="B1553" s="455"/>
      <c r="C1553" s="455"/>
      <c r="D1553" s="455"/>
      <c r="E1553" s="455"/>
      <c r="F1553" s="455"/>
      <c r="G1553" s="455"/>
      <c r="H1553" s="455"/>
      <c r="I1553" s="455"/>
      <c r="J1553" s="455"/>
    </row>
    <row r="1554" spans="1:10" s="54" customFormat="1" ht="16.5" customHeight="1">
      <c r="A1554" s="203"/>
      <c r="B1554" s="203"/>
      <c r="C1554" s="203"/>
      <c r="D1554" s="203"/>
      <c r="E1554" s="203"/>
      <c r="F1554" s="203"/>
      <c r="G1554" s="23"/>
      <c r="H1554" s="23"/>
      <c r="I1554" s="23"/>
      <c r="J1554" s="23"/>
    </row>
    <row r="1555" spans="1:10" s="54" customFormat="1" ht="16.5" customHeight="1">
      <c r="A1555" s="203"/>
      <c r="B1555" s="203"/>
      <c r="C1555" s="203"/>
      <c r="D1555" s="203"/>
      <c r="E1555" s="203"/>
      <c r="F1555" s="203"/>
      <c r="G1555" s="23"/>
      <c r="H1555" s="23"/>
      <c r="I1555" s="23"/>
      <c r="J1555" s="23"/>
    </row>
    <row r="1556" spans="1:10" s="54" customFormat="1" ht="16.5" customHeight="1">
      <c r="A1556" s="203"/>
      <c r="B1556" s="203"/>
      <c r="C1556" s="203"/>
      <c r="D1556" s="203"/>
      <c r="E1556" s="203"/>
      <c r="F1556" s="203"/>
      <c r="G1556" s="23"/>
      <c r="H1556" s="23"/>
      <c r="I1556" s="23"/>
      <c r="J1556" s="23"/>
    </row>
    <row r="1557" spans="1:10" s="54" customFormat="1" ht="16.5" customHeight="1">
      <c r="A1557" s="203"/>
      <c r="B1557" s="203"/>
      <c r="C1557" s="203"/>
      <c r="D1557" s="203"/>
      <c r="E1557" s="203"/>
      <c r="F1557" s="203"/>
      <c r="G1557" s="23"/>
      <c r="H1557" s="23"/>
      <c r="I1557" s="23"/>
      <c r="J1557" s="23"/>
    </row>
    <row r="1558" spans="1:10" s="54" customFormat="1" ht="16.5" customHeight="1">
      <c r="A1558" s="203"/>
      <c r="B1558" s="203"/>
      <c r="C1558" s="203"/>
      <c r="D1558" s="203"/>
      <c r="E1558" s="203"/>
      <c r="F1558" s="203"/>
      <c r="G1558" s="23"/>
      <c r="H1558" s="23"/>
      <c r="I1558" s="23"/>
      <c r="J1558" s="23"/>
    </row>
    <row r="1559" spans="1:10" s="54" customFormat="1" ht="16.5" customHeight="1">
      <c r="A1559" s="203"/>
      <c r="B1559" s="203"/>
      <c r="C1559" s="203"/>
      <c r="D1559" s="203"/>
      <c r="E1559" s="203"/>
      <c r="F1559" s="203"/>
      <c r="G1559" s="23"/>
      <c r="H1559" s="23"/>
      <c r="I1559" s="23"/>
      <c r="J1559" s="23"/>
    </row>
    <row r="1560" spans="1:10" s="54" customFormat="1" ht="34.5" customHeight="1">
      <c r="A1560" s="346" t="s">
        <v>446</v>
      </c>
      <c r="B1560" s="625" t="s">
        <v>939</v>
      </c>
      <c r="C1560" s="625"/>
      <c r="D1560" s="625"/>
      <c r="E1560" s="625"/>
      <c r="F1560" s="625"/>
      <c r="G1560" s="625"/>
      <c r="H1560" s="625"/>
      <c r="I1560" s="625"/>
      <c r="J1560" s="625"/>
    </row>
    <row r="1561" spans="1:10" ht="16.5" customHeight="1" thickBot="1">
      <c r="A1561" s="41"/>
      <c r="B1561" s="41"/>
      <c r="C1561" s="41"/>
      <c r="D1561" s="41"/>
      <c r="E1561" s="41"/>
      <c r="F1561" s="41"/>
      <c r="G1561" s="23"/>
      <c r="H1561" s="23"/>
      <c r="I1561" s="23"/>
      <c r="J1561" s="23"/>
    </row>
    <row r="1562" spans="1:10" ht="30" customHeight="1" thickTop="1">
      <c r="A1562" s="841" t="s">
        <v>31</v>
      </c>
      <c r="B1562" s="842"/>
      <c r="C1562" s="842"/>
      <c r="D1562" s="842"/>
      <c r="E1562" s="832" t="s">
        <v>30</v>
      </c>
      <c r="F1562" s="832"/>
      <c r="G1562" s="832"/>
      <c r="H1562" s="832" t="s">
        <v>447</v>
      </c>
      <c r="I1562" s="832"/>
      <c r="J1562" s="833"/>
    </row>
    <row r="1563" spans="1:10" ht="17.25" customHeight="1">
      <c r="A1563" s="843"/>
      <c r="B1563" s="844"/>
      <c r="C1563" s="844"/>
      <c r="D1563" s="844"/>
      <c r="E1563" s="363" t="s">
        <v>448</v>
      </c>
      <c r="F1563" s="365" t="s">
        <v>449</v>
      </c>
      <c r="G1563" s="364" t="s">
        <v>450</v>
      </c>
      <c r="H1563" s="363" t="s">
        <v>448</v>
      </c>
      <c r="I1563" s="365" t="s">
        <v>449</v>
      </c>
      <c r="J1563" s="366" t="s">
        <v>450</v>
      </c>
    </row>
    <row r="1564" spans="1:10">
      <c r="A1564" s="843"/>
      <c r="B1564" s="844"/>
      <c r="C1564" s="844"/>
      <c r="D1564" s="844"/>
      <c r="E1564" s="834" t="s">
        <v>940</v>
      </c>
      <c r="F1564" s="835"/>
      <c r="G1564" s="850"/>
      <c r="H1564" s="834" t="s">
        <v>942</v>
      </c>
      <c r="I1564" s="835"/>
      <c r="J1564" s="836"/>
    </row>
    <row r="1565" spans="1:10" ht="15" thickBot="1">
      <c r="A1565" s="845"/>
      <c r="B1565" s="846"/>
      <c r="C1565" s="846"/>
      <c r="D1565" s="846"/>
      <c r="E1565" s="837" t="s">
        <v>941</v>
      </c>
      <c r="F1565" s="838"/>
      <c r="G1565" s="839"/>
      <c r="H1565" s="837" t="s">
        <v>941</v>
      </c>
      <c r="I1565" s="838"/>
      <c r="J1565" s="840"/>
    </row>
    <row r="1566" spans="1:10" ht="15.75" thickTop="1" thickBot="1">
      <c r="A1566" s="851" t="s">
        <v>451</v>
      </c>
      <c r="B1566" s="852"/>
      <c r="C1566" s="852"/>
      <c r="D1566" s="852"/>
      <c r="E1566" s="355"/>
      <c r="F1566" s="347"/>
      <c r="G1566" s="359"/>
      <c r="H1566" s="355"/>
      <c r="I1566" s="347"/>
      <c r="J1566" s="348"/>
    </row>
    <row r="1567" spans="1:10" ht="15" thickBot="1">
      <c r="A1567" s="853"/>
      <c r="B1567" s="854"/>
      <c r="C1567" s="854"/>
      <c r="D1567" s="854"/>
      <c r="E1567" s="356"/>
      <c r="F1567" s="349"/>
      <c r="G1567" s="360"/>
      <c r="H1567" s="356"/>
      <c r="I1567" s="349"/>
      <c r="J1567" s="350"/>
    </row>
    <row r="1568" spans="1:10" ht="15" thickBot="1">
      <c r="A1568" s="855" t="s">
        <v>452</v>
      </c>
      <c r="B1568" s="856"/>
      <c r="C1568" s="856"/>
      <c r="D1568" s="856"/>
      <c r="E1568" s="357"/>
      <c r="F1568" s="351"/>
      <c r="G1568" s="361"/>
      <c r="H1568" s="357"/>
      <c r="I1568" s="351"/>
      <c r="J1568" s="352"/>
    </row>
    <row r="1569" spans="1:10" ht="15" thickBot="1">
      <c r="A1569" s="853"/>
      <c r="B1569" s="854"/>
      <c r="C1569" s="854"/>
      <c r="D1569" s="854"/>
      <c r="E1569" s="356"/>
      <c r="F1569" s="349"/>
      <c r="G1569" s="360"/>
      <c r="H1569" s="356"/>
      <c r="I1569" s="349"/>
      <c r="J1569" s="350"/>
    </row>
    <row r="1570" spans="1:10" ht="15" thickBot="1">
      <c r="A1570" s="855" t="s">
        <v>453</v>
      </c>
      <c r="B1570" s="856"/>
      <c r="C1570" s="856"/>
      <c r="D1570" s="856"/>
      <c r="E1570" s="357"/>
      <c r="F1570" s="351"/>
      <c r="G1570" s="361"/>
      <c r="H1570" s="357"/>
      <c r="I1570" s="351"/>
      <c r="J1570" s="352"/>
    </row>
    <row r="1571" spans="1:10" ht="15" thickBot="1">
      <c r="A1571" s="853"/>
      <c r="B1571" s="854"/>
      <c r="C1571" s="854"/>
      <c r="D1571" s="854"/>
      <c r="E1571" s="356"/>
      <c r="F1571" s="349"/>
      <c r="G1571" s="360"/>
      <c r="H1571" s="356"/>
      <c r="I1571" s="349"/>
      <c r="J1571" s="350"/>
    </row>
    <row r="1572" spans="1:10" ht="15" thickBot="1">
      <c r="A1572" s="855" t="s">
        <v>454</v>
      </c>
      <c r="B1572" s="856"/>
      <c r="C1572" s="856"/>
      <c r="D1572" s="856"/>
      <c r="E1572" s="357"/>
      <c r="F1572" s="351"/>
      <c r="G1572" s="361"/>
      <c r="H1572" s="357"/>
      <c r="I1572" s="351"/>
      <c r="J1572" s="352"/>
    </row>
    <row r="1573" spans="1:10" ht="15" thickBot="1">
      <c r="A1573" s="853"/>
      <c r="B1573" s="854"/>
      <c r="C1573" s="854"/>
      <c r="D1573" s="854"/>
      <c r="E1573" s="356"/>
      <c r="F1573" s="349"/>
      <c r="G1573" s="360"/>
      <c r="H1573" s="356"/>
      <c r="I1573" s="349"/>
      <c r="J1573" s="350"/>
    </row>
    <row r="1574" spans="1:10" ht="15" thickBot="1">
      <c r="A1574" s="855" t="s">
        <v>455</v>
      </c>
      <c r="B1574" s="856"/>
      <c r="C1574" s="856"/>
      <c r="D1574" s="856"/>
      <c r="E1574" s="357"/>
      <c r="F1574" s="351"/>
      <c r="G1574" s="361"/>
      <c r="H1574" s="357"/>
      <c r="I1574" s="351"/>
      <c r="J1574" s="352"/>
    </row>
    <row r="1575" spans="1:10" ht="15" thickBot="1">
      <c r="A1575" s="853"/>
      <c r="B1575" s="854"/>
      <c r="C1575" s="854"/>
      <c r="D1575" s="854"/>
      <c r="E1575" s="356"/>
      <c r="F1575" s="349"/>
      <c r="G1575" s="360"/>
      <c r="H1575" s="356"/>
      <c r="I1575" s="349"/>
      <c r="J1575" s="350"/>
    </row>
    <row r="1576" spans="1:10" ht="15" thickBot="1">
      <c r="A1576" s="855" t="s">
        <v>456</v>
      </c>
      <c r="B1576" s="856"/>
      <c r="C1576" s="856"/>
      <c r="D1576" s="856"/>
      <c r="E1576" s="357"/>
      <c r="F1576" s="351"/>
      <c r="G1576" s="361"/>
      <c r="H1576" s="357"/>
      <c r="I1576" s="351"/>
      <c r="J1576" s="352"/>
    </row>
    <row r="1577" spans="1:10" ht="15" thickBot="1">
      <c r="A1577" s="853"/>
      <c r="B1577" s="854"/>
      <c r="C1577" s="854"/>
      <c r="D1577" s="854"/>
      <c r="E1577" s="356"/>
      <c r="F1577" s="349"/>
      <c r="G1577" s="360"/>
      <c r="H1577" s="356"/>
      <c r="I1577" s="349"/>
      <c r="J1577" s="350"/>
    </row>
    <row r="1578" spans="1:10" ht="15" thickBot="1">
      <c r="A1578" s="855" t="s">
        <v>457</v>
      </c>
      <c r="B1578" s="856"/>
      <c r="C1578" s="856"/>
      <c r="D1578" s="856"/>
      <c r="E1578" s="357"/>
      <c r="F1578" s="351"/>
      <c r="G1578" s="361"/>
      <c r="H1578" s="357"/>
      <c r="I1578" s="351"/>
      <c r="J1578" s="352"/>
    </row>
    <row r="1579" spans="1:10" ht="15" thickBot="1">
      <c r="A1579" s="853"/>
      <c r="B1579" s="854"/>
      <c r="C1579" s="854"/>
      <c r="D1579" s="854"/>
      <c r="E1579" s="356"/>
      <c r="F1579" s="349"/>
      <c r="G1579" s="360"/>
      <c r="H1579" s="356"/>
      <c r="I1579" s="349"/>
      <c r="J1579" s="350"/>
    </row>
    <row r="1580" spans="1:10">
      <c r="A1580" s="857" t="s">
        <v>945</v>
      </c>
      <c r="B1580" s="858"/>
      <c r="C1580" s="858"/>
      <c r="D1580" s="859"/>
      <c r="E1580" s="357"/>
      <c r="F1580" s="351"/>
      <c r="G1580" s="361"/>
      <c r="H1580" s="357"/>
      <c r="I1580" s="351"/>
      <c r="J1580" s="352"/>
    </row>
    <row r="1581" spans="1:10" s="54" customFormat="1" ht="16.5" customHeight="1" thickBot="1">
      <c r="A1581" s="860"/>
      <c r="B1581" s="861"/>
      <c r="C1581" s="861"/>
      <c r="D1581" s="862"/>
      <c r="E1581" s="358"/>
      <c r="F1581" s="353"/>
      <c r="G1581" s="362"/>
      <c r="H1581" s="358"/>
      <c r="I1581" s="353"/>
      <c r="J1581" s="354"/>
    </row>
    <row r="1582" spans="1:10" s="54" customFormat="1" ht="16.5" customHeight="1" thickTop="1">
      <c r="A1582" s="865"/>
      <c r="B1582" s="865"/>
      <c r="C1582" s="865"/>
      <c r="D1582" s="865"/>
      <c r="E1582" s="25"/>
      <c r="F1582" s="25"/>
      <c r="G1582" s="25"/>
      <c r="H1582" s="25"/>
      <c r="I1582" s="25"/>
      <c r="J1582" s="25"/>
    </row>
    <row r="1583" spans="1:10" s="54" customFormat="1" ht="66" customHeight="1">
      <c r="A1583" s="670" t="s">
        <v>943</v>
      </c>
      <c r="B1583" s="670"/>
      <c r="C1583" s="670"/>
      <c r="D1583" s="670"/>
      <c r="E1583" s="670"/>
      <c r="F1583" s="670"/>
      <c r="G1583" s="670"/>
      <c r="H1583" s="670"/>
      <c r="I1583" s="670"/>
      <c r="J1583" s="670"/>
    </row>
    <row r="1584" spans="1:10" s="54" customFormat="1" ht="16.5" customHeight="1">
      <c r="A1584" s="455"/>
      <c r="B1584" s="455"/>
      <c r="C1584" s="455"/>
      <c r="D1584" s="455"/>
      <c r="E1584" s="455"/>
      <c r="F1584" s="455"/>
      <c r="G1584" s="455"/>
      <c r="H1584" s="455"/>
      <c r="I1584" s="455"/>
      <c r="J1584" s="455"/>
    </row>
    <row r="1585" spans="1:10" s="54" customFormat="1" ht="16.5" customHeight="1">
      <c r="A1585" s="455"/>
      <c r="B1585" s="455"/>
      <c r="C1585" s="455"/>
      <c r="D1585" s="455"/>
      <c r="E1585" s="455"/>
      <c r="F1585" s="455"/>
      <c r="G1585" s="455"/>
      <c r="H1585" s="455"/>
      <c r="I1585" s="455"/>
      <c r="J1585" s="455"/>
    </row>
    <row r="1586" spans="1:10" s="54" customFormat="1" ht="16.5" customHeight="1">
      <c r="A1586" s="455"/>
      <c r="B1586" s="455"/>
      <c r="C1586" s="455"/>
      <c r="D1586" s="455"/>
      <c r="E1586" s="455"/>
      <c r="F1586" s="455"/>
      <c r="G1586" s="455"/>
      <c r="H1586" s="455"/>
      <c r="I1586" s="455"/>
      <c r="J1586" s="455"/>
    </row>
    <row r="1587" spans="1:10" s="54" customFormat="1" ht="16.5" customHeight="1">
      <c r="A1587" s="455"/>
      <c r="B1587" s="455"/>
      <c r="C1587" s="455"/>
      <c r="D1587" s="455"/>
      <c r="E1587" s="455"/>
      <c r="F1587" s="455"/>
      <c r="G1587" s="455"/>
      <c r="H1587" s="455"/>
      <c r="I1587" s="455"/>
      <c r="J1587" s="455"/>
    </row>
    <row r="1588" spans="1:10" s="54" customFormat="1" ht="16.5" customHeight="1">
      <c r="A1588" s="455"/>
      <c r="B1588" s="455"/>
      <c r="C1588" s="455"/>
      <c r="D1588" s="455"/>
      <c r="E1588" s="455"/>
      <c r="F1588" s="455"/>
      <c r="G1588" s="455"/>
      <c r="H1588" s="455"/>
      <c r="I1588" s="455"/>
      <c r="J1588" s="455"/>
    </row>
    <row r="1589" spans="1:10" s="54" customFormat="1" ht="16.5" customHeight="1">
      <c r="A1589" s="455"/>
      <c r="B1589" s="455"/>
      <c r="C1589" s="455"/>
      <c r="D1589" s="455"/>
      <c r="E1589" s="455"/>
      <c r="F1589" s="455"/>
      <c r="G1589" s="455"/>
      <c r="H1589" s="455"/>
      <c r="I1589" s="455"/>
      <c r="J1589" s="455"/>
    </row>
    <row r="1590" spans="1:10" s="54" customFormat="1" ht="16.5" customHeight="1">
      <c r="A1590" s="455"/>
      <c r="B1590" s="455"/>
      <c r="C1590" s="455"/>
      <c r="D1590" s="455"/>
      <c r="E1590" s="455"/>
      <c r="F1590" s="455"/>
      <c r="G1590" s="455"/>
      <c r="H1590" s="455"/>
      <c r="I1590" s="455"/>
      <c r="J1590" s="455"/>
    </row>
    <row r="1591" spans="1:10" s="54" customFormat="1" ht="16.5" customHeight="1">
      <c r="A1591" s="455"/>
      <c r="B1591" s="455"/>
      <c r="C1591" s="455"/>
      <c r="D1591" s="455"/>
      <c r="E1591" s="455"/>
      <c r="F1591" s="455"/>
      <c r="G1591" s="455"/>
      <c r="H1591" s="455"/>
      <c r="I1591" s="455"/>
      <c r="J1591" s="455"/>
    </row>
    <row r="1592" spans="1:10" s="54" customFormat="1" ht="16.5" customHeight="1">
      <c r="A1592" s="41"/>
      <c r="B1592" s="41"/>
      <c r="C1592" s="41"/>
      <c r="D1592" s="41"/>
      <c r="E1592" s="41"/>
      <c r="F1592" s="41"/>
      <c r="G1592" s="23"/>
      <c r="H1592" s="23"/>
      <c r="I1592" s="23"/>
      <c r="J1592" s="23"/>
    </row>
    <row r="1593" spans="1:10" s="54" customFormat="1" ht="16.5" customHeight="1">
      <c r="A1593" s="346" t="s">
        <v>458</v>
      </c>
      <c r="B1593" s="625" t="s">
        <v>459</v>
      </c>
      <c r="C1593" s="625"/>
      <c r="D1593" s="625"/>
      <c r="E1593" s="625"/>
      <c r="F1593" s="625"/>
      <c r="G1593" s="625"/>
      <c r="H1593" s="625"/>
      <c r="I1593" s="625"/>
      <c r="J1593" s="625"/>
    </row>
    <row r="1594" spans="1:10" s="54" customFormat="1" ht="16.5" customHeight="1">
      <c r="A1594" s="41"/>
      <c r="B1594" s="41"/>
      <c r="C1594" s="41"/>
      <c r="D1594" s="41"/>
      <c r="E1594" s="41"/>
      <c r="F1594" s="41"/>
      <c r="G1594" s="23"/>
      <c r="H1594" s="23"/>
      <c r="I1594" s="23"/>
      <c r="J1594" s="23"/>
    </row>
    <row r="1595" spans="1:10" s="54" customFormat="1" ht="15.75" customHeight="1" thickBot="1">
      <c r="A1595" s="797" t="s">
        <v>107</v>
      </c>
      <c r="B1595" s="797"/>
      <c r="C1595" s="41"/>
      <c r="D1595" s="41"/>
      <c r="E1595" s="41"/>
      <c r="F1595" s="41"/>
      <c r="G1595" s="23"/>
      <c r="H1595" s="23"/>
      <c r="I1595" s="23"/>
      <c r="J1595" s="23"/>
    </row>
    <row r="1596" spans="1:10" s="54" customFormat="1" ht="16.5" customHeight="1" thickTop="1" thickBot="1">
      <c r="A1596" s="814" t="s">
        <v>460</v>
      </c>
      <c r="B1596" s="815"/>
      <c r="C1596" s="815"/>
      <c r="D1596" s="815"/>
      <c r="E1596" s="815" t="s">
        <v>461</v>
      </c>
      <c r="F1596" s="848"/>
      <c r="G1596" s="847" t="s">
        <v>462</v>
      </c>
      <c r="H1596" s="818"/>
      <c r="I1596" s="818"/>
      <c r="J1596" s="819"/>
    </row>
    <row r="1597" spans="1:10" s="54" customFormat="1" ht="16.5" customHeight="1">
      <c r="A1597" s="816"/>
      <c r="B1597" s="817"/>
      <c r="C1597" s="817"/>
      <c r="D1597" s="817"/>
      <c r="E1597" s="817"/>
      <c r="F1597" s="849"/>
      <c r="G1597" s="863" t="s">
        <v>134</v>
      </c>
      <c r="H1597" s="864"/>
      <c r="I1597" s="863" t="s">
        <v>135</v>
      </c>
      <c r="J1597" s="821"/>
    </row>
    <row r="1598" spans="1:10" s="54" customFormat="1" ht="14.25" customHeight="1" thickBot="1">
      <c r="A1598" s="826" t="s">
        <v>112</v>
      </c>
      <c r="B1598" s="827"/>
      <c r="C1598" s="827"/>
      <c r="D1598" s="827"/>
      <c r="E1598" s="827" t="s">
        <v>113</v>
      </c>
      <c r="F1598" s="806"/>
      <c r="G1598" s="805" t="s">
        <v>114</v>
      </c>
      <c r="H1598" s="806"/>
      <c r="I1598" s="805" t="s">
        <v>115</v>
      </c>
      <c r="J1598" s="807"/>
    </row>
    <row r="1599" spans="1:10" s="54" customFormat="1" ht="16.5" customHeight="1" thickTop="1">
      <c r="A1599" s="808"/>
      <c r="B1599" s="809"/>
      <c r="C1599" s="809"/>
      <c r="D1599" s="809"/>
      <c r="E1599" s="810"/>
      <c r="F1599" s="811"/>
      <c r="G1599" s="829"/>
      <c r="H1599" s="830"/>
      <c r="I1599" s="829"/>
      <c r="J1599" s="831"/>
    </row>
    <row r="1600" spans="1:10" s="54" customFormat="1" ht="16.5" customHeight="1">
      <c r="A1600" s="798"/>
      <c r="B1600" s="799"/>
      <c r="C1600" s="799"/>
      <c r="D1600" s="799"/>
      <c r="E1600" s="800"/>
      <c r="F1600" s="801"/>
      <c r="G1600" s="802"/>
      <c r="H1600" s="803"/>
      <c r="I1600" s="802"/>
      <c r="J1600" s="804"/>
    </row>
    <row r="1601" spans="1:10" s="54" customFormat="1" ht="16.5" customHeight="1">
      <c r="A1601" s="798"/>
      <c r="B1601" s="799"/>
      <c r="C1601" s="799"/>
      <c r="D1601" s="799"/>
      <c r="E1601" s="800"/>
      <c r="F1601" s="801"/>
      <c r="G1601" s="802"/>
      <c r="H1601" s="803"/>
      <c r="I1601" s="802"/>
      <c r="J1601" s="804"/>
    </row>
    <row r="1602" spans="1:10" s="54" customFormat="1" ht="16.5" customHeight="1" thickBot="1">
      <c r="A1602" s="790"/>
      <c r="B1602" s="791"/>
      <c r="C1602" s="791"/>
      <c r="D1602" s="791"/>
      <c r="E1602" s="792"/>
      <c r="F1602" s="793"/>
      <c r="G1602" s="794"/>
      <c r="H1602" s="795"/>
      <c r="I1602" s="794"/>
      <c r="J1602" s="796"/>
    </row>
    <row r="1603" spans="1:10" s="54" customFormat="1" ht="16.5" customHeight="1" thickTop="1">
      <c r="A1603" s="41"/>
      <c r="B1603" s="41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customHeight="1">
      <c r="A1604" s="916" t="s">
        <v>944</v>
      </c>
      <c r="B1604" s="916"/>
      <c r="C1604" s="916"/>
      <c r="D1604" s="916"/>
      <c r="E1604" s="916"/>
      <c r="F1604" s="916"/>
      <c r="G1604" s="916"/>
      <c r="H1604" s="916"/>
      <c r="I1604" s="916"/>
      <c r="J1604" s="916"/>
    </row>
    <row r="1605" spans="1:10" s="54" customFormat="1" ht="16.5" customHeight="1">
      <c r="A1605" s="455"/>
      <c r="B1605" s="455"/>
      <c r="C1605" s="455"/>
      <c r="D1605" s="455"/>
      <c r="E1605" s="455"/>
      <c r="F1605" s="455"/>
      <c r="G1605" s="455"/>
      <c r="H1605" s="455"/>
      <c r="I1605" s="455"/>
      <c r="J1605" s="455"/>
    </row>
    <row r="1606" spans="1:10" s="54" customFormat="1" ht="16.5" customHeight="1">
      <c r="A1606" s="455"/>
      <c r="B1606" s="455"/>
      <c r="C1606" s="455"/>
      <c r="D1606" s="455"/>
      <c r="E1606" s="455"/>
      <c r="F1606" s="455"/>
      <c r="G1606" s="455"/>
      <c r="H1606" s="455"/>
      <c r="I1606" s="455"/>
      <c r="J1606" s="455"/>
    </row>
    <row r="1607" spans="1:10" s="54" customFormat="1" ht="16.5" customHeight="1">
      <c r="A1607" s="455"/>
      <c r="B1607" s="455"/>
      <c r="C1607" s="455"/>
      <c r="D1607" s="455"/>
      <c r="E1607" s="455"/>
      <c r="F1607" s="455"/>
      <c r="G1607" s="455"/>
      <c r="H1607" s="455"/>
      <c r="I1607" s="455"/>
      <c r="J1607" s="455"/>
    </row>
    <row r="1608" spans="1:10" s="54" customFormat="1" ht="16.5" customHeight="1">
      <c r="A1608" s="455"/>
      <c r="B1608" s="455"/>
      <c r="C1608" s="455"/>
      <c r="D1608" s="455"/>
      <c r="E1608" s="455"/>
      <c r="F1608" s="455"/>
      <c r="G1608" s="455"/>
      <c r="H1608" s="455"/>
      <c r="I1608" s="455"/>
      <c r="J1608" s="455"/>
    </row>
    <row r="1609" spans="1:10" s="54" customFormat="1" ht="16.5" customHeight="1">
      <c r="A1609" s="455"/>
      <c r="B1609" s="455"/>
      <c r="C1609" s="455"/>
      <c r="D1609" s="455"/>
      <c r="E1609" s="455"/>
      <c r="F1609" s="455"/>
      <c r="G1609" s="455"/>
      <c r="H1609" s="455"/>
      <c r="I1609" s="455"/>
      <c r="J1609" s="455"/>
    </row>
    <row r="1610" spans="1:10" s="54" customFormat="1">
      <c r="A1610" s="455"/>
      <c r="B1610" s="455"/>
      <c r="C1610" s="455"/>
      <c r="D1610" s="455"/>
      <c r="E1610" s="455"/>
      <c r="F1610" s="455"/>
      <c r="G1610" s="455"/>
      <c r="H1610" s="455"/>
      <c r="I1610" s="455"/>
      <c r="J1610" s="455"/>
    </row>
    <row r="1611" spans="1:10" s="54" customFormat="1">
      <c r="A1611" s="455"/>
      <c r="B1611" s="455"/>
      <c r="C1611" s="455"/>
      <c r="D1611" s="455"/>
      <c r="E1611" s="455"/>
      <c r="F1611" s="455"/>
      <c r="G1611" s="455"/>
      <c r="H1611" s="455"/>
      <c r="I1611" s="455"/>
      <c r="J1611" s="455"/>
    </row>
    <row r="1612" spans="1:10" s="54" customFormat="1">
      <c r="A1612" s="455"/>
      <c r="B1612" s="455"/>
      <c r="C1612" s="455"/>
      <c r="D1612" s="455"/>
      <c r="E1612" s="455"/>
      <c r="F1612" s="455"/>
      <c r="G1612" s="455"/>
      <c r="H1612" s="455"/>
      <c r="I1612" s="455"/>
      <c r="J1612" s="455"/>
    </row>
    <row r="1613" spans="1:10" s="54" customFormat="1" ht="16.5" customHeight="1">
      <c r="A1613" s="455"/>
      <c r="B1613" s="455"/>
      <c r="C1613" s="455"/>
      <c r="D1613" s="455"/>
      <c r="E1613" s="455"/>
      <c r="F1613" s="455"/>
      <c r="G1613" s="455"/>
      <c r="H1613" s="455"/>
      <c r="I1613" s="455"/>
      <c r="J1613" s="455"/>
    </row>
    <row r="1614" spans="1:10" s="54" customFormat="1" ht="15.75" customHeight="1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</row>
    <row r="1615" spans="1:10" s="54" customFormat="1" ht="15.75" customHeight="1" thickBot="1">
      <c r="A1615" s="746" t="s">
        <v>127</v>
      </c>
      <c r="B1615" s="746"/>
      <c r="C1615" s="41"/>
      <c r="D1615" s="41"/>
      <c r="E1615" s="41"/>
      <c r="F1615" s="41"/>
      <c r="G1615" s="23"/>
      <c r="H1615" s="23"/>
      <c r="I1615" s="23"/>
      <c r="J1615" s="23"/>
    </row>
    <row r="1616" spans="1:10" s="54" customFormat="1" ht="15.75" customHeight="1" thickTop="1" thickBot="1">
      <c r="A1616" s="814" t="s">
        <v>463</v>
      </c>
      <c r="B1616" s="815"/>
      <c r="C1616" s="815"/>
      <c r="D1616" s="815"/>
      <c r="E1616" s="815" t="s">
        <v>461</v>
      </c>
      <c r="F1616" s="815"/>
      <c r="G1616" s="818" t="s">
        <v>462</v>
      </c>
      <c r="H1616" s="818"/>
      <c r="I1616" s="818"/>
      <c r="J1616" s="819"/>
    </row>
    <row r="1617" spans="1:10" s="54" customFormat="1" ht="16.5" customHeight="1">
      <c r="A1617" s="816"/>
      <c r="B1617" s="817"/>
      <c r="C1617" s="817"/>
      <c r="D1617" s="817"/>
      <c r="E1617" s="817"/>
      <c r="F1617" s="817"/>
      <c r="G1617" s="820" t="s">
        <v>134</v>
      </c>
      <c r="H1617" s="820"/>
      <c r="I1617" s="820" t="s">
        <v>135</v>
      </c>
      <c r="J1617" s="821"/>
    </row>
    <row r="1618" spans="1:10" s="54" customFormat="1" ht="16.5" customHeight="1" thickBot="1">
      <c r="A1618" s="826" t="s">
        <v>112</v>
      </c>
      <c r="B1618" s="827"/>
      <c r="C1618" s="827"/>
      <c r="D1618" s="827"/>
      <c r="E1618" s="827" t="s">
        <v>113</v>
      </c>
      <c r="F1618" s="827"/>
      <c r="G1618" s="827" t="s">
        <v>114</v>
      </c>
      <c r="H1618" s="827"/>
      <c r="I1618" s="827" t="s">
        <v>115</v>
      </c>
      <c r="J1618" s="807"/>
    </row>
    <row r="1619" spans="1:10" s="54" customFormat="1" ht="16.5" customHeight="1" thickTop="1">
      <c r="A1619" s="828"/>
      <c r="B1619" s="785"/>
      <c r="C1619" s="785"/>
      <c r="D1619" s="785"/>
      <c r="E1619" s="785"/>
      <c r="F1619" s="785"/>
      <c r="G1619" s="812"/>
      <c r="H1619" s="812"/>
      <c r="I1619" s="812"/>
      <c r="J1619" s="813"/>
    </row>
    <row r="1620" spans="1:10" s="54" customFormat="1" ht="16.5" customHeight="1">
      <c r="A1620" s="786"/>
      <c r="B1620" s="787"/>
      <c r="C1620" s="787"/>
      <c r="D1620" s="787"/>
      <c r="E1620" s="787"/>
      <c r="F1620" s="787"/>
      <c r="G1620" s="788"/>
      <c r="H1620" s="788"/>
      <c r="I1620" s="788"/>
      <c r="J1620" s="789"/>
    </row>
    <row r="1621" spans="1:10" s="54" customFormat="1" ht="16.5" customHeight="1">
      <c r="A1621" s="786"/>
      <c r="B1621" s="787"/>
      <c r="C1621" s="787"/>
      <c r="D1621" s="787"/>
      <c r="E1621" s="787"/>
      <c r="F1621" s="787"/>
      <c r="G1621" s="788"/>
      <c r="H1621" s="788"/>
      <c r="I1621" s="788"/>
      <c r="J1621" s="789"/>
    </row>
    <row r="1622" spans="1:10" s="54" customFormat="1" ht="16.5" customHeight="1">
      <c r="A1622" s="786"/>
      <c r="B1622" s="787"/>
      <c r="C1622" s="787"/>
      <c r="D1622" s="787"/>
      <c r="E1622" s="787"/>
      <c r="F1622" s="787"/>
      <c r="G1622" s="788"/>
      <c r="H1622" s="788"/>
      <c r="I1622" s="788"/>
      <c r="J1622" s="789"/>
    </row>
    <row r="1623" spans="1:10" s="54" customFormat="1" ht="16.5" customHeight="1">
      <c r="A1623" s="786"/>
      <c r="B1623" s="787"/>
      <c r="C1623" s="787"/>
      <c r="D1623" s="787"/>
      <c r="E1623" s="787"/>
      <c r="F1623" s="787"/>
      <c r="G1623" s="788"/>
      <c r="H1623" s="788"/>
      <c r="I1623" s="788"/>
      <c r="J1623" s="789"/>
    </row>
    <row r="1624" spans="1:10" s="54" customFormat="1" ht="16.5" customHeight="1" thickBot="1">
      <c r="A1624" s="822"/>
      <c r="B1624" s="823"/>
      <c r="C1624" s="823"/>
      <c r="D1624" s="823"/>
      <c r="E1624" s="823"/>
      <c r="F1624" s="823"/>
      <c r="G1624" s="824"/>
      <c r="H1624" s="824"/>
      <c r="I1624" s="824"/>
      <c r="J1624" s="825"/>
    </row>
    <row r="1625" spans="1:10" s="54" customFormat="1" ht="15" thickTop="1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</row>
    <row r="1626" spans="1:10" s="54" customFormat="1" ht="15">
      <c r="A1626" s="916" t="s">
        <v>946</v>
      </c>
      <c r="B1626" s="916"/>
      <c r="C1626" s="916"/>
      <c r="D1626" s="916"/>
      <c r="E1626" s="916"/>
      <c r="F1626" s="916"/>
      <c r="G1626" s="916"/>
      <c r="H1626" s="916"/>
      <c r="I1626" s="916"/>
      <c r="J1626" s="916"/>
    </row>
    <row r="1627" spans="1:10" s="54" customFormat="1">
      <c r="A1627" s="455"/>
      <c r="B1627" s="455"/>
      <c r="C1627" s="455"/>
      <c r="D1627" s="455"/>
      <c r="E1627" s="455"/>
      <c r="F1627" s="455"/>
      <c r="G1627" s="455"/>
      <c r="H1627" s="455"/>
      <c r="I1627" s="455"/>
      <c r="J1627" s="455"/>
    </row>
    <row r="1628" spans="1:10" s="54" customFormat="1">
      <c r="A1628" s="455"/>
      <c r="B1628" s="455"/>
      <c r="C1628" s="455"/>
      <c r="D1628" s="455"/>
      <c r="E1628" s="455"/>
      <c r="F1628" s="455"/>
      <c r="G1628" s="455"/>
      <c r="H1628" s="455"/>
      <c r="I1628" s="455"/>
      <c r="J1628" s="455"/>
    </row>
    <row r="1629" spans="1:10" s="54" customFormat="1">
      <c r="A1629" s="455"/>
      <c r="B1629" s="455"/>
      <c r="C1629" s="455"/>
      <c r="D1629" s="455"/>
      <c r="E1629" s="455"/>
      <c r="F1629" s="455"/>
      <c r="G1629" s="455"/>
      <c r="H1629" s="455"/>
      <c r="I1629" s="455"/>
      <c r="J1629" s="455"/>
    </row>
    <row r="1630" spans="1:10" s="54" customFormat="1">
      <c r="A1630" s="455"/>
      <c r="B1630" s="455"/>
      <c r="C1630" s="455"/>
      <c r="D1630" s="455"/>
      <c r="E1630" s="455"/>
      <c r="F1630" s="455"/>
      <c r="G1630" s="455"/>
      <c r="H1630" s="455"/>
      <c r="I1630" s="455"/>
      <c r="J1630" s="455"/>
    </row>
    <row r="1631" spans="1:10" s="54" customFormat="1">
      <c r="A1631" s="455"/>
      <c r="B1631" s="455"/>
      <c r="C1631" s="455"/>
      <c r="D1631" s="455"/>
      <c r="E1631" s="455"/>
      <c r="F1631" s="455"/>
      <c r="G1631" s="455"/>
      <c r="H1631" s="455"/>
      <c r="I1631" s="455"/>
      <c r="J1631" s="455"/>
    </row>
    <row r="1632" spans="1:10" s="54" customFormat="1">
      <c r="A1632" s="455"/>
      <c r="B1632" s="455"/>
      <c r="C1632" s="455"/>
      <c r="D1632" s="455"/>
      <c r="E1632" s="455"/>
      <c r="F1632" s="455"/>
      <c r="G1632" s="455"/>
      <c r="H1632" s="455"/>
      <c r="I1632" s="455"/>
      <c r="J1632" s="455"/>
    </row>
    <row r="1633" spans="1:10" s="54" customFormat="1">
      <c r="A1633" s="455"/>
      <c r="B1633" s="455"/>
      <c r="C1633" s="455"/>
      <c r="D1633" s="455"/>
      <c r="E1633" s="455"/>
      <c r="F1633" s="455"/>
      <c r="G1633" s="455"/>
      <c r="H1633" s="455"/>
      <c r="I1633" s="455"/>
      <c r="J1633" s="455"/>
    </row>
    <row r="1634" spans="1:10" s="54" customFormat="1">
      <c r="A1634" s="455"/>
      <c r="B1634" s="455"/>
      <c r="C1634" s="455"/>
      <c r="D1634" s="455"/>
      <c r="E1634" s="455"/>
      <c r="F1634" s="455"/>
      <c r="G1634" s="455"/>
      <c r="H1634" s="455"/>
      <c r="I1634" s="455"/>
      <c r="J1634" s="455"/>
    </row>
    <row r="1635" spans="1:10" s="54" customFormat="1">
      <c r="A1635" s="455"/>
      <c r="B1635" s="455"/>
      <c r="C1635" s="455"/>
      <c r="D1635" s="455"/>
      <c r="E1635" s="455"/>
      <c r="F1635" s="455"/>
      <c r="G1635" s="455"/>
      <c r="H1635" s="455"/>
      <c r="I1635" s="455"/>
      <c r="J1635" s="455"/>
    </row>
    <row r="1636" spans="1:10" s="54" customFormat="1">
      <c r="A1636" s="455"/>
      <c r="B1636" s="455"/>
      <c r="C1636" s="455"/>
      <c r="D1636" s="455"/>
      <c r="E1636" s="455"/>
      <c r="F1636" s="455"/>
      <c r="G1636" s="455"/>
      <c r="H1636" s="455"/>
      <c r="I1636" s="455"/>
      <c r="J1636" s="455"/>
    </row>
    <row r="1637" spans="1:10" s="54" customFormat="1">
      <c r="A1637" s="455"/>
      <c r="B1637" s="455"/>
      <c r="C1637" s="455"/>
      <c r="D1637" s="455"/>
      <c r="E1637" s="455"/>
      <c r="F1637" s="455"/>
      <c r="G1637" s="455"/>
      <c r="H1637" s="455"/>
      <c r="I1637" s="455"/>
      <c r="J1637" s="455"/>
    </row>
    <row r="1638" spans="1:10" s="54" customFormat="1">
      <c r="A1638" s="455"/>
      <c r="B1638" s="455"/>
      <c r="C1638" s="455"/>
      <c r="D1638" s="455"/>
      <c r="E1638" s="455"/>
      <c r="F1638" s="455"/>
      <c r="G1638" s="455"/>
      <c r="H1638" s="455"/>
      <c r="I1638" s="455"/>
      <c r="J1638" s="455"/>
    </row>
    <row r="1639" spans="1:10" s="54" customFormat="1">
      <c r="A1639" s="455"/>
      <c r="B1639" s="455"/>
      <c r="C1639" s="455"/>
      <c r="D1639" s="455"/>
      <c r="E1639" s="455"/>
      <c r="F1639" s="455"/>
      <c r="G1639" s="455"/>
      <c r="H1639" s="455"/>
      <c r="I1639" s="455"/>
      <c r="J1639" s="455"/>
    </row>
    <row r="1640" spans="1:10" s="54" customFormat="1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</row>
    <row r="1641" spans="1:10" s="54" customFormat="1">
      <c r="A1641" s="198"/>
      <c r="B1641" s="198"/>
      <c r="C1641" s="198"/>
      <c r="D1641" s="198"/>
      <c r="E1641" s="198"/>
      <c r="F1641" s="198"/>
      <c r="G1641" s="198"/>
      <c r="H1641" s="198"/>
      <c r="I1641" s="198"/>
      <c r="J1641" s="198"/>
    </row>
    <row r="1642" spans="1:10" s="54" customFormat="1">
      <c r="A1642" s="198"/>
      <c r="B1642" s="198"/>
      <c r="C1642" s="198"/>
      <c r="D1642" s="198"/>
      <c r="E1642" s="198"/>
      <c r="F1642" s="198"/>
      <c r="G1642" s="198"/>
      <c r="H1642" s="198"/>
      <c r="I1642" s="198"/>
      <c r="J1642" s="198"/>
    </row>
    <row r="1643" spans="1:10" s="54" customFormat="1">
      <c r="A1643" s="198"/>
      <c r="B1643" s="198"/>
      <c r="C1643" s="198"/>
      <c r="D1643" s="198"/>
      <c r="E1643" s="198"/>
      <c r="F1643" s="198"/>
      <c r="G1643" s="198"/>
      <c r="H1643" s="198"/>
      <c r="I1643" s="198"/>
      <c r="J1643" s="198"/>
    </row>
    <row r="1644" spans="1:10" s="54" customFormat="1">
      <c r="A1644" s="198"/>
      <c r="B1644" s="198"/>
      <c r="C1644" s="198"/>
      <c r="D1644" s="198"/>
      <c r="E1644" s="198"/>
      <c r="F1644" s="198"/>
      <c r="G1644" s="198"/>
      <c r="H1644" s="198"/>
      <c r="I1644" s="198"/>
      <c r="J1644" s="198"/>
    </row>
    <row r="1645" spans="1:10" s="54" customFormat="1">
      <c r="A1645" s="198"/>
      <c r="B1645" s="198"/>
      <c r="C1645" s="198"/>
      <c r="D1645" s="198"/>
      <c r="E1645" s="198"/>
      <c r="F1645" s="198"/>
      <c r="G1645" s="198"/>
      <c r="H1645" s="198"/>
      <c r="I1645" s="198"/>
      <c r="J1645" s="198"/>
    </row>
    <row r="1646" spans="1:10" s="54" customFormat="1">
      <c r="A1646" s="198"/>
      <c r="B1646" s="198"/>
      <c r="C1646" s="198"/>
      <c r="D1646" s="198"/>
      <c r="E1646" s="198"/>
      <c r="F1646" s="198"/>
      <c r="G1646" s="198"/>
      <c r="H1646" s="198"/>
      <c r="I1646" s="198"/>
      <c r="J1646" s="198"/>
    </row>
    <row r="1647" spans="1:10" s="54" customFormat="1">
      <c r="A1647" s="198"/>
      <c r="B1647" s="198"/>
      <c r="C1647" s="198"/>
      <c r="D1647" s="198"/>
      <c r="E1647" s="198"/>
      <c r="F1647" s="198"/>
      <c r="G1647" s="198"/>
      <c r="H1647" s="198"/>
      <c r="I1647" s="198"/>
      <c r="J1647" s="198"/>
    </row>
    <row r="1648" spans="1:10" s="54" customFormat="1">
      <c r="A1648" s="198"/>
      <c r="B1648" s="198"/>
      <c r="C1648" s="198"/>
      <c r="D1648" s="198"/>
      <c r="E1648" s="198"/>
      <c r="F1648" s="198"/>
      <c r="G1648" s="198"/>
      <c r="H1648" s="198"/>
      <c r="I1648" s="198"/>
      <c r="J1648" s="198"/>
    </row>
    <row r="1649" spans="1:10" s="54" customFormat="1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t="30" customHeight="1">
      <c r="A1656" s="346" t="s">
        <v>465</v>
      </c>
      <c r="B1656" s="625" t="s">
        <v>464</v>
      </c>
      <c r="C1656" s="625"/>
      <c r="D1656" s="625"/>
      <c r="E1656" s="625"/>
      <c r="F1656" s="625"/>
      <c r="G1656" s="625"/>
      <c r="H1656" s="625"/>
      <c r="I1656" s="625"/>
      <c r="J1656" s="625"/>
    </row>
    <row r="1657" spans="1:10" s="54" customFormat="1" ht="25.5" customHeight="1" thickBot="1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</row>
    <row r="1658" spans="1:10" s="54" customFormat="1" ht="28.5" customHeight="1" thickTop="1" thickBot="1">
      <c r="A1658" s="767" t="s">
        <v>466</v>
      </c>
      <c r="B1658" s="768"/>
      <c r="C1658" s="768"/>
      <c r="D1658" s="768"/>
      <c r="E1658" s="771" t="s">
        <v>467</v>
      </c>
      <c r="F1658" s="772"/>
      <c r="G1658" s="775" t="s">
        <v>29</v>
      </c>
      <c r="H1658" s="776"/>
      <c r="I1658" s="776"/>
      <c r="J1658" s="777"/>
    </row>
    <row r="1659" spans="1:10" s="54" customFormat="1" ht="37.5" customHeight="1" thickBot="1">
      <c r="A1659" s="769"/>
      <c r="B1659" s="770"/>
      <c r="C1659" s="770"/>
      <c r="D1659" s="770"/>
      <c r="E1659" s="773"/>
      <c r="F1659" s="774"/>
      <c r="G1659" s="765" t="s">
        <v>134</v>
      </c>
      <c r="H1659" s="766"/>
      <c r="I1659" s="763" t="s">
        <v>135</v>
      </c>
      <c r="J1659" s="764"/>
    </row>
    <row r="1660" spans="1:10" s="54" customFormat="1" ht="75" customHeight="1" thickTop="1">
      <c r="A1660" s="778" t="s">
        <v>468</v>
      </c>
      <c r="B1660" s="779"/>
      <c r="C1660" s="779"/>
      <c r="D1660" s="779"/>
      <c r="E1660" s="780"/>
      <c r="F1660" s="781"/>
      <c r="G1660" s="782"/>
      <c r="H1660" s="783"/>
      <c r="I1660" s="782"/>
      <c r="J1660" s="784"/>
    </row>
    <row r="1661" spans="1:10" s="54" customFormat="1" ht="45" customHeight="1">
      <c r="A1661" s="626" t="s">
        <v>469</v>
      </c>
      <c r="B1661" s="627"/>
      <c r="C1661" s="627"/>
      <c r="D1661" s="627"/>
      <c r="E1661" s="622"/>
      <c r="F1661" s="623"/>
      <c r="G1661" s="619"/>
      <c r="H1661" s="620"/>
      <c r="I1661" s="619"/>
      <c r="J1661" s="621"/>
    </row>
    <row r="1662" spans="1:10" s="54" customFormat="1" ht="30" customHeight="1">
      <c r="A1662" s="626" t="s">
        <v>470</v>
      </c>
      <c r="B1662" s="627"/>
      <c r="C1662" s="627"/>
      <c r="D1662" s="627"/>
      <c r="E1662" s="622"/>
      <c r="F1662" s="623"/>
      <c r="G1662" s="619"/>
      <c r="H1662" s="620"/>
      <c r="I1662" s="619"/>
      <c r="J1662" s="621"/>
    </row>
    <row r="1663" spans="1:10" s="54" customFormat="1" ht="30" customHeight="1">
      <c r="A1663" s="626" t="s">
        <v>471</v>
      </c>
      <c r="B1663" s="627"/>
      <c r="C1663" s="627"/>
      <c r="D1663" s="627"/>
      <c r="E1663" s="622"/>
      <c r="F1663" s="623"/>
      <c r="G1663" s="619"/>
      <c r="H1663" s="620"/>
      <c r="I1663" s="619"/>
      <c r="J1663" s="621"/>
    </row>
    <row r="1664" spans="1:10" s="54" customFormat="1" ht="28.5" customHeight="1">
      <c r="A1664" s="626" t="s">
        <v>472</v>
      </c>
      <c r="B1664" s="627"/>
      <c r="C1664" s="627"/>
      <c r="D1664" s="627"/>
      <c r="E1664" s="622"/>
      <c r="F1664" s="623"/>
      <c r="G1664" s="619"/>
      <c r="H1664" s="620"/>
      <c r="I1664" s="619"/>
      <c r="J1664" s="621"/>
    </row>
    <row r="1665" spans="1:10" s="54" customFormat="1" ht="30" customHeight="1">
      <c r="A1665" s="626" t="s">
        <v>473</v>
      </c>
      <c r="B1665" s="627"/>
      <c r="C1665" s="627"/>
      <c r="D1665" s="627"/>
      <c r="E1665" s="622"/>
      <c r="F1665" s="623"/>
      <c r="G1665" s="619"/>
      <c r="H1665" s="620"/>
      <c r="I1665" s="619"/>
      <c r="J1665" s="621"/>
    </row>
    <row r="1666" spans="1:10" s="54" customFormat="1" ht="30" customHeight="1">
      <c r="A1666" s="626" t="s">
        <v>474</v>
      </c>
      <c r="B1666" s="627"/>
      <c r="C1666" s="627"/>
      <c r="D1666" s="627"/>
      <c r="E1666" s="622"/>
      <c r="F1666" s="623"/>
      <c r="G1666" s="619"/>
      <c r="H1666" s="620"/>
      <c r="I1666" s="619"/>
      <c r="J1666" s="621"/>
    </row>
    <row r="1667" spans="1:10" s="54" customFormat="1" ht="30" customHeight="1">
      <c r="A1667" s="626" t="s">
        <v>475</v>
      </c>
      <c r="B1667" s="627"/>
      <c r="C1667" s="627"/>
      <c r="D1667" s="627"/>
      <c r="E1667" s="622"/>
      <c r="F1667" s="623"/>
      <c r="G1667" s="619"/>
      <c r="H1667" s="620"/>
      <c r="I1667" s="619"/>
      <c r="J1667" s="621"/>
    </row>
    <row r="1668" spans="1:10" s="54" customFormat="1" ht="30" customHeight="1">
      <c r="A1668" s="626" t="s">
        <v>947</v>
      </c>
      <c r="B1668" s="627"/>
      <c r="C1668" s="627"/>
      <c r="D1668" s="627"/>
      <c r="E1668" s="622"/>
      <c r="F1668" s="623"/>
      <c r="G1668" s="619"/>
      <c r="H1668" s="620"/>
      <c r="I1668" s="619"/>
      <c r="J1668" s="621"/>
    </row>
    <row r="1669" spans="1:10" s="54" customFormat="1" ht="30" customHeight="1" thickBot="1">
      <c r="A1669" s="629" t="s">
        <v>476</v>
      </c>
      <c r="B1669" s="630"/>
      <c r="C1669" s="630"/>
      <c r="D1669" s="630"/>
      <c r="E1669" s="612"/>
      <c r="F1669" s="613"/>
      <c r="G1669" s="614"/>
      <c r="H1669" s="615"/>
      <c r="I1669" s="614"/>
      <c r="J1669" s="624"/>
    </row>
    <row r="1670" spans="1:10" s="54" customFormat="1" ht="16.5" customHeight="1" thickTop="1">
      <c r="A1670" s="51"/>
      <c r="B1670" s="51"/>
      <c r="C1670" s="51"/>
      <c r="D1670" s="51"/>
      <c r="E1670" s="53"/>
      <c r="F1670" s="53"/>
      <c r="G1670" s="53"/>
      <c r="H1670" s="53"/>
      <c r="I1670" s="53"/>
      <c r="J1670" s="53"/>
    </row>
    <row r="1671" spans="1:10" s="54" customFormat="1" ht="30" customHeight="1">
      <c r="A1671" s="454" t="s">
        <v>948</v>
      </c>
      <c r="B1671" s="454"/>
      <c r="C1671" s="454"/>
      <c r="D1671" s="454"/>
      <c r="E1671" s="454"/>
      <c r="F1671" s="454"/>
      <c r="G1671" s="454"/>
      <c r="H1671" s="454"/>
      <c r="I1671" s="454"/>
      <c r="J1671" s="454"/>
    </row>
    <row r="1672" spans="1:10" s="54" customFormat="1" ht="16.5" customHeight="1">
      <c r="A1672" s="455"/>
      <c r="B1672" s="455"/>
      <c r="C1672" s="455"/>
      <c r="D1672" s="455"/>
      <c r="E1672" s="455"/>
      <c r="F1672" s="455"/>
      <c r="G1672" s="455"/>
      <c r="H1672" s="455"/>
      <c r="I1672" s="455"/>
      <c r="J1672" s="455"/>
    </row>
    <row r="1673" spans="1:10" s="54" customFormat="1" ht="16.5" customHeight="1">
      <c r="A1673" s="455"/>
      <c r="B1673" s="455"/>
      <c r="C1673" s="455"/>
      <c r="D1673" s="455"/>
      <c r="E1673" s="455"/>
      <c r="F1673" s="455"/>
      <c r="G1673" s="455"/>
      <c r="H1673" s="455"/>
      <c r="I1673" s="455"/>
      <c r="J1673" s="455"/>
    </row>
    <row r="1674" spans="1:10" s="54" customFormat="1" ht="16.5" customHeight="1">
      <c r="A1674" s="455"/>
      <c r="B1674" s="455"/>
      <c r="C1674" s="455"/>
      <c r="D1674" s="455"/>
      <c r="E1674" s="455"/>
      <c r="F1674" s="455"/>
      <c r="G1674" s="455"/>
      <c r="H1674" s="455"/>
      <c r="I1674" s="455"/>
      <c r="J1674" s="455"/>
    </row>
    <row r="1675" spans="1:10" s="54" customFormat="1" ht="16.5" customHeight="1">
      <c r="A1675" s="455"/>
      <c r="B1675" s="455"/>
      <c r="C1675" s="455"/>
      <c r="D1675" s="455"/>
      <c r="E1675" s="455"/>
      <c r="F1675" s="455"/>
      <c r="G1675" s="455"/>
      <c r="H1675" s="455"/>
      <c r="I1675" s="455"/>
      <c r="J1675" s="455"/>
    </row>
    <row r="1676" spans="1:10" s="54" customFormat="1" ht="16.5" customHeight="1">
      <c r="A1676" s="455"/>
      <c r="B1676" s="455"/>
      <c r="C1676" s="455"/>
      <c r="D1676" s="455"/>
      <c r="E1676" s="455"/>
      <c r="F1676" s="455"/>
      <c r="G1676" s="455"/>
      <c r="H1676" s="455"/>
      <c r="I1676" s="455"/>
      <c r="J1676" s="455"/>
    </row>
    <row r="1677" spans="1:10" s="54" customFormat="1" ht="16.5" customHeight="1">
      <c r="A1677" s="455"/>
      <c r="B1677" s="455"/>
      <c r="C1677" s="455"/>
      <c r="D1677" s="455"/>
      <c r="E1677" s="455"/>
      <c r="F1677" s="455"/>
      <c r="G1677" s="455"/>
      <c r="H1677" s="455"/>
      <c r="I1677" s="455"/>
      <c r="J1677" s="455"/>
    </row>
    <row r="1678" spans="1:10" s="54" customFormat="1" ht="16.5" customHeight="1">
      <c r="A1678" s="455"/>
      <c r="B1678" s="455"/>
      <c r="C1678" s="455"/>
      <c r="D1678" s="455"/>
      <c r="E1678" s="455"/>
      <c r="F1678" s="455"/>
      <c r="G1678" s="455"/>
      <c r="H1678" s="455"/>
      <c r="I1678" s="455"/>
      <c r="J1678" s="455"/>
    </row>
    <row r="1679" spans="1:10" s="54" customFormat="1" ht="16.5" customHeight="1">
      <c r="A1679" s="455"/>
      <c r="B1679" s="455"/>
      <c r="C1679" s="455"/>
      <c r="D1679" s="455"/>
      <c r="E1679" s="455"/>
      <c r="F1679" s="455"/>
      <c r="G1679" s="455"/>
      <c r="H1679" s="455"/>
      <c r="I1679" s="455"/>
      <c r="J1679" s="455"/>
    </row>
    <row r="1680" spans="1:10" s="54" customFormat="1" ht="16.5" customHeight="1">
      <c r="A1680" s="455"/>
      <c r="B1680" s="455"/>
      <c r="C1680" s="455"/>
      <c r="D1680" s="455"/>
      <c r="E1680" s="455"/>
      <c r="F1680" s="455"/>
      <c r="G1680" s="455"/>
      <c r="H1680" s="455"/>
      <c r="I1680" s="455"/>
      <c r="J1680" s="455"/>
    </row>
    <row r="1681" spans="1:10" s="54" customFormat="1" ht="16.5" customHeight="1">
      <c r="A1681" s="51"/>
      <c r="B1681" s="51"/>
      <c r="C1681" s="51"/>
      <c r="D1681" s="51"/>
      <c r="E1681" s="53"/>
      <c r="F1681" s="53"/>
      <c r="G1681" s="53"/>
      <c r="H1681" s="53"/>
      <c r="I1681" s="53"/>
      <c r="J1681" s="53"/>
    </row>
    <row r="1682" spans="1:10" s="54" customFormat="1" ht="16.5" customHeight="1">
      <c r="A1682" s="51"/>
      <c r="B1682" s="51"/>
      <c r="C1682" s="51"/>
      <c r="D1682" s="51"/>
      <c r="E1682" s="53"/>
      <c r="F1682" s="53"/>
      <c r="G1682" s="53"/>
      <c r="H1682" s="53"/>
      <c r="I1682" s="53"/>
      <c r="J1682" s="53"/>
    </row>
    <row r="1683" spans="1:10" s="54" customFormat="1" ht="16.5" customHeight="1">
      <c r="A1683" s="51"/>
      <c r="B1683" s="51"/>
      <c r="C1683" s="51"/>
      <c r="D1683" s="51"/>
      <c r="E1683" s="53"/>
      <c r="F1683" s="53"/>
      <c r="G1683" s="53"/>
      <c r="H1683" s="53"/>
      <c r="I1683" s="53"/>
      <c r="J1683" s="53"/>
    </row>
    <row r="1684" spans="1:10" s="54" customFormat="1" ht="16.5" customHeight="1">
      <c r="A1684" s="51"/>
      <c r="B1684" s="51"/>
      <c r="C1684" s="51"/>
      <c r="D1684" s="51"/>
      <c r="E1684" s="53"/>
      <c r="F1684" s="53"/>
      <c r="G1684" s="53"/>
      <c r="H1684" s="53"/>
      <c r="I1684" s="53"/>
      <c r="J1684" s="53"/>
    </row>
    <row r="1685" spans="1:10" s="54" customFormat="1" ht="16.5" customHeight="1">
      <c r="A1685" s="51"/>
      <c r="B1685" s="51"/>
      <c r="C1685" s="51"/>
      <c r="D1685" s="51"/>
      <c r="E1685" s="53"/>
      <c r="F1685" s="53"/>
      <c r="G1685" s="53"/>
      <c r="H1685" s="53"/>
      <c r="I1685" s="53"/>
      <c r="J1685" s="53"/>
    </row>
    <row r="1686" spans="1:10" s="54" customFormat="1" ht="16.5" customHeight="1">
      <c r="A1686" s="51"/>
      <c r="B1686" s="51"/>
      <c r="C1686" s="51"/>
      <c r="D1686" s="51"/>
      <c r="E1686" s="53"/>
      <c r="F1686" s="53"/>
      <c r="G1686" s="53"/>
      <c r="H1686" s="53"/>
      <c r="I1686" s="53"/>
      <c r="J1686" s="53"/>
    </row>
    <row r="1687" spans="1:10" s="54" customFormat="1" ht="16.5" customHeight="1">
      <c r="A1687" s="346" t="s">
        <v>477</v>
      </c>
      <c r="B1687" s="625" t="s">
        <v>949</v>
      </c>
      <c r="C1687" s="625"/>
      <c r="D1687" s="625"/>
      <c r="E1687" s="625"/>
      <c r="F1687" s="625"/>
      <c r="G1687" s="625"/>
      <c r="H1687" s="625"/>
      <c r="I1687" s="625"/>
      <c r="J1687" s="625"/>
    </row>
    <row r="1688" spans="1:10" s="54" customFormat="1" ht="16.5" customHeight="1">
      <c r="A1688" s="24"/>
      <c r="B1688" s="40"/>
      <c r="C1688" s="40"/>
      <c r="D1688" s="40"/>
      <c r="E1688" s="40"/>
      <c r="F1688" s="40"/>
      <c r="G1688" s="40"/>
      <c r="H1688" s="40"/>
      <c r="I1688" s="40"/>
      <c r="J1688" s="40"/>
    </row>
    <row r="1689" spans="1:10" s="54" customFormat="1" ht="16.5" customHeight="1" thickBot="1">
      <c r="A1689" s="628" t="s">
        <v>290</v>
      </c>
      <c r="B1689" s="628"/>
      <c r="C1689" s="40"/>
      <c r="D1689" s="40"/>
      <c r="E1689" s="40"/>
      <c r="F1689" s="40"/>
      <c r="G1689" s="40"/>
      <c r="H1689" s="40"/>
      <c r="I1689" s="40"/>
      <c r="J1689" s="40"/>
    </row>
    <row r="1690" spans="1:10" s="54" customFormat="1" ht="16.5" customHeight="1" thickTop="1" thickBot="1">
      <c r="A1690" s="652" t="s">
        <v>478</v>
      </c>
      <c r="B1690" s="653"/>
      <c r="C1690" s="654"/>
      <c r="D1690" s="647" t="s">
        <v>6</v>
      </c>
      <c r="E1690" s="647"/>
      <c r="F1690" s="647"/>
      <c r="G1690" s="647"/>
      <c r="H1690" s="647"/>
      <c r="I1690" s="647"/>
      <c r="J1690" s="648"/>
    </row>
    <row r="1691" spans="1:10" s="54" customFormat="1" ht="16.5" customHeight="1">
      <c r="A1691" s="655"/>
      <c r="B1691" s="656"/>
      <c r="C1691" s="657"/>
      <c r="D1691" s="645" t="s">
        <v>479</v>
      </c>
      <c r="E1691" s="646"/>
      <c r="F1691" s="197" t="s">
        <v>32</v>
      </c>
      <c r="G1691" s="197" t="s">
        <v>33</v>
      </c>
      <c r="H1691" s="197" t="s">
        <v>122</v>
      </c>
      <c r="I1691" s="643" t="s">
        <v>252</v>
      </c>
      <c r="J1691" s="644"/>
    </row>
    <row r="1692" spans="1:10" s="54" customFormat="1" ht="14.25" customHeight="1" thickBot="1">
      <c r="A1692" s="649" t="s">
        <v>112</v>
      </c>
      <c r="B1692" s="650"/>
      <c r="C1692" s="651"/>
      <c r="D1692" s="650" t="s">
        <v>113</v>
      </c>
      <c r="E1692" s="651"/>
      <c r="F1692" s="368" t="s">
        <v>114</v>
      </c>
      <c r="G1692" s="368" t="s">
        <v>115</v>
      </c>
      <c r="H1692" s="368" t="s">
        <v>116</v>
      </c>
      <c r="I1692" s="658" t="s">
        <v>117</v>
      </c>
      <c r="J1692" s="659"/>
    </row>
    <row r="1693" spans="1:10" s="54" customFormat="1" ht="16.5" customHeight="1" thickTop="1">
      <c r="A1693" s="631" t="s">
        <v>953</v>
      </c>
      <c r="B1693" s="632"/>
      <c r="C1693" s="633"/>
      <c r="D1693" s="634">
        <v>6639</v>
      </c>
      <c r="E1693" s="635"/>
      <c r="F1693" s="147"/>
      <c r="G1693" s="147"/>
      <c r="H1693" s="147"/>
      <c r="I1693" s="636">
        <f>IF(D1693+F1693-G1693+H1693=0,"",D1693+F1693-G1693+H1693)</f>
        <v>6639</v>
      </c>
      <c r="J1693" s="637"/>
    </row>
    <row r="1694" spans="1:10" s="54" customFormat="1" ht="16.5" customHeight="1">
      <c r="A1694" s="638" t="s">
        <v>480</v>
      </c>
      <c r="B1694" s="639"/>
      <c r="C1694" s="640"/>
      <c r="D1694" s="617"/>
      <c r="E1694" s="618"/>
      <c r="F1694" s="377"/>
      <c r="G1694" s="377"/>
      <c r="H1694" s="377"/>
      <c r="I1694" s="641" t="str">
        <f t="shared" ref="I1694:I1707" si="42">IF(D1694+F1694-G1694+H1694=0,"",D1694+F1694-G1694+H1694)</f>
        <v/>
      </c>
      <c r="J1694" s="642"/>
    </row>
    <row r="1695" spans="1:10" s="54" customFormat="1" ht="16.5" customHeight="1">
      <c r="A1695" s="638" t="s">
        <v>481</v>
      </c>
      <c r="B1695" s="639"/>
      <c r="C1695" s="640"/>
      <c r="D1695" s="617"/>
      <c r="E1695" s="618"/>
      <c r="F1695" s="377"/>
      <c r="G1695" s="377"/>
      <c r="H1695" s="377"/>
      <c r="I1695" s="641" t="str">
        <f t="shared" si="42"/>
        <v/>
      </c>
      <c r="J1695" s="642"/>
    </row>
    <row r="1696" spans="1:10" s="54" customFormat="1" ht="16.5" customHeight="1">
      <c r="A1696" s="638" t="s">
        <v>482</v>
      </c>
      <c r="B1696" s="639"/>
      <c r="C1696" s="640"/>
      <c r="D1696" s="617"/>
      <c r="E1696" s="618"/>
      <c r="F1696" s="377"/>
      <c r="G1696" s="377"/>
      <c r="H1696" s="377"/>
      <c r="I1696" s="641" t="str">
        <f t="shared" si="42"/>
        <v/>
      </c>
      <c r="J1696" s="642"/>
    </row>
    <row r="1697" spans="1:10" s="54" customFormat="1" ht="16.5" customHeight="1">
      <c r="A1697" s="638" t="s">
        <v>968</v>
      </c>
      <c r="B1697" s="639"/>
      <c r="C1697" s="640"/>
      <c r="D1697" s="617"/>
      <c r="E1697" s="618"/>
      <c r="F1697" s="377"/>
      <c r="G1697" s="377"/>
      <c r="H1697" s="377"/>
      <c r="I1697" s="641" t="str">
        <f t="shared" si="42"/>
        <v/>
      </c>
      <c r="J1697" s="642"/>
    </row>
    <row r="1698" spans="1:10" s="54" customFormat="1" ht="16.5" customHeight="1">
      <c r="A1698" s="638" t="s">
        <v>483</v>
      </c>
      <c r="B1698" s="639"/>
      <c r="C1698" s="640"/>
      <c r="D1698" s="617">
        <v>150000</v>
      </c>
      <c r="E1698" s="618"/>
      <c r="F1698" s="377"/>
      <c r="G1698" s="377"/>
      <c r="H1698" s="377"/>
      <c r="I1698" s="641">
        <f t="shared" si="42"/>
        <v>150000</v>
      </c>
      <c r="J1698" s="642"/>
    </row>
    <row r="1699" spans="1:10" s="54" customFormat="1" ht="28.5" customHeight="1">
      <c r="A1699" s="667" t="s">
        <v>969</v>
      </c>
      <c r="B1699" s="668"/>
      <c r="C1699" s="669"/>
      <c r="D1699" s="617"/>
      <c r="E1699" s="618"/>
      <c r="F1699" s="377"/>
      <c r="G1699" s="377"/>
      <c r="H1699" s="377"/>
      <c r="I1699" s="641" t="str">
        <f t="shared" si="42"/>
        <v/>
      </c>
      <c r="J1699" s="642"/>
    </row>
    <row r="1700" spans="1:10" s="54" customFormat="1" ht="16.5" customHeight="1">
      <c r="A1700" s="660" t="s">
        <v>484</v>
      </c>
      <c r="B1700" s="661"/>
      <c r="C1700" s="662"/>
      <c r="D1700" s="663"/>
      <c r="E1700" s="664"/>
      <c r="F1700" s="170"/>
      <c r="G1700" s="170"/>
      <c r="H1700" s="170"/>
      <c r="I1700" s="665" t="str">
        <f t="shared" si="42"/>
        <v/>
      </c>
      <c r="J1700" s="666"/>
    </row>
    <row r="1701" spans="1:10" s="54" customFormat="1" ht="16.5" customHeight="1">
      <c r="A1701" s="660" t="s">
        <v>970</v>
      </c>
      <c r="B1701" s="661"/>
      <c r="C1701" s="662"/>
      <c r="D1701" s="663"/>
      <c r="E1701" s="664"/>
      <c r="F1701" s="170"/>
      <c r="G1701" s="170"/>
      <c r="H1701" s="170"/>
      <c r="I1701" s="665" t="str">
        <f t="shared" si="42"/>
        <v/>
      </c>
      <c r="J1701" s="666"/>
    </row>
    <row r="1702" spans="1:10" s="54" customFormat="1" ht="16.5" customHeight="1">
      <c r="A1702" s="667" t="s">
        <v>950</v>
      </c>
      <c r="B1702" s="668"/>
      <c r="C1702" s="669"/>
      <c r="D1702" s="617">
        <v>30060</v>
      </c>
      <c r="E1702" s="618"/>
      <c r="F1702" s="377"/>
      <c r="G1702" s="377">
        <v>5842</v>
      </c>
      <c r="H1702" s="377"/>
      <c r="I1702" s="641">
        <f t="shared" si="42"/>
        <v>24218</v>
      </c>
      <c r="J1702" s="642"/>
    </row>
    <row r="1703" spans="1:10" s="54" customFormat="1" ht="16.5" customHeight="1">
      <c r="A1703" s="667" t="s">
        <v>951</v>
      </c>
      <c r="B1703" s="668"/>
      <c r="C1703" s="669"/>
      <c r="D1703" s="617"/>
      <c r="E1703" s="618"/>
      <c r="F1703" s="377"/>
      <c r="G1703" s="377"/>
      <c r="H1703" s="377"/>
      <c r="I1703" s="641" t="str">
        <f t="shared" si="42"/>
        <v/>
      </c>
      <c r="J1703" s="642"/>
    </row>
    <row r="1704" spans="1:10" s="54" customFormat="1" ht="16.5" customHeight="1">
      <c r="A1704" s="667" t="s">
        <v>971</v>
      </c>
      <c r="B1704" s="668"/>
      <c r="C1704" s="669">
        <v>2634</v>
      </c>
      <c r="D1704" s="617">
        <v>-5842</v>
      </c>
      <c r="E1704" s="618"/>
      <c r="F1704" s="377"/>
      <c r="G1704" s="377">
        <v>-5842</v>
      </c>
      <c r="H1704" s="377"/>
      <c r="I1704" s="641" t="str">
        <f t="shared" si="42"/>
        <v/>
      </c>
      <c r="J1704" s="642"/>
    </row>
    <row r="1705" spans="1:10" s="54" customFormat="1" ht="16.5" customHeight="1">
      <c r="A1705" s="667" t="s">
        <v>486</v>
      </c>
      <c r="B1705" s="668"/>
      <c r="C1705" s="669"/>
      <c r="D1705" s="617"/>
      <c r="E1705" s="618"/>
      <c r="F1705" s="377"/>
      <c r="G1705" s="377"/>
      <c r="H1705" s="377"/>
      <c r="I1705" s="641" t="str">
        <f t="shared" si="42"/>
        <v/>
      </c>
      <c r="J1705" s="642"/>
    </row>
    <row r="1706" spans="1:10" s="54" customFormat="1" ht="16.5" customHeight="1">
      <c r="A1706" s="667" t="s">
        <v>952</v>
      </c>
      <c r="B1706" s="668"/>
      <c r="C1706" s="669"/>
      <c r="D1706" s="617"/>
      <c r="E1706" s="618"/>
      <c r="F1706" s="377"/>
      <c r="G1706" s="377"/>
      <c r="H1706" s="377"/>
      <c r="I1706" s="641" t="str">
        <f t="shared" si="42"/>
        <v/>
      </c>
      <c r="J1706" s="642"/>
    </row>
    <row r="1707" spans="1:10" s="54" customFormat="1" ht="30" customHeight="1" thickBot="1">
      <c r="A1707" s="672" t="s">
        <v>485</v>
      </c>
      <c r="B1707" s="673"/>
      <c r="C1707" s="674"/>
      <c r="D1707" s="675"/>
      <c r="E1707" s="676"/>
      <c r="F1707" s="335"/>
      <c r="G1707" s="335"/>
      <c r="H1707" s="335"/>
      <c r="I1707" s="677" t="str">
        <f t="shared" si="42"/>
        <v/>
      </c>
      <c r="J1707" s="678"/>
    </row>
    <row r="1708" spans="1:10" s="54" customFormat="1" ht="16.5" customHeight="1" thickTop="1">
      <c r="A1708" s="24"/>
      <c r="B1708" s="40"/>
      <c r="C1708" s="40"/>
      <c r="D1708" s="40"/>
      <c r="E1708" s="40"/>
      <c r="F1708" s="40"/>
      <c r="G1708" s="40"/>
      <c r="H1708" s="40"/>
      <c r="I1708" s="40"/>
      <c r="J1708" s="40"/>
    </row>
    <row r="1709" spans="1:10" s="54" customFormat="1" ht="16.5" customHeight="1" thickBot="1">
      <c r="A1709" s="628" t="s">
        <v>216</v>
      </c>
      <c r="B1709" s="628"/>
      <c r="C1709" s="379"/>
      <c r="D1709" s="379"/>
      <c r="E1709" s="379"/>
      <c r="F1709" s="379"/>
      <c r="G1709" s="379"/>
      <c r="H1709" s="379"/>
      <c r="I1709" s="379"/>
      <c r="J1709" s="379"/>
    </row>
    <row r="1710" spans="1:10" s="54" customFormat="1" ht="16.5" customHeight="1" thickTop="1" thickBot="1">
      <c r="A1710" s="652" t="s">
        <v>478</v>
      </c>
      <c r="B1710" s="653"/>
      <c r="C1710" s="654"/>
      <c r="D1710" s="647" t="s">
        <v>7</v>
      </c>
      <c r="E1710" s="647"/>
      <c r="F1710" s="647"/>
      <c r="G1710" s="647"/>
      <c r="H1710" s="647"/>
      <c r="I1710" s="647"/>
      <c r="J1710" s="648"/>
    </row>
    <row r="1711" spans="1:10" s="54" customFormat="1" ht="16.5" customHeight="1">
      <c r="A1711" s="655"/>
      <c r="B1711" s="656"/>
      <c r="C1711" s="657"/>
      <c r="D1711" s="645" t="s">
        <v>479</v>
      </c>
      <c r="E1711" s="646"/>
      <c r="F1711" s="373" t="s">
        <v>32</v>
      </c>
      <c r="G1711" s="373" t="s">
        <v>33</v>
      </c>
      <c r="H1711" s="373" t="s">
        <v>122</v>
      </c>
      <c r="I1711" s="643" t="s">
        <v>252</v>
      </c>
      <c r="J1711" s="644"/>
    </row>
    <row r="1712" spans="1:10" s="54" customFormat="1" ht="14.25" customHeight="1" thickBot="1">
      <c r="A1712" s="649" t="s">
        <v>112</v>
      </c>
      <c r="B1712" s="650"/>
      <c r="C1712" s="651"/>
      <c r="D1712" s="650" t="s">
        <v>113</v>
      </c>
      <c r="E1712" s="651"/>
      <c r="F1712" s="368" t="s">
        <v>114</v>
      </c>
      <c r="G1712" s="368" t="s">
        <v>115</v>
      </c>
      <c r="H1712" s="368" t="s">
        <v>116</v>
      </c>
      <c r="I1712" s="658" t="s">
        <v>117</v>
      </c>
      <c r="J1712" s="659"/>
    </row>
    <row r="1713" spans="1:10" s="54" customFormat="1" ht="16.5" customHeight="1" thickTop="1">
      <c r="A1713" s="631" t="s">
        <v>953</v>
      </c>
      <c r="B1713" s="632"/>
      <c r="C1713" s="633"/>
      <c r="D1713" s="634">
        <v>6639</v>
      </c>
      <c r="E1713" s="635"/>
      <c r="F1713" s="147"/>
      <c r="G1713" s="147"/>
      <c r="H1713" s="147"/>
      <c r="I1713" s="636">
        <f>IF(D1713+F1713-G1713+H1713=0,"",D1713+F1713-G1713+H1713)</f>
        <v>6639</v>
      </c>
      <c r="J1713" s="637"/>
    </row>
    <row r="1714" spans="1:10" s="54" customFormat="1" ht="16.5" customHeight="1">
      <c r="A1714" s="638" t="s">
        <v>480</v>
      </c>
      <c r="B1714" s="639"/>
      <c r="C1714" s="640"/>
      <c r="D1714" s="617"/>
      <c r="E1714" s="618"/>
      <c r="F1714" s="377"/>
      <c r="G1714" s="377"/>
      <c r="H1714" s="377"/>
      <c r="I1714" s="641" t="str">
        <f t="shared" ref="I1714:I1727" si="43">IF(D1714+F1714-G1714+H1714=0,"",D1714+F1714-G1714+H1714)</f>
        <v/>
      </c>
      <c r="J1714" s="642"/>
    </row>
    <row r="1715" spans="1:10" s="54" customFormat="1" ht="16.5" customHeight="1">
      <c r="A1715" s="638" t="s">
        <v>481</v>
      </c>
      <c r="B1715" s="639"/>
      <c r="C1715" s="640"/>
      <c r="D1715" s="617"/>
      <c r="E1715" s="618"/>
      <c r="F1715" s="377"/>
      <c r="G1715" s="377"/>
      <c r="H1715" s="377"/>
      <c r="I1715" s="641" t="str">
        <f t="shared" si="43"/>
        <v/>
      </c>
      <c r="J1715" s="642"/>
    </row>
    <row r="1716" spans="1:10" s="54" customFormat="1" ht="16.5" customHeight="1">
      <c r="A1716" s="638" t="s">
        <v>482</v>
      </c>
      <c r="B1716" s="639"/>
      <c r="C1716" s="640"/>
      <c r="D1716" s="617"/>
      <c r="E1716" s="618"/>
      <c r="F1716" s="377"/>
      <c r="G1716" s="377"/>
      <c r="H1716" s="377"/>
      <c r="I1716" s="641" t="str">
        <f t="shared" si="43"/>
        <v/>
      </c>
      <c r="J1716" s="642"/>
    </row>
    <row r="1717" spans="1:10" s="54" customFormat="1" ht="16.5" customHeight="1">
      <c r="A1717" s="638" t="s">
        <v>968</v>
      </c>
      <c r="B1717" s="639"/>
      <c r="C1717" s="640"/>
      <c r="D1717" s="617"/>
      <c r="E1717" s="618"/>
      <c r="F1717" s="377"/>
      <c r="G1717" s="377"/>
      <c r="H1717" s="377"/>
      <c r="I1717" s="641" t="str">
        <f t="shared" si="43"/>
        <v/>
      </c>
      <c r="J1717" s="642"/>
    </row>
    <row r="1718" spans="1:10" s="54" customFormat="1" ht="16.5" customHeight="1">
      <c r="A1718" s="638" t="s">
        <v>483</v>
      </c>
      <c r="B1718" s="639"/>
      <c r="C1718" s="640"/>
      <c r="D1718" s="617">
        <v>150000</v>
      </c>
      <c r="E1718" s="618"/>
      <c r="F1718" s="377"/>
      <c r="G1718" s="377"/>
      <c r="H1718" s="377"/>
      <c r="I1718" s="641">
        <f t="shared" si="43"/>
        <v>150000</v>
      </c>
      <c r="J1718" s="642"/>
    </row>
    <row r="1719" spans="1:10" s="54" customFormat="1" ht="16.5" customHeight="1">
      <c r="A1719" s="667" t="s">
        <v>969</v>
      </c>
      <c r="B1719" s="668"/>
      <c r="C1719" s="669"/>
      <c r="D1719" s="617"/>
      <c r="E1719" s="618"/>
      <c r="F1719" s="377"/>
      <c r="G1719" s="377"/>
      <c r="H1719" s="377"/>
      <c r="I1719" s="641" t="str">
        <f t="shared" si="43"/>
        <v/>
      </c>
      <c r="J1719" s="642"/>
    </row>
    <row r="1720" spans="1:10" s="54" customFormat="1" ht="16.5" customHeight="1">
      <c r="A1720" s="660" t="s">
        <v>484</v>
      </c>
      <c r="B1720" s="661"/>
      <c r="C1720" s="662"/>
      <c r="D1720" s="663"/>
      <c r="E1720" s="664"/>
      <c r="F1720" s="170"/>
      <c r="G1720" s="170"/>
      <c r="H1720" s="170"/>
      <c r="I1720" s="665" t="str">
        <f t="shared" si="43"/>
        <v/>
      </c>
      <c r="J1720" s="666"/>
    </row>
    <row r="1721" spans="1:10" s="54" customFormat="1" ht="16.5" customHeight="1">
      <c r="A1721" s="660" t="s">
        <v>970</v>
      </c>
      <c r="B1721" s="661"/>
      <c r="C1721" s="662"/>
      <c r="D1721" s="663"/>
      <c r="E1721" s="664"/>
      <c r="F1721" s="170"/>
      <c r="G1721" s="170"/>
      <c r="H1721" s="170"/>
      <c r="I1721" s="665" t="str">
        <f t="shared" si="43"/>
        <v/>
      </c>
      <c r="J1721" s="666"/>
    </row>
    <row r="1722" spans="1:10" s="54" customFormat="1" ht="16.5" customHeight="1">
      <c r="A1722" s="667" t="s">
        <v>950</v>
      </c>
      <c r="B1722" s="668"/>
      <c r="C1722" s="669"/>
      <c r="D1722" s="617">
        <v>32491</v>
      </c>
      <c r="E1722" s="618"/>
      <c r="F1722" s="377"/>
      <c r="G1722" s="377">
        <v>2431</v>
      </c>
      <c r="H1722" s="377"/>
      <c r="I1722" s="641">
        <f t="shared" si="43"/>
        <v>30060</v>
      </c>
      <c r="J1722" s="642"/>
    </row>
    <row r="1723" spans="1:10" s="54" customFormat="1" ht="16.5" customHeight="1">
      <c r="A1723" s="667" t="s">
        <v>951</v>
      </c>
      <c r="B1723" s="668"/>
      <c r="C1723" s="669"/>
      <c r="D1723" s="617"/>
      <c r="E1723" s="618"/>
      <c r="F1723" s="377"/>
      <c r="G1723" s="377"/>
      <c r="H1723" s="377"/>
      <c r="I1723" s="641" t="str">
        <f t="shared" si="43"/>
        <v/>
      </c>
      <c r="J1723" s="642"/>
    </row>
    <row r="1724" spans="1:10" s="54" customFormat="1" ht="16.5" customHeight="1">
      <c r="A1724" s="667" t="s">
        <v>971</v>
      </c>
      <c r="B1724" s="668"/>
      <c r="C1724" s="669">
        <v>2634</v>
      </c>
      <c r="D1724" s="617">
        <v>-2431</v>
      </c>
      <c r="E1724" s="618"/>
      <c r="F1724" s="377"/>
      <c r="G1724" s="377">
        <v>-2431</v>
      </c>
      <c r="H1724" s="377"/>
      <c r="I1724" s="641" t="str">
        <f t="shared" si="43"/>
        <v/>
      </c>
      <c r="J1724" s="642"/>
    </row>
    <row r="1725" spans="1:10" s="54" customFormat="1" ht="16.5" customHeight="1">
      <c r="A1725" s="667" t="s">
        <v>486</v>
      </c>
      <c r="B1725" s="668"/>
      <c r="C1725" s="669"/>
      <c r="D1725" s="617"/>
      <c r="E1725" s="618"/>
      <c r="F1725" s="377"/>
      <c r="G1725" s="377"/>
      <c r="H1725" s="377"/>
      <c r="I1725" s="641" t="str">
        <f t="shared" si="43"/>
        <v/>
      </c>
      <c r="J1725" s="642"/>
    </row>
    <row r="1726" spans="1:10" s="54" customFormat="1" ht="16.5" customHeight="1">
      <c r="A1726" s="667" t="s">
        <v>952</v>
      </c>
      <c r="B1726" s="668"/>
      <c r="C1726" s="669"/>
      <c r="D1726" s="617"/>
      <c r="E1726" s="618"/>
      <c r="F1726" s="377"/>
      <c r="G1726" s="377"/>
      <c r="H1726" s="377"/>
      <c r="I1726" s="641" t="str">
        <f t="shared" si="43"/>
        <v/>
      </c>
      <c r="J1726" s="642"/>
    </row>
    <row r="1727" spans="1:10" s="54" customFormat="1" ht="16.5" customHeight="1" thickBot="1">
      <c r="A1727" s="672" t="s">
        <v>485</v>
      </c>
      <c r="B1727" s="673"/>
      <c r="C1727" s="674"/>
      <c r="D1727" s="675"/>
      <c r="E1727" s="676"/>
      <c r="F1727" s="335"/>
      <c r="G1727" s="335"/>
      <c r="H1727" s="335"/>
      <c r="I1727" s="677" t="str">
        <f t="shared" si="43"/>
        <v/>
      </c>
      <c r="J1727" s="678"/>
    </row>
    <row r="1728" spans="1:10" s="54" customFormat="1" ht="16.5" customHeight="1" thickTop="1">
      <c r="A1728" s="24"/>
      <c r="B1728" s="379"/>
      <c r="C1728" s="379"/>
      <c r="D1728" s="379"/>
      <c r="E1728" s="379"/>
      <c r="F1728" s="379"/>
      <c r="G1728" s="379"/>
      <c r="H1728" s="379"/>
      <c r="I1728" s="379"/>
      <c r="J1728" s="379"/>
    </row>
    <row r="1729" spans="1:10" s="54" customFormat="1" ht="16.5" customHeight="1">
      <c r="A1729" s="454" t="s">
        <v>972</v>
      </c>
      <c r="B1729" s="454"/>
      <c r="C1729" s="454"/>
      <c r="D1729" s="454"/>
      <c r="E1729" s="454"/>
      <c r="F1729" s="454"/>
      <c r="G1729" s="454"/>
      <c r="H1729" s="454"/>
      <c r="I1729" s="454"/>
      <c r="J1729" s="454"/>
    </row>
    <row r="1730" spans="1:10" s="54" customFormat="1" ht="16.5" customHeight="1">
      <c r="A1730" s="455"/>
      <c r="B1730" s="455"/>
      <c r="C1730" s="455"/>
      <c r="D1730" s="455"/>
      <c r="E1730" s="455"/>
      <c r="F1730" s="455"/>
      <c r="G1730" s="455"/>
      <c r="H1730" s="455"/>
      <c r="I1730" s="455"/>
      <c r="J1730" s="455"/>
    </row>
    <row r="1731" spans="1:10" s="54" customFormat="1" ht="16.5" customHeight="1">
      <c r="A1731" s="455"/>
      <c r="B1731" s="455"/>
      <c r="C1731" s="455"/>
      <c r="D1731" s="455"/>
      <c r="E1731" s="455"/>
      <c r="F1731" s="455"/>
      <c r="G1731" s="455"/>
      <c r="H1731" s="455"/>
      <c r="I1731" s="455"/>
      <c r="J1731" s="455"/>
    </row>
    <row r="1732" spans="1:10" s="54" customFormat="1" ht="16.5" hidden="1" customHeight="1">
      <c r="A1732" s="369"/>
      <c r="B1732" s="369"/>
      <c r="C1732" s="369"/>
      <c r="D1732" s="369"/>
      <c r="E1732" s="369"/>
      <c r="F1732" s="369"/>
      <c r="G1732" s="369"/>
      <c r="H1732" s="369"/>
      <c r="I1732" s="369"/>
      <c r="J1732" s="369"/>
    </row>
    <row r="1733" spans="1:10" s="54" customFormat="1" ht="16.5" hidden="1" customHeight="1">
      <c r="A1733" s="346" t="s">
        <v>973</v>
      </c>
      <c r="B1733" s="625" t="s">
        <v>974</v>
      </c>
      <c r="C1733" s="625"/>
      <c r="D1733" s="625"/>
      <c r="E1733" s="625"/>
      <c r="F1733" s="625"/>
      <c r="G1733" s="625"/>
      <c r="H1733" s="625"/>
      <c r="I1733" s="625"/>
      <c r="J1733" s="625"/>
    </row>
    <row r="1734" spans="1:10" s="54" customFormat="1" ht="16.5" hidden="1" customHeight="1">
      <c r="A1734" s="369"/>
      <c r="B1734" s="369"/>
      <c r="C1734" s="369"/>
      <c r="D1734" s="369"/>
      <c r="E1734" s="369"/>
      <c r="F1734" s="369"/>
      <c r="G1734" s="369"/>
      <c r="H1734" s="369"/>
      <c r="I1734" s="369"/>
      <c r="J1734" s="369"/>
    </row>
    <row r="1735" spans="1:10" s="54" customFormat="1" ht="48" hidden="1" customHeight="1">
      <c r="A1735" s="670" t="s">
        <v>975</v>
      </c>
      <c r="B1735" s="670"/>
      <c r="C1735" s="670"/>
      <c r="D1735" s="670"/>
      <c r="E1735" s="670"/>
      <c r="F1735" s="670"/>
      <c r="G1735" s="670"/>
      <c r="H1735" s="670"/>
      <c r="I1735" s="670"/>
      <c r="J1735" s="670"/>
    </row>
    <row r="1736" spans="1:10" s="54" customFormat="1" ht="16.5" hidden="1" customHeight="1">
      <c r="A1736" s="455"/>
      <c r="B1736" s="455"/>
      <c r="C1736" s="455"/>
      <c r="D1736" s="455"/>
      <c r="E1736" s="455"/>
      <c r="F1736" s="455"/>
      <c r="G1736" s="455"/>
      <c r="H1736" s="455"/>
      <c r="I1736" s="455"/>
      <c r="J1736" s="455"/>
    </row>
    <row r="1737" spans="1:10" s="54" customFormat="1" ht="16.5" hidden="1" customHeight="1">
      <c r="A1737" s="455"/>
      <c r="B1737" s="455"/>
      <c r="C1737" s="455"/>
      <c r="D1737" s="455"/>
      <c r="E1737" s="455"/>
      <c r="F1737" s="455"/>
      <c r="G1737" s="455"/>
      <c r="H1737" s="455"/>
      <c r="I1737" s="455"/>
      <c r="J1737" s="455"/>
    </row>
    <row r="1738" spans="1:10" s="54" customFormat="1" ht="16.5" hidden="1" customHeight="1">
      <c r="A1738" s="455"/>
      <c r="B1738" s="455"/>
      <c r="C1738" s="455"/>
      <c r="D1738" s="455"/>
      <c r="E1738" s="455"/>
      <c r="F1738" s="455"/>
      <c r="G1738" s="455"/>
      <c r="H1738" s="455"/>
      <c r="I1738" s="455"/>
      <c r="J1738" s="455"/>
    </row>
    <row r="1739" spans="1:10" s="54" customFormat="1" ht="16.5" hidden="1" customHeight="1">
      <c r="A1739" s="455"/>
      <c r="B1739" s="455"/>
      <c r="C1739" s="455"/>
      <c r="D1739" s="455"/>
      <c r="E1739" s="455"/>
      <c r="F1739" s="455"/>
      <c r="G1739" s="455"/>
      <c r="H1739" s="455"/>
      <c r="I1739" s="455"/>
      <c r="J1739" s="455"/>
    </row>
    <row r="1740" spans="1:10" s="54" customFormat="1" ht="16.5" hidden="1" customHeight="1">
      <c r="A1740" s="455"/>
      <c r="B1740" s="455"/>
      <c r="C1740" s="455"/>
      <c r="D1740" s="455"/>
      <c r="E1740" s="455"/>
      <c r="F1740" s="455"/>
      <c r="G1740" s="455"/>
      <c r="H1740" s="455"/>
      <c r="I1740" s="455"/>
      <c r="J1740" s="455"/>
    </row>
    <row r="1741" spans="1:10" s="54" customFormat="1" ht="16.5" hidden="1" customHeight="1">
      <c r="A1741" s="455"/>
      <c r="B1741" s="455"/>
      <c r="C1741" s="455"/>
      <c r="D1741" s="455"/>
      <c r="E1741" s="455"/>
      <c r="F1741" s="455"/>
      <c r="G1741" s="455"/>
      <c r="H1741" s="455"/>
      <c r="I1741" s="455"/>
      <c r="J1741" s="455"/>
    </row>
    <row r="1742" spans="1:10" s="54" customFormat="1" ht="16.5" hidden="1" customHeight="1">
      <c r="A1742" s="455"/>
      <c r="B1742" s="455"/>
      <c r="C1742" s="455"/>
      <c r="D1742" s="455"/>
      <c r="E1742" s="455"/>
      <c r="F1742" s="455"/>
      <c r="G1742" s="455"/>
      <c r="H1742" s="455"/>
      <c r="I1742" s="455"/>
      <c r="J1742" s="455"/>
    </row>
    <row r="1743" spans="1:10" s="54" customFormat="1" ht="16.5" hidden="1" customHeight="1">
      <c r="A1743" s="455"/>
      <c r="B1743" s="455"/>
      <c r="C1743" s="455"/>
      <c r="D1743" s="455"/>
      <c r="E1743" s="455"/>
      <c r="F1743" s="455"/>
      <c r="G1743" s="455"/>
      <c r="H1743" s="455"/>
      <c r="I1743" s="455"/>
      <c r="J1743" s="455"/>
    </row>
    <row r="1744" spans="1:10" s="54" customFormat="1" ht="16.5" hidden="1" customHeight="1">
      <c r="A1744" s="455"/>
      <c r="B1744" s="455"/>
      <c r="C1744" s="455"/>
      <c r="D1744" s="455"/>
      <c r="E1744" s="455"/>
      <c r="F1744" s="455"/>
      <c r="G1744" s="455"/>
      <c r="H1744" s="455"/>
      <c r="I1744" s="455"/>
      <c r="J1744" s="455"/>
    </row>
    <row r="1745" spans="1:10" s="54" customFormat="1" ht="16.5" hidden="1" customHeight="1">
      <c r="A1745" s="455"/>
      <c r="B1745" s="455"/>
      <c r="C1745" s="455"/>
      <c r="D1745" s="455"/>
      <c r="E1745" s="455"/>
      <c r="F1745" s="455"/>
      <c r="G1745" s="455"/>
      <c r="H1745" s="455"/>
      <c r="I1745" s="455"/>
      <c r="J1745" s="455"/>
    </row>
    <row r="1746" spans="1:10" s="54" customFormat="1" ht="16.5" hidden="1" customHeight="1">
      <c r="A1746" s="455"/>
      <c r="B1746" s="455"/>
      <c r="C1746" s="455"/>
      <c r="D1746" s="455"/>
      <c r="E1746" s="455"/>
      <c r="F1746" s="455"/>
      <c r="G1746" s="455"/>
      <c r="H1746" s="455"/>
      <c r="I1746" s="455"/>
      <c r="J1746" s="455"/>
    </row>
    <row r="1747" spans="1:10" s="54" customFormat="1" ht="16.5" hidden="1" customHeight="1">
      <c r="A1747" s="455"/>
      <c r="B1747" s="455"/>
      <c r="C1747" s="455"/>
      <c r="D1747" s="455"/>
      <c r="E1747" s="455"/>
      <c r="F1747" s="455"/>
      <c r="G1747" s="455"/>
      <c r="H1747" s="455"/>
      <c r="I1747" s="455"/>
      <c r="J1747" s="455"/>
    </row>
    <row r="1748" spans="1:10" s="54" customFormat="1" ht="16.5" hidden="1" customHeight="1">
      <c r="A1748" s="369"/>
      <c r="B1748" s="369"/>
      <c r="C1748" s="369"/>
      <c r="D1748" s="369"/>
      <c r="E1748" s="369"/>
      <c r="F1748" s="369"/>
      <c r="G1748" s="369"/>
      <c r="H1748" s="369"/>
      <c r="I1748" s="369"/>
      <c r="J1748" s="369"/>
    </row>
    <row r="1749" spans="1:10" s="54" customFormat="1" ht="16.5" hidden="1" customHeight="1">
      <c r="A1749" s="346" t="s">
        <v>976</v>
      </c>
      <c r="B1749" s="625" t="s">
        <v>977</v>
      </c>
      <c r="C1749" s="625"/>
      <c r="D1749" s="625"/>
      <c r="E1749" s="625"/>
      <c r="F1749" s="625"/>
      <c r="G1749" s="625"/>
      <c r="H1749" s="625"/>
      <c r="I1749" s="625"/>
      <c r="J1749" s="625"/>
    </row>
    <row r="1750" spans="1:10" s="54" customFormat="1" ht="16.5" hidden="1" customHeight="1">
      <c r="A1750" s="369"/>
      <c r="B1750" s="369"/>
      <c r="C1750" s="369"/>
      <c r="D1750" s="369"/>
      <c r="E1750" s="369"/>
      <c r="F1750" s="369"/>
      <c r="G1750" s="369"/>
      <c r="H1750" s="369"/>
      <c r="I1750" s="369"/>
      <c r="J1750" s="369"/>
    </row>
    <row r="1751" spans="1:10" s="54" customFormat="1" ht="46.5" hidden="1" customHeight="1">
      <c r="A1751" s="670" t="s">
        <v>978</v>
      </c>
      <c r="B1751" s="670"/>
      <c r="C1751" s="670"/>
      <c r="D1751" s="670"/>
      <c r="E1751" s="670"/>
      <c r="F1751" s="670"/>
      <c r="G1751" s="670"/>
      <c r="H1751" s="670"/>
      <c r="I1751" s="670"/>
      <c r="J1751" s="670"/>
    </row>
    <row r="1752" spans="1:10" s="54" customFormat="1" ht="16.5" hidden="1" customHeight="1">
      <c r="A1752" s="455"/>
      <c r="B1752" s="455"/>
      <c r="C1752" s="455"/>
      <c r="D1752" s="455"/>
      <c r="E1752" s="455"/>
      <c r="F1752" s="455"/>
      <c r="G1752" s="455"/>
      <c r="H1752" s="455"/>
      <c r="I1752" s="455"/>
      <c r="J1752" s="455"/>
    </row>
    <row r="1753" spans="1:10" s="54" customFormat="1" ht="16.5" hidden="1" customHeight="1">
      <c r="A1753" s="455"/>
      <c r="B1753" s="455"/>
      <c r="C1753" s="455"/>
      <c r="D1753" s="455"/>
      <c r="E1753" s="455"/>
      <c r="F1753" s="455"/>
      <c r="G1753" s="455"/>
      <c r="H1753" s="455"/>
      <c r="I1753" s="455"/>
      <c r="J1753" s="455"/>
    </row>
    <row r="1754" spans="1:10" s="54" customFormat="1" ht="16.5" hidden="1" customHeight="1">
      <c r="A1754" s="455"/>
      <c r="B1754" s="455"/>
      <c r="C1754" s="455"/>
      <c r="D1754" s="455"/>
      <c r="E1754" s="455"/>
      <c r="F1754" s="455"/>
      <c r="G1754" s="455"/>
      <c r="H1754" s="455"/>
      <c r="I1754" s="455"/>
      <c r="J1754" s="455"/>
    </row>
    <row r="1755" spans="1:10" s="54" customFormat="1" ht="16.5" hidden="1" customHeight="1">
      <c r="A1755" s="455"/>
      <c r="B1755" s="455"/>
      <c r="C1755" s="455"/>
      <c r="D1755" s="455"/>
      <c r="E1755" s="455"/>
      <c r="F1755" s="455"/>
      <c r="G1755" s="455"/>
      <c r="H1755" s="455"/>
      <c r="I1755" s="455"/>
      <c r="J1755" s="455"/>
    </row>
    <row r="1756" spans="1:10" s="54" customFormat="1" ht="16.5" hidden="1" customHeight="1">
      <c r="A1756" s="455"/>
      <c r="B1756" s="455"/>
      <c r="C1756" s="455"/>
      <c r="D1756" s="455"/>
      <c r="E1756" s="455"/>
      <c r="F1756" s="455"/>
      <c r="G1756" s="455"/>
      <c r="H1756" s="455"/>
      <c r="I1756" s="455"/>
      <c r="J1756" s="455"/>
    </row>
    <row r="1757" spans="1:10" s="54" customFormat="1" ht="16.5" hidden="1" customHeight="1">
      <c r="A1757" s="455"/>
      <c r="B1757" s="455"/>
      <c r="C1757" s="455"/>
      <c r="D1757" s="455"/>
      <c r="E1757" s="455"/>
      <c r="F1757" s="455"/>
      <c r="G1757" s="455"/>
      <c r="H1757" s="455"/>
      <c r="I1757" s="455"/>
      <c r="J1757" s="455"/>
    </row>
    <row r="1758" spans="1:10" s="54" customFormat="1" ht="16.5" hidden="1" customHeight="1">
      <c r="A1758" s="455"/>
      <c r="B1758" s="455"/>
      <c r="C1758" s="455"/>
      <c r="D1758" s="455"/>
      <c r="E1758" s="455"/>
      <c r="F1758" s="455"/>
      <c r="G1758" s="455"/>
      <c r="H1758" s="455"/>
      <c r="I1758" s="455"/>
      <c r="J1758" s="455"/>
    </row>
    <row r="1759" spans="1:10" s="54" customFormat="1" ht="16.5" hidden="1" customHeight="1">
      <c r="A1759" s="455"/>
      <c r="B1759" s="455"/>
      <c r="C1759" s="455"/>
      <c r="D1759" s="455"/>
      <c r="E1759" s="455"/>
      <c r="F1759" s="455"/>
      <c r="G1759" s="455"/>
      <c r="H1759" s="455"/>
      <c r="I1759" s="455"/>
      <c r="J1759" s="455"/>
    </row>
    <row r="1760" spans="1:10" s="54" customFormat="1" ht="16.5" hidden="1" customHeight="1">
      <c r="A1760" s="455"/>
      <c r="B1760" s="455"/>
      <c r="C1760" s="455"/>
      <c r="D1760" s="455"/>
      <c r="E1760" s="455"/>
      <c r="F1760" s="455"/>
      <c r="G1760" s="455"/>
      <c r="H1760" s="455"/>
      <c r="I1760" s="455"/>
      <c r="J1760" s="455"/>
    </row>
    <row r="1761" spans="1:10" s="54" customFormat="1" ht="16.5" hidden="1" customHeight="1">
      <c r="A1761" s="455"/>
      <c r="B1761" s="455"/>
      <c r="C1761" s="455"/>
      <c r="D1761" s="455"/>
      <c r="E1761" s="455"/>
      <c r="F1761" s="455"/>
      <c r="G1761" s="455"/>
      <c r="H1761" s="455"/>
      <c r="I1761" s="455"/>
      <c r="J1761" s="455"/>
    </row>
    <row r="1762" spans="1:10" s="54" customFormat="1" ht="16.5" hidden="1" customHeight="1">
      <c r="A1762" s="455"/>
      <c r="B1762" s="455"/>
      <c r="C1762" s="455"/>
      <c r="D1762" s="455"/>
      <c r="E1762" s="455"/>
      <c r="F1762" s="455"/>
      <c r="G1762" s="455"/>
      <c r="H1762" s="455"/>
      <c r="I1762" s="455"/>
      <c r="J1762" s="455"/>
    </row>
    <row r="1763" spans="1:10" s="54" customFormat="1" ht="16.5" hidden="1" customHeight="1">
      <c r="A1763" s="455"/>
      <c r="B1763" s="455"/>
      <c r="C1763" s="455"/>
      <c r="D1763" s="455"/>
      <c r="E1763" s="455"/>
      <c r="F1763" s="455"/>
      <c r="G1763" s="455"/>
      <c r="H1763" s="455"/>
      <c r="I1763" s="455"/>
      <c r="J1763" s="455"/>
    </row>
    <row r="1764" spans="1:10" s="54" customFormat="1" ht="16.5" hidden="1" customHeight="1">
      <c r="A1764" s="369"/>
      <c r="B1764" s="369"/>
      <c r="C1764" s="369"/>
      <c r="D1764" s="369"/>
      <c r="E1764" s="369"/>
      <c r="F1764" s="369"/>
      <c r="G1764" s="369"/>
      <c r="H1764" s="369"/>
      <c r="I1764" s="369"/>
      <c r="J1764" s="369"/>
    </row>
    <row r="1765" spans="1:10" s="54" customFormat="1" ht="16.5" hidden="1" customHeight="1">
      <c r="A1765" s="346" t="s">
        <v>979</v>
      </c>
      <c r="B1765" s="625" t="s">
        <v>980</v>
      </c>
      <c r="C1765" s="625"/>
      <c r="D1765" s="625"/>
      <c r="E1765" s="625"/>
      <c r="F1765" s="625"/>
      <c r="G1765" s="625"/>
      <c r="H1765" s="625"/>
      <c r="I1765" s="625"/>
      <c r="J1765" s="625"/>
    </row>
    <row r="1766" spans="1:10" s="54" customFormat="1" ht="16.5" hidden="1" customHeight="1">
      <c r="A1766" s="369"/>
      <c r="B1766" s="369"/>
      <c r="C1766" s="369"/>
      <c r="D1766" s="369"/>
      <c r="E1766" s="369"/>
      <c r="F1766" s="369"/>
      <c r="G1766" s="369"/>
      <c r="H1766" s="369"/>
      <c r="I1766" s="369"/>
      <c r="J1766" s="369"/>
    </row>
    <row r="1767" spans="1:10" s="54" customFormat="1" ht="30" hidden="1" customHeight="1">
      <c r="A1767" s="670" t="s">
        <v>981</v>
      </c>
      <c r="B1767" s="670"/>
      <c r="C1767" s="670"/>
      <c r="D1767" s="670"/>
      <c r="E1767" s="670"/>
      <c r="F1767" s="670"/>
      <c r="G1767" s="670"/>
      <c r="H1767" s="670"/>
      <c r="I1767" s="670"/>
      <c r="J1767" s="670"/>
    </row>
    <row r="1768" spans="1:10" s="54" customFormat="1" ht="16.5" hidden="1" customHeight="1">
      <c r="A1768" s="369"/>
      <c r="B1768" s="369"/>
      <c r="C1768" s="369"/>
      <c r="D1768" s="369"/>
      <c r="E1768" s="369"/>
      <c r="F1768" s="369"/>
      <c r="G1768" s="369"/>
      <c r="H1768" s="369"/>
      <c r="I1768" s="369"/>
      <c r="J1768" s="369"/>
    </row>
    <row r="1769" spans="1:10" s="54" customFormat="1" ht="16.5" hidden="1" customHeight="1">
      <c r="A1769" s="671"/>
      <c r="B1769" s="671"/>
      <c r="C1769" s="671"/>
      <c r="D1769" s="671"/>
      <c r="E1769" s="671"/>
      <c r="F1769" s="671"/>
      <c r="G1769" s="671"/>
      <c r="H1769" s="671"/>
      <c r="I1769" s="671"/>
      <c r="J1769" s="671"/>
    </row>
    <row r="1770" spans="1:10" s="54" customFormat="1" ht="16.5" hidden="1" customHeight="1">
      <c r="A1770" s="671"/>
      <c r="B1770" s="671"/>
      <c r="C1770" s="671"/>
      <c r="D1770" s="671"/>
      <c r="E1770" s="671"/>
      <c r="F1770" s="671"/>
      <c r="G1770" s="671"/>
      <c r="H1770" s="671"/>
      <c r="I1770" s="671"/>
      <c r="J1770" s="671"/>
    </row>
    <row r="1771" spans="1:10" s="54" customFormat="1" ht="16.5" hidden="1" customHeight="1">
      <c r="A1771" s="671"/>
      <c r="B1771" s="671"/>
      <c r="C1771" s="671"/>
      <c r="D1771" s="671"/>
      <c r="E1771" s="671"/>
      <c r="F1771" s="671"/>
      <c r="G1771" s="671"/>
      <c r="H1771" s="671"/>
      <c r="I1771" s="671"/>
      <c r="J1771" s="671"/>
    </row>
    <row r="1772" spans="1:10" s="54" customFormat="1" ht="16.5" hidden="1" customHeight="1">
      <c r="A1772" s="671"/>
      <c r="B1772" s="671"/>
      <c r="C1772" s="671"/>
      <c r="D1772" s="671"/>
      <c r="E1772" s="671"/>
      <c r="F1772" s="671"/>
      <c r="G1772" s="671"/>
      <c r="H1772" s="671"/>
      <c r="I1772" s="671"/>
      <c r="J1772" s="671"/>
    </row>
    <row r="1773" spans="1:10" s="54" customFormat="1" ht="16.5" hidden="1" customHeight="1">
      <c r="A1773" s="671"/>
      <c r="B1773" s="671"/>
      <c r="C1773" s="671"/>
      <c r="D1773" s="671"/>
      <c r="E1773" s="671"/>
      <c r="F1773" s="671"/>
      <c r="G1773" s="671"/>
      <c r="H1773" s="671"/>
      <c r="I1773" s="671"/>
      <c r="J1773" s="671"/>
    </row>
    <row r="1774" spans="1:10" s="54" customFormat="1" ht="16.5" hidden="1" customHeight="1">
      <c r="A1774" s="671"/>
      <c r="B1774" s="671"/>
      <c r="C1774" s="671"/>
      <c r="D1774" s="671"/>
      <c r="E1774" s="671"/>
      <c r="F1774" s="671"/>
      <c r="G1774" s="671"/>
      <c r="H1774" s="671"/>
      <c r="I1774" s="671"/>
      <c r="J1774" s="671"/>
    </row>
    <row r="1775" spans="1:10" s="54" customFormat="1" ht="16.5" hidden="1" customHeight="1">
      <c r="A1775" s="369"/>
      <c r="B1775" s="369"/>
      <c r="C1775" s="369"/>
      <c r="D1775" s="369"/>
      <c r="E1775" s="369"/>
      <c r="F1775" s="369"/>
      <c r="G1775" s="369"/>
      <c r="H1775" s="369"/>
      <c r="I1775" s="369"/>
      <c r="J1775" s="369"/>
    </row>
    <row r="1776" spans="1:10" s="54" customFormat="1" ht="16.5" hidden="1" customHeight="1">
      <c r="A1776" s="346" t="s">
        <v>487</v>
      </c>
      <c r="B1776" s="625" t="s">
        <v>488</v>
      </c>
      <c r="C1776" s="625"/>
      <c r="D1776" s="625"/>
      <c r="E1776" s="625"/>
      <c r="F1776" s="625"/>
      <c r="G1776" s="625"/>
      <c r="H1776" s="625"/>
      <c r="I1776" s="625"/>
      <c r="J1776" s="625"/>
    </row>
    <row r="1777" spans="1:10" s="54" customFormat="1" ht="16.5" hidden="1" customHeight="1" thickBot="1">
      <c r="A1777" s="24"/>
      <c r="B1777" s="379"/>
      <c r="C1777" s="379"/>
      <c r="D1777" s="379"/>
      <c r="E1777" s="379"/>
      <c r="F1777" s="379"/>
      <c r="G1777" s="379"/>
      <c r="H1777" s="379"/>
      <c r="I1777" s="379"/>
      <c r="J1777" s="379"/>
    </row>
    <row r="1778" spans="1:10" s="54" customFormat="1" ht="16.5" hidden="1" customHeight="1" thickTop="1" thickBot="1">
      <c r="A1778" s="685" t="s">
        <v>491</v>
      </c>
      <c r="B1778" s="686"/>
      <c r="C1778" s="682" t="s">
        <v>493</v>
      </c>
      <c r="D1778" s="687"/>
      <c r="E1778" s="687"/>
      <c r="F1778" s="684"/>
      <c r="G1778" s="682" t="s">
        <v>134</v>
      </c>
      <c r="H1778" s="684"/>
      <c r="I1778" s="682" t="s">
        <v>135</v>
      </c>
      <c r="J1778" s="683"/>
    </row>
    <row r="1779" spans="1:10" s="54" customFormat="1" ht="15.75" hidden="1" customHeight="1" thickTop="1">
      <c r="A1779" s="688" t="s">
        <v>495</v>
      </c>
      <c r="B1779" s="689"/>
      <c r="C1779" s="690" t="s">
        <v>494</v>
      </c>
      <c r="D1779" s="691"/>
      <c r="E1779" s="691"/>
      <c r="F1779" s="692"/>
      <c r="G1779" s="693"/>
      <c r="H1779" s="694"/>
      <c r="I1779" s="693"/>
      <c r="J1779" s="695"/>
    </row>
    <row r="1780" spans="1:10" s="54" customFormat="1" ht="15.75" hidden="1" customHeight="1">
      <c r="A1780" s="679" t="s">
        <v>497</v>
      </c>
      <c r="B1780" s="680"/>
      <c r="C1780" s="570" t="s">
        <v>496</v>
      </c>
      <c r="D1780" s="571"/>
      <c r="E1780" s="571"/>
      <c r="F1780" s="681"/>
      <c r="G1780" s="573"/>
      <c r="H1780" s="574"/>
      <c r="I1780" s="573"/>
      <c r="J1780" s="575"/>
    </row>
    <row r="1781" spans="1:10" s="54" customFormat="1" ht="15.75" hidden="1" customHeight="1">
      <c r="A1781" s="679" t="s">
        <v>500</v>
      </c>
      <c r="B1781" s="680"/>
      <c r="C1781" s="570" t="s">
        <v>498</v>
      </c>
      <c r="D1781" s="571"/>
      <c r="E1781" s="571"/>
      <c r="F1781" s="681"/>
      <c r="G1781" s="573"/>
      <c r="H1781" s="574"/>
      <c r="I1781" s="573"/>
      <c r="J1781" s="575"/>
    </row>
    <row r="1782" spans="1:10" s="54" customFormat="1" ht="15.75" hidden="1" customHeight="1">
      <c r="A1782" s="679" t="s">
        <v>501</v>
      </c>
      <c r="B1782" s="680"/>
      <c r="C1782" s="570" t="s">
        <v>499</v>
      </c>
      <c r="D1782" s="571"/>
      <c r="E1782" s="571"/>
      <c r="F1782" s="681"/>
      <c r="G1782" s="573"/>
      <c r="H1782" s="574"/>
      <c r="I1782" s="573"/>
      <c r="J1782" s="575"/>
    </row>
    <row r="1783" spans="1:10" s="54" customFormat="1" ht="30" hidden="1" customHeight="1">
      <c r="A1783" s="679" t="s">
        <v>502</v>
      </c>
      <c r="B1783" s="680"/>
      <c r="C1783" s="570" t="s">
        <v>513</v>
      </c>
      <c r="D1783" s="571"/>
      <c r="E1783" s="571"/>
      <c r="F1783" s="681"/>
      <c r="G1783" s="573"/>
      <c r="H1783" s="574"/>
      <c r="I1783" s="573"/>
      <c r="J1783" s="575"/>
    </row>
    <row r="1784" spans="1:10" s="54" customFormat="1" ht="16.5" hidden="1" customHeight="1">
      <c r="A1784" s="679" t="s">
        <v>503</v>
      </c>
      <c r="B1784" s="680"/>
      <c r="C1784" s="570" t="s">
        <v>508</v>
      </c>
      <c r="D1784" s="571"/>
      <c r="E1784" s="571"/>
      <c r="F1784" s="681"/>
      <c r="G1784" s="573"/>
      <c r="H1784" s="574"/>
      <c r="I1784" s="573"/>
      <c r="J1784" s="575"/>
    </row>
    <row r="1785" spans="1:10" s="54" customFormat="1" ht="16.5" hidden="1" customHeight="1">
      <c r="A1785" s="679" t="s">
        <v>504</v>
      </c>
      <c r="B1785" s="680"/>
      <c r="C1785" s="570" t="s">
        <v>509</v>
      </c>
      <c r="D1785" s="571"/>
      <c r="E1785" s="571"/>
      <c r="F1785" s="681"/>
      <c r="G1785" s="573"/>
      <c r="H1785" s="574"/>
      <c r="I1785" s="573"/>
      <c r="J1785" s="575"/>
    </row>
    <row r="1786" spans="1:10" s="54" customFormat="1" ht="30" hidden="1" customHeight="1">
      <c r="A1786" s="679" t="s">
        <v>505</v>
      </c>
      <c r="B1786" s="680"/>
      <c r="C1786" s="570" t="s">
        <v>954</v>
      </c>
      <c r="D1786" s="571"/>
      <c r="E1786" s="571"/>
      <c r="F1786" s="681"/>
      <c r="G1786" s="573"/>
      <c r="H1786" s="574"/>
      <c r="I1786" s="573"/>
      <c r="J1786" s="575"/>
    </row>
    <row r="1787" spans="1:10" s="54" customFormat="1" ht="30" hidden="1" customHeight="1">
      <c r="A1787" s="679" t="s">
        <v>506</v>
      </c>
      <c r="B1787" s="680"/>
      <c r="C1787" s="570" t="s">
        <v>514</v>
      </c>
      <c r="D1787" s="571"/>
      <c r="E1787" s="571"/>
      <c r="F1787" s="681"/>
      <c r="G1787" s="573"/>
      <c r="H1787" s="574"/>
      <c r="I1787" s="573"/>
      <c r="J1787" s="575"/>
    </row>
    <row r="1788" spans="1:10" s="54" customFormat="1" ht="30" hidden="1" customHeight="1">
      <c r="A1788" s="679" t="s">
        <v>507</v>
      </c>
      <c r="B1788" s="680"/>
      <c r="C1788" s="570" t="s">
        <v>526</v>
      </c>
      <c r="D1788" s="571"/>
      <c r="E1788" s="571"/>
      <c r="F1788" s="681"/>
      <c r="G1788" s="573"/>
      <c r="H1788" s="574"/>
      <c r="I1788" s="573"/>
      <c r="J1788" s="575"/>
    </row>
    <row r="1789" spans="1:10" s="54" customFormat="1" ht="45" hidden="1" customHeight="1">
      <c r="A1789" s="679" t="s">
        <v>510</v>
      </c>
      <c r="B1789" s="680"/>
      <c r="C1789" s="570" t="s">
        <v>525</v>
      </c>
      <c r="D1789" s="571"/>
      <c r="E1789" s="571"/>
      <c r="F1789" s="681"/>
      <c r="G1789" s="573"/>
      <c r="H1789" s="574"/>
      <c r="I1789" s="573"/>
      <c r="J1789" s="575"/>
    </row>
    <row r="1790" spans="1:10" s="54" customFormat="1" ht="45" hidden="1" customHeight="1">
      <c r="A1790" s="679" t="s">
        <v>511</v>
      </c>
      <c r="B1790" s="680"/>
      <c r="C1790" s="570" t="s">
        <v>515</v>
      </c>
      <c r="D1790" s="571"/>
      <c r="E1790" s="571"/>
      <c r="F1790" s="681"/>
      <c r="G1790" s="573"/>
      <c r="H1790" s="574"/>
      <c r="I1790" s="573"/>
      <c r="J1790" s="575"/>
    </row>
    <row r="1791" spans="1:10" s="54" customFormat="1" ht="60" hidden="1" customHeight="1">
      <c r="A1791" s="679" t="s">
        <v>512</v>
      </c>
      <c r="B1791" s="680"/>
      <c r="C1791" s="570" t="s">
        <v>516</v>
      </c>
      <c r="D1791" s="571"/>
      <c r="E1791" s="571"/>
      <c r="F1791" s="681"/>
      <c r="G1791" s="573"/>
      <c r="H1791" s="574"/>
      <c r="I1791" s="573"/>
      <c r="J1791" s="575"/>
    </row>
    <row r="1792" spans="1:10" s="54" customFormat="1" ht="60" hidden="1" customHeight="1">
      <c r="A1792" s="679" t="s">
        <v>517</v>
      </c>
      <c r="B1792" s="680"/>
      <c r="C1792" s="570" t="s">
        <v>955</v>
      </c>
      <c r="D1792" s="571"/>
      <c r="E1792" s="571"/>
      <c r="F1792" s="681"/>
      <c r="G1792" s="573"/>
      <c r="H1792" s="574"/>
      <c r="I1792" s="573"/>
      <c r="J1792" s="575"/>
    </row>
    <row r="1793" spans="1:10" s="54" customFormat="1" ht="45" hidden="1" customHeight="1">
      <c r="A1793" s="679" t="s">
        <v>518</v>
      </c>
      <c r="B1793" s="680"/>
      <c r="C1793" s="570" t="s">
        <v>527</v>
      </c>
      <c r="D1793" s="571"/>
      <c r="E1793" s="571"/>
      <c r="F1793" s="681"/>
      <c r="G1793" s="573"/>
      <c r="H1793" s="574"/>
      <c r="I1793" s="573"/>
      <c r="J1793" s="575"/>
    </row>
    <row r="1794" spans="1:10" s="54" customFormat="1" ht="45" hidden="1" customHeight="1" thickBot="1">
      <c r="A1794" s="696" t="s">
        <v>519</v>
      </c>
      <c r="B1794" s="697"/>
      <c r="C1794" s="585" t="s">
        <v>528</v>
      </c>
      <c r="D1794" s="586"/>
      <c r="E1794" s="586"/>
      <c r="F1794" s="698"/>
      <c r="G1794" s="588"/>
      <c r="H1794" s="589"/>
      <c r="I1794" s="588"/>
      <c r="J1794" s="590"/>
    </row>
    <row r="1795" spans="1:10" s="54" customFormat="1" ht="60" hidden="1" customHeight="1" thickBot="1">
      <c r="A1795" s="699" t="s">
        <v>520</v>
      </c>
      <c r="B1795" s="700"/>
      <c r="C1795" s="547" t="s">
        <v>956</v>
      </c>
      <c r="D1795" s="548"/>
      <c r="E1795" s="548"/>
      <c r="F1795" s="701"/>
      <c r="G1795" s="550" t="str">
        <f>IF(SUM(G1779:H1794)=0,"",SUM(G1779:H1794))</f>
        <v/>
      </c>
      <c r="H1795" s="551"/>
      <c r="I1795" s="550" t="str">
        <f>IF(SUM(I1779:J1794)=0,"",SUM(I1779:J1794))</f>
        <v/>
      </c>
      <c r="J1795" s="552"/>
    </row>
    <row r="1796" spans="1:10" s="54" customFormat="1" ht="30" hidden="1" customHeight="1">
      <c r="A1796" s="702" t="s">
        <v>521</v>
      </c>
      <c r="B1796" s="703"/>
      <c r="C1796" s="564" t="s">
        <v>675</v>
      </c>
      <c r="D1796" s="565"/>
      <c r="E1796" s="565"/>
      <c r="F1796" s="704"/>
      <c r="G1796" s="567"/>
      <c r="H1796" s="568"/>
      <c r="I1796" s="567"/>
      <c r="J1796" s="569"/>
    </row>
    <row r="1797" spans="1:10" s="54" customFormat="1" ht="30" hidden="1" customHeight="1">
      <c r="A1797" s="679" t="s">
        <v>522</v>
      </c>
      <c r="B1797" s="680"/>
      <c r="C1797" s="570" t="s">
        <v>529</v>
      </c>
      <c r="D1797" s="571"/>
      <c r="E1797" s="571"/>
      <c r="F1797" s="681"/>
      <c r="G1797" s="573"/>
      <c r="H1797" s="574"/>
      <c r="I1797" s="573"/>
      <c r="J1797" s="575"/>
    </row>
    <row r="1798" spans="1:10" s="54" customFormat="1" ht="45" hidden="1" customHeight="1">
      <c r="A1798" s="679" t="s">
        <v>523</v>
      </c>
      <c r="B1798" s="680"/>
      <c r="C1798" s="570" t="s">
        <v>530</v>
      </c>
      <c r="D1798" s="571"/>
      <c r="E1798" s="571"/>
      <c r="F1798" s="681"/>
      <c r="G1798" s="573"/>
      <c r="H1798" s="574"/>
      <c r="I1798" s="573"/>
      <c r="J1798" s="575"/>
    </row>
    <row r="1799" spans="1:10" s="54" customFormat="1" ht="16.5" hidden="1" customHeight="1">
      <c r="A1799" s="403"/>
      <c r="B1799" s="403"/>
      <c r="C1799" s="404"/>
      <c r="D1799" s="404"/>
      <c r="E1799" s="404"/>
      <c r="F1799" s="404"/>
      <c r="G1799" s="405"/>
      <c r="H1799" s="405"/>
      <c r="I1799" s="405"/>
      <c r="J1799" s="405"/>
    </row>
    <row r="1800" spans="1:10" s="54" customFormat="1" ht="16.5" hidden="1" customHeight="1">
      <c r="A1800" s="409"/>
      <c r="B1800" s="409"/>
      <c r="C1800" s="43"/>
      <c r="D1800" s="43"/>
      <c r="E1800" s="43"/>
      <c r="F1800" s="43"/>
      <c r="G1800" s="410"/>
      <c r="H1800" s="410"/>
      <c r="I1800" s="410"/>
      <c r="J1800" s="410"/>
    </row>
    <row r="1801" spans="1:10" s="54" customFormat="1" ht="16.5" hidden="1" customHeight="1">
      <c r="A1801" s="406"/>
      <c r="B1801" s="406"/>
      <c r="C1801" s="407"/>
      <c r="D1801" s="407"/>
      <c r="E1801" s="407"/>
      <c r="F1801" s="407"/>
      <c r="G1801" s="408"/>
      <c r="H1801" s="408"/>
      <c r="I1801" s="408"/>
      <c r="J1801" s="408"/>
    </row>
    <row r="1802" spans="1:10" s="54" customFormat="1" ht="45" hidden="1" customHeight="1" thickBot="1">
      <c r="A1802" s="696" t="s">
        <v>524</v>
      </c>
      <c r="B1802" s="697"/>
      <c r="C1802" s="585" t="s">
        <v>531</v>
      </c>
      <c r="D1802" s="586"/>
      <c r="E1802" s="586"/>
      <c r="F1802" s="698"/>
      <c r="G1802" s="588"/>
      <c r="H1802" s="589"/>
      <c r="I1802" s="588"/>
      <c r="J1802" s="590"/>
    </row>
    <row r="1803" spans="1:10" s="54" customFormat="1" ht="30" hidden="1" customHeight="1" thickBot="1">
      <c r="A1803" s="699"/>
      <c r="B1803" s="700"/>
      <c r="C1803" s="593" t="s">
        <v>532</v>
      </c>
      <c r="D1803" s="594"/>
      <c r="E1803" s="594"/>
      <c r="F1803" s="713"/>
      <c r="G1803" s="550" t="str">
        <f>IF(SUM(G1796:H1802)=0,"",SUM(G1796:H1802))</f>
        <v/>
      </c>
      <c r="H1803" s="551"/>
      <c r="I1803" s="550" t="str">
        <f>IF(SUM(I1796:J1802)=0,"",SUM(I1796:J1802))</f>
        <v/>
      </c>
      <c r="J1803" s="552"/>
    </row>
    <row r="1804" spans="1:10" s="54" customFormat="1" ht="45" hidden="1" customHeight="1">
      <c r="A1804" s="702" t="s">
        <v>533</v>
      </c>
      <c r="B1804" s="703"/>
      <c r="C1804" s="564" t="s">
        <v>957</v>
      </c>
      <c r="D1804" s="565"/>
      <c r="E1804" s="565"/>
      <c r="F1804" s="704"/>
      <c r="G1804" s="567"/>
      <c r="H1804" s="568"/>
      <c r="I1804" s="567"/>
      <c r="J1804" s="569"/>
    </row>
    <row r="1805" spans="1:10" s="54" customFormat="1" ht="30" hidden="1" customHeight="1">
      <c r="A1805" s="679" t="s">
        <v>534</v>
      </c>
      <c r="B1805" s="680"/>
      <c r="C1805" s="570" t="s">
        <v>537</v>
      </c>
      <c r="D1805" s="571"/>
      <c r="E1805" s="571"/>
      <c r="F1805" s="681"/>
      <c r="G1805" s="573"/>
      <c r="H1805" s="574"/>
      <c r="I1805" s="573"/>
      <c r="J1805" s="575"/>
    </row>
    <row r="1806" spans="1:10" s="54" customFormat="1" ht="30" hidden="1" customHeight="1" thickBot="1">
      <c r="A1806" s="705" t="s">
        <v>535</v>
      </c>
      <c r="B1806" s="706"/>
      <c r="C1806" s="707" t="s">
        <v>538</v>
      </c>
      <c r="D1806" s="708"/>
      <c r="E1806" s="708"/>
      <c r="F1806" s="709"/>
      <c r="G1806" s="710"/>
      <c r="H1806" s="711"/>
      <c r="I1806" s="710"/>
      <c r="J1806" s="712"/>
    </row>
    <row r="1807" spans="1:10" s="54" customFormat="1" ht="30.75" hidden="1" customHeight="1" thickBot="1">
      <c r="A1807" s="545" t="s">
        <v>536</v>
      </c>
      <c r="B1807" s="546"/>
      <c r="C1807" s="547" t="s">
        <v>539</v>
      </c>
      <c r="D1807" s="548"/>
      <c r="E1807" s="548"/>
      <c r="F1807" s="701"/>
      <c r="G1807" s="550" t="str">
        <f>IF(IF(G1795="",0,G1795)+IF(G1803="",0,G1803)+G1804+G1805+G1806=0,"",IF(G1795="",0,G1795)+IF(G1803="",0,G1803)+G1804+G1805+G1806)</f>
        <v/>
      </c>
      <c r="H1807" s="551"/>
      <c r="I1807" s="550" t="str">
        <f>IF(IF(I1795="",0,I1795)+IF(I1803="",0,I1803)+I1804+I1805+I1806=0,"",IF(I1795="",0,I1795)+IF(I1803="",0,I1803)+I1804+I1805+I1806)</f>
        <v/>
      </c>
      <c r="J1807" s="552"/>
    </row>
    <row r="1808" spans="1:10" s="54" customFormat="1" ht="15.75" hidden="1" customHeight="1">
      <c r="A1808" s="716"/>
      <c r="B1808" s="717"/>
      <c r="C1808" s="718" t="s">
        <v>549</v>
      </c>
      <c r="D1808" s="719"/>
      <c r="E1808" s="719"/>
      <c r="F1808" s="720"/>
      <c r="G1808" s="721"/>
      <c r="H1808" s="722"/>
      <c r="I1808" s="721"/>
      <c r="J1808" s="723"/>
    </row>
    <row r="1809" spans="1:10" s="54" customFormat="1" ht="30" hidden="1" customHeight="1">
      <c r="A1809" s="714" t="s">
        <v>540</v>
      </c>
      <c r="B1809" s="715"/>
      <c r="C1809" s="570" t="s">
        <v>545</v>
      </c>
      <c r="D1809" s="571"/>
      <c r="E1809" s="571"/>
      <c r="F1809" s="681"/>
      <c r="G1809" s="573"/>
      <c r="H1809" s="574"/>
      <c r="I1809" s="573"/>
      <c r="J1809" s="575"/>
    </row>
    <row r="1810" spans="1:10" s="54" customFormat="1" ht="31.5" hidden="1" customHeight="1">
      <c r="A1810" s="714" t="s">
        <v>541</v>
      </c>
      <c r="B1810" s="715"/>
      <c r="C1810" s="570" t="s">
        <v>546</v>
      </c>
      <c r="D1810" s="571"/>
      <c r="E1810" s="571"/>
      <c r="F1810" s="681"/>
      <c r="G1810" s="573"/>
      <c r="H1810" s="574"/>
      <c r="I1810" s="573"/>
      <c r="J1810" s="575"/>
    </row>
    <row r="1811" spans="1:10" s="54" customFormat="1" ht="67.5" hidden="1" customHeight="1">
      <c r="A1811" s="714" t="s">
        <v>542</v>
      </c>
      <c r="B1811" s="715"/>
      <c r="C1811" s="570" t="s">
        <v>958</v>
      </c>
      <c r="D1811" s="571"/>
      <c r="E1811" s="571"/>
      <c r="F1811" s="681"/>
      <c r="G1811" s="573"/>
      <c r="H1811" s="574"/>
      <c r="I1811" s="573"/>
      <c r="J1811" s="575"/>
    </row>
    <row r="1812" spans="1:10" s="54" customFormat="1" ht="30" hidden="1" customHeight="1">
      <c r="A1812" s="714" t="s">
        <v>543</v>
      </c>
      <c r="B1812" s="715"/>
      <c r="C1812" s="570" t="s">
        <v>547</v>
      </c>
      <c r="D1812" s="571"/>
      <c r="E1812" s="571"/>
      <c r="F1812" s="681"/>
      <c r="G1812" s="573"/>
      <c r="H1812" s="574"/>
      <c r="I1812" s="573"/>
      <c r="J1812" s="575"/>
    </row>
    <row r="1813" spans="1:10" s="54" customFormat="1" ht="30" hidden="1" customHeight="1">
      <c r="A1813" s="714" t="s">
        <v>544</v>
      </c>
      <c r="B1813" s="715"/>
      <c r="C1813" s="570" t="s">
        <v>548</v>
      </c>
      <c r="D1813" s="571"/>
      <c r="E1813" s="571"/>
      <c r="F1813" s="681"/>
      <c r="G1813" s="573"/>
      <c r="H1813" s="574"/>
      <c r="I1813" s="573"/>
      <c r="J1813" s="575"/>
    </row>
    <row r="1814" spans="1:10" s="54" customFormat="1" ht="67.5" hidden="1" customHeight="1">
      <c r="A1814" s="714" t="s">
        <v>550</v>
      </c>
      <c r="B1814" s="715"/>
      <c r="C1814" s="570" t="s">
        <v>553</v>
      </c>
      <c r="D1814" s="571"/>
      <c r="E1814" s="571"/>
      <c r="F1814" s="681"/>
      <c r="G1814" s="573"/>
      <c r="H1814" s="574"/>
      <c r="I1814" s="573"/>
      <c r="J1814" s="575"/>
    </row>
    <row r="1815" spans="1:10" s="54" customFormat="1" ht="45" hidden="1" customHeight="1">
      <c r="A1815" s="714" t="s">
        <v>551</v>
      </c>
      <c r="B1815" s="715"/>
      <c r="C1815" s="570" t="s">
        <v>554</v>
      </c>
      <c r="D1815" s="571"/>
      <c r="E1815" s="571"/>
      <c r="F1815" s="681"/>
      <c r="G1815" s="573"/>
      <c r="H1815" s="574"/>
      <c r="I1815" s="573"/>
      <c r="J1815" s="575"/>
    </row>
    <row r="1816" spans="1:10" s="54" customFormat="1" ht="60" hidden="1" customHeight="1">
      <c r="A1816" s="714" t="s">
        <v>552</v>
      </c>
      <c r="B1816" s="715"/>
      <c r="C1816" s="570" t="s">
        <v>555</v>
      </c>
      <c r="D1816" s="571"/>
      <c r="E1816" s="571"/>
      <c r="F1816" s="681"/>
      <c r="G1816" s="573"/>
      <c r="H1816" s="574"/>
      <c r="I1816" s="573"/>
      <c r="J1816" s="575"/>
    </row>
    <row r="1817" spans="1:10" s="54" customFormat="1" ht="67.5" hidden="1" customHeight="1">
      <c r="A1817" s="714" t="s">
        <v>566</v>
      </c>
      <c r="B1817" s="715"/>
      <c r="C1817" s="570" t="s">
        <v>568</v>
      </c>
      <c r="D1817" s="571"/>
      <c r="E1817" s="571"/>
      <c r="F1817" s="681"/>
      <c r="G1817" s="573"/>
      <c r="H1817" s="574"/>
      <c r="I1817" s="573"/>
      <c r="J1817" s="575"/>
    </row>
    <row r="1818" spans="1:10" s="54" customFormat="1" ht="67.5" hidden="1" customHeight="1">
      <c r="A1818" s="714" t="s">
        <v>556</v>
      </c>
      <c r="B1818" s="715"/>
      <c r="C1818" s="570" t="s">
        <v>569</v>
      </c>
      <c r="D1818" s="571"/>
      <c r="E1818" s="571"/>
      <c r="F1818" s="681"/>
      <c r="G1818" s="573"/>
      <c r="H1818" s="574"/>
      <c r="I1818" s="573"/>
      <c r="J1818" s="575"/>
    </row>
    <row r="1819" spans="1:10" s="54" customFormat="1" ht="30" hidden="1" customHeight="1">
      <c r="A1819" s="714" t="s">
        <v>557</v>
      </c>
      <c r="B1819" s="715"/>
      <c r="C1819" s="570" t="s">
        <v>570</v>
      </c>
      <c r="D1819" s="571"/>
      <c r="E1819" s="571"/>
      <c r="F1819" s="681"/>
      <c r="G1819" s="573"/>
      <c r="H1819" s="574"/>
      <c r="I1819" s="573"/>
      <c r="J1819" s="575"/>
    </row>
    <row r="1820" spans="1:10" s="54" customFormat="1" ht="16.5" hidden="1" customHeight="1">
      <c r="A1820" s="411"/>
      <c r="B1820" s="411"/>
      <c r="C1820" s="404"/>
      <c r="D1820" s="404"/>
      <c r="E1820" s="404"/>
      <c r="F1820" s="404"/>
      <c r="G1820" s="405"/>
      <c r="H1820" s="405"/>
      <c r="I1820" s="405"/>
      <c r="J1820" s="405"/>
    </row>
    <row r="1821" spans="1:10" s="54" customFormat="1" ht="16.5" hidden="1" customHeight="1">
      <c r="A1821" s="412"/>
      <c r="B1821" s="412"/>
      <c r="C1821" s="407"/>
      <c r="D1821" s="407"/>
      <c r="E1821" s="407"/>
      <c r="F1821" s="407"/>
      <c r="G1821" s="408"/>
      <c r="H1821" s="408"/>
      <c r="I1821" s="408"/>
      <c r="J1821" s="408"/>
    </row>
    <row r="1822" spans="1:10" s="54" customFormat="1" ht="45" hidden="1" customHeight="1">
      <c r="A1822" s="714" t="s">
        <v>558</v>
      </c>
      <c r="B1822" s="715"/>
      <c r="C1822" s="570" t="s">
        <v>571</v>
      </c>
      <c r="D1822" s="571"/>
      <c r="E1822" s="571"/>
      <c r="F1822" s="681"/>
      <c r="G1822" s="573"/>
      <c r="H1822" s="574"/>
      <c r="I1822" s="573"/>
      <c r="J1822" s="575"/>
    </row>
    <row r="1823" spans="1:10" s="54" customFormat="1" ht="60" hidden="1" customHeight="1">
      <c r="A1823" s="714" t="s">
        <v>559</v>
      </c>
      <c r="B1823" s="715"/>
      <c r="C1823" s="570" t="s">
        <v>572</v>
      </c>
      <c r="D1823" s="571"/>
      <c r="E1823" s="571"/>
      <c r="F1823" s="681"/>
      <c r="G1823" s="573"/>
      <c r="H1823" s="574"/>
      <c r="I1823" s="573"/>
      <c r="J1823" s="575"/>
    </row>
    <row r="1824" spans="1:10" s="54" customFormat="1" ht="60" hidden="1" customHeight="1">
      <c r="A1824" s="714" t="s">
        <v>560</v>
      </c>
      <c r="B1824" s="715"/>
      <c r="C1824" s="570" t="s">
        <v>573</v>
      </c>
      <c r="D1824" s="571"/>
      <c r="E1824" s="571"/>
      <c r="F1824" s="681"/>
      <c r="G1824" s="573"/>
      <c r="H1824" s="574"/>
      <c r="I1824" s="573"/>
      <c r="J1824" s="575"/>
    </row>
    <row r="1825" spans="1:14" s="54" customFormat="1" ht="30" hidden="1" customHeight="1">
      <c r="A1825" s="714" t="s">
        <v>561</v>
      </c>
      <c r="B1825" s="715"/>
      <c r="C1825" s="570" t="s">
        <v>574</v>
      </c>
      <c r="D1825" s="571"/>
      <c r="E1825" s="571"/>
      <c r="F1825" s="681"/>
      <c r="G1825" s="573"/>
      <c r="H1825" s="574"/>
      <c r="I1825" s="573"/>
      <c r="J1825" s="575"/>
    </row>
    <row r="1826" spans="1:14" s="54" customFormat="1" ht="30" hidden="1" customHeight="1">
      <c r="A1826" s="714" t="s">
        <v>562</v>
      </c>
      <c r="B1826" s="715"/>
      <c r="C1826" s="570" t="s">
        <v>567</v>
      </c>
      <c r="D1826" s="571"/>
      <c r="E1826" s="571"/>
      <c r="F1826" s="681"/>
      <c r="G1826" s="573"/>
      <c r="H1826" s="574"/>
      <c r="I1826" s="573"/>
      <c r="J1826" s="575"/>
    </row>
    <row r="1827" spans="1:14" s="54" customFormat="1" ht="30" hidden="1" customHeight="1">
      <c r="A1827" s="714" t="s">
        <v>563</v>
      </c>
      <c r="B1827" s="715"/>
      <c r="C1827" s="570" t="s">
        <v>575</v>
      </c>
      <c r="D1827" s="571"/>
      <c r="E1827" s="571"/>
      <c r="F1827" s="681"/>
      <c r="G1827" s="573"/>
      <c r="H1827" s="574"/>
      <c r="I1827" s="573"/>
      <c r="J1827" s="575"/>
    </row>
    <row r="1828" spans="1:14" s="54" customFormat="1" ht="30" hidden="1" customHeight="1">
      <c r="A1828" s="714" t="s">
        <v>564</v>
      </c>
      <c r="B1828" s="715"/>
      <c r="C1828" s="570" t="s">
        <v>576</v>
      </c>
      <c r="D1828" s="571"/>
      <c r="E1828" s="571"/>
      <c r="F1828" s="681"/>
      <c r="G1828" s="573"/>
      <c r="H1828" s="574"/>
      <c r="I1828" s="573"/>
      <c r="J1828" s="575"/>
    </row>
    <row r="1829" spans="1:14" s="54" customFormat="1" ht="30" hidden="1" customHeight="1" thickBot="1">
      <c r="A1829" s="737" t="s">
        <v>565</v>
      </c>
      <c r="B1829" s="738"/>
      <c r="C1829" s="585" t="s">
        <v>577</v>
      </c>
      <c r="D1829" s="586"/>
      <c r="E1829" s="586"/>
      <c r="F1829" s="698"/>
      <c r="G1829" s="588"/>
      <c r="H1829" s="589"/>
      <c r="I1829" s="588"/>
      <c r="J1829" s="590"/>
    </row>
    <row r="1830" spans="1:14" s="54" customFormat="1" ht="30" hidden="1" customHeight="1" thickBot="1">
      <c r="A1830" s="545" t="s">
        <v>578</v>
      </c>
      <c r="B1830" s="546"/>
      <c r="C1830" s="547" t="s">
        <v>579</v>
      </c>
      <c r="D1830" s="594"/>
      <c r="E1830" s="594"/>
      <c r="F1830" s="713"/>
      <c r="G1830" s="550" t="str">
        <f>IF(SUM(G1809:H1829)=0,"",SUM(G1809:H1829))</f>
        <v/>
      </c>
      <c r="H1830" s="551"/>
      <c r="I1830" s="550" t="str">
        <f>IF(SUM(I1809:J1829)=0,"",SUM(I1809:J1829))</f>
        <v/>
      </c>
      <c r="J1830" s="552"/>
    </row>
    <row r="1831" spans="1:14" s="54" customFormat="1" ht="15.75" hidden="1" customHeight="1" thickBot="1">
      <c r="A1831" s="724"/>
      <c r="B1831" s="725"/>
      <c r="C1831" s="593" t="s">
        <v>580</v>
      </c>
      <c r="D1831" s="594"/>
      <c r="E1831" s="594"/>
      <c r="F1831" s="713"/>
      <c r="G1831" s="726"/>
      <c r="H1831" s="727"/>
      <c r="I1831" s="726"/>
      <c r="J1831" s="728"/>
    </row>
    <row r="1832" spans="1:14" s="54" customFormat="1" ht="29.25" hidden="1" customHeight="1" thickBot="1">
      <c r="A1832" s="729" t="s">
        <v>581</v>
      </c>
      <c r="B1832" s="730"/>
      <c r="C1832" s="731" t="s">
        <v>588</v>
      </c>
      <c r="D1832" s="732"/>
      <c r="E1832" s="732"/>
      <c r="F1832" s="733"/>
      <c r="G1832" s="734" t="str">
        <f>IF(SUM(G1833:H1840)=0,"",SUM(G1833:H1840))</f>
        <v/>
      </c>
      <c r="H1832" s="735"/>
      <c r="I1832" s="734" t="str">
        <f>IF(SUM(I1833:J1840)=0,"",SUM(I1833:J1840))</f>
        <v/>
      </c>
      <c r="J1832" s="736"/>
      <c r="N1832" s="388"/>
    </row>
    <row r="1833" spans="1:14" s="54" customFormat="1" ht="29.25" hidden="1" customHeight="1">
      <c r="A1833" s="739" t="s">
        <v>582</v>
      </c>
      <c r="B1833" s="740"/>
      <c r="C1833" s="564" t="s">
        <v>587</v>
      </c>
      <c r="D1833" s="565"/>
      <c r="E1833" s="565"/>
      <c r="F1833" s="704"/>
      <c r="G1833" s="567"/>
      <c r="H1833" s="568"/>
      <c r="I1833" s="567"/>
      <c r="J1833" s="569"/>
    </row>
    <row r="1834" spans="1:14" s="54" customFormat="1" ht="45" hidden="1" customHeight="1">
      <c r="A1834" s="714" t="s">
        <v>583</v>
      </c>
      <c r="B1834" s="715"/>
      <c r="C1834" s="570" t="s">
        <v>589</v>
      </c>
      <c r="D1834" s="571"/>
      <c r="E1834" s="571"/>
      <c r="F1834" s="681"/>
      <c r="G1834" s="573"/>
      <c r="H1834" s="574"/>
      <c r="I1834" s="573"/>
      <c r="J1834" s="575"/>
    </row>
    <row r="1835" spans="1:14" s="54" customFormat="1" ht="15" hidden="1" customHeight="1">
      <c r="A1835" s="714" t="s">
        <v>584</v>
      </c>
      <c r="B1835" s="715"/>
      <c r="C1835" s="570" t="s">
        <v>590</v>
      </c>
      <c r="D1835" s="571"/>
      <c r="E1835" s="571"/>
      <c r="F1835" s="681"/>
      <c r="G1835" s="573"/>
      <c r="H1835" s="574"/>
      <c r="I1835" s="573"/>
      <c r="J1835" s="575"/>
    </row>
    <row r="1836" spans="1:14" s="54" customFormat="1" ht="15" hidden="1" customHeight="1">
      <c r="A1836" s="714" t="s">
        <v>585</v>
      </c>
      <c r="B1836" s="715"/>
      <c r="C1836" s="570" t="s">
        <v>591</v>
      </c>
      <c r="D1836" s="571"/>
      <c r="E1836" s="571"/>
      <c r="F1836" s="681"/>
      <c r="G1836" s="573"/>
      <c r="H1836" s="574"/>
      <c r="I1836" s="573"/>
      <c r="J1836" s="575"/>
    </row>
    <row r="1837" spans="1:14" s="54" customFormat="1" ht="45" hidden="1" customHeight="1">
      <c r="A1837" s="714" t="s">
        <v>586</v>
      </c>
      <c r="B1837" s="715"/>
      <c r="C1837" s="570" t="s">
        <v>696</v>
      </c>
      <c r="D1837" s="571"/>
      <c r="E1837" s="571"/>
      <c r="F1837" s="681"/>
      <c r="G1837" s="573"/>
      <c r="H1837" s="574"/>
      <c r="I1837" s="573"/>
      <c r="J1837" s="575"/>
    </row>
    <row r="1838" spans="1:14" s="54" customFormat="1" ht="30" hidden="1" customHeight="1">
      <c r="A1838" s="714" t="s">
        <v>592</v>
      </c>
      <c r="B1838" s="715"/>
      <c r="C1838" s="570" t="s">
        <v>698</v>
      </c>
      <c r="D1838" s="571"/>
      <c r="E1838" s="571"/>
      <c r="F1838" s="681"/>
      <c r="G1838" s="573"/>
      <c r="H1838" s="574"/>
      <c r="I1838" s="573"/>
      <c r="J1838" s="575"/>
    </row>
    <row r="1839" spans="1:14" s="54" customFormat="1" ht="45" hidden="1" customHeight="1">
      <c r="A1839" s="714" t="s">
        <v>593</v>
      </c>
      <c r="B1839" s="715"/>
      <c r="C1839" s="570" t="s">
        <v>595</v>
      </c>
      <c r="D1839" s="571"/>
      <c r="E1839" s="571"/>
      <c r="F1839" s="681"/>
      <c r="G1839" s="573"/>
      <c r="H1839" s="574"/>
      <c r="I1839" s="573"/>
      <c r="J1839" s="575"/>
    </row>
    <row r="1840" spans="1:14" s="54" customFormat="1" ht="30" hidden="1" customHeight="1" thickBot="1">
      <c r="A1840" s="737" t="s">
        <v>594</v>
      </c>
      <c r="B1840" s="738"/>
      <c r="C1840" s="585" t="s">
        <v>596</v>
      </c>
      <c r="D1840" s="586"/>
      <c r="E1840" s="586"/>
      <c r="F1840" s="698"/>
      <c r="G1840" s="588"/>
      <c r="H1840" s="589"/>
      <c r="I1840" s="588"/>
      <c r="J1840" s="590"/>
    </row>
    <row r="1841" spans="1:10" s="54" customFormat="1" ht="45" hidden="1" customHeight="1" thickBot="1">
      <c r="A1841" s="724" t="s">
        <v>597</v>
      </c>
      <c r="B1841" s="725"/>
      <c r="C1841" s="547" t="s">
        <v>600</v>
      </c>
      <c r="D1841" s="548"/>
      <c r="E1841" s="548"/>
      <c r="F1841" s="701"/>
      <c r="G1841" s="550" t="str">
        <f>IF(SUM(G1842:H1853)=0,"",SUM(G1842:H1853))</f>
        <v/>
      </c>
      <c r="H1841" s="551"/>
      <c r="I1841" s="550" t="str">
        <f>IF(SUM(I1842:J1853)=0,"",SUM(I1842:J1853))</f>
        <v/>
      </c>
      <c r="J1841" s="552"/>
    </row>
    <row r="1842" spans="1:10" s="54" customFormat="1" ht="15.75" hidden="1" customHeight="1">
      <c r="A1842" s="739" t="s">
        <v>598</v>
      </c>
      <c r="B1842" s="740"/>
      <c r="C1842" s="564" t="s">
        <v>601</v>
      </c>
      <c r="D1842" s="565"/>
      <c r="E1842" s="565"/>
      <c r="F1842" s="704"/>
      <c r="G1842" s="567"/>
      <c r="H1842" s="568"/>
      <c r="I1842" s="567"/>
      <c r="J1842" s="569"/>
    </row>
    <row r="1843" spans="1:10" s="54" customFormat="1" ht="30" hidden="1" customHeight="1">
      <c r="A1843" s="714" t="s">
        <v>599</v>
      </c>
      <c r="B1843" s="715"/>
      <c r="C1843" s="570" t="s">
        <v>602</v>
      </c>
      <c r="D1843" s="571"/>
      <c r="E1843" s="571"/>
      <c r="F1843" s="681"/>
      <c r="G1843" s="573"/>
      <c r="H1843" s="574"/>
      <c r="I1843" s="573"/>
      <c r="J1843" s="575"/>
    </row>
    <row r="1844" spans="1:10" s="54" customFormat="1" ht="16.5" hidden="1" customHeight="1">
      <c r="A1844" s="411"/>
      <c r="B1844" s="411"/>
      <c r="C1844" s="404"/>
      <c r="D1844" s="404"/>
      <c r="E1844" s="404"/>
      <c r="F1844" s="404"/>
      <c r="G1844" s="405"/>
      <c r="H1844" s="405"/>
      <c r="I1844" s="405"/>
      <c r="J1844" s="405"/>
    </row>
    <row r="1845" spans="1:10" s="54" customFormat="1" ht="16.5" hidden="1" customHeight="1">
      <c r="A1845" s="413"/>
      <c r="B1845" s="413"/>
      <c r="C1845" s="43"/>
      <c r="D1845" s="43"/>
      <c r="E1845" s="43"/>
      <c r="F1845" s="43"/>
      <c r="G1845" s="410"/>
      <c r="H1845" s="410"/>
      <c r="I1845" s="410"/>
      <c r="J1845" s="410"/>
    </row>
    <row r="1846" spans="1:10" s="54" customFormat="1" ht="16.5" hidden="1" customHeight="1">
      <c r="A1846" s="412"/>
      <c r="B1846" s="412"/>
      <c r="C1846" s="407"/>
      <c r="D1846" s="407"/>
      <c r="E1846" s="407"/>
      <c r="F1846" s="407"/>
      <c r="G1846" s="408"/>
      <c r="H1846" s="408"/>
      <c r="I1846" s="408"/>
      <c r="J1846" s="408"/>
    </row>
    <row r="1847" spans="1:10" s="54" customFormat="1" ht="67.5" hidden="1" customHeight="1">
      <c r="A1847" s="714" t="s">
        <v>603</v>
      </c>
      <c r="B1847" s="715"/>
      <c r="C1847" s="570" t="s">
        <v>609</v>
      </c>
      <c r="D1847" s="571"/>
      <c r="E1847" s="571"/>
      <c r="F1847" s="681"/>
      <c r="G1847" s="573"/>
      <c r="H1847" s="574"/>
      <c r="I1847" s="573"/>
      <c r="J1847" s="575"/>
    </row>
    <row r="1848" spans="1:10" s="54" customFormat="1" ht="67.5" hidden="1" customHeight="1">
      <c r="A1848" s="714" t="s">
        <v>604</v>
      </c>
      <c r="B1848" s="715"/>
      <c r="C1848" s="570" t="s">
        <v>959</v>
      </c>
      <c r="D1848" s="571"/>
      <c r="E1848" s="571"/>
      <c r="F1848" s="681"/>
      <c r="G1848" s="573"/>
      <c r="H1848" s="574"/>
      <c r="I1848" s="573"/>
      <c r="J1848" s="575"/>
    </row>
    <row r="1849" spans="1:10" s="54" customFormat="1" ht="15.75" hidden="1" customHeight="1">
      <c r="A1849" s="714" t="s">
        <v>605</v>
      </c>
      <c r="B1849" s="715"/>
      <c r="C1849" s="570" t="s">
        <v>610</v>
      </c>
      <c r="D1849" s="571"/>
      <c r="E1849" s="571"/>
      <c r="F1849" s="681"/>
      <c r="G1849" s="573"/>
      <c r="H1849" s="574"/>
      <c r="I1849" s="573"/>
      <c r="J1849" s="575"/>
    </row>
    <row r="1850" spans="1:10" s="54" customFormat="1" ht="15.75" hidden="1" customHeight="1">
      <c r="A1850" s="714" t="s">
        <v>606</v>
      </c>
      <c r="B1850" s="715"/>
      <c r="C1850" s="570" t="s">
        <v>611</v>
      </c>
      <c r="D1850" s="571"/>
      <c r="E1850" s="571"/>
      <c r="F1850" s="681"/>
      <c r="G1850" s="573"/>
      <c r="H1850" s="574"/>
      <c r="I1850" s="573"/>
      <c r="J1850" s="575"/>
    </row>
    <row r="1851" spans="1:10" s="54" customFormat="1" ht="45" hidden="1" customHeight="1">
      <c r="A1851" s="714" t="s">
        <v>607</v>
      </c>
      <c r="B1851" s="715"/>
      <c r="C1851" s="570" t="s">
        <v>613</v>
      </c>
      <c r="D1851" s="571"/>
      <c r="E1851" s="571"/>
      <c r="F1851" s="681"/>
      <c r="G1851" s="573"/>
      <c r="H1851" s="574"/>
      <c r="I1851" s="573"/>
      <c r="J1851" s="575"/>
    </row>
    <row r="1852" spans="1:10" s="54" customFormat="1" ht="67.5" hidden="1" customHeight="1">
      <c r="A1852" s="714" t="s">
        <v>608</v>
      </c>
      <c r="B1852" s="715"/>
      <c r="C1852" s="570" t="s">
        <v>614</v>
      </c>
      <c r="D1852" s="571"/>
      <c r="E1852" s="571"/>
      <c r="F1852" s="681"/>
      <c r="G1852" s="573"/>
      <c r="H1852" s="574"/>
      <c r="I1852" s="573"/>
      <c r="J1852" s="575"/>
    </row>
    <row r="1853" spans="1:10" s="54" customFormat="1" ht="67.5" hidden="1" customHeight="1">
      <c r="A1853" s="714" t="s">
        <v>612</v>
      </c>
      <c r="B1853" s="715"/>
      <c r="C1853" s="570" t="s">
        <v>615</v>
      </c>
      <c r="D1853" s="571"/>
      <c r="E1853" s="571"/>
      <c r="F1853" s="681"/>
      <c r="G1853" s="573"/>
      <c r="H1853" s="574"/>
      <c r="I1853" s="573"/>
      <c r="J1853" s="575"/>
    </row>
    <row r="1854" spans="1:10" s="54" customFormat="1" ht="30" hidden="1" customHeight="1">
      <c r="A1854" s="714" t="s">
        <v>616</v>
      </c>
      <c r="B1854" s="715"/>
      <c r="C1854" s="570" t="s">
        <v>620</v>
      </c>
      <c r="D1854" s="571"/>
      <c r="E1854" s="571"/>
      <c r="F1854" s="681"/>
      <c r="G1854" s="573"/>
      <c r="H1854" s="574"/>
      <c r="I1854" s="573"/>
      <c r="J1854" s="575"/>
    </row>
    <row r="1855" spans="1:10" s="54" customFormat="1" ht="45" hidden="1" customHeight="1">
      <c r="A1855" s="714" t="s">
        <v>617</v>
      </c>
      <c r="B1855" s="715"/>
      <c r="C1855" s="570" t="s">
        <v>621</v>
      </c>
      <c r="D1855" s="571"/>
      <c r="E1855" s="571" t="s">
        <v>38</v>
      </c>
      <c r="F1855" s="681"/>
      <c r="G1855" s="573"/>
      <c r="H1855" s="574"/>
      <c r="I1855" s="573"/>
      <c r="J1855" s="575"/>
    </row>
    <row r="1856" spans="1:10" s="54" customFormat="1" ht="60" hidden="1" customHeight="1">
      <c r="A1856" s="714" t="s">
        <v>618</v>
      </c>
      <c r="B1856" s="715"/>
      <c r="C1856" s="570" t="s">
        <v>622</v>
      </c>
      <c r="D1856" s="571"/>
      <c r="E1856" s="571"/>
      <c r="F1856" s="681"/>
      <c r="G1856" s="573"/>
      <c r="H1856" s="574"/>
      <c r="I1856" s="573"/>
      <c r="J1856" s="575"/>
    </row>
    <row r="1857" spans="1:10" s="54" customFormat="1" ht="60" hidden="1" customHeight="1">
      <c r="A1857" s="714" t="s">
        <v>619</v>
      </c>
      <c r="B1857" s="715"/>
      <c r="C1857" s="570" t="s">
        <v>623</v>
      </c>
      <c r="D1857" s="571"/>
      <c r="E1857" s="571"/>
      <c r="F1857" s="681"/>
      <c r="G1857" s="573"/>
      <c r="H1857" s="574"/>
      <c r="I1857" s="573"/>
      <c r="J1857" s="575"/>
    </row>
    <row r="1858" spans="1:10" s="54" customFormat="1" ht="30" hidden="1" customHeight="1">
      <c r="A1858" s="714" t="s">
        <v>624</v>
      </c>
      <c r="B1858" s="715"/>
      <c r="C1858" s="570" t="s">
        <v>960</v>
      </c>
      <c r="D1858" s="571"/>
      <c r="E1858" s="571"/>
      <c r="F1858" s="681"/>
      <c r="G1858" s="573"/>
      <c r="H1858" s="574"/>
      <c r="I1858" s="573"/>
      <c r="J1858" s="575"/>
    </row>
    <row r="1859" spans="1:10" s="54" customFormat="1" ht="30" hidden="1" customHeight="1">
      <c r="A1859" s="714" t="s">
        <v>625</v>
      </c>
      <c r="B1859" s="715"/>
      <c r="C1859" s="570" t="s">
        <v>627</v>
      </c>
      <c r="D1859" s="571"/>
      <c r="E1859" s="571"/>
      <c r="F1859" s="681"/>
      <c r="G1859" s="573"/>
      <c r="H1859" s="574"/>
      <c r="I1859" s="573"/>
      <c r="J1859" s="575"/>
    </row>
    <row r="1860" spans="1:10" s="54" customFormat="1" ht="30" hidden="1" customHeight="1" thickBot="1">
      <c r="A1860" s="737" t="s">
        <v>626</v>
      </c>
      <c r="B1860" s="738"/>
      <c r="C1860" s="585" t="s">
        <v>628</v>
      </c>
      <c r="D1860" s="586"/>
      <c r="E1860" s="586"/>
      <c r="F1860" s="698"/>
      <c r="G1860" s="588"/>
      <c r="H1860" s="589"/>
      <c r="I1860" s="588"/>
      <c r="J1860" s="590"/>
    </row>
    <row r="1861" spans="1:10" s="54" customFormat="1" ht="30" hidden="1" customHeight="1" thickBot="1">
      <c r="A1861" s="545" t="s">
        <v>77</v>
      </c>
      <c r="B1861" s="546"/>
      <c r="C1861" s="547" t="s">
        <v>629</v>
      </c>
      <c r="D1861" s="548"/>
      <c r="E1861" s="548"/>
      <c r="F1861" s="701"/>
      <c r="G1861" s="550" t="str">
        <f>IF((IF(G1832="",0,G1832)+IF(G1841="",0,G1841)+G1854+G1855+G1856+G1857+G1858+G1859+G1860)=0,"",IF(G1832="",0,G1832)+IF(G1841="",0,G1841)+G1854+G1855+G1856+G1857+G1858+G1859+G1860)</f>
        <v/>
      </c>
      <c r="H1861" s="551"/>
      <c r="I1861" s="550" t="str">
        <f>IF((IF(I1832="",0,I1832)+IF(I1841="",0,I1841)+I1854+I1855+I1856+I1857+I1858+I1859+I1860)=0,"",IF(I1832="",0,I1832)+IF(I1841="",0,I1841)+I1854+I1855+I1856+I1857+I1858+I1859+I1860)</f>
        <v/>
      </c>
      <c r="J1861" s="552"/>
    </row>
    <row r="1862" spans="1:10" s="54" customFormat="1" ht="45" hidden="1" customHeight="1" thickBot="1">
      <c r="A1862" s="545" t="s">
        <v>630</v>
      </c>
      <c r="B1862" s="546"/>
      <c r="C1862" s="547" t="s">
        <v>709</v>
      </c>
      <c r="D1862" s="548"/>
      <c r="E1862" s="548"/>
      <c r="F1862" s="701"/>
      <c r="G1862" s="550" t="str">
        <f>IF(IF(G1807="",0,G1807)+IF(G1830="",0,G1830)+IF(G1861="",0,G1861)=0,"",IF(G1807="",0,G1807)+IF(G1830="",0,G1830)+IF(G1861="",0,G1861))</f>
        <v/>
      </c>
      <c r="H1862" s="551"/>
      <c r="I1862" s="550" t="str">
        <f>IF(IF(I1807="",0,I1807)+IF(I1830="",0,I1830)+IF(I1861="",0,I1861)=0,"",IF(I1807="",0,I1807)+IF(I1830="",0,I1830)+IF(I1861="",0,I1861))</f>
        <v/>
      </c>
      <c r="J1862" s="552"/>
    </row>
    <row r="1863" spans="1:10" s="54" customFormat="1" ht="45" hidden="1" customHeight="1" thickBot="1">
      <c r="A1863" s="545" t="s">
        <v>87</v>
      </c>
      <c r="B1863" s="546"/>
      <c r="C1863" s="547" t="s">
        <v>710</v>
      </c>
      <c r="D1863" s="548"/>
      <c r="E1863" s="548"/>
      <c r="F1863" s="701"/>
      <c r="G1863" s="604"/>
      <c r="H1863" s="605"/>
      <c r="I1863" s="604"/>
      <c r="J1863" s="616"/>
    </row>
    <row r="1864" spans="1:10" s="54" customFormat="1" ht="16.5" hidden="1" customHeight="1">
      <c r="A1864" s="419"/>
      <c r="B1864" s="419"/>
      <c r="C1864" s="420"/>
      <c r="D1864" s="420"/>
      <c r="E1864" s="420"/>
      <c r="F1864" s="420"/>
      <c r="G1864" s="421"/>
      <c r="H1864" s="421"/>
      <c r="I1864" s="421"/>
      <c r="J1864" s="421"/>
    </row>
    <row r="1865" spans="1:10" s="54" customFormat="1" ht="16.5" hidden="1" customHeight="1" thickBot="1">
      <c r="A1865" s="422"/>
      <c r="B1865" s="422"/>
      <c r="C1865" s="423"/>
      <c r="D1865" s="423"/>
      <c r="E1865" s="423"/>
      <c r="F1865" s="423"/>
      <c r="G1865" s="424"/>
      <c r="H1865" s="424"/>
      <c r="I1865" s="424"/>
      <c r="J1865" s="424"/>
    </row>
    <row r="1866" spans="1:10" s="54" customFormat="1" ht="66.75" hidden="1" customHeight="1" thickBot="1">
      <c r="A1866" s="545" t="s">
        <v>105</v>
      </c>
      <c r="B1866" s="546"/>
      <c r="C1866" s="547" t="s">
        <v>961</v>
      </c>
      <c r="D1866" s="548"/>
      <c r="E1866" s="548"/>
      <c r="F1866" s="701"/>
      <c r="G1866" s="604"/>
      <c r="H1866" s="605"/>
      <c r="I1866" s="604"/>
      <c r="J1866" s="616"/>
    </row>
    <row r="1867" spans="1:10" s="54" customFormat="1" ht="60" hidden="1" customHeight="1" thickBot="1">
      <c r="A1867" s="545" t="s">
        <v>271</v>
      </c>
      <c r="B1867" s="546"/>
      <c r="C1867" s="547" t="s">
        <v>631</v>
      </c>
      <c r="D1867" s="548"/>
      <c r="E1867" s="548"/>
      <c r="F1867" s="701"/>
      <c r="G1867" s="604"/>
      <c r="H1867" s="605"/>
      <c r="I1867" s="604"/>
      <c r="J1867" s="616"/>
    </row>
    <row r="1868" spans="1:10" s="54" customFormat="1" ht="67.5" hidden="1" customHeight="1" thickBot="1">
      <c r="A1868" s="741" t="s">
        <v>371</v>
      </c>
      <c r="B1868" s="742"/>
      <c r="C1868" s="598" t="s">
        <v>632</v>
      </c>
      <c r="D1868" s="599"/>
      <c r="E1868" s="599"/>
      <c r="F1868" s="743"/>
      <c r="G1868" s="601"/>
      <c r="H1868" s="602"/>
      <c r="I1868" s="601"/>
      <c r="J1868" s="603"/>
    </row>
    <row r="1869" spans="1:10" s="54" customFormat="1" ht="15.75" hidden="1" customHeight="1" thickTop="1">
      <c r="A1869" s="414"/>
      <c r="B1869" s="414"/>
      <c r="C1869" s="415"/>
      <c r="D1869" s="415"/>
      <c r="E1869" s="415"/>
      <c r="F1869" s="415"/>
      <c r="G1869" s="416"/>
      <c r="H1869" s="416"/>
      <c r="I1869" s="416"/>
      <c r="J1869" s="416"/>
    </row>
    <row r="1870" spans="1:10" s="54" customFormat="1" ht="15.75" hidden="1" customHeight="1">
      <c r="A1870" s="414"/>
      <c r="B1870" s="414"/>
      <c r="C1870" s="415"/>
      <c r="D1870" s="415"/>
      <c r="E1870" s="415"/>
      <c r="F1870" s="415"/>
      <c r="G1870" s="416"/>
      <c r="H1870" s="416"/>
      <c r="I1870" s="416"/>
      <c r="J1870" s="416"/>
    </row>
    <row r="1871" spans="1:10" s="54" customFormat="1" ht="15.75" hidden="1" customHeight="1">
      <c r="A1871" s="414"/>
      <c r="B1871" s="414"/>
      <c r="C1871" s="415"/>
      <c r="D1871" s="415"/>
      <c r="E1871" s="415"/>
      <c r="F1871" s="415"/>
      <c r="G1871" s="416"/>
      <c r="H1871" s="416"/>
      <c r="I1871" s="416"/>
      <c r="J1871" s="416"/>
    </row>
    <row r="1872" spans="1:10" s="54" customFormat="1" ht="15.75" hidden="1" customHeight="1">
      <c r="A1872" s="414"/>
      <c r="B1872" s="414"/>
      <c r="C1872" s="415"/>
      <c r="D1872" s="415"/>
      <c r="E1872" s="415"/>
      <c r="F1872" s="415"/>
      <c r="G1872" s="416"/>
      <c r="H1872" s="416"/>
      <c r="I1872" s="416"/>
      <c r="J1872" s="416"/>
    </row>
    <row r="1873" spans="1:10" s="54" customFormat="1" ht="15.75" hidden="1" customHeight="1">
      <c r="A1873" s="414"/>
      <c r="B1873" s="414"/>
      <c r="C1873" s="415"/>
      <c r="D1873" s="415"/>
      <c r="E1873" s="415"/>
      <c r="F1873" s="415"/>
      <c r="G1873" s="416"/>
      <c r="H1873" s="416"/>
      <c r="I1873" s="416"/>
      <c r="J1873" s="416"/>
    </row>
    <row r="1874" spans="1:10" s="54" customFormat="1" ht="15.75" hidden="1" customHeight="1">
      <c r="A1874" s="414"/>
      <c r="B1874" s="414"/>
      <c r="C1874" s="415"/>
      <c r="D1874" s="415"/>
      <c r="E1874" s="415"/>
      <c r="F1874" s="415"/>
      <c r="G1874" s="416"/>
      <c r="H1874" s="416"/>
      <c r="I1874" s="416"/>
      <c r="J1874" s="416"/>
    </row>
    <row r="1875" spans="1:10" s="54" customFormat="1" ht="15.75" hidden="1" customHeight="1">
      <c r="A1875" s="414"/>
      <c r="B1875" s="414"/>
      <c r="C1875" s="415"/>
      <c r="D1875" s="415"/>
      <c r="E1875" s="415"/>
      <c r="F1875" s="415"/>
      <c r="G1875" s="416"/>
      <c r="H1875" s="416"/>
      <c r="I1875" s="416"/>
      <c r="J1875" s="416"/>
    </row>
    <row r="1876" spans="1:10" s="54" customFormat="1" ht="15.75" hidden="1" customHeight="1">
      <c r="A1876" s="414"/>
      <c r="B1876" s="414"/>
      <c r="C1876" s="415"/>
      <c r="D1876" s="415"/>
      <c r="E1876" s="415"/>
      <c r="F1876" s="415"/>
      <c r="G1876" s="416"/>
      <c r="H1876" s="416"/>
      <c r="I1876" s="416"/>
      <c r="J1876" s="416"/>
    </row>
    <row r="1877" spans="1:10" s="54" customFormat="1" ht="15.75" hidden="1" customHeight="1">
      <c r="A1877" s="414"/>
      <c r="B1877" s="414"/>
      <c r="C1877" s="415"/>
      <c r="D1877" s="415"/>
      <c r="E1877" s="415"/>
      <c r="F1877" s="415"/>
      <c r="G1877" s="416"/>
      <c r="H1877" s="416"/>
      <c r="I1877" s="416"/>
      <c r="J1877" s="416"/>
    </row>
    <row r="1878" spans="1:10" s="54" customFormat="1" ht="15.75" hidden="1" customHeight="1">
      <c r="A1878" s="414"/>
      <c r="B1878" s="414"/>
      <c r="C1878" s="415"/>
      <c r="D1878" s="415"/>
      <c r="E1878" s="415"/>
      <c r="F1878" s="415"/>
      <c r="G1878" s="416"/>
      <c r="H1878" s="416"/>
      <c r="I1878" s="416"/>
      <c r="J1878" s="416"/>
    </row>
    <row r="1879" spans="1:10" s="54" customFormat="1" ht="15.75" hidden="1" customHeight="1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hidden="1" customHeight="1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hidden="1" customHeight="1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hidden="1" customHeight="1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hidden="1" customHeight="1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hidden="1" customHeight="1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hidden="1" customHeight="1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hidden="1" customHeight="1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hidden="1" customHeight="1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hidden="1" customHeight="1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hidden="1" customHeight="1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hidden="1" customHeight="1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hidden="1" customHeight="1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hidden="1" customHeight="1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hidden="1" customHeight="1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hidden="1" customHeight="1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hidden="1" customHeight="1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hidden="1" customHeight="1"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hidden="1" customHeight="1"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hidden="1" customHeight="1"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hidden="1" customHeight="1"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hidden="1" customHeight="1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6.5" hidden="1" customHeight="1">
      <c r="A1901" s="762"/>
      <c r="B1901" s="762"/>
      <c r="C1901" s="746"/>
      <c r="D1901" s="746"/>
      <c r="E1901" s="746"/>
      <c r="F1901" s="746"/>
      <c r="G1901" s="747"/>
      <c r="H1901" s="747"/>
      <c r="I1901" s="747"/>
      <c r="J1901" s="747"/>
    </row>
    <row r="1902" spans="1:10" s="54" customFormat="1" ht="16.5" hidden="1" customHeight="1">
      <c r="A1902" s="380"/>
      <c r="B1902" s="380"/>
      <c r="C1902" s="378"/>
      <c r="D1902" s="378"/>
      <c r="E1902" s="378"/>
      <c r="F1902" s="378"/>
      <c r="G1902" s="370"/>
      <c r="H1902" s="370"/>
      <c r="I1902" s="370"/>
      <c r="J1902" s="370"/>
    </row>
    <row r="1903" spans="1:10" s="54" customFormat="1" ht="16.5" hidden="1" customHeight="1">
      <c r="A1903" s="380"/>
      <c r="B1903" s="380"/>
      <c r="C1903" s="378"/>
      <c r="D1903" s="378"/>
      <c r="E1903" s="378"/>
      <c r="F1903" s="378"/>
      <c r="G1903" s="370"/>
      <c r="H1903" s="370"/>
      <c r="I1903" s="370"/>
      <c r="J1903" s="370"/>
    </row>
    <row r="1904" spans="1:10" s="54" customFormat="1" ht="16.5" hidden="1" customHeight="1">
      <c r="A1904" s="414"/>
      <c r="B1904" s="380"/>
      <c r="C1904" s="378"/>
      <c r="D1904" s="378"/>
      <c r="E1904" s="378"/>
      <c r="F1904" s="378"/>
      <c r="G1904" s="370"/>
      <c r="H1904" s="370"/>
      <c r="I1904" s="370"/>
      <c r="J1904" s="370"/>
    </row>
    <row r="1905" spans="1:10" s="54" customFormat="1" ht="16.5" hidden="1" customHeight="1">
      <c r="A1905" s="380"/>
      <c r="B1905" s="380"/>
      <c r="C1905" s="378"/>
      <c r="D1905" s="378"/>
      <c r="E1905" s="378"/>
      <c r="F1905" s="378"/>
      <c r="G1905" s="370"/>
      <c r="H1905" s="370"/>
      <c r="I1905" s="370"/>
      <c r="J1905" s="370"/>
    </row>
    <row r="1906" spans="1:10" s="54" customFormat="1" ht="16.5" hidden="1" customHeight="1">
      <c r="A1906" s="346" t="s">
        <v>633</v>
      </c>
      <c r="B1906" s="625" t="s">
        <v>634</v>
      </c>
      <c r="C1906" s="625"/>
      <c r="D1906" s="625"/>
      <c r="E1906" s="625"/>
      <c r="F1906" s="625"/>
      <c r="G1906" s="625"/>
      <c r="H1906" s="625"/>
      <c r="I1906" s="625"/>
      <c r="J1906" s="625"/>
    </row>
    <row r="1907" spans="1:10" s="54" customFormat="1" ht="16.5" hidden="1" customHeight="1" thickBot="1">
      <c r="A1907" s="762"/>
      <c r="B1907" s="762"/>
      <c r="C1907" s="746"/>
      <c r="D1907" s="746"/>
      <c r="E1907" s="746"/>
      <c r="F1907" s="746"/>
      <c r="G1907" s="747"/>
      <c r="H1907" s="747"/>
      <c r="I1907" s="747"/>
      <c r="J1907" s="747"/>
    </row>
    <row r="1908" spans="1:10" s="54" customFormat="1" ht="45" hidden="1" customHeight="1" thickTop="1" thickBot="1">
      <c r="A1908" s="759" t="s">
        <v>491</v>
      </c>
      <c r="B1908" s="760"/>
      <c r="C1908" s="756" t="s">
        <v>493</v>
      </c>
      <c r="D1908" s="607"/>
      <c r="E1908" s="607"/>
      <c r="F1908" s="761"/>
      <c r="G1908" s="756" t="s">
        <v>6</v>
      </c>
      <c r="H1908" s="757"/>
      <c r="I1908" s="756" t="s">
        <v>492</v>
      </c>
      <c r="J1908" s="758"/>
    </row>
    <row r="1909" spans="1:10" s="54" customFormat="1" ht="15.75" hidden="1" customHeight="1" thickTop="1" thickBot="1">
      <c r="A1909" s="748"/>
      <c r="B1909" s="749"/>
      <c r="C1909" s="750" t="s">
        <v>635</v>
      </c>
      <c r="D1909" s="751"/>
      <c r="E1909" s="751"/>
      <c r="F1909" s="752"/>
      <c r="G1909" s="753"/>
      <c r="H1909" s="754"/>
      <c r="I1909" s="753"/>
      <c r="J1909" s="755"/>
    </row>
    <row r="1910" spans="1:10" s="54" customFormat="1" ht="30" hidden="1" customHeight="1" thickBot="1">
      <c r="A1910" s="744" t="s">
        <v>636</v>
      </c>
      <c r="B1910" s="745"/>
      <c r="C1910" s="558" t="s">
        <v>638</v>
      </c>
      <c r="D1910" s="559"/>
      <c r="E1910" s="559"/>
      <c r="F1910" s="560"/>
      <c r="G1910" s="579"/>
      <c r="H1910" s="580"/>
      <c r="I1910" s="579"/>
      <c r="J1910" s="581"/>
    </row>
    <row r="1911" spans="1:10" s="54" customFormat="1" ht="52.5" hidden="1" customHeight="1" thickBot="1">
      <c r="A1911" s="744" t="s">
        <v>489</v>
      </c>
      <c r="B1911" s="745"/>
      <c r="C1911" s="558" t="s">
        <v>962</v>
      </c>
      <c r="D1911" s="559"/>
      <c r="E1911" s="559"/>
      <c r="F1911" s="560"/>
      <c r="G1911" s="561" t="str">
        <f>IF(SUM(G1912:H1924)=0,"",SUM(G1912:H1924))</f>
        <v/>
      </c>
      <c r="H1911" s="562"/>
      <c r="I1911" s="561" t="str">
        <f>IF(SUM(I1912:J1924)=0,"",SUM(I1912:J1924))</f>
        <v/>
      </c>
      <c r="J1911" s="563"/>
    </row>
    <row r="1912" spans="1:10" s="54" customFormat="1" ht="30" hidden="1" customHeight="1">
      <c r="A1912" s="527" t="s">
        <v>637</v>
      </c>
      <c r="B1912" s="528"/>
      <c r="C1912" s="529" t="s">
        <v>639</v>
      </c>
      <c r="D1912" s="530"/>
      <c r="E1912" s="530"/>
      <c r="F1912" s="531"/>
      <c r="G1912" s="532"/>
      <c r="H1912" s="533"/>
      <c r="I1912" s="532"/>
      <c r="J1912" s="534"/>
    </row>
    <row r="1913" spans="1:10" s="54" customFormat="1" ht="60" hidden="1" customHeight="1">
      <c r="A1913" s="474" t="s">
        <v>490</v>
      </c>
      <c r="B1913" s="475"/>
      <c r="C1913" s="476" t="s">
        <v>640</v>
      </c>
      <c r="D1913" s="477"/>
      <c r="E1913" s="477"/>
      <c r="F1913" s="478"/>
      <c r="G1913" s="479"/>
      <c r="H1913" s="480"/>
      <c r="I1913" s="479"/>
      <c r="J1913" s="481"/>
    </row>
    <row r="1914" spans="1:10" s="54" customFormat="1" ht="30" hidden="1" customHeight="1">
      <c r="A1914" s="474" t="s">
        <v>641</v>
      </c>
      <c r="B1914" s="475"/>
      <c r="C1914" s="476" t="s">
        <v>647</v>
      </c>
      <c r="D1914" s="477"/>
      <c r="E1914" s="477"/>
      <c r="F1914" s="478"/>
      <c r="G1914" s="479"/>
      <c r="H1914" s="480"/>
      <c r="I1914" s="479"/>
      <c r="J1914" s="481"/>
    </row>
    <row r="1915" spans="1:10" s="54" customFormat="1" ht="15.75" hidden="1" customHeight="1">
      <c r="A1915" s="474" t="s">
        <v>642</v>
      </c>
      <c r="B1915" s="475"/>
      <c r="C1915" s="476" t="s">
        <v>648</v>
      </c>
      <c r="D1915" s="477"/>
      <c r="E1915" s="477"/>
      <c r="F1915" s="478"/>
      <c r="G1915" s="479"/>
      <c r="H1915" s="480"/>
      <c r="I1915" s="479"/>
      <c r="J1915" s="481"/>
    </row>
    <row r="1916" spans="1:10" s="54" customFormat="1" ht="15.75" hidden="1" customHeight="1">
      <c r="A1916" s="474" t="s">
        <v>643</v>
      </c>
      <c r="B1916" s="475"/>
      <c r="C1916" s="476" t="s">
        <v>649</v>
      </c>
      <c r="D1916" s="477"/>
      <c r="E1916" s="477"/>
      <c r="F1916" s="478"/>
      <c r="G1916" s="479"/>
      <c r="H1916" s="480"/>
      <c r="I1916" s="479"/>
      <c r="J1916" s="481"/>
    </row>
    <row r="1917" spans="1:10" s="54" customFormat="1" ht="30" hidden="1" customHeight="1">
      <c r="A1917" s="474" t="s">
        <v>644</v>
      </c>
      <c r="B1917" s="475"/>
      <c r="C1917" s="476" t="s">
        <v>650</v>
      </c>
      <c r="D1917" s="477"/>
      <c r="E1917" s="477"/>
      <c r="F1917" s="478"/>
      <c r="G1917" s="479"/>
      <c r="H1917" s="480"/>
      <c r="I1917" s="479"/>
      <c r="J1917" s="481"/>
    </row>
    <row r="1918" spans="1:10" s="54" customFormat="1" ht="30" hidden="1" customHeight="1">
      <c r="A1918" s="474" t="s">
        <v>645</v>
      </c>
      <c r="B1918" s="475"/>
      <c r="C1918" s="476" t="s">
        <v>651</v>
      </c>
      <c r="D1918" s="477"/>
      <c r="E1918" s="477"/>
      <c r="F1918" s="478"/>
      <c r="G1918" s="479"/>
      <c r="H1918" s="480"/>
      <c r="I1918" s="479"/>
      <c r="J1918" s="481"/>
    </row>
    <row r="1919" spans="1:10" s="54" customFormat="1" ht="15.75" hidden="1" customHeight="1">
      <c r="A1919" s="474" t="s">
        <v>646</v>
      </c>
      <c r="B1919" s="475"/>
      <c r="C1919" s="476" t="s">
        <v>652</v>
      </c>
      <c r="D1919" s="477"/>
      <c r="E1919" s="477"/>
      <c r="F1919" s="478"/>
      <c r="G1919" s="479"/>
      <c r="H1919" s="480"/>
      <c r="I1919" s="479"/>
      <c r="J1919" s="481"/>
    </row>
    <row r="1920" spans="1:10" s="54" customFormat="1" ht="15.75" hidden="1" customHeight="1">
      <c r="A1920" s="474" t="s">
        <v>653</v>
      </c>
      <c r="B1920" s="475"/>
      <c r="C1920" s="476" t="s">
        <v>658</v>
      </c>
      <c r="D1920" s="477"/>
      <c r="E1920" s="477"/>
      <c r="F1920" s="478"/>
      <c r="G1920" s="479"/>
      <c r="H1920" s="480"/>
      <c r="I1920" s="479"/>
      <c r="J1920" s="481"/>
    </row>
    <row r="1921" spans="1:10" s="54" customFormat="1" ht="45" hidden="1" customHeight="1">
      <c r="A1921" s="474" t="s">
        <v>654</v>
      </c>
      <c r="B1921" s="475"/>
      <c r="C1921" s="476" t="s">
        <v>659</v>
      </c>
      <c r="D1921" s="477"/>
      <c r="E1921" s="477"/>
      <c r="F1921" s="478"/>
      <c r="G1921" s="479"/>
      <c r="H1921" s="480"/>
      <c r="I1921" s="479"/>
      <c r="J1921" s="481"/>
    </row>
    <row r="1922" spans="1:10" s="54" customFormat="1" ht="45" hidden="1" customHeight="1">
      <c r="A1922" s="474" t="s">
        <v>655</v>
      </c>
      <c r="B1922" s="475"/>
      <c r="C1922" s="476" t="s">
        <v>963</v>
      </c>
      <c r="D1922" s="477"/>
      <c r="E1922" s="477"/>
      <c r="F1922" s="478"/>
      <c r="G1922" s="479"/>
      <c r="H1922" s="480"/>
      <c r="I1922" s="479"/>
      <c r="J1922" s="481"/>
    </row>
    <row r="1923" spans="1:10" s="54" customFormat="1" ht="45" hidden="1" customHeight="1">
      <c r="A1923" s="474" t="s">
        <v>656</v>
      </c>
      <c r="B1923" s="475"/>
      <c r="C1923" s="476" t="s">
        <v>660</v>
      </c>
      <c r="D1923" s="477"/>
      <c r="E1923" s="477"/>
      <c r="F1923" s="478"/>
      <c r="G1923" s="479"/>
      <c r="H1923" s="480"/>
      <c r="I1923" s="479"/>
      <c r="J1923" s="481"/>
    </row>
    <row r="1924" spans="1:10" s="54" customFormat="1" ht="67.5" hidden="1" customHeight="1" thickBot="1">
      <c r="A1924" s="482" t="s">
        <v>657</v>
      </c>
      <c r="B1924" s="483"/>
      <c r="C1924" s="513" t="s">
        <v>661</v>
      </c>
      <c r="D1924" s="514"/>
      <c r="E1924" s="514"/>
      <c r="F1924" s="515"/>
      <c r="G1924" s="516"/>
      <c r="H1924" s="517"/>
      <c r="I1924" s="516"/>
      <c r="J1924" s="518"/>
    </row>
    <row r="1925" spans="1:10" s="54" customFormat="1" ht="110.25" hidden="1" customHeight="1" thickBot="1">
      <c r="A1925" s="556" t="s">
        <v>662</v>
      </c>
      <c r="B1925" s="557"/>
      <c r="C1925" s="558" t="s">
        <v>964</v>
      </c>
      <c r="D1925" s="559"/>
      <c r="E1925" s="559"/>
      <c r="F1925" s="560"/>
      <c r="G1925" s="561" t="str">
        <f>IF(SUM(G1926:H1930)=0,"",SUM(G1926:H1930))</f>
        <v/>
      </c>
      <c r="H1925" s="562"/>
      <c r="I1925" s="561" t="str">
        <f>IF(SUM(I1926:J1930)=0,"",SUM(I1926:J1930))</f>
        <v/>
      </c>
      <c r="J1925" s="563"/>
    </row>
    <row r="1926" spans="1:10" s="54" customFormat="1" ht="30" hidden="1" customHeight="1">
      <c r="A1926" s="527" t="s">
        <v>663</v>
      </c>
      <c r="B1926" s="528"/>
      <c r="C1926" s="529" t="s">
        <v>668</v>
      </c>
      <c r="D1926" s="530"/>
      <c r="E1926" s="530"/>
      <c r="F1926" s="531"/>
      <c r="G1926" s="532"/>
      <c r="H1926" s="533"/>
      <c r="I1926" s="532"/>
      <c r="J1926" s="534"/>
    </row>
    <row r="1927" spans="1:10" s="54" customFormat="1" ht="16.5" hidden="1" customHeight="1">
      <c r="A1927" s="411"/>
      <c r="B1927" s="411"/>
      <c r="C1927" s="404"/>
      <c r="D1927" s="404"/>
      <c r="E1927" s="404"/>
      <c r="F1927" s="404"/>
      <c r="G1927" s="405"/>
      <c r="H1927" s="405"/>
      <c r="I1927" s="405"/>
      <c r="J1927" s="405"/>
    </row>
    <row r="1928" spans="1:10" s="54" customFormat="1" ht="30" hidden="1" customHeight="1">
      <c r="A1928" s="474" t="s">
        <v>664</v>
      </c>
      <c r="B1928" s="475"/>
      <c r="C1928" s="476" t="s">
        <v>667</v>
      </c>
      <c r="D1928" s="477"/>
      <c r="E1928" s="477"/>
      <c r="F1928" s="478"/>
      <c r="G1928" s="479"/>
      <c r="H1928" s="480"/>
      <c r="I1928" s="479"/>
      <c r="J1928" s="481"/>
    </row>
    <row r="1929" spans="1:10" s="54" customFormat="1" ht="15.75" hidden="1" customHeight="1">
      <c r="A1929" s="474" t="s">
        <v>665</v>
      </c>
      <c r="B1929" s="475"/>
      <c r="C1929" s="476" t="s">
        <v>666</v>
      </c>
      <c r="D1929" s="477"/>
      <c r="E1929" s="477"/>
      <c r="F1929" s="478"/>
      <c r="G1929" s="479"/>
      <c r="H1929" s="480"/>
      <c r="I1929" s="479"/>
      <c r="J1929" s="481"/>
    </row>
    <row r="1930" spans="1:10" s="54" customFormat="1" ht="45" hidden="1" customHeight="1" thickBot="1">
      <c r="A1930" s="482" t="s">
        <v>669</v>
      </c>
      <c r="B1930" s="483"/>
      <c r="C1930" s="513" t="s">
        <v>671</v>
      </c>
      <c r="D1930" s="514"/>
      <c r="E1930" s="514"/>
      <c r="F1930" s="515"/>
      <c r="G1930" s="516"/>
      <c r="H1930" s="517"/>
      <c r="I1930" s="516"/>
      <c r="J1930" s="518"/>
    </row>
    <row r="1931" spans="1:10" s="54" customFormat="1" ht="69" hidden="1" customHeight="1" thickBot="1">
      <c r="A1931" s="543"/>
      <c r="B1931" s="544"/>
      <c r="C1931" s="521" t="s">
        <v>672</v>
      </c>
      <c r="D1931" s="522"/>
      <c r="E1931" s="522"/>
      <c r="F1931" s="523"/>
      <c r="G1931" s="524" t="str">
        <f>IF(IF(G1911="",0,G1911)+IF(G1925="",0,G1925)+G1910=0,"",IF(G1911="",0,G1911)+IF(G1925="",0,G1925)+G1910)</f>
        <v/>
      </c>
      <c r="H1931" s="525"/>
      <c r="I1931" s="524" t="str">
        <f>IF(IF(I1911="",0,I1911)+IF(I1925="",0,I1925)+I1910=0,"",IF(I1911="",0,I1911)+IF(I1925="",0,I1925)+I1910)</f>
        <v/>
      </c>
      <c r="J1931" s="526"/>
    </row>
    <row r="1932" spans="1:10" s="54" customFormat="1" ht="30" hidden="1" customHeight="1">
      <c r="A1932" s="535" t="s">
        <v>670</v>
      </c>
      <c r="B1932" s="536"/>
      <c r="C1932" s="537" t="s">
        <v>675</v>
      </c>
      <c r="D1932" s="538"/>
      <c r="E1932" s="538"/>
      <c r="F1932" s="539"/>
      <c r="G1932" s="540"/>
      <c r="H1932" s="541"/>
      <c r="I1932" s="540"/>
      <c r="J1932" s="542"/>
    </row>
    <row r="1933" spans="1:10" s="54" customFormat="1" ht="30" hidden="1" customHeight="1">
      <c r="A1933" s="474" t="s">
        <v>673</v>
      </c>
      <c r="B1933" s="475"/>
      <c r="C1933" s="476" t="s">
        <v>529</v>
      </c>
      <c r="D1933" s="477"/>
      <c r="E1933" s="477"/>
      <c r="F1933" s="478"/>
      <c r="G1933" s="479"/>
      <c r="H1933" s="480"/>
      <c r="I1933" s="479"/>
      <c r="J1933" s="481"/>
    </row>
    <row r="1934" spans="1:10" s="54" customFormat="1" ht="45" hidden="1" customHeight="1">
      <c r="A1934" s="474" t="s">
        <v>674</v>
      </c>
      <c r="B1934" s="475"/>
      <c r="C1934" s="476" t="s">
        <v>676</v>
      </c>
      <c r="D1934" s="477"/>
      <c r="E1934" s="477"/>
      <c r="F1934" s="478"/>
      <c r="G1934" s="479"/>
      <c r="H1934" s="480"/>
      <c r="I1934" s="479"/>
      <c r="J1934" s="481"/>
    </row>
    <row r="1935" spans="1:10" s="54" customFormat="1" ht="45" hidden="1" customHeight="1" thickBot="1">
      <c r="A1935" s="482" t="s">
        <v>677</v>
      </c>
      <c r="B1935" s="483"/>
      <c r="C1935" s="513" t="s">
        <v>679</v>
      </c>
      <c r="D1935" s="514"/>
      <c r="E1935" s="514"/>
      <c r="F1935" s="515"/>
      <c r="G1935" s="516"/>
      <c r="H1935" s="517"/>
      <c r="I1935" s="516"/>
      <c r="J1935" s="518"/>
    </row>
    <row r="1936" spans="1:10" s="54" customFormat="1" ht="30" hidden="1" customHeight="1" thickBot="1">
      <c r="A1936" s="519"/>
      <c r="B1936" s="520"/>
      <c r="C1936" s="521" t="s">
        <v>680</v>
      </c>
      <c r="D1936" s="522"/>
      <c r="E1936" s="522"/>
      <c r="F1936" s="523"/>
      <c r="G1936" s="524" t="str">
        <f>IF(IF(G1931="",0,G1931)+SUM(G1932:H1935)=0,"",(IF(G1931="",0,G1931)+SUM(G1932:H1935)))</f>
        <v/>
      </c>
      <c r="H1936" s="525"/>
      <c r="I1936" s="524" t="str">
        <f>IF(IF(I1931="",0,I1931)+SUM(I1932:J1935)=0,"",(IF(I1931="",0,I1931)+SUM(I1932:J1935)))</f>
        <v/>
      </c>
      <c r="J1936" s="526"/>
    </row>
    <row r="1937" spans="1:10" s="54" customFormat="1" ht="45" hidden="1" customHeight="1">
      <c r="A1937" s="527" t="s">
        <v>678</v>
      </c>
      <c r="B1937" s="528"/>
      <c r="C1937" s="529" t="s">
        <v>681</v>
      </c>
      <c r="D1937" s="530"/>
      <c r="E1937" s="530"/>
      <c r="F1937" s="531"/>
      <c r="G1937" s="532"/>
      <c r="H1937" s="533"/>
      <c r="I1937" s="532"/>
      <c r="J1937" s="534"/>
    </row>
    <row r="1938" spans="1:10" s="54" customFormat="1" ht="30" hidden="1" customHeight="1">
      <c r="A1938" s="474" t="s">
        <v>682</v>
      </c>
      <c r="B1938" s="475"/>
      <c r="C1938" s="476" t="s">
        <v>537</v>
      </c>
      <c r="D1938" s="477"/>
      <c r="E1938" s="477"/>
      <c r="F1938" s="478"/>
      <c r="G1938" s="479"/>
      <c r="H1938" s="480"/>
      <c r="I1938" s="479"/>
      <c r="J1938" s="481"/>
    </row>
    <row r="1939" spans="1:10" s="54" customFormat="1" ht="30" hidden="1" customHeight="1" thickBot="1">
      <c r="A1939" s="474" t="s">
        <v>683</v>
      </c>
      <c r="B1939" s="475"/>
      <c r="C1939" s="476" t="s">
        <v>538</v>
      </c>
      <c r="D1939" s="477"/>
      <c r="E1939" s="477"/>
      <c r="F1939" s="478"/>
      <c r="G1939" s="479"/>
      <c r="H1939" s="480"/>
      <c r="I1939" s="479"/>
      <c r="J1939" s="481"/>
    </row>
    <row r="1940" spans="1:10" s="54" customFormat="1" ht="30" hidden="1" customHeight="1" thickBot="1">
      <c r="A1940" s="545" t="s">
        <v>684</v>
      </c>
      <c r="B1940" s="546"/>
      <c r="C1940" s="547" t="s">
        <v>685</v>
      </c>
      <c r="D1940" s="548"/>
      <c r="E1940" s="548"/>
      <c r="F1940" s="549"/>
      <c r="G1940" s="550" t="str">
        <f>IF(IF(G1936="",0,G1936)+SUM(G1937:H1939)=0,"",IF(G1936="",0,G1936)+SUM(G1937:H1939))</f>
        <v/>
      </c>
      <c r="H1940" s="551"/>
      <c r="I1940" s="550" t="str">
        <f>IF(IF(I1936="",0,I1936)+SUM(I1937:J1939)=0,"",IF(I1936="",0,I1936)+SUM(I1937:J1939))</f>
        <v/>
      </c>
      <c r="J1940" s="552"/>
    </row>
    <row r="1941" spans="1:10" s="54" customFormat="1" ht="15.75" hidden="1" customHeight="1">
      <c r="A1941" s="535"/>
      <c r="B1941" s="536"/>
      <c r="C1941" s="537" t="s">
        <v>549</v>
      </c>
      <c r="D1941" s="538"/>
      <c r="E1941" s="538"/>
      <c r="F1941" s="539"/>
      <c r="G1941" s="553"/>
      <c r="H1941" s="554"/>
      <c r="I1941" s="553"/>
      <c r="J1941" s="555"/>
    </row>
    <row r="1942" spans="1:10" s="54" customFormat="1" ht="30" hidden="1" customHeight="1">
      <c r="A1942" s="474" t="s">
        <v>540</v>
      </c>
      <c r="B1942" s="475"/>
      <c r="C1942" s="476" t="s">
        <v>545</v>
      </c>
      <c r="D1942" s="477"/>
      <c r="E1942" s="477"/>
      <c r="F1942" s="478"/>
      <c r="G1942" s="479"/>
      <c r="H1942" s="480"/>
      <c r="I1942" s="479"/>
      <c r="J1942" s="481"/>
    </row>
    <row r="1943" spans="1:10" s="54" customFormat="1" ht="30" hidden="1" customHeight="1">
      <c r="A1943" s="474" t="s">
        <v>541</v>
      </c>
      <c r="B1943" s="475"/>
      <c r="C1943" s="476" t="s">
        <v>546</v>
      </c>
      <c r="D1943" s="477"/>
      <c r="E1943" s="477"/>
      <c r="F1943" s="478"/>
      <c r="G1943" s="479"/>
      <c r="H1943" s="480"/>
      <c r="I1943" s="479"/>
      <c r="J1943" s="481"/>
    </row>
    <row r="1944" spans="1:10" s="54" customFormat="1" ht="67.5" hidden="1" customHeight="1">
      <c r="A1944" s="474" t="s">
        <v>542</v>
      </c>
      <c r="B1944" s="475"/>
      <c r="C1944" s="476" t="s">
        <v>958</v>
      </c>
      <c r="D1944" s="477"/>
      <c r="E1944" s="477"/>
      <c r="F1944" s="478"/>
      <c r="G1944" s="479"/>
      <c r="H1944" s="480"/>
      <c r="I1944" s="479"/>
      <c r="J1944" s="481"/>
    </row>
    <row r="1945" spans="1:10" s="54" customFormat="1" ht="30" hidden="1" customHeight="1">
      <c r="A1945" s="474" t="s">
        <v>543</v>
      </c>
      <c r="B1945" s="475"/>
      <c r="C1945" s="476" t="s">
        <v>547</v>
      </c>
      <c r="D1945" s="477"/>
      <c r="E1945" s="477"/>
      <c r="F1945" s="478"/>
      <c r="G1945" s="479"/>
      <c r="H1945" s="480"/>
      <c r="I1945" s="479"/>
      <c r="J1945" s="481"/>
    </row>
    <row r="1946" spans="1:10" s="54" customFormat="1" ht="30" hidden="1" customHeight="1">
      <c r="A1946" s="474" t="s">
        <v>544</v>
      </c>
      <c r="B1946" s="475"/>
      <c r="C1946" s="476" t="s">
        <v>548</v>
      </c>
      <c r="D1946" s="477"/>
      <c r="E1946" s="477"/>
      <c r="F1946" s="478"/>
      <c r="G1946" s="479"/>
      <c r="H1946" s="480"/>
      <c r="I1946" s="479"/>
      <c r="J1946" s="481"/>
    </row>
    <row r="1947" spans="1:10" s="54" customFormat="1" ht="67.5" hidden="1" customHeight="1">
      <c r="A1947" s="474" t="s">
        <v>550</v>
      </c>
      <c r="B1947" s="475"/>
      <c r="C1947" s="476" t="s">
        <v>965</v>
      </c>
      <c r="D1947" s="477"/>
      <c r="E1947" s="477"/>
      <c r="F1947" s="478"/>
      <c r="G1947" s="479"/>
      <c r="H1947" s="480"/>
      <c r="I1947" s="479"/>
      <c r="J1947" s="481"/>
    </row>
    <row r="1948" spans="1:10" s="54" customFormat="1" ht="16.5" hidden="1" customHeight="1">
      <c r="A1948" s="411"/>
      <c r="B1948" s="411"/>
      <c r="C1948" s="404"/>
      <c r="D1948" s="404"/>
      <c r="E1948" s="404"/>
      <c r="F1948" s="404"/>
      <c r="G1948" s="405"/>
      <c r="H1948" s="405"/>
      <c r="I1948" s="405"/>
      <c r="J1948" s="405"/>
    </row>
    <row r="1949" spans="1:10" s="54" customFormat="1" ht="15.75" hidden="1" customHeight="1">
      <c r="A1949" s="412"/>
      <c r="B1949" s="412"/>
      <c r="C1949" s="407"/>
      <c r="D1949" s="407"/>
      <c r="E1949" s="407"/>
      <c r="F1949" s="407"/>
      <c r="G1949" s="408"/>
      <c r="H1949" s="408"/>
      <c r="I1949" s="408"/>
      <c r="J1949" s="408"/>
    </row>
    <row r="1950" spans="1:10" s="54" customFormat="1" ht="45" hidden="1" customHeight="1">
      <c r="A1950" s="474" t="s">
        <v>551</v>
      </c>
      <c r="B1950" s="475"/>
      <c r="C1950" s="476" t="s">
        <v>554</v>
      </c>
      <c r="D1950" s="477"/>
      <c r="E1950" s="477"/>
      <c r="F1950" s="478"/>
      <c r="G1950" s="479"/>
      <c r="H1950" s="480"/>
      <c r="I1950" s="479"/>
      <c r="J1950" s="481"/>
    </row>
    <row r="1951" spans="1:10" s="54" customFormat="1" ht="60" hidden="1" customHeight="1">
      <c r="A1951" s="474" t="s">
        <v>552</v>
      </c>
      <c r="B1951" s="475"/>
      <c r="C1951" s="476" t="s">
        <v>966</v>
      </c>
      <c r="D1951" s="477"/>
      <c r="E1951" s="477"/>
      <c r="F1951" s="478"/>
      <c r="G1951" s="479"/>
      <c r="H1951" s="480"/>
      <c r="I1951" s="479"/>
      <c r="J1951" s="481"/>
    </row>
    <row r="1952" spans="1:10" s="54" customFormat="1" ht="60" hidden="1" customHeight="1">
      <c r="A1952" s="474" t="s">
        <v>566</v>
      </c>
      <c r="B1952" s="475"/>
      <c r="C1952" s="476" t="s">
        <v>686</v>
      </c>
      <c r="D1952" s="477"/>
      <c r="E1952" s="477"/>
      <c r="F1952" s="478"/>
      <c r="G1952" s="479"/>
      <c r="H1952" s="480"/>
      <c r="I1952" s="479"/>
      <c r="J1952" s="481"/>
    </row>
    <row r="1953" spans="1:10" s="54" customFormat="1" ht="67.5" hidden="1" customHeight="1">
      <c r="A1953" s="474" t="s">
        <v>556</v>
      </c>
      <c r="B1953" s="475"/>
      <c r="C1953" s="476" t="s">
        <v>569</v>
      </c>
      <c r="D1953" s="477"/>
      <c r="E1953" s="477"/>
      <c r="F1953" s="478"/>
      <c r="G1953" s="479"/>
      <c r="H1953" s="480"/>
      <c r="I1953" s="479"/>
      <c r="J1953" s="481"/>
    </row>
    <row r="1954" spans="1:10" s="54" customFormat="1" ht="30" hidden="1" customHeight="1">
      <c r="A1954" s="474" t="s">
        <v>557</v>
      </c>
      <c r="B1954" s="475"/>
      <c r="C1954" s="476" t="s">
        <v>687</v>
      </c>
      <c r="D1954" s="477"/>
      <c r="E1954" s="477"/>
      <c r="F1954" s="478"/>
      <c r="G1954" s="479"/>
      <c r="H1954" s="480"/>
      <c r="I1954" s="479"/>
      <c r="J1954" s="481"/>
    </row>
    <row r="1955" spans="1:10" s="54" customFormat="1" ht="45" hidden="1" customHeight="1">
      <c r="A1955" s="474" t="s">
        <v>558</v>
      </c>
      <c r="B1955" s="475"/>
      <c r="C1955" s="476" t="s">
        <v>688</v>
      </c>
      <c r="D1955" s="477"/>
      <c r="E1955" s="477"/>
      <c r="F1955" s="478"/>
      <c r="G1955" s="479"/>
      <c r="H1955" s="480"/>
      <c r="I1955" s="479"/>
      <c r="J1955" s="481"/>
    </row>
    <row r="1956" spans="1:10" s="54" customFormat="1" ht="60" hidden="1" customHeight="1">
      <c r="A1956" s="474" t="s">
        <v>559</v>
      </c>
      <c r="B1956" s="475"/>
      <c r="C1956" s="476" t="s">
        <v>689</v>
      </c>
      <c r="D1956" s="477"/>
      <c r="E1956" s="477"/>
      <c r="F1956" s="478"/>
      <c r="G1956" s="479"/>
      <c r="H1956" s="480"/>
      <c r="I1956" s="479"/>
      <c r="J1956" s="481"/>
    </row>
    <row r="1957" spans="1:10" s="54" customFormat="1" ht="60" hidden="1" customHeight="1">
      <c r="A1957" s="474" t="s">
        <v>560</v>
      </c>
      <c r="B1957" s="475"/>
      <c r="C1957" s="476" t="s">
        <v>690</v>
      </c>
      <c r="D1957" s="477"/>
      <c r="E1957" s="477"/>
      <c r="F1957" s="478"/>
      <c r="G1957" s="479"/>
      <c r="H1957" s="480"/>
      <c r="I1957" s="479"/>
      <c r="J1957" s="481"/>
    </row>
    <row r="1958" spans="1:10" s="54" customFormat="1" ht="30" hidden="1" customHeight="1">
      <c r="A1958" s="474" t="s">
        <v>561</v>
      </c>
      <c r="B1958" s="475"/>
      <c r="C1958" s="476" t="s">
        <v>691</v>
      </c>
      <c r="D1958" s="477"/>
      <c r="E1958" s="477"/>
      <c r="F1958" s="478"/>
      <c r="G1958" s="479"/>
      <c r="H1958" s="480"/>
      <c r="I1958" s="479"/>
      <c r="J1958" s="481"/>
    </row>
    <row r="1959" spans="1:10" s="54" customFormat="1" ht="30" hidden="1" customHeight="1">
      <c r="A1959" s="474" t="s">
        <v>562</v>
      </c>
      <c r="B1959" s="475"/>
      <c r="C1959" s="476" t="s">
        <v>567</v>
      </c>
      <c r="D1959" s="477"/>
      <c r="E1959" s="477"/>
      <c r="F1959" s="478"/>
      <c r="G1959" s="479"/>
      <c r="H1959" s="480"/>
      <c r="I1959" s="479"/>
      <c r="J1959" s="481"/>
    </row>
    <row r="1960" spans="1:10" s="54" customFormat="1" ht="30" hidden="1" customHeight="1">
      <c r="A1960" s="474" t="s">
        <v>563</v>
      </c>
      <c r="B1960" s="475"/>
      <c r="C1960" s="476" t="s">
        <v>575</v>
      </c>
      <c r="D1960" s="477"/>
      <c r="E1960" s="477"/>
      <c r="F1960" s="478"/>
      <c r="G1960" s="479"/>
      <c r="H1960" s="480"/>
      <c r="I1960" s="479"/>
      <c r="J1960" s="481"/>
    </row>
    <row r="1961" spans="1:10" s="54" customFormat="1" ht="34.5" hidden="1" customHeight="1">
      <c r="A1961" s="474" t="s">
        <v>564</v>
      </c>
      <c r="B1961" s="475"/>
      <c r="C1961" s="476" t="s">
        <v>576</v>
      </c>
      <c r="D1961" s="477"/>
      <c r="E1961" s="477"/>
      <c r="F1961" s="478"/>
      <c r="G1961" s="479"/>
      <c r="H1961" s="480"/>
      <c r="I1961" s="479"/>
      <c r="J1961" s="481"/>
    </row>
    <row r="1962" spans="1:10" s="54" customFormat="1" ht="30" hidden="1" customHeight="1" thickBot="1">
      <c r="A1962" s="482" t="s">
        <v>565</v>
      </c>
      <c r="B1962" s="483"/>
      <c r="C1962" s="513" t="s">
        <v>692</v>
      </c>
      <c r="D1962" s="514"/>
      <c r="E1962" s="514"/>
      <c r="F1962" s="515"/>
      <c r="G1962" s="516"/>
      <c r="H1962" s="517"/>
      <c r="I1962" s="516"/>
      <c r="J1962" s="518"/>
    </row>
    <row r="1963" spans="1:10" s="54" customFormat="1" ht="28.5" hidden="1" customHeight="1" thickBot="1">
      <c r="A1963" s="519" t="s">
        <v>693</v>
      </c>
      <c r="B1963" s="520"/>
      <c r="C1963" s="521" t="s">
        <v>694</v>
      </c>
      <c r="D1963" s="522"/>
      <c r="E1963" s="522"/>
      <c r="F1963" s="523"/>
      <c r="G1963" s="524" t="str">
        <f>IF(SUM(G1942:H1962)=0,"",SUM(G1942:H1962))</f>
        <v/>
      </c>
      <c r="H1963" s="525"/>
      <c r="I1963" s="524" t="str">
        <f>IF(SUM(I1942:J1962)=0,"",SUM(I1942:J1962))</f>
        <v/>
      </c>
      <c r="J1963" s="526"/>
    </row>
    <row r="1964" spans="1:10" s="54" customFormat="1" ht="15.75" hidden="1" customHeight="1" thickBot="1">
      <c r="A1964" s="556"/>
      <c r="B1964" s="557"/>
      <c r="C1964" s="576" t="s">
        <v>580</v>
      </c>
      <c r="D1964" s="577"/>
      <c r="E1964" s="577"/>
      <c r="F1964" s="578"/>
      <c r="G1964" s="579"/>
      <c r="H1964" s="580"/>
      <c r="I1964" s="579"/>
      <c r="J1964" s="581"/>
    </row>
    <row r="1965" spans="1:10" s="54" customFormat="1" ht="29.25" hidden="1" customHeight="1" thickBot="1">
      <c r="A1965" s="556" t="s">
        <v>581</v>
      </c>
      <c r="B1965" s="557"/>
      <c r="C1965" s="582" t="s">
        <v>695</v>
      </c>
      <c r="D1965" s="583"/>
      <c r="E1965" s="583"/>
      <c r="F1965" s="584"/>
      <c r="G1965" s="524" t="str">
        <f>IF(SUM(G1966:H1974)=0,"",SUM(G1966:H1974))</f>
        <v/>
      </c>
      <c r="H1965" s="525"/>
      <c r="I1965" s="524" t="str">
        <f>IF(SUM(I1966:J1974)=0,"",SUM(I1966:J1974))</f>
        <v/>
      </c>
      <c r="J1965" s="526"/>
    </row>
    <row r="1966" spans="1:10" s="54" customFormat="1" ht="30" hidden="1" customHeight="1">
      <c r="A1966" s="527" t="s">
        <v>582</v>
      </c>
      <c r="B1966" s="528"/>
      <c r="C1966" s="564" t="s">
        <v>587</v>
      </c>
      <c r="D1966" s="565"/>
      <c r="E1966" s="565"/>
      <c r="F1966" s="566"/>
      <c r="G1966" s="567"/>
      <c r="H1966" s="568"/>
      <c r="I1966" s="567"/>
      <c r="J1966" s="569"/>
    </row>
    <row r="1967" spans="1:10" s="54" customFormat="1" ht="45" hidden="1" customHeight="1">
      <c r="A1967" s="474" t="s">
        <v>583</v>
      </c>
      <c r="B1967" s="475"/>
      <c r="C1967" s="570" t="s">
        <v>697</v>
      </c>
      <c r="D1967" s="571"/>
      <c r="E1967" s="571"/>
      <c r="F1967" s="572"/>
      <c r="G1967" s="573"/>
      <c r="H1967" s="574"/>
      <c r="I1967" s="573"/>
      <c r="J1967" s="575"/>
    </row>
    <row r="1968" spans="1:10" s="54" customFormat="1" ht="15.75" hidden="1" customHeight="1">
      <c r="A1968" s="474" t="s">
        <v>584</v>
      </c>
      <c r="B1968" s="475"/>
      <c r="C1968" s="570" t="s">
        <v>590</v>
      </c>
      <c r="D1968" s="571"/>
      <c r="E1968" s="571"/>
      <c r="F1968" s="572"/>
      <c r="G1968" s="573"/>
      <c r="H1968" s="574"/>
      <c r="I1968" s="573"/>
      <c r="J1968" s="575"/>
    </row>
    <row r="1969" spans="1:10" s="54" customFormat="1" ht="15.75" hidden="1" customHeight="1">
      <c r="A1969" s="474" t="s">
        <v>585</v>
      </c>
      <c r="B1969" s="475"/>
      <c r="C1969" s="570" t="s">
        <v>591</v>
      </c>
      <c r="D1969" s="571"/>
      <c r="E1969" s="571"/>
      <c r="F1969" s="572"/>
      <c r="G1969" s="573"/>
      <c r="H1969" s="574"/>
      <c r="I1969" s="573"/>
      <c r="J1969" s="575"/>
    </row>
    <row r="1970" spans="1:10" s="54" customFormat="1" ht="15.75" hidden="1" customHeight="1">
      <c r="A1970" s="411"/>
      <c r="B1970" s="411"/>
      <c r="C1970" s="404"/>
      <c r="D1970" s="404"/>
      <c r="E1970" s="404"/>
      <c r="F1970" s="404"/>
      <c r="G1970" s="405"/>
      <c r="H1970" s="405"/>
      <c r="I1970" s="405"/>
      <c r="J1970" s="405"/>
    </row>
    <row r="1971" spans="1:10" s="54" customFormat="1" ht="45" hidden="1" customHeight="1">
      <c r="A1971" s="474" t="s">
        <v>586</v>
      </c>
      <c r="B1971" s="475"/>
      <c r="C1971" s="570" t="s">
        <v>696</v>
      </c>
      <c r="D1971" s="571"/>
      <c r="E1971" s="571"/>
      <c r="F1971" s="572"/>
      <c r="G1971" s="573"/>
      <c r="H1971" s="574"/>
      <c r="I1971" s="573"/>
      <c r="J1971" s="575"/>
    </row>
    <row r="1972" spans="1:10" s="54" customFormat="1" ht="30" hidden="1" customHeight="1">
      <c r="A1972" s="474" t="s">
        <v>592</v>
      </c>
      <c r="B1972" s="475"/>
      <c r="C1972" s="570" t="s">
        <v>698</v>
      </c>
      <c r="D1972" s="571"/>
      <c r="E1972" s="571"/>
      <c r="F1972" s="572"/>
      <c r="G1972" s="573"/>
      <c r="H1972" s="574"/>
      <c r="I1972" s="573"/>
      <c r="J1972" s="575"/>
    </row>
    <row r="1973" spans="1:10" s="54" customFormat="1" ht="45" hidden="1" customHeight="1">
      <c r="A1973" s="474" t="s">
        <v>593</v>
      </c>
      <c r="B1973" s="475"/>
      <c r="C1973" s="570" t="s">
        <v>699</v>
      </c>
      <c r="D1973" s="571"/>
      <c r="E1973" s="571"/>
      <c r="F1973" s="572"/>
      <c r="G1973" s="573"/>
      <c r="H1973" s="574"/>
      <c r="I1973" s="573"/>
      <c r="J1973" s="575"/>
    </row>
    <row r="1974" spans="1:10" s="54" customFormat="1" ht="30" hidden="1" customHeight="1" thickBot="1">
      <c r="A1974" s="482" t="s">
        <v>594</v>
      </c>
      <c r="B1974" s="483"/>
      <c r="C1974" s="585" t="s">
        <v>700</v>
      </c>
      <c r="D1974" s="586"/>
      <c r="E1974" s="586"/>
      <c r="F1974" s="587"/>
      <c r="G1974" s="588"/>
      <c r="H1974" s="589"/>
      <c r="I1974" s="588"/>
      <c r="J1974" s="590"/>
    </row>
    <row r="1975" spans="1:10" s="54" customFormat="1" ht="45" hidden="1" customHeight="1" thickBot="1">
      <c r="A1975" s="591" t="s">
        <v>597</v>
      </c>
      <c r="B1975" s="592"/>
      <c r="C1975" s="593" t="s">
        <v>701</v>
      </c>
      <c r="D1975" s="594"/>
      <c r="E1975" s="594"/>
      <c r="F1975" s="595"/>
      <c r="G1975" s="524" t="str">
        <f>IF(SUM(G1976:H1984)=0,"",SUM(G1976:H1984))</f>
        <v/>
      </c>
      <c r="H1975" s="525"/>
      <c r="I1975" s="524" t="str">
        <f>IF(SUM(I1976:J1984)=0,"",SUM(I1976:J1984))</f>
        <v/>
      </c>
      <c r="J1975" s="526"/>
    </row>
    <row r="1976" spans="1:10" s="54" customFormat="1" ht="15" hidden="1" customHeight="1">
      <c r="A1976" s="527" t="s">
        <v>598</v>
      </c>
      <c r="B1976" s="528"/>
      <c r="C1976" s="564" t="s">
        <v>601</v>
      </c>
      <c r="D1976" s="565"/>
      <c r="E1976" s="565"/>
      <c r="F1976" s="566"/>
      <c r="G1976" s="567"/>
      <c r="H1976" s="568"/>
      <c r="I1976" s="567"/>
      <c r="J1976" s="569"/>
    </row>
    <row r="1977" spans="1:10" s="54" customFormat="1" ht="15.75" hidden="1" customHeight="1">
      <c r="A1977" s="474" t="s">
        <v>599</v>
      </c>
      <c r="B1977" s="475"/>
      <c r="C1977" s="570" t="s">
        <v>702</v>
      </c>
      <c r="D1977" s="571"/>
      <c r="E1977" s="571"/>
      <c r="F1977" s="572"/>
      <c r="G1977" s="573"/>
      <c r="H1977" s="574"/>
      <c r="I1977" s="573"/>
      <c r="J1977" s="575"/>
    </row>
    <row r="1978" spans="1:10" s="54" customFormat="1" ht="67.5" hidden="1" customHeight="1">
      <c r="A1978" s="474" t="s">
        <v>603</v>
      </c>
      <c r="B1978" s="475"/>
      <c r="C1978" s="570" t="s">
        <v>609</v>
      </c>
      <c r="D1978" s="571"/>
      <c r="E1978" s="571"/>
      <c r="F1978" s="572"/>
      <c r="G1978" s="573"/>
      <c r="H1978" s="574"/>
      <c r="I1978" s="573"/>
      <c r="J1978" s="575"/>
    </row>
    <row r="1979" spans="1:10" s="54" customFormat="1" ht="67.5" hidden="1" customHeight="1">
      <c r="A1979" s="474" t="s">
        <v>604</v>
      </c>
      <c r="B1979" s="475"/>
      <c r="C1979" s="570" t="s">
        <v>703</v>
      </c>
      <c r="D1979" s="571"/>
      <c r="E1979" s="571"/>
      <c r="F1979" s="572"/>
      <c r="G1979" s="573"/>
      <c r="H1979" s="574"/>
      <c r="I1979" s="573"/>
      <c r="J1979" s="575"/>
    </row>
    <row r="1980" spans="1:10" s="54" customFormat="1" ht="15.75" hidden="1" customHeight="1">
      <c r="A1980" s="474" t="s">
        <v>605</v>
      </c>
      <c r="B1980" s="475"/>
      <c r="C1980" s="570" t="s">
        <v>610</v>
      </c>
      <c r="D1980" s="571"/>
      <c r="E1980" s="571"/>
      <c r="F1980" s="572"/>
      <c r="G1980" s="573"/>
      <c r="H1980" s="574"/>
      <c r="I1980" s="573"/>
      <c r="J1980" s="575"/>
    </row>
    <row r="1981" spans="1:10" s="54" customFormat="1" ht="15.75" hidden="1" customHeight="1">
      <c r="A1981" s="474" t="s">
        <v>606</v>
      </c>
      <c r="B1981" s="475"/>
      <c r="C1981" s="570" t="s">
        <v>611</v>
      </c>
      <c r="D1981" s="571"/>
      <c r="E1981" s="571"/>
      <c r="F1981" s="572"/>
      <c r="G1981" s="573"/>
      <c r="H1981" s="574"/>
      <c r="I1981" s="573"/>
      <c r="J1981" s="575"/>
    </row>
    <row r="1982" spans="1:10" s="54" customFormat="1" ht="45" hidden="1" customHeight="1">
      <c r="A1982" s="474" t="s">
        <v>607</v>
      </c>
      <c r="B1982" s="475"/>
      <c r="C1982" s="570" t="s">
        <v>613</v>
      </c>
      <c r="D1982" s="571"/>
      <c r="E1982" s="571"/>
      <c r="F1982" s="572"/>
      <c r="G1982" s="573"/>
      <c r="H1982" s="574"/>
      <c r="I1982" s="573"/>
      <c r="J1982" s="575"/>
    </row>
    <row r="1983" spans="1:10" s="54" customFormat="1" ht="67.5" hidden="1" customHeight="1">
      <c r="A1983" s="474" t="s">
        <v>608</v>
      </c>
      <c r="B1983" s="475"/>
      <c r="C1983" s="570" t="s">
        <v>704</v>
      </c>
      <c r="D1983" s="571"/>
      <c r="E1983" s="571"/>
      <c r="F1983" s="572"/>
      <c r="G1983" s="573"/>
      <c r="H1983" s="574"/>
      <c r="I1983" s="573"/>
      <c r="J1983" s="575"/>
    </row>
    <row r="1984" spans="1:10" s="54" customFormat="1" ht="83.25" hidden="1" customHeight="1">
      <c r="A1984" s="474" t="s">
        <v>612</v>
      </c>
      <c r="B1984" s="475"/>
      <c r="C1984" s="570" t="s">
        <v>705</v>
      </c>
      <c r="D1984" s="571"/>
      <c r="E1984" s="571"/>
      <c r="F1984" s="572"/>
      <c r="G1984" s="573"/>
      <c r="H1984" s="574"/>
      <c r="I1984" s="573"/>
      <c r="J1984" s="575"/>
    </row>
    <row r="1985" spans="1:10" s="54" customFormat="1" ht="30" hidden="1" customHeight="1">
      <c r="A1985" s="474" t="s">
        <v>616</v>
      </c>
      <c r="B1985" s="475"/>
      <c r="C1985" s="570" t="s">
        <v>706</v>
      </c>
      <c r="D1985" s="571"/>
      <c r="E1985" s="571"/>
      <c r="F1985" s="572"/>
      <c r="G1985" s="573"/>
      <c r="H1985" s="574"/>
      <c r="I1985" s="573"/>
      <c r="J1985" s="575"/>
    </row>
    <row r="1986" spans="1:10" s="54" customFormat="1" ht="45" hidden="1" customHeight="1">
      <c r="A1986" s="474" t="s">
        <v>617</v>
      </c>
      <c r="B1986" s="475"/>
      <c r="C1986" s="570" t="s">
        <v>707</v>
      </c>
      <c r="D1986" s="571"/>
      <c r="E1986" s="571"/>
      <c r="F1986" s="572"/>
      <c r="G1986" s="573"/>
      <c r="H1986" s="574"/>
      <c r="I1986" s="573"/>
      <c r="J1986" s="575"/>
    </row>
    <row r="1987" spans="1:10" s="54" customFormat="1" ht="60" hidden="1" customHeight="1">
      <c r="A1987" s="474" t="s">
        <v>618</v>
      </c>
      <c r="B1987" s="475"/>
      <c r="C1987" s="570" t="s">
        <v>967</v>
      </c>
      <c r="D1987" s="571"/>
      <c r="E1987" s="571"/>
      <c r="F1987" s="572"/>
      <c r="G1987" s="573"/>
      <c r="H1987" s="574"/>
      <c r="I1987" s="573"/>
      <c r="J1987" s="575"/>
    </row>
    <row r="1988" spans="1:10" s="54" customFormat="1" ht="16.5" hidden="1" customHeight="1">
      <c r="A1988" s="411"/>
      <c r="B1988" s="411"/>
      <c r="C1988" s="404"/>
      <c r="D1988" s="404"/>
      <c r="E1988" s="404"/>
      <c r="F1988" s="404"/>
      <c r="G1988" s="405"/>
      <c r="H1988" s="405"/>
      <c r="I1988" s="417"/>
      <c r="J1988" s="417"/>
    </row>
    <row r="1989" spans="1:10" s="54" customFormat="1" ht="16.5" hidden="1" customHeight="1">
      <c r="A1989" s="413"/>
      <c r="B1989" s="413"/>
      <c r="C1989" s="43"/>
      <c r="D1989" s="43"/>
      <c r="E1989" s="43"/>
      <c r="F1989" s="43"/>
      <c r="G1989" s="410"/>
      <c r="H1989" s="410"/>
      <c r="I1989" s="416"/>
      <c r="J1989" s="416"/>
    </row>
    <row r="1990" spans="1:10" s="54" customFormat="1" ht="16.5" hidden="1" customHeight="1">
      <c r="A1990" s="412"/>
      <c r="B1990" s="412"/>
      <c r="C1990" s="407"/>
      <c r="D1990" s="407"/>
      <c r="E1990" s="407"/>
      <c r="F1990" s="407"/>
      <c r="G1990" s="408"/>
      <c r="H1990" s="408"/>
      <c r="I1990" s="418"/>
      <c r="J1990" s="418"/>
    </row>
    <row r="1991" spans="1:10" s="54" customFormat="1" ht="60" hidden="1" customHeight="1">
      <c r="A1991" s="474" t="s">
        <v>619</v>
      </c>
      <c r="B1991" s="475"/>
      <c r="C1991" s="570" t="s">
        <v>623</v>
      </c>
      <c r="D1991" s="571"/>
      <c r="E1991" s="571"/>
      <c r="F1991" s="572"/>
      <c r="G1991" s="573"/>
      <c r="H1991" s="574"/>
      <c r="I1991" s="573"/>
      <c r="J1991" s="575"/>
    </row>
    <row r="1992" spans="1:10" s="54" customFormat="1" ht="30" hidden="1" customHeight="1">
      <c r="A1992" s="474" t="s">
        <v>624</v>
      </c>
      <c r="B1992" s="475"/>
      <c r="C1992" s="570" t="s">
        <v>708</v>
      </c>
      <c r="D1992" s="571"/>
      <c r="E1992" s="571"/>
      <c r="F1992" s="572"/>
      <c r="G1992" s="573"/>
      <c r="H1992" s="574"/>
      <c r="I1992" s="573"/>
      <c r="J1992" s="575"/>
    </row>
    <row r="1993" spans="1:10" s="54" customFormat="1" ht="30" hidden="1" customHeight="1">
      <c r="A1993" s="474" t="s">
        <v>625</v>
      </c>
      <c r="B1993" s="475"/>
      <c r="C1993" s="570" t="s">
        <v>627</v>
      </c>
      <c r="D1993" s="571"/>
      <c r="E1993" s="571"/>
      <c r="F1993" s="572"/>
      <c r="G1993" s="573"/>
      <c r="H1993" s="574"/>
      <c r="I1993" s="573"/>
      <c r="J1993" s="575"/>
    </row>
    <row r="1994" spans="1:10" s="54" customFormat="1" ht="30" hidden="1" customHeight="1" thickBot="1">
      <c r="A1994" s="482" t="s">
        <v>626</v>
      </c>
      <c r="B1994" s="483"/>
      <c r="C1994" s="585" t="s">
        <v>628</v>
      </c>
      <c r="D1994" s="586"/>
      <c r="E1994" s="586"/>
      <c r="F1994" s="587"/>
      <c r="G1994" s="588"/>
      <c r="H1994" s="589"/>
      <c r="I1994" s="588"/>
      <c r="J1994" s="590"/>
    </row>
    <row r="1995" spans="1:10" s="54" customFormat="1" ht="30" hidden="1" customHeight="1" thickBot="1">
      <c r="A1995" s="519" t="s">
        <v>77</v>
      </c>
      <c r="B1995" s="520"/>
      <c r="C1995" s="547" t="s">
        <v>629</v>
      </c>
      <c r="D1995" s="548"/>
      <c r="E1995" s="548"/>
      <c r="F1995" s="549"/>
      <c r="G1995" s="550" t="str">
        <f>IF(IF(G1965="",0,G1965)+IF(G1975="",0,G1975)+SUM(G1985:H1994)=0,"",IF(G1965="",0,G1965)+IF(G1975="",0,G1975)+SUM(G1985:H1994))</f>
        <v/>
      </c>
      <c r="H1995" s="551"/>
      <c r="I1995" s="550" t="str">
        <f>IF(IF(I1965="",0,I1965)+IF(I1975="",0,I1975)+SUM(I1985:J1994)=0,"",IF(I1965="",0,I1965)+IF(I1975="",0,I1975)+SUM(I1985:J1994))</f>
        <v/>
      </c>
      <c r="J1995" s="552"/>
    </row>
    <row r="1996" spans="1:10" s="54" customFormat="1" ht="45" hidden="1" customHeight="1" thickBot="1">
      <c r="A1996" s="519" t="s">
        <v>630</v>
      </c>
      <c r="B1996" s="520"/>
      <c r="C1996" s="547" t="s">
        <v>709</v>
      </c>
      <c r="D1996" s="548"/>
      <c r="E1996" s="548"/>
      <c r="F1996" s="549"/>
      <c r="G1996" s="550" t="str">
        <f>IF(IF(G1940="",0,G1940)+IF(G1963="",0,G1963)+IF(G1995="",0,G1995)=0,"",IF(G1940="",0,G1940)+IF(G1963="",0,G1963)+IF(G1995="",0,G1995))</f>
        <v/>
      </c>
      <c r="H1996" s="551"/>
      <c r="I1996" s="550" t="str">
        <f>IF(IF(I1940="",0,I1940)+IF(I1963="",0,I1963)+IF(I1995="",0,I1995)=0,"",IF(I1940="",0,I1940)+IF(I1963="",0,I1963)+IF(I1995="",0,I1995))</f>
        <v/>
      </c>
      <c r="J1996" s="552"/>
    </row>
    <row r="1997" spans="1:10" s="54" customFormat="1" ht="45" hidden="1" customHeight="1" thickBot="1">
      <c r="A1997" s="519" t="s">
        <v>87</v>
      </c>
      <c r="B1997" s="520"/>
      <c r="C1997" s="547" t="s">
        <v>710</v>
      </c>
      <c r="D1997" s="548"/>
      <c r="E1997" s="548"/>
      <c r="F1997" s="549"/>
      <c r="G1997" s="604"/>
      <c r="H1997" s="605"/>
      <c r="I1997" s="604"/>
      <c r="J1997" s="616"/>
    </row>
    <row r="1998" spans="1:10" s="54" customFormat="1" ht="66.75" hidden="1" customHeight="1" thickBot="1">
      <c r="A1998" s="519" t="s">
        <v>105</v>
      </c>
      <c r="B1998" s="520"/>
      <c r="C1998" s="547" t="s">
        <v>711</v>
      </c>
      <c r="D1998" s="548"/>
      <c r="E1998" s="548"/>
      <c r="F1998" s="549"/>
      <c r="G1998" s="604"/>
      <c r="H1998" s="605"/>
      <c r="I1998" s="604"/>
      <c r="J1998" s="616"/>
    </row>
    <row r="1999" spans="1:10" s="54" customFormat="1" ht="60" hidden="1" customHeight="1" thickBot="1">
      <c r="A1999" s="519" t="s">
        <v>271</v>
      </c>
      <c r="B1999" s="520"/>
      <c r="C1999" s="547" t="s">
        <v>712</v>
      </c>
      <c r="D1999" s="548"/>
      <c r="E1999" s="548"/>
      <c r="F1999" s="549"/>
      <c r="G1999" s="604"/>
      <c r="H1999" s="605"/>
      <c r="I1999" s="604"/>
      <c r="J1999" s="616"/>
    </row>
    <row r="2000" spans="1:10" s="54" customFormat="1" ht="67.5" hidden="1" customHeight="1" thickBot="1">
      <c r="A2000" s="596" t="s">
        <v>371</v>
      </c>
      <c r="B2000" s="597"/>
      <c r="C2000" s="598" t="s">
        <v>632</v>
      </c>
      <c r="D2000" s="599"/>
      <c r="E2000" s="599"/>
      <c r="F2000" s="600"/>
      <c r="G2000" s="601"/>
      <c r="H2000" s="602"/>
      <c r="I2000" s="601"/>
      <c r="J2000" s="603"/>
    </row>
    <row r="2001" spans="1:10" s="54" customFormat="1" ht="16.5" hidden="1" customHeight="1" thickTop="1">
      <c r="A2001" s="26"/>
      <c r="B2001" s="26"/>
      <c r="C2001" s="49"/>
      <c r="D2001" s="49"/>
      <c r="E2001" s="49"/>
      <c r="F2001" s="49"/>
      <c r="G2001" s="42"/>
      <c r="H2001" s="42"/>
      <c r="I2001" s="42"/>
      <c r="J2001" s="42"/>
    </row>
    <row r="2002" spans="1:10" hidden="1">
      <c r="A2002" s="2066" t="s">
        <v>49</v>
      </c>
      <c r="B2002" s="2066"/>
      <c r="C2002" s="2066"/>
      <c r="D2002" s="2066"/>
      <c r="E2002" s="2066"/>
    </row>
    <row r="2003" spans="1:10" hidden="1">
      <c r="A2003" s="2065" t="s">
        <v>50</v>
      </c>
      <c r="B2003" s="2065"/>
      <c r="C2003" s="2065"/>
      <c r="D2003" s="2065"/>
    </row>
    <row r="2004" spans="1:10" hidden="1"/>
    <row r="2005" spans="1:10" hidden="1"/>
    <row r="2006" spans="1:10" hidden="1"/>
    <row r="2007" spans="1:10" hidden="1"/>
    <row r="2008" spans="1:10" hidden="1"/>
    <row r="2009" spans="1:10" hidden="1"/>
    <row r="2010" spans="1:10" hidden="1"/>
    <row r="2011" spans="1:10" hidden="1"/>
    <row r="2012" spans="1:10" hidden="1"/>
    <row r="2013" spans="1:10" hidden="1"/>
    <row r="2014" spans="1:10" hidden="1"/>
    <row r="2015" spans="1:10" hidden="1"/>
    <row r="2016" spans="1:10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</sheetData>
  <dataConsolidate/>
  <mergeCells count="3260">
    <mergeCell ref="D1726:E1726"/>
    <mergeCell ref="I1726:J1726"/>
    <mergeCell ref="A1729:J1729"/>
    <mergeCell ref="A1730:J1731"/>
    <mergeCell ref="B1733:J1733"/>
    <mergeCell ref="A1727:C1727"/>
    <mergeCell ref="D1727:E1727"/>
    <mergeCell ref="I1727:J1727"/>
    <mergeCell ref="A1724:C1724"/>
    <mergeCell ref="D1724:E1724"/>
    <mergeCell ref="I1724:J1724"/>
    <mergeCell ref="A1725:C1725"/>
    <mergeCell ref="D1725:E1725"/>
    <mergeCell ref="I1725:J1725"/>
    <mergeCell ref="A1722:C1722"/>
    <mergeCell ref="D1722:E1722"/>
    <mergeCell ref="I1722:J1722"/>
    <mergeCell ref="A1723:C1723"/>
    <mergeCell ref="D1723:E1723"/>
    <mergeCell ref="I1723:J1723"/>
    <mergeCell ref="B1436:J1436"/>
    <mergeCell ref="B1447:J1447"/>
    <mergeCell ref="A1604:J1604"/>
    <mergeCell ref="E1422:G1422"/>
    <mergeCell ref="H1422:J1422"/>
    <mergeCell ref="A1427:D1427"/>
    <mergeCell ref="E1427:G1427"/>
    <mergeCell ref="A1419:D1419"/>
    <mergeCell ref="A1423:D1423"/>
    <mergeCell ref="A1424:D1424"/>
    <mergeCell ref="E1424:G1424"/>
    <mergeCell ref="H1424:J1424"/>
    <mergeCell ref="A1425:D1425"/>
    <mergeCell ref="E1425:G1425"/>
    <mergeCell ref="H1425:J1425"/>
    <mergeCell ref="A1426:D1426"/>
    <mergeCell ref="E1426:G1426"/>
    <mergeCell ref="H1426:J1426"/>
    <mergeCell ref="A1429:D1429"/>
    <mergeCell ref="A1378:J1378"/>
    <mergeCell ref="B1384:J1384"/>
    <mergeCell ref="A1412:D1412"/>
    <mergeCell ref="E1412:G1412"/>
    <mergeCell ref="H1412:J1412"/>
    <mergeCell ref="A1399:D1399"/>
    <mergeCell ref="E1399:G1399"/>
    <mergeCell ref="H1399:J1399"/>
    <mergeCell ref="B1395:J1395"/>
    <mergeCell ref="H1397:J1397"/>
    <mergeCell ref="A1626:J1626"/>
    <mergeCell ref="A1364:D1364"/>
    <mergeCell ref="E1364:G1364"/>
    <mergeCell ref="H1364:J1364"/>
    <mergeCell ref="A1371:D1371"/>
    <mergeCell ref="E1371:G1371"/>
    <mergeCell ref="H1371:J1371"/>
    <mergeCell ref="A1374:D1374"/>
    <mergeCell ref="E1374:G1374"/>
    <mergeCell ref="H1374:J1374"/>
    <mergeCell ref="A1372:D1372"/>
    <mergeCell ref="E1372:G1372"/>
    <mergeCell ref="H1372:J1372"/>
    <mergeCell ref="A1390:D1390"/>
    <mergeCell ref="E1390:G1390"/>
    <mergeCell ref="H1390:J1390"/>
    <mergeCell ref="A1391:D1391"/>
    <mergeCell ref="E1391:G1391"/>
    <mergeCell ref="H1391:J1391"/>
    <mergeCell ref="A1388:D1388"/>
    <mergeCell ref="E1388:G1388"/>
    <mergeCell ref="H1388:J1388"/>
    <mergeCell ref="A1370:D1370"/>
    <mergeCell ref="E1370:G1370"/>
    <mergeCell ref="H1370:J1370"/>
    <mergeCell ref="A1366:D1366"/>
    <mergeCell ref="A1360:D1360"/>
    <mergeCell ref="E1360:G1360"/>
    <mergeCell ref="H1360:J1360"/>
    <mergeCell ref="H1334:I1334"/>
    <mergeCell ref="H1335:I1335"/>
    <mergeCell ref="H1336:I1336"/>
    <mergeCell ref="H1337:I1337"/>
    <mergeCell ref="H1338:I1338"/>
    <mergeCell ref="H1339:I1339"/>
    <mergeCell ref="A1359:D1359"/>
    <mergeCell ref="A1362:D1362"/>
    <mergeCell ref="E1362:G1362"/>
    <mergeCell ref="H1362:J1362"/>
    <mergeCell ref="E1363:G1363"/>
    <mergeCell ref="E1359:G1359"/>
    <mergeCell ref="H1359:J1359"/>
    <mergeCell ref="A1365:D1365"/>
    <mergeCell ref="E1365:G1365"/>
    <mergeCell ref="H1365:J1365"/>
    <mergeCell ref="A1361:D1361"/>
    <mergeCell ref="E1361:G1361"/>
    <mergeCell ref="H1361:J1361"/>
    <mergeCell ref="A1345:J1352"/>
    <mergeCell ref="H1357:J1357"/>
    <mergeCell ref="E1357:G1357"/>
    <mergeCell ref="B1260:J1260"/>
    <mergeCell ref="A1271:J1271"/>
    <mergeCell ref="B1279:J1279"/>
    <mergeCell ref="A1290:J1290"/>
    <mergeCell ref="B1310:J1310"/>
    <mergeCell ref="A1321:J1321"/>
    <mergeCell ref="A1265:D1265"/>
    <mergeCell ref="E1265:G1265"/>
    <mergeCell ref="H1265:J1265"/>
    <mergeCell ref="A1318:B1318"/>
    <mergeCell ref="G1241:H1241"/>
    <mergeCell ref="I1241:J1241"/>
    <mergeCell ref="A1246:B1246"/>
    <mergeCell ref="C1246:D1246"/>
    <mergeCell ref="E1246:F1246"/>
    <mergeCell ref="G1246:H1246"/>
    <mergeCell ref="I1246:J1246"/>
    <mergeCell ref="I1244:J1244"/>
    <mergeCell ref="C1245:D1245"/>
    <mergeCell ref="A1244:B1244"/>
    <mergeCell ref="A1247:B1247"/>
    <mergeCell ref="C1247:D1247"/>
    <mergeCell ref="E1247:F1247"/>
    <mergeCell ref="G1247:H1247"/>
    <mergeCell ref="I1247:J1247"/>
    <mergeCell ref="A1245:B1245"/>
    <mergeCell ref="A1267:D1267"/>
    <mergeCell ref="A1319:B1319"/>
    <mergeCell ref="A1272:J1277"/>
    <mergeCell ref="E1281:G1281"/>
    <mergeCell ref="E1282:G1282"/>
    <mergeCell ref="E1266:G1266"/>
    <mergeCell ref="A1167:B1167"/>
    <mergeCell ref="F1167:G1167"/>
    <mergeCell ref="I1167:J1167"/>
    <mergeCell ref="A1181:J1181"/>
    <mergeCell ref="B1189:J1189"/>
    <mergeCell ref="A1194:D1194"/>
    <mergeCell ref="E1194:G1194"/>
    <mergeCell ref="H1194:J1194"/>
    <mergeCell ref="A1182:J1187"/>
    <mergeCell ref="H1191:J1191"/>
    <mergeCell ref="A1165:B1165"/>
    <mergeCell ref="F1165:G1165"/>
    <mergeCell ref="I1165:J1165"/>
    <mergeCell ref="A1166:B1166"/>
    <mergeCell ref="F1166:G1166"/>
    <mergeCell ref="I1166:J1166"/>
    <mergeCell ref="A1106:J1106"/>
    <mergeCell ref="B1120:J1120"/>
    <mergeCell ref="A1131:J1131"/>
    <mergeCell ref="B1136:J1136"/>
    <mergeCell ref="A1142:J1142"/>
    <mergeCell ref="B1147:J1147"/>
    <mergeCell ref="A1123:D1123"/>
    <mergeCell ref="E1123:G1123"/>
    <mergeCell ref="H1123:J1123"/>
    <mergeCell ref="H1122:J1122"/>
    <mergeCell ref="E1122:G1122"/>
    <mergeCell ref="A1122:D1122"/>
    <mergeCell ref="A1127:D1127"/>
    <mergeCell ref="E1127:G1127"/>
    <mergeCell ref="H1127:J1127"/>
    <mergeCell ref="A1128:D1128"/>
    <mergeCell ref="A904:D904"/>
    <mergeCell ref="E904:G904"/>
    <mergeCell ref="H904:J904"/>
    <mergeCell ref="E905:G905"/>
    <mergeCell ref="H905:J905"/>
    <mergeCell ref="A906:D906"/>
    <mergeCell ref="E906:G906"/>
    <mergeCell ref="H906:J906"/>
    <mergeCell ref="A900:D900"/>
    <mergeCell ref="E900:G900"/>
    <mergeCell ref="H900:J900"/>
    <mergeCell ref="A903:D903"/>
    <mergeCell ref="E903:G903"/>
    <mergeCell ref="H903:J903"/>
    <mergeCell ref="A901:D901"/>
    <mergeCell ref="E901:G901"/>
    <mergeCell ref="H901:J901"/>
    <mergeCell ref="A898:D898"/>
    <mergeCell ref="E898:G898"/>
    <mergeCell ref="H898:J898"/>
    <mergeCell ref="A899:D899"/>
    <mergeCell ref="E899:G899"/>
    <mergeCell ref="H899:J899"/>
    <mergeCell ref="A886:D886"/>
    <mergeCell ref="E886:G886"/>
    <mergeCell ref="A892:D892"/>
    <mergeCell ref="E892:G892"/>
    <mergeCell ref="H892:J892"/>
    <mergeCell ref="A893:D893"/>
    <mergeCell ref="E893:G893"/>
    <mergeCell ref="H893:J893"/>
    <mergeCell ref="A890:D890"/>
    <mergeCell ref="E891:G891"/>
    <mergeCell ref="A885:D885"/>
    <mergeCell ref="E885:G885"/>
    <mergeCell ref="H885:J885"/>
    <mergeCell ref="A887:J887"/>
    <mergeCell ref="A894:D894"/>
    <mergeCell ref="E894:G894"/>
    <mergeCell ref="H894:J894"/>
    <mergeCell ref="E890:G890"/>
    <mergeCell ref="H890:J890"/>
    <mergeCell ref="A891:D891"/>
    <mergeCell ref="H891:J891"/>
    <mergeCell ref="H886:J886"/>
    <mergeCell ref="A869:J869"/>
    <mergeCell ref="A882:D882"/>
    <mergeCell ref="E882:G882"/>
    <mergeCell ref="H882:J882"/>
    <mergeCell ref="A880:D880"/>
    <mergeCell ref="A864:B867"/>
    <mergeCell ref="I860:J860"/>
    <mergeCell ref="I861:J861"/>
    <mergeCell ref="I862:J862"/>
    <mergeCell ref="B878:J878"/>
    <mergeCell ref="E866:F866"/>
    <mergeCell ref="G866:H866"/>
    <mergeCell ref="A860:B863"/>
    <mergeCell ref="C860:D863"/>
    <mergeCell ref="I863:J863"/>
    <mergeCell ref="I864:J864"/>
    <mergeCell ref="C864:D867"/>
    <mergeCell ref="E864:F864"/>
    <mergeCell ref="A881:D881"/>
    <mergeCell ref="E881:G881"/>
    <mergeCell ref="H881:J881"/>
    <mergeCell ref="E867:F867"/>
    <mergeCell ref="G867:H867"/>
    <mergeCell ref="A844:J844"/>
    <mergeCell ref="B852:J852"/>
    <mergeCell ref="I856:J856"/>
    <mergeCell ref="I857:J857"/>
    <mergeCell ref="A845:J850"/>
    <mergeCell ref="G856:H856"/>
    <mergeCell ref="D837:E837"/>
    <mergeCell ref="F837:H837"/>
    <mergeCell ref="G429:H429"/>
    <mergeCell ref="I429:J429"/>
    <mergeCell ref="A430:H430"/>
    <mergeCell ref="I430:J430"/>
    <mergeCell ref="B432:J432"/>
    <mergeCell ref="A457:J457"/>
    <mergeCell ref="A452:J452"/>
    <mergeCell ref="F436:F438"/>
    <mergeCell ref="G436:G438"/>
    <mergeCell ref="H436:H438"/>
    <mergeCell ref="A517:F517"/>
    <mergeCell ref="G517:J517"/>
    <mergeCell ref="A518:F518"/>
    <mergeCell ref="G518:J518"/>
    <mergeCell ref="B515:J515"/>
    <mergeCell ref="G524:J524"/>
    <mergeCell ref="A519:F519"/>
    <mergeCell ref="G519:J519"/>
    <mergeCell ref="A528:C528"/>
    <mergeCell ref="D528:F528"/>
    <mergeCell ref="G528:H528"/>
    <mergeCell ref="I528:J528"/>
    <mergeCell ref="I425:J425"/>
    <mergeCell ref="E427:F427"/>
    <mergeCell ref="G427:H427"/>
    <mergeCell ref="I427:J427"/>
    <mergeCell ref="E428:F428"/>
    <mergeCell ref="G428:H428"/>
    <mergeCell ref="I428:J428"/>
    <mergeCell ref="G425:H425"/>
    <mergeCell ref="A426:J426"/>
    <mergeCell ref="A427:B427"/>
    <mergeCell ref="G421:H421"/>
    <mergeCell ref="I421:J421"/>
    <mergeCell ref="E423:F423"/>
    <mergeCell ref="G423:H423"/>
    <mergeCell ref="I423:J423"/>
    <mergeCell ref="E424:F424"/>
    <mergeCell ref="G424:H424"/>
    <mergeCell ref="I424:J424"/>
    <mergeCell ref="A422:J422"/>
    <mergeCell ref="A423:B423"/>
    <mergeCell ref="E419:F419"/>
    <mergeCell ref="G419:H419"/>
    <mergeCell ref="I419:J419"/>
    <mergeCell ref="E420:F420"/>
    <mergeCell ref="G420:H420"/>
    <mergeCell ref="I420:J420"/>
    <mergeCell ref="E416:F416"/>
    <mergeCell ref="E417:F417"/>
    <mergeCell ref="G415:H415"/>
    <mergeCell ref="G416:H416"/>
    <mergeCell ref="G417:H417"/>
    <mergeCell ref="I415:J415"/>
    <mergeCell ref="I416:J416"/>
    <mergeCell ref="I417:J417"/>
    <mergeCell ref="I413:J413"/>
    <mergeCell ref="E415:F415"/>
    <mergeCell ref="G413:H413"/>
    <mergeCell ref="G387:H388"/>
    <mergeCell ref="H373:J373"/>
    <mergeCell ref="A376:J376"/>
    <mergeCell ref="A415:B415"/>
    <mergeCell ref="H395:J395"/>
    <mergeCell ref="A395:B395"/>
    <mergeCell ref="G391:H391"/>
    <mergeCell ref="A446:J446"/>
    <mergeCell ref="A495:J495"/>
    <mergeCell ref="A500:J500"/>
    <mergeCell ref="A501:J513"/>
    <mergeCell ref="B164:J164"/>
    <mergeCell ref="B243:J243"/>
    <mergeCell ref="B252:J252"/>
    <mergeCell ref="B331:J331"/>
    <mergeCell ref="B408:J408"/>
    <mergeCell ref="A428:B428"/>
    <mergeCell ref="A353:D353"/>
    <mergeCell ref="A355:D355"/>
    <mergeCell ref="H479:H481"/>
    <mergeCell ref="D436:D438"/>
    <mergeCell ref="E436:E438"/>
    <mergeCell ref="A458:J471"/>
    <mergeCell ref="I436:I438"/>
    <mergeCell ref="J436:J438"/>
    <mergeCell ref="C436:C438"/>
    <mergeCell ref="A227:B227"/>
    <mergeCell ref="A221:B221"/>
    <mergeCell ref="H340:J340"/>
    <mergeCell ref="I209:I210"/>
    <mergeCell ref="J209:J210"/>
    <mergeCell ref="A171:J171"/>
    <mergeCell ref="G526:H526"/>
    <mergeCell ref="B522:J522"/>
    <mergeCell ref="I525:J525"/>
    <mergeCell ref="C395:D395"/>
    <mergeCell ref="A440:J440"/>
    <mergeCell ref="A400:J400"/>
    <mergeCell ref="A401:J406"/>
    <mergeCell ref="A434:B434"/>
    <mergeCell ref="A435:A438"/>
    <mergeCell ref="B435:J435"/>
    <mergeCell ref="A410:B412"/>
    <mergeCell ref="A413:B413"/>
    <mergeCell ref="B436:B438"/>
    <mergeCell ref="A377:J382"/>
    <mergeCell ref="A364:D364"/>
    <mergeCell ref="E364:G364"/>
    <mergeCell ref="H364:J364"/>
    <mergeCell ref="E370:G370"/>
    <mergeCell ref="H370:J370"/>
    <mergeCell ref="A372:D372"/>
    <mergeCell ref="E372:G372"/>
    <mergeCell ref="H372:J372"/>
    <mergeCell ref="A373:D373"/>
    <mergeCell ref="A420:B420"/>
    <mergeCell ref="C410:J410"/>
    <mergeCell ref="A414:J414"/>
    <mergeCell ref="A478:A481"/>
    <mergeCell ref="B478:J478"/>
    <mergeCell ref="B479:B481"/>
    <mergeCell ref="E479:E481"/>
    <mergeCell ref="F479:F481"/>
    <mergeCell ref="G479:G481"/>
    <mergeCell ref="E1104:G1104"/>
    <mergeCell ref="H1104:J1104"/>
    <mergeCell ref="A897:D897"/>
    <mergeCell ref="E897:G897"/>
    <mergeCell ref="H897:J897"/>
    <mergeCell ref="A208:B210"/>
    <mergeCell ref="A211:B211"/>
    <mergeCell ref="A896:D896"/>
    <mergeCell ref="E896:G896"/>
    <mergeCell ref="H896:J896"/>
    <mergeCell ref="E1100:G1100"/>
    <mergeCell ref="H1100:J1100"/>
    <mergeCell ref="A1101:D1101"/>
    <mergeCell ref="E1101:G1101"/>
    <mergeCell ref="H1101:J1101"/>
    <mergeCell ref="A1107:J1117"/>
    <mergeCell ref="A1103:D1103"/>
    <mergeCell ref="E1103:G1103"/>
    <mergeCell ref="H1103:J1103"/>
    <mergeCell ref="A1104:D1104"/>
    <mergeCell ref="A1102:D1102"/>
    <mergeCell ref="E1102:G1102"/>
    <mergeCell ref="H1102:J1102"/>
    <mergeCell ref="A1098:D1098"/>
    <mergeCell ref="E1098:G1098"/>
    <mergeCell ref="H1098:J1098"/>
    <mergeCell ref="A1099:D1099"/>
    <mergeCell ref="E1099:G1099"/>
    <mergeCell ref="H1099:J1099"/>
    <mergeCell ref="A1100:D1100"/>
    <mergeCell ref="A1096:D1096"/>
    <mergeCell ref="E1096:G1096"/>
    <mergeCell ref="H1096:J1096"/>
    <mergeCell ref="A1097:D1097"/>
    <mergeCell ref="E1097:G1097"/>
    <mergeCell ref="H1097:J1097"/>
    <mergeCell ref="A1093:D1093"/>
    <mergeCell ref="E1093:G1093"/>
    <mergeCell ref="H1093:J1093"/>
    <mergeCell ref="A1095:D1095"/>
    <mergeCell ref="E1095:G1095"/>
    <mergeCell ref="H1095:J1095"/>
    <mergeCell ref="A1094:D1094"/>
    <mergeCell ref="E1094:G1094"/>
    <mergeCell ref="H1094:J1094"/>
    <mergeCell ref="E1090:G1090"/>
    <mergeCell ref="H1090:J1090"/>
    <mergeCell ref="A1091:D1091"/>
    <mergeCell ref="E1091:G1091"/>
    <mergeCell ref="H1091:J1091"/>
    <mergeCell ref="A1092:D1092"/>
    <mergeCell ref="E1092:G1092"/>
    <mergeCell ref="H1092:J1092"/>
    <mergeCell ref="A1090:D1090"/>
    <mergeCell ref="A1088:D1088"/>
    <mergeCell ref="E1088:G1088"/>
    <mergeCell ref="H1088:J1088"/>
    <mergeCell ref="A1089:D1089"/>
    <mergeCell ref="E1089:G1089"/>
    <mergeCell ref="H1089:J1089"/>
    <mergeCell ref="A1063:J1066"/>
    <mergeCell ref="H1086:J1086"/>
    <mergeCell ref="E1086:G1086"/>
    <mergeCell ref="A1086:D1086"/>
    <mergeCell ref="B1084:J1084"/>
    <mergeCell ref="I1075:J1075"/>
    <mergeCell ref="I1076:J1076"/>
    <mergeCell ref="A1072:F1072"/>
    <mergeCell ref="A1073:F1073"/>
    <mergeCell ref="A1075:F1075"/>
    <mergeCell ref="E1058:G1058"/>
    <mergeCell ref="H1058:J1058"/>
    <mergeCell ref="A1059:D1059"/>
    <mergeCell ref="E1059:G1059"/>
    <mergeCell ref="H1059:J1059"/>
    <mergeCell ref="A1060:D1060"/>
    <mergeCell ref="E1060:G1060"/>
    <mergeCell ref="H1060:J1060"/>
    <mergeCell ref="A1087:D1087"/>
    <mergeCell ref="E1087:G1087"/>
    <mergeCell ref="H1087:J1087"/>
    <mergeCell ref="A1078:J1078"/>
    <mergeCell ref="A1079:J1082"/>
    <mergeCell ref="I1072:J1072"/>
    <mergeCell ref="I1073:J1073"/>
    <mergeCell ref="I1074:J1074"/>
    <mergeCell ref="A1055:D1055"/>
    <mergeCell ref="E1055:G1055"/>
    <mergeCell ref="H1055:J1055"/>
    <mergeCell ref="A1056:D1056"/>
    <mergeCell ref="E1056:G1056"/>
    <mergeCell ref="H1056:J1056"/>
    <mergeCell ref="A1057:D1057"/>
    <mergeCell ref="D1018:E1018"/>
    <mergeCell ref="I1018:J1018"/>
    <mergeCell ref="A1025:C1025"/>
    <mergeCell ref="A1021:C1021"/>
    <mergeCell ref="A1023:C1023"/>
    <mergeCell ref="D1021:E1021"/>
    <mergeCell ref="D1020:E1020"/>
    <mergeCell ref="I1020:J1020"/>
    <mergeCell ref="A1024:C1024"/>
    <mergeCell ref="D1023:E1023"/>
    <mergeCell ref="I1025:J1025"/>
    <mergeCell ref="I1028:J1028"/>
    <mergeCell ref="D1025:E1025"/>
    <mergeCell ref="H1057:J1057"/>
    <mergeCell ref="A1035:C1035"/>
    <mergeCell ref="D1035:E1035"/>
    <mergeCell ref="I1035:J1035"/>
    <mergeCell ref="A1036:C1036"/>
    <mergeCell ref="D1036:E1036"/>
    <mergeCell ref="I1036:J1036"/>
    <mergeCell ref="A1037:C1037"/>
    <mergeCell ref="D1037:E1037"/>
    <mergeCell ref="I1037:J1037"/>
    <mergeCell ref="A1038:C1038"/>
    <mergeCell ref="D1038:E1038"/>
    <mergeCell ref="A1058:D1058"/>
    <mergeCell ref="D1024:E1024"/>
    <mergeCell ref="H1054:J1054"/>
    <mergeCell ref="E1054:G1054"/>
    <mergeCell ref="A1054:D1054"/>
    <mergeCell ref="E1057:G1057"/>
    <mergeCell ref="A1009:J1012"/>
    <mergeCell ref="A1016:B1016"/>
    <mergeCell ref="I1021:J1021"/>
    <mergeCell ref="I1023:J1023"/>
    <mergeCell ref="A1017:C1018"/>
    <mergeCell ref="D1017:J1017"/>
    <mergeCell ref="A1019:C1019"/>
    <mergeCell ref="D1019:E1019"/>
    <mergeCell ref="I1019:J1019"/>
    <mergeCell ref="A1020:C1020"/>
    <mergeCell ref="A1005:G1005"/>
    <mergeCell ref="H1005:J1005"/>
    <mergeCell ref="A1006:G1006"/>
    <mergeCell ref="H1006:J1006"/>
    <mergeCell ref="A1007:G1007"/>
    <mergeCell ref="H1007:J1007"/>
    <mergeCell ref="I1027:J1027"/>
    <mergeCell ref="A1022:C1022"/>
    <mergeCell ref="D1022:E1022"/>
    <mergeCell ref="I1022:J1022"/>
    <mergeCell ref="A1026:C1026"/>
    <mergeCell ref="D1033:E1033"/>
    <mergeCell ref="I1033:J1033"/>
    <mergeCell ref="A1034:C1034"/>
    <mergeCell ref="D1034:E1034"/>
    <mergeCell ref="I1034:J1034"/>
    <mergeCell ref="A1002:G1002"/>
    <mergeCell ref="H1002:J1002"/>
    <mergeCell ref="A1003:G1003"/>
    <mergeCell ref="H1003:J1003"/>
    <mergeCell ref="A1004:G1004"/>
    <mergeCell ref="H1004:J1004"/>
    <mergeCell ref="A999:G999"/>
    <mergeCell ref="H999:J999"/>
    <mergeCell ref="A1000:G1000"/>
    <mergeCell ref="H1000:J1000"/>
    <mergeCell ref="A1001:G1001"/>
    <mergeCell ref="H1001:J1001"/>
    <mergeCell ref="A997:G997"/>
    <mergeCell ref="H997:J997"/>
    <mergeCell ref="A998:G998"/>
    <mergeCell ref="H998:J998"/>
    <mergeCell ref="A996:B996"/>
    <mergeCell ref="A992:G992"/>
    <mergeCell ref="H992:J992"/>
    <mergeCell ref="A993:G993"/>
    <mergeCell ref="H993:J993"/>
    <mergeCell ref="A994:G994"/>
    <mergeCell ref="H994:J994"/>
    <mergeCell ref="A989:G989"/>
    <mergeCell ref="H989:J989"/>
    <mergeCell ref="A990:G990"/>
    <mergeCell ref="H990:J990"/>
    <mergeCell ref="A991:G991"/>
    <mergeCell ref="H991:J991"/>
    <mergeCell ref="A986:G986"/>
    <mergeCell ref="H986:J986"/>
    <mergeCell ref="A987:G987"/>
    <mergeCell ref="H987:J987"/>
    <mergeCell ref="A988:G988"/>
    <mergeCell ref="H988:J988"/>
    <mergeCell ref="A982:B982"/>
    <mergeCell ref="H983:J983"/>
    <mergeCell ref="A983:G983"/>
    <mergeCell ref="A984:G984"/>
    <mergeCell ref="H984:J984"/>
    <mergeCell ref="A985:G985"/>
    <mergeCell ref="H985:J985"/>
    <mergeCell ref="A1076:F1076"/>
    <mergeCell ref="G1072:H1072"/>
    <mergeCell ref="G1073:H1073"/>
    <mergeCell ref="G1075:H1075"/>
    <mergeCell ref="G1076:H1076"/>
    <mergeCell ref="A1074:F1074"/>
    <mergeCell ref="G1074:H1074"/>
    <mergeCell ref="A967:F967"/>
    <mergeCell ref="G967:H967"/>
    <mergeCell ref="I967:J967"/>
    <mergeCell ref="B1068:J1068"/>
    <mergeCell ref="I1071:J1071"/>
    <mergeCell ref="G1071:H1071"/>
    <mergeCell ref="G1070:J1070"/>
    <mergeCell ref="A1070:F1071"/>
    <mergeCell ref="A1027:C1027"/>
    <mergeCell ref="D1027:E1027"/>
    <mergeCell ref="A1031:C1032"/>
    <mergeCell ref="D1031:J1031"/>
    <mergeCell ref="D1032:E1032"/>
    <mergeCell ref="I1032:J1032"/>
    <mergeCell ref="D1026:E1026"/>
    <mergeCell ref="D1028:E1028"/>
    <mergeCell ref="A1028:C1028"/>
    <mergeCell ref="A1033:C1033"/>
    <mergeCell ref="A966:F966"/>
    <mergeCell ref="G966:H966"/>
    <mergeCell ref="I966:J966"/>
    <mergeCell ref="A965:F965"/>
    <mergeCell ref="G965:H965"/>
    <mergeCell ref="I965:J965"/>
    <mergeCell ref="G962:H962"/>
    <mergeCell ref="I962:J962"/>
    <mergeCell ref="A963:F963"/>
    <mergeCell ref="G963:H963"/>
    <mergeCell ref="I963:J963"/>
    <mergeCell ref="A964:F964"/>
    <mergeCell ref="G964:H964"/>
    <mergeCell ref="I964:J964"/>
    <mergeCell ref="A948:F948"/>
    <mergeCell ref="G948:H948"/>
    <mergeCell ref="I948:J948"/>
    <mergeCell ref="A949:F949"/>
    <mergeCell ref="G949:H949"/>
    <mergeCell ref="I949:J949"/>
    <mergeCell ref="A946:F946"/>
    <mergeCell ref="G946:H946"/>
    <mergeCell ref="I946:J946"/>
    <mergeCell ref="A947:F947"/>
    <mergeCell ref="G947:H947"/>
    <mergeCell ref="I947:J947"/>
    <mergeCell ref="I940:J940"/>
    <mergeCell ref="A943:F943"/>
    <mergeCell ref="G943:H943"/>
    <mergeCell ref="I943:J943"/>
    <mergeCell ref="A945:F945"/>
    <mergeCell ref="G945:H945"/>
    <mergeCell ref="I945:J945"/>
    <mergeCell ref="I944:J944"/>
    <mergeCell ref="A922:D922"/>
    <mergeCell ref="B933:J933"/>
    <mergeCell ref="B935:J935"/>
    <mergeCell ref="A936:J936"/>
    <mergeCell ref="I939:J939"/>
    <mergeCell ref="A942:F942"/>
    <mergeCell ref="G942:H942"/>
    <mergeCell ref="I942:J942"/>
    <mergeCell ref="A940:F940"/>
    <mergeCell ref="G940:H940"/>
    <mergeCell ref="E857:F857"/>
    <mergeCell ref="G857:H857"/>
    <mergeCell ref="E858:F858"/>
    <mergeCell ref="A907:D907"/>
    <mergeCell ref="A910:J915"/>
    <mergeCell ref="H919:J919"/>
    <mergeCell ref="E919:G919"/>
    <mergeCell ref="A919:D921"/>
    <mergeCell ref="A909:J909"/>
    <mergeCell ref="H920:J920"/>
    <mergeCell ref="E920:G920"/>
    <mergeCell ref="H895:J895"/>
    <mergeCell ref="A941:F941"/>
    <mergeCell ref="G941:H941"/>
    <mergeCell ref="I941:J941"/>
    <mergeCell ref="A902:D902"/>
    <mergeCell ref="E902:G902"/>
    <mergeCell ref="H902:J902"/>
    <mergeCell ref="A905:D905"/>
    <mergeCell ref="E907:G907"/>
    <mergeCell ref="H907:J907"/>
    <mergeCell ref="A895:D895"/>
    <mergeCell ref="E895:G895"/>
    <mergeCell ref="A883:D883"/>
    <mergeCell ref="E883:G883"/>
    <mergeCell ref="H883:J883"/>
    <mergeCell ref="A884:D884"/>
    <mergeCell ref="E884:G884"/>
    <mergeCell ref="H884:J884"/>
    <mergeCell ref="I865:J865"/>
    <mergeCell ref="I866:J866"/>
    <mergeCell ref="I867:J867"/>
    <mergeCell ref="E855:F855"/>
    <mergeCell ref="G855:H855"/>
    <mergeCell ref="I841:J841"/>
    <mergeCell ref="I842:J842"/>
    <mergeCell ref="G858:H858"/>
    <mergeCell ref="F839:H839"/>
    <mergeCell ref="F841:H841"/>
    <mergeCell ref="E859:F859"/>
    <mergeCell ref="G859:H859"/>
    <mergeCell ref="E856:F856"/>
    <mergeCell ref="I859:J859"/>
    <mergeCell ref="I855:J855"/>
    <mergeCell ref="A839:C839"/>
    <mergeCell ref="A840:C840"/>
    <mergeCell ref="A841:C841"/>
    <mergeCell ref="A870:J875"/>
    <mergeCell ref="H880:J880"/>
    <mergeCell ref="E880:G880"/>
    <mergeCell ref="E862:F862"/>
    <mergeCell ref="G862:H862"/>
    <mergeCell ref="E863:F863"/>
    <mergeCell ref="G863:H863"/>
    <mergeCell ref="G864:H864"/>
    <mergeCell ref="E865:F865"/>
    <mergeCell ref="G865:H865"/>
    <mergeCell ref="E860:F860"/>
    <mergeCell ref="G860:H860"/>
    <mergeCell ref="A854:B859"/>
    <mergeCell ref="C854:J854"/>
    <mergeCell ref="C855:D859"/>
    <mergeCell ref="E861:F861"/>
    <mergeCell ref="G861:H861"/>
    <mergeCell ref="D839:E839"/>
    <mergeCell ref="D840:E840"/>
    <mergeCell ref="I839:J839"/>
    <mergeCell ref="I840:J840"/>
    <mergeCell ref="H825:J825"/>
    <mergeCell ref="A828:J831"/>
    <mergeCell ref="D835:E836"/>
    <mergeCell ref="A835:C836"/>
    <mergeCell ref="F838:H838"/>
    <mergeCell ref="I835:J836"/>
    <mergeCell ref="F835:H836"/>
    <mergeCell ref="I837:J837"/>
    <mergeCell ref="I838:J838"/>
    <mergeCell ref="A838:C838"/>
    <mergeCell ref="A842:C842"/>
    <mergeCell ref="D842:E842"/>
    <mergeCell ref="F840:H840"/>
    <mergeCell ref="F842:H842"/>
    <mergeCell ref="A827:J827"/>
    <mergeCell ref="B833:J833"/>
    <mergeCell ref="A811:B811"/>
    <mergeCell ref="E811:F811"/>
    <mergeCell ref="I810:J810"/>
    <mergeCell ref="A812:B812"/>
    <mergeCell ref="B821:J821"/>
    <mergeCell ref="I812:J812"/>
    <mergeCell ref="I813:J813"/>
    <mergeCell ref="C812:D812"/>
    <mergeCell ref="C813:D813"/>
    <mergeCell ref="H659:J659"/>
    <mergeCell ref="A660:D660"/>
    <mergeCell ref="E660:G660"/>
    <mergeCell ref="A798:J802"/>
    <mergeCell ref="A816:J819"/>
    <mergeCell ref="A666:J666"/>
    <mergeCell ref="B684:J684"/>
    <mergeCell ref="A698:J698"/>
    <mergeCell ref="E687:F689"/>
    <mergeCell ref="E691:F691"/>
    <mergeCell ref="E690:F690"/>
    <mergeCell ref="G688:G689"/>
    <mergeCell ref="H688:H689"/>
    <mergeCell ref="G687:H687"/>
    <mergeCell ref="E692:F692"/>
    <mergeCell ref="I687:J689"/>
    <mergeCell ref="I690:J690"/>
    <mergeCell ref="I691:J691"/>
    <mergeCell ref="I692:J692"/>
    <mergeCell ref="E695:F695"/>
    <mergeCell ref="E696:F696"/>
    <mergeCell ref="I693:J693"/>
    <mergeCell ref="G1921:H1921"/>
    <mergeCell ref="E351:J351"/>
    <mergeCell ref="E352:G352"/>
    <mergeCell ref="H352:J352"/>
    <mergeCell ref="A351:D352"/>
    <mergeCell ref="A667:J679"/>
    <mergeCell ref="A699:J702"/>
    <mergeCell ref="A727:J732"/>
    <mergeCell ref="A753:J762"/>
    <mergeCell ref="C811:D811"/>
    <mergeCell ref="A536:B536"/>
    <mergeCell ref="A2003:D2003"/>
    <mergeCell ref="A2002:E2002"/>
    <mergeCell ref="A38:C38"/>
    <mergeCell ref="D38:E38"/>
    <mergeCell ref="C1921:F1921"/>
    <mergeCell ref="A659:D659"/>
    <mergeCell ref="E659:G659"/>
    <mergeCell ref="D841:E841"/>
    <mergeCell ref="A837:C837"/>
    <mergeCell ref="I1921:J1921"/>
    <mergeCell ref="A1922:B1922"/>
    <mergeCell ref="A167:B169"/>
    <mergeCell ref="A170:B170"/>
    <mergeCell ref="A416:B416"/>
    <mergeCell ref="A417:B417"/>
    <mergeCell ref="A1921:B1921"/>
    <mergeCell ref="G534:H535"/>
    <mergeCell ref="I534:J535"/>
    <mergeCell ref="A477:B477"/>
    <mergeCell ref="A534:B535"/>
    <mergeCell ref="F534:F535"/>
    <mergeCell ref="C534:C535"/>
    <mergeCell ref="B532:J532"/>
    <mergeCell ref="A543:J543"/>
    <mergeCell ref="A558:J558"/>
    <mergeCell ref="H345:J345"/>
    <mergeCell ref="G536:H536"/>
    <mergeCell ref="C411:D411"/>
    <mergeCell ref="C479:C481"/>
    <mergeCell ref="I1024:J1024"/>
    <mergeCell ref="G527:H527"/>
    <mergeCell ref="I527:J527"/>
    <mergeCell ref="A626:J626"/>
    <mergeCell ref="E570:F570"/>
    <mergeCell ref="D534:D535"/>
    <mergeCell ref="E534:E535"/>
    <mergeCell ref="I568:J569"/>
    <mergeCell ref="I571:J571"/>
    <mergeCell ref="I572:J572"/>
    <mergeCell ref="C568:D569"/>
    <mergeCell ref="E396:G396"/>
    <mergeCell ref="A398:B398"/>
    <mergeCell ref="G411:H412"/>
    <mergeCell ref="A390:D390"/>
    <mergeCell ref="H346:J346"/>
    <mergeCell ref="I387:J388"/>
    <mergeCell ref="B393:J393"/>
    <mergeCell ref="I574:J574"/>
    <mergeCell ref="I575:J575"/>
    <mergeCell ref="E571:F571"/>
    <mergeCell ref="E572:F572"/>
    <mergeCell ref="E573:F573"/>
    <mergeCell ref="E810:F810"/>
    <mergeCell ref="B162:J162"/>
    <mergeCell ref="A231:B231"/>
    <mergeCell ref="E411:F412"/>
    <mergeCell ref="A527:C527"/>
    <mergeCell ref="D527:F527"/>
    <mergeCell ref="A387:D388"/>
    <mergeCell ref="E387:F388"/>
    <mergeCell ref="A389:D389"/>
    <mergeCell ref="A225:B225"/>
    <mergeCell ref="A226:B226"/>
    <mergeCell ref="G158:J158"/>
    <mergeCell ref="H106:J106"/>
    <mergeCell ref="H107:J107"/>
    <mergeCell ref="A228:B228"/>
    <mergeCell ref="A229:B229"/>
    <mergeCell ref="A230:J230"/>
    <mergeCell ref="A223:B223"/>
    <mergeCell ref="E157:F157"/>
    <mergeCell ref="E158:F158"/>
    <mergeCell ref="E159:F159"/>
    <mergeCell ref="A166:B166"/>
    <mergeCell ref="H133:J133"/>
    <mergeCell ref="D131:E131"/>
    <mergeCell ref="D132:E132"/>
    <mergeCell ref="D135:E135"/>
    <mergeCell ref="F131:G131"/>
    <mergeCell ref="B142:J142"/>
    <mergeCell ref="F136:G136"/>
    <mergeCell ref="D136:E136"/>
    <mergeCell ref="F132:G132"/>
    <mergeCell ref="F133:G133"/>
    <mergeCell ref="F134:G134"/>
    <mergeCell ref="A84:J84"/>
    <mergeCell ref="E113:G113"/>
    <mergeCell ref="E106:G106"/>
    <mergeCell ref="E105:G105"/>
    <mergeCell ref="B155:J155"/>
    <mergeCell ref="A159:D159"/>
    <mergeCell ref="G157:J157"/>
    <mergeCell ref="A157:D157"/>
    <mergeCell ref="A158:D158"/>
    <mergeCell ref="B76:J76"/>
    <mergeCell ref="D80:E80"/>
    <mergeCell ref="G159:J159"/>
    <mergeCell ref="E344:G344"/>
    <mergeCell ref="E345:G345"/>
    <mergeCell ref="E346:G346"/>
    <mergeCell ref="H344:J344"/>
    <mergeCell ref="A224:J224"/>
    <mergeCell ref="H341:J341"/>
    <mergeCell ref="B338:J338"/>
    <mergeCell ref="H101:J101"/>
    <mergeCell ref="H102:J102"/>
    <mergeCell ref="H103:J103"/>
    <mergeCell ref="E101:G101"/>
    <mergeCell ref="F135:G135"/>
    <mergeCell ref="A131:C131"/>
    <mergeCell ref="A132:C132"/>
    <mergeCell ref="D130:E130"/>
    <mergeCell ref="A133:C133"/>
    <mergeCell ref="A134:C134"/>
    <mergeCell ref="A135:C135"/>
    <mergeCell ref="H131:J131"/>
    <mergeCell ref="H132:J132"/>
    <mergeCell ref="A65:I65"/>
    <mergeCell ref="A68:I68"/>
    <mergeCell ref="B80:C80"/>
    <mergeCell ref="B69:J69"/>
    <mergeCell ref="G72:J72"/>
    <mergeCell ref="B78:J78"/>
    <mergeCell ref="A107:D107"/>
    <mergeCell ref="A101:D101"/>
    <mergeCell ref="A102:D102"/>
    <mergeCell ref="A104:D104"/>
    <mergeCell ref="E111:G111"/>
    <mergeCell ref="A103:D103"/>
    <mergeCell ref="A106:D106"/>
    <mergeCell ref="A105:D105"/>
    <mergeCell ref="A110:D110"/>
    <mergeCell ref="E110:G110"/>
    <mergeCell ref="F130:G130"/>
    <mergeCell ref="A111:D111"/>
    <mergeCell ref="A113:D113"/>
    <mergeCell ref="H113:J113"/>
    <mergeCell ref="B124:J124"/>
    <mergeCell ref="A116:D116"/>
    <mergeCell ref="E116:G116"/>
    <mergeCell ref="H116:J116"/>
    <mergeCell ref="A118:D118"/>
    <mergeCell ref="E118:G118"/>
    <mergeCell ref="H112:J112"/>
    <mergeCell ref="A112:D112"/>
    <mergeCell ref="E107:G107"/>
    <mergeCell ref="E112:G112"/>
    <mergeCell ref="A130:C130"/>
    <mergeCell ref="H130:J130"/>
    <mergeCell ref="D134:E134"/>
    <mergeCell ref="B141:J141"/>
    <mergeCell ref="A136:C136"/>
    <mergeCell ref="H136:J136"/>
    <mergeCell ref="B137:J137"/>
    <mergeCell ref="B138:J138"/>
    <mergeCell ref="B139:J139"/>
    <mergeCell ref="B140:J140"/>
    <mergeCell ref="E150:G150"/>
    <mergeCell ref="B144:J144"/>
    <mergeCell ref="A151:D151"/>
    <mergeCell ref="E149:G149"/>
    <mergeCell ref="B148:J148"/>
    <mergeCell ref="H151:J151"/>
    <mergeCell ref="B146:J146"/>
    <mergeCell ref="B147:J147"/>
    <mergeCell ref="B145:J145"/>
    <mergeCell ref="H153:J153"/>
    <mergeCell ref="E151:G151"/>
    <mergeCell ref="E152:G152"/>
    <mergeCell ref="E153:G153"/>
    <mergeCell ref="A149:D149"/>
    <mergeCell ref="A153:D153"/>
    <mergeCell ref="H149:J149"/>
    <mergeCell ref="H150:J150"/>
    <mergeCell ref="A150:D150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4:J134"/>
    <mergeCell ref="H135:J135"/>
    <mergeCell ref="D133:E133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D88:F88"/>
    <mergeCell ref="D89:F89"/>
    <mergeCell ref="D90:F90"/>
    <mergeCell ref="A218:J218"/>
    <mergeCell ref="A219:B219"/>
    <mergeCell ref="I576:J576"/>
    <mergeCell ref="E575:F575"/>
    <mergeCell ref="E576:F576"/>
    <mergeCell ref="B548:J548"/>
    <mergeCell ref="B565:J565"/>
    <mergeCell ref="A89:C89"/>
    <mergeCell ref="A90:C90"/>
    <mergeCell ref="A91:C91"/>
    <mergeCell ref="A92:C92"/>
    <mergeCell ref="A93:C93"/>
    <mergeCell ref="A109:D109"/>
    <mergeCell ref="E109:G109"/>
    <mergeCell ref="H105:J105"/>
    <mergeCell ref="H109:J109"/>
    <mergeCell ref="H114:J114"/>
    <mergeCell ref="H115:J115"/>
    <mergeCell ref="E574:F574"/>
    <mergeCell ref="H152:J152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8:C88"/>
    <mergeCell ref="B49:J49"/>
    <mergeCell ref="B50:J50"/>
    <mergeCell ref="A51:I51"/>
    <mergeCell ref="B61:J61"/>
    <mergeCell ref="B47:J47"/>
    <mergeCell ref="B83:J83"/>
    <mergeCell ref="D87:F87"/>
    <mergeCell ref="B56:J57"/>
    <mergeCell ref="B58:J58"/>
    <mergeCell ref="A86:C86"/>
    <mergeCell ref="D86:F86"/>
    <mergeCell ref="G86:J86"/>
    <mergeCell ref="A87:C87"/>
    <mergeCell ref="H38:J38"/>
    <mergeCell ref="A37:C37"/>
    <mergeCell ref="D37:E37"/>
    <mergeCell ref="F37:G37"/>
    <mergeCell ref="G87:J87"/>
    <mergeCell ref="B54:J54"/>
    <mergeCell ref="B41:J41"/>
    <mergeCell ref="B42:J42"/>
    <mergeCell ref="I577:J577"/>
    <mergeCell ref="E577:F577"/>
    <mergeCell ref="D93:F93"/>
    <mergeCell ref="G93:J93"/>
    <mergeCell ref="B95:J95"/>
    <mergeCell ref="G88:J88"/>
    <mergeCell ref="G89:J89"/>
    <mergeCell ref="G90:J90"/>
    <mergeCell ref="G91:J91"/>
    <mergeCell ref="G92:J92"/>
    <mergeCell ref="A100:D100"/>
    <mergeCell ref="E100:G100"/>
    <mergeCell ref="H100:J100"/>
    <mergeCell ref="D91:F91"/>
    <mergeCell ref="D92:F92"/>
    <mergeCell ref="A97:D97"/>
    <mergeCell ref="E97:G97"/>
    <mergeCell ref="E98:G98"/>
    <mergeCell ref="A98:D98"/>
    <mergeCell ref="H104:J104"/>
    <mergeCell ref="E104:G104"/>
    <mergeCell ref="H97:J97"/>
    <mergeCell ref="E102:G102"/>
    <mergeCell ref="E103:G103"/>
    <mergeCell ref="H98:J98"/>
    <mergeCell ref="A99:D99"/>
    <mergeCell ref="E99:G99"/>
    <mergeCell ref="H99:J99"/>
    <mergeCell ref="H111:J111"/>
    <mergeCell ref="A108:D108"/>
    <mergeCell ref="E108:G108"/>
    <mergeCell ref="H108:J108"/>
    <mergeCell ref="E114:G114"/>
    <mergeCell ref="A114:D114"/>
    <mergeCell ref="A115:D115"/>
    <mergeCell ref="E115:G115"/>
    <mergeCell ref="H110:J110"/>
    <mergeCell ref="H118:J118"/>
    <mergeCell ref="A119:D119"/>
    <mergeCell ref="E119:G119"/>
    <mergeCell ref="H119:J119"/>
    <mergeCell ref="A120:D120"/>
    <mergeCell ref="E120:G120"/>
    <mergeCell ref="H120:J120"/>
    <mergeCell ref="I578:J578"/>
    <mergeCell ref="A580:J580"/>
    <mergeCell ref="H396:J396"/>
    <mergeCell ref="H397:J397"/>
    <mergeCell ref="H398:J398"/>
    <mergeCell ref="C396:D396"/>
    <mergeCell ref="G529:H529"/>
    <mergeCell ref="D524:F525"/>
    <mergeCell ref="A524:C525"/>
    <mergeCell ref="I573:J573"/>
    <mergeCell ref="F168:F169"/>
    <mergeCell ref="J168:J169"/>
    <mergeCell ref="H354:J354"/>
    <mergeCell ref="C209:C210"/>
    <mergeCell ref="D209:D210"/>
    <mergeCell ref="E209:E210"/>
    <mergeCell ref="C167:J167"/>
    <mergeCell ref="H168:H169"/>
    <mergeCell ref="G168:G169"/>
    <mergeCell ref="H209:H210"/>
    <mergeCell ref="A591:F591"/>
    <mergeCell ref="G591:J591"/>
    <mergeCell ref="A590:F590"/>
    <mergeCell ref="G590:J590"/>
    <mergeCell ref="B588:J588"/>
    <mergeCell ref="A152:D152"/>
    <mergeCell ref="A216:B216"/>
    <mergeCell ref="E340:G340"/>
    <mergeCell ref="E413:F413"/>
    <mergeCell ref="E578:F578"/>
    <mergeCell ref="A594:J597"/>
    <mergeCell ref="A592:F592"/>
    <mergeCell ref="G592:J592"/>
    <mergeCell ref="B599:J599"/>
    <mergeCell ref="A126:J128"/>
    <mergeCell ref="A215:B215"/>
    <mergeCell ref="A220:B220"/>
    <mergeCell ref="A222:B222"/>
    <mergeCell ref="A214:B214"/>
    <mergeCell ref="A346:D346"/>
    <mergeCell ref="A172:B172"/>
    <mergeCell ref="A173:B173"/>
    <mergeCell ref="G389:H389"/>
    <mergeCell ref="G390:H390"/>
    <mergeCell ref="E373:G373"/>
    <mergeCell ref="G245:J245"/>
    <mergeCell ref="G246:J246"/>
    <mergeCell ref="H371:J371"/>
    <mergeCell ref="A247:F247"/>
    <mergeCell ref="C168:C169"/>
    <mergeCell ref="D168:D169"/>
    <mergeCell ref="E168:E169"/>
    <mergeCell ref="F602:G602"/>
    <mergeCell ref="H602:J602"/>
    <mergeCell ref="A603:C603"/>
    <mergeCell ref="D603:E603"/>
    <mergeCell ref="F603:G603"/>
    <mergeCell ref="H603:J603"/>
    <mergeCell ref="F604:G604"/>
    <mergeCell ref="H604:J604"/>
    <mergeCell ref="A306:J306"/>
    <mergeCell ref="A344:D344"/>
    <mergeCell ref="A396:B396"/>
    <mergeCell ref="A397:B397"/>
    <mergeCell ref="A345:D345"/>
    <mergeCell ref="A601:B601"/>
    <mergeCell ref="A602:C602"/>
    <mergeCell ref="D602:E602"/>
    <mergeCell ref="F605:G605"/>
    <mergeCell ref="H605:J605"/>
    <mergeCell ref="E397:G397"/>
    <mergeCell ref="E398:G398"/>
    <mergeCell ref="C397:D397"/>
    <mergeCell ref="C398:D398"/>
    <mergeCell ref="A604:C604"/>
    <mergeCell ref="D604:E604"/>
    <mergeCell ref="E395:G395"/>
    <mergeCell ref="E389:F389"/>
    <mergeCell ref="E390:F390"/>
    <mergeCell ref="E391:F391"/>
    <mergeCell ref="A391:D391"/>
    <mergeCell ref="I389:J389"/>
    <mergeCell ref="I390:J390"/>
    <mergeCell ref="I391:J391"/>
    <mergeCell ref="A365:D365"/>
    <mergeCell ref="E365:G365"/>
    <mergeCell ref="A343:D343"/>
    <mergeCell ref="E354:G354"/>
    <mergeCell ref="A354:D354"/>
    <mergeCell ref="B384:J385"/>
    <mergeCell ref="H374:J374"/>
    <mergeCell ref="A174:B174"/>
    <mergeCell ref="I168:I169"/>
    <mergeCell ref="A188:B188"/>
    <mergeCell ref="A181:B181"/>
    <mergeCell ref="A182:B182"/>
    <mergeCell ref="A183:J183"/>
    <mergeCell ref="A184:B184"/>
    <mergeCell ref="A189:J189"/>
    <mergeCell ref="C208:J208"/>
    <mergeCell ref="A185:B185"/>
    <mergeCell ref="A186:B186"/>
    <mergeCell ref="A190:B190"/>
    <mergeCell ref="A191:B191"/>
    <mergeCell ref="A175:B175"/>
    <mergeCell ref="A176:B176"/>
    <mergeCell ref="A178:B178"/>
    <mergeCell ref="A179:B179"/>
    <mergeCell ref="A180:B180"/>
    <mergeCell ref="A177:J177"/>
    <mergeCell ref="A217:B217"/>
    <mergeCell ref="E355:G355"/>
    <mergeCell ref="E356:G356"/>
    <mergeCell ref="H353:J353"/>
    <mergeCell ref="H355:J355"/>
    <mergeCell ref="A335:F335"/>
    <mergeCell ref="G335:J335"/>
    <mergeCell ref="A324:J329"/>
    <mergeCell ref="A374:D374"/>
    <mergeCell ref="E374:G374"/>
    <mergeCell ref="D529:F529"/>
    <mergeCell ref="G209:G210"/>
    <mergeCell ref="A370:D370"/>
    <mergeCell ref="A212:J212"/>
    <mergeCell ref="A213:B213"/>
    <mergeCell ref="G247:J247"/>
    <mergeCell ref="A245:F245"/>
    <mergeCell ref="A246:F246"/>
    <mergeCell ref="A254:B254"/>
    <mergeCell ref="A371:D371"/>
    <mergeCell ref="E371:G371"/>
    <mergeCell ref="A340:D340"/>
    <mergeCell ref="A341:D341"/>
    <mergeCell ref="E341:G341"/>
    <mergeCell ref="B368:J368"/>
    <mergeCell ref="H365:J365"/>
    <mergeCell ref="H356:J356"/>
    <mergeCell ref="A366:D366"/>
    <mergeCell ref="A265:J265"/>
    <mergeCell ref="A282:J282"/>
    <mergeCell ref="E256:E257"/>
    <mergeCell ref="F256:F257"/>
    <mergeCell ref="G256:G257"/>
    <mergeCell ref="A554:C554"/>
    <mergeCell ref="A555:C555"/>
    <mergeCell ref="A556:C556"/>
    <mergeCell ref="A559:J563"/>
    <mergeCell ref="G555:H555"/>
    <mergeCell ref="I555:J555"/>
    <mergeCell ref="G556:H556"/>
    <mergeCell ref="C297:C298"/>
    <mergeCell ref="H256:H257"/>
    <mergeCell ref="E366:G366"/>
    <mergeCell ref="H366:J366"/>
    <mergeCell ref="I256:I257"/>
    <mergeCell ref="A271:J271"/>
    <mergeCell ref="H343:J343"/>
    <mergeCell ref="C256:C257"/>
    <mergeCell ref="D256:D257"/>
    <mergeCell ref="A312:J312"/>
    <mergeCell ref="I297:I298"/>
    <mergeCell ref="J297:J298"/>
    <mergeCell ref="G297:G298"/>
    <mergeCell ref="H297:H298"/>
    <mergeCell ref="A300:J300"/>
    <mergeCell ref="D297:D298"/>
    <mergeCell ref="E297:E298"/>
    <mergeCell ref="F297:F298"/>
    <mergeCell ref="A361:D362"/>
    <mergeCell ref="E361:J361"/>
    <mergeCell ref="E362:G362"/>
    <mergeCell ref="H362:J362"/>
    <mergeCell ref="A318:J318"/>
    <mergeCell ref="B358:J359"/>
    <mergeCell ref="A323:J323"/>
    <mergeCell ref="A606:C606"/>
    <mergeCell ref="I537:J537"/>
    <mergeCell ref="I479:I481"/>
    <mergeCell ref="J479:J481"/>
    <mergeCell ref="A483:J483"/>
    <mergeCell ref="A489:J489"/>
    <mergeCell ref="I529:J529"/>
    <mergeCell ref="G333:J333"/>
    <mergeCell ref="A334:F334"/>
    <mergeCell ref="G334:J334"/>
    <mergeCell ref="A333:F333"/>
    <mergeCell ref="E343:G343"/>
    <mergeCell ref="H363:J363"/>
    <mergeCell ref="A342:D342"/>
    <mergeCell ref="E342:G342"/>
    <mergeCell ref="H342:J342"/>
    <mergeCell ref="B349:J349"/>
    <mergeCell ref="I411:J412"/>
    <mergeCell ref="A363:D363"/>
    <mergeCell ref="E363:G363"/>
    <mergeCell ref="A356:D356"/>
    <mergeCell ref="E353:G353"/>
    <mergeCell ref="D606:E606"/>
    <mergeCell ref="F606:G606"/>
    <mergeCell ref="H606:J606"/>
    <mergeCell ref="A418:J418"/>
    <mergeCell ref="A419:B419"/>
    <mergeCell ref="G525:H525"/>
    <mergeCell ref="E425:F425"/>
    <mergeCell ref="D479:D481"/>
    <mergeCell ref="I536:J536"/>
    <mergeCell ref="A553:C553"/>
    <mergeCell ref="G552:H552"/>
    <mergeCell ref="I552:J552"/>
    <mergeCell ref="G553:H553"/>
    <mergeCell ref="I553:J553"/>
    <mergeCell ref="G554:H554"/>
    <mergeCell ref="I554:J554"/>
    <mergeCell ref="A552:C552"/>
    <mergeCell ref="H607:J607"/>
    <mergeCell ref="A421:B421"/>
    <mergeCell ref="E421:F421"/>
    <mergeCell ref="A424:B424"/>
    <mergeCell ref="A425:B425"/>
    <mergeCell ref="D605:E605"/>
    <mergeCell ref="A609:J616"/>
    <mergeCell ref="A608:J608"/>
    <mergeCell ref="A650:J650"/>
    <mergeCell ref="H648:J648"/>
    <mergeCell ref="A620:D620"/>
    <mergeCell ref="H645:J645"/>
    <mergeCell ref="A646:C646"/>
    <mergeCell ref="A618:B618"/>
    <mergeCell ref="H619:J619"/>
    <mergeCell ref="A648:C648"/>
    <mergeCell ref="D607:E607"/>
    <mergeCell ref="F607:G607"/>
    <mergeCell ref="A529:C529"/>
    <mergeCell ref="D526:F526"/>
    <mergeCell ref="A605:C605"/>
    <mergeCell ref="A429:B429"/>
    <mergeCell ref="E429:F429"/>
    <mergeCell ref="G551:H551"/>
    <mergeCell ref="A566:B566"/>
    <mergeCell ref="I538:J538"/>
    <mergeCell ref="I539:J539"/>
    <mergeCell ref="A537:B537"/>
    <mergeCell ref="A538:B538"/>
    <mergeCell ref="A539:B539"/>
    <mergeCell ref="A540:B540"/>
    <mergeCell ref="G537:H537"/>
    <mergeCell ref="G538:H538"/>
    <mergeCell ref="G539:H539"/>
    <mergeCell ref="G540:H540"/>
    <mergeCell ref="I540:J540"/>
    <mergeCell ref="I541:J541"/>
    <mergeCell ref="A550:C550"/>
    <mergeCell ref="A551:C551"/>
    <mergeCell ref="A541:B541"/>
    <mergeCell ref="A544:J546"/>
    <mergeCell ref="G541:H541"/>
    <mergeCell ref="G550:H550"/>
    <mergeCell ref="I550:J550"/>
    <mergeCell ref="I551:J551"/>
    <mergeCell ref="I556:J556"/>
    <mergeCell ref="A567:B569"/>
    <mergeCell ref="C567:J567"/>
    <mergeCell ref="C570:D570"/>
    <mergeCell ref="A570:B570"/>
    <mergeCell ref="I570:J570"/>
    <mergeCell ref="E568:F569"/>
    <mergeCell ref="G568:H568"/>
    <mergeCell ref="C578:D578"/>
    <mergeCell ref="A572:B572"/>
    <mergeCell ref="A571:B571"/>
    <mergeCell ref="A573:B573"/>
    <mergeCell ref="A574:B574"/>
    <mergeCell ref="A575:B575"/>
    <mergeCell ref="A576:B576"/>
    <mergeCell ref="A577:B577"/>
    <mergeCell ref="D648:E648"/>
    <mergeCell ref="A578:B578"/>
    <mergeCell ref="C571:D571"/>
    <mergeCell ref="C572:D572"/>
    <mergeCell ref="C573:D573"/>
    <mergeCell ref="C574:D574"/>
    <mergeCell ref="C575:D575"/>
    <mergeCell ref="C576:D576"/>
    <mergeCell ref="C577:D577"/>
    <mergeCell ref="E619:G619"/>
    <mergeCell ref="A619:D619"/>
    <mergeCell ref="H621:J621"/>
    <mergeCell ref="A627:J637"/>
    <mergeCell ref="H620:J620"/>
    <mergeCell ref="E621:G621"/>
    <mergeCell ref="H622:J622"/>
    <mergeCell ref="E620:G620"/>
    <mergeCell ref="A622:D622"/>
    <mergeCell ref="E622:G622"/>
    <mergeCell ref="A643:B643"/>
    <mergeCell ref="A644:C644"/>
    <mergeCell ref="D644:E644"/>
    <mergeCell ref="F644:G644"/>
    <mergeCell ref="A624:D624"/>
    <mergeCell ref="E624:G624"/>
    <mergeCell ref="H624:J624"/>
    <mergeCell ref="H644:J644"/>
    <mergeCell ref="U654:AD656"/>
    <mergeCell ref="D646:E646"/>
    <mergeCell ref="F646:G646"/>
    <mergeCell ref="H646:J646"/>
    <mergeCell ref="D647:E647"/>
    <mergeCell ref="F647:G647"/>
    <mergeCell ref="H647:J647"/>
    <mergeCell ref="A651:J656"/>
    <mergeCell ref="A647:C647"/>
    <mergeCell ref="A645:C645"/>
    <mergeCell ref="A621:D621"/>
    <mergeCell ref="D645:E645"/>
    <mergeCell ref="F645:G645"/>
    <mergeCell ref="F648:G648"/>
    <mergeCell ref="K654:T656"/>
    <mergeCell ref="AE654:AN656"/>
    <mergeCell ref="AO654:AX656"/>
    <mergeCell ref="HW654:IF656"/>
    <mergeCell ref="IG654:IP656"/>
    <mergeCell ref="AY654:BH656"/>
    <mergeCell ref="BI654:BR656"/>
    <mergeCell ref="BS654:CB656"/>
    <mergeCell ref="CC654:CL656"/>
    <mergeCell ref="GI654:GR656"/>
    <mergeCell ref="GS654:HB656"/>
    <mergeCell ref="CM654:CV656"/>
    <mergeCell ref="CW654:DF656"/>
    <mergeCell ref="A623:D623"/>
    <mergeCell ref="E623:G623"/>
    <mergeCell ref="H623:J623"/>
    <mergeCell ref="IQ654:IV656"/>
    <mergeCell ref="A658:B658"/>
    <mergeCell ref="EU654:FD656"/>
    <mergeCell ref="FE654:FN656"/>
    <mergeCell ref="FO654:FX656"/>
    <mergeCell ref="FY654:GH656"/>
    <mergeCell ref="EA654:EJ656"/>
    <mergeCell ref="EK654:ET656"/>
    <mergeCell ref="HC654:HL656"/>
    <mergeCell ref="HM654:HV656"/>
    <mergeCell ref="H660:J660"/>
    <mergeCell ref="A661:D661"/>
    <mergeCell ref="E661:G661"/>
    <mergeCell ref="H661:J661"/>
    <mergeCell ref="A662:D662"/>
    <mergeCell ref="E662:G662"/>
    <mergeCell ref="H662:J662"/>
    <mergeCell ref="DG654:DP656"/>
    <mergeCell ref="DQ654:DZ656"/>
    <mergeCell ref="A663:D663"/>
    <mergeCell ref="E663:G663"/>
    <mergeCell ref="H663:J663"/>
    <mergeCell ref="A664:D664"/>
    <mergeCell ref="E664:G664"/>
    <mergeCell ref="H664:J664"/>
    <mergeCell ref="K677:T679"/>
    <mergeCell ref="U677:AD679"/>
    <mergeCell ref="AE677:AN679"/>
    <mergeCell ref="AO677:AX679"/>
    <mergeCell ref="A718:D718"/>
    <mergeCell ref="E718:F718"/>
    <mergeCell ref="G718:H718"/>
    <mergeCell ref="I718:J718"/>
    <mergeCell ref="C686:J686"/>
    <mergeCell ref="A690:B690"/>
    <mergeCell ref="FE677:FN679"/>
    <mergeCell ref="AY677:BH679"/>
    <mergeCell ref="BI677:BR679"/>
    <mergeCell ref="BS677:CB679"/>
    <mergeCell ref="CC677:CL679"/>
    <mergeCell ref="CM677:CV679"/>
    <mergeCell ref="CW677:DF679"/>
    <mergeCell ref="C696:D696"/>
    <mergeCell ref="U700:AD701"/>
    <mergeCell ref="AE700:AN701"/>
    <mergeCell ref="AO700:AX701"/>
    <mergeCell ref="AY700:BH701"/>
    <mergeCell ref="A708:D708"/>
    <mergeCell ref="E708:F708"/>
    <mergeCell ref="G708:H708"/>
    <mergeCell ref="I708:J708"/>
    <mergeCell ref="IG677:IP679"/>
    <mergeCell ref="IQ677:IV679"/>
    <mergeCell ref="A717:D717"/>
    <mergeCell ref="E717:F717"/>
    <mergeCell ref="G717:H717"/>
    <mergeCell ref="I717:J717"/>
    <mergeCell ref="FO677:FX679"/>
    <mergeCell ref="C687:D689"/>
    <mergeCell ref="A686:B689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I694:J694"/>
    <mergeCell ref="I695:J695"/>
    <mergeCell ref="I696:J696"/>
    <mergeCell ref="E693:F693"/>
    <mergeCell ref="E694:F694"/>
    <mergeCell ref="HC700:HL701"/>
    <mergeCell ref="HM700:HV701"/>
    <mergeCell ref="HW700:IF701"/>
    <mergeCell ref="DQ700:DZ701"/>
    <mergeCell ref="EA700:EJ701"/>
    <mergeCell ref="EK700:ET701"/>
    <mergeCell ref="EU700:FD701"/>
    <mergeCell ref="FE700:FN701"/>
    <mergeCell ref="FY677:GH679"/>
    <mergeCell ref="GI677:GR679"/>
    <mergeCell ref="GS677:HB679"/>
    <mergeCell ref="HC677:HL679"/>
    <mergeCell ref="HM677:HV679"/>
    <mergeCell ref="DG677:DP679"/>
    <mergeCell ref="DQ677:DZ679"/>
    <mergeCell ref="EA677:EJ679"/>
    <mergeCell ref="EK677:ET679"/>
    <mergeCell ref="EU677:FD679"/>
    <mergeCell ref="HW677:IF679"/>
    <mergeCell ref="IG700:IP701"/>
    <mergeCell ref="IQ700:IV701"/>
    <mergeCell ref="U702:AD703"/>
    <mergeCell ref="AE702:AN703"/>
    <mergeCell ref="AO702:AX703"/>
    <mergeCell ref="AY702:BH703"/>
    <mergeCell ref="FO702:FX703"/>
    <mergeCell ref="BI702:BR703"/>
    <mergeCell ref="BS702:CB703"/>
    <mergeCell ref="FY700:GH701"/>
    <mergeCell ref="CC702:CL703"/>
    <mergeCell ref="CM702:CV703"/>
    <mergeCell ref="CW702:DF703"/>
    <mergeCell ref="DG702:DP703"/>
    <mergeCell ref="GI702:GR703"/>
    <mergeCell ref="GS702:HB703"/>
    <mergeCell ref="HM702:HV703"/>
    <mergeCell ref="HW702:IF703"/>
    <mergeCell ref="DQ702:DZ703"/>
    <mergeCell ref="EA702:EJ703"/>
    <mergeCell ref="EK702:ET703"/>
    <mergeCell ref="EU702:FD703"/>
    <mergeCell ref="FE702:FN703"/>
    <mergeCell ref="FO700:FX701"/>
    <mergeCell ref="BI700:BR701"/>
    <mergeCell ref="BS700:CB701"/>
    <mergeCell ref="CC700:CL701"/>
    <mergeCell ref="CM700:CV701"/>
    <mergeCell ref="CW700:DF701"/>
    <mergeCell ref="DG700:DP701"/>
    <mergeCell ref="GI700:GR701"/>
    <mergeCell ref="GS700:HB701"/>
    <mergeCell ref="A709:J709"/>
    <mergeCell ref="I707:J707"/>
    <mergeCell ref="G707:H707"/>
    <mergeCell ref="E707:F707"/>
    <mergeCell ref="A707:D707"/>
    <mergeCell ref="A797:J797"/>
    <mergeCell ref="A716:J716"/>
    <mergeCell ref="E712:F712"/>
    <mergeCell ref="G712:H712"/>
    <mergeCell ref="I712:J712"/>
    <mergeCell ref="A710:D710"/>
    <mergeCell ref="E710:F710"/>
    <mergeCell ref="G710:H710"/>
    <mergeCell ref="I710:J710"/>
    <mergeCell ref="I715:J715"/>
    <mergeCell ref="A713:D713"/>
    <mergeCell ref="E713:F713"/>
    <mergeCell ref="G713:H713"/>
    <mergeCell ref="I713:J713"/>
    <mergeCell ref="A711:D711"/>
    <mergeCell ref="E711:F711"/>
    <mergeCell ref="G711:H711"/>
    <mergeCell ref="I711:J711"/>
    <mergeCell ref="A712:D712"/>
    <mergeCell ref="E721:F721"/>
    <mergeCell ref="G721:H721"/>
    <mergeCell ref="I721:J721"/>
    <mergeCell ref="A714:D714"/>
    <mergeCell ref="E714:F714"/>
    <mergeCell ref="G714:H714"/>
    <mergeCell ref="I714:J714"/>
    <mergeCell ref="A715:D715"/>
    <mergeCell ref="I792:J792"/>
    <mergeCell ref="A724:D724"/>
    <mergeCell ref="E724:F724"/>
    <mergeCell ref="G724:H724"/>
    <mergeCell ref="I724:J724"/>
    <mergeCell ref="A791:C791"/>
    <mergeCell ref="I791:J791"/>
    <mergeCell ref="D791:E791"/>
    <mergeCell ref="G719:H719"/>
    <mergeCell ref="I719:J719"/>
    <mergeCell ref="A722:D722"/>
    <mergeCell ref="A790:C790"/>
    <mergeCell ref="I790:J790"/>
    <mergeCell ref="A784:B784"/>
    <mergeCell ref="F786:F787"/>
    <mergeCell ref="I786:J787"/>
    <mergeCell ref="E720:F720"/>
    <mergeCell ref="G720:H720"/>
    <mergeCell ref="D790:E790"/>
    <mergeCell ref="A788:C788"/>
    <mergeCell ref="D788:E788"/>
    <mergeCell ref="I788:J788"/>
    <mergeCell ref="A778:J782"/>
    <mergeCell ref="A774:D774"/>
    <mergeCell ref="E774:G774"/>
    <mergeCell ref="H774:J774"/>
    <mergeCell ref="A775:D775"/>
    <mergeCell ref="E775:G775"/>
    <mergeCell ref="H775:J775"/>
    <mergeCell ref="A772:D772"/>
    <mergeCell ref="E772:G772"/>
    <mergeCell ref="H772:J772"/>
    <mergeCell ref="A773:D773"/>
    <mergeCell ref="E773:G773"/>
    <mergeCell ref="H773:J773"/>
    <mergeCell ref="E715:F715"/>
    <mergeCell ref="G715:H715"/>
    <mergeCell ref="I722:J722"/>
    <mergeCell ref="A723:D723"/>
    <mergeCell ref="E723:F723"/>
    <mergeCell ref="G723:H723"/>
    <mergeCell ref="I723:J723"/>
    <mergeCell ref="A720:D720"/>
    <mergeCell ref="I720:J720"/>
    <mergeCell ref="A721:D721"/>
    <mergeCell ref="A740:D740"/>
    <mergeCell ref="E722:F722"/>
    <mergeCell ref="G722:H722"/>
    <mergeCell ref="A719:D719"/>
    <mergeCell ref="E719:F719"/>
    <mergeCell ref="E741:G741"/>
    <mergeCell ref="H741:J741"/>
    <mergeCell ref="A738:D738"/>
    <mergeCell ref="E738:G738"/>
    <mergeCell ref="H738:J738"/>
    <mergeCell ref="A739:D739"/>
    <mergeCell ref="A734:B734"/>
    <mergeCell ref="A735:D735"/>
    <mergeCell ref="E735:G735"/>
    <mergeCell ref="H735:J735"/>
    <mergeCell ref="H739:J739"/>
    <mergeCell ref="A736:D736"/>
    <mergeCell ref="G808:H808"/>
    <mergeCell ref="I795:J795"/>
    <mergeCell ref="I808:J809"/>
    <mergeCell ref="E812:F812"/>
    <mergeCell ref="E813:F813"/>
    <mergeCell ref="A810:B810"/>
    <mergeCell ref="E808:F809"/>
    <mergeCell ref="C808:D809"/>
    <mergeCell ref="C810:D810"/>
    <mergeCell ref="A808:B809"/>
    <mergeCell ref="A771:D771"/>
    <mergeCell ref="E771:G771"/>
    <mergeCell ref="H771:J771"/>
    <mergeCell ref="A749:D749"/>
    <mergeCell ref="E747:G748"/>
    <mergeCell ref="H747:J748"/>
    <mergeCell ref="H749:J749"/>
    <mergeCell ref="E749:G749"/>
    <mergeCell ref="E750:G750"/>
    <mergeCell ref="H750:J750"/>
    <mergeCell ref="A770:D770"/>
    <mergeCell ref="A746:D748"/>
    <mergeCell ref="E746:J746"/>
    <mergeCell ref="A750:D750"/>
    <mergeCell ref="A789:C789"/>
    <mergeCell ref="D789:E789"/>
    <mergeCell ref="I789:J789"/>
    <mergeCell ref="H786:H787"/>
    <mergeCell ref="G786:G787"/>
    <mergeCell ref="D786:E787"/>
    <mergeCell ref="A785:C787"/>
    <mergeCell ref="D785:J785"/>
    <mergeCell ref="A235:J235"/>
    <mergeCell ref="B704:J704"/>
    <mergeCell ref="A726:J726"/>
    <mergeCell ref="B768:J768"/>
    <mergeCell ref="A283:J291"/>
    <mergeCell ref="A794:C794"/>
    <mergeCell ref="D794:E794"/>
    <mergeCell ref="I794:J794"/>
    <mergeCell ref="A581:J586"/>
    <mergeCell ref="I526:J526"/>
    <mergeCell ref="A236:J241"/>
    <mergeCell ref="A793:C793"/>
    <mergeCell ref="D793:E793"/>
    <mergeCell ref="A741:D741"/>
    <mergeCell ref="A526:C526"/>
    <mergeCell ref="A795:C795"/>
    <mergeCell ref="D795:E795"/>
    <mergeCell ref="E736:G736"/>
    <mergeCell ref="H736:J736"/>
    <mergeCell ref="E739:G739"/>
    <mergeCell ref="H737:J737"/>
    <mergeCell ref="H770:J770"/>
    <mergeCell ref="E770:G770"/>
    <mergeCell ref="A777:J777"/>
    <mergeCell ref="A737:D737"/>
    <mergeCell ref="E737:G737"/>
    <mergeCell ref="I793:J793"/>
    <mergeCell ref="A792:C792"/>
    <mergeCell ref="D792:E792"/>
    <mergeCell ref="E740:G740"/>
    <mergeCell ref="H740:J740"/>
    <mergeCell ref="A706:B706"/>
    <mergeCell ref="H824:J824"/>
    <mergeCell ref="A927:J927"/>
    <mergeCell ref="B917:J917"/>
    <mergeCell ref="A944:F944"/>
    <mergeCell ref="G944:H944"/>
    <mergeCell ref="A1124:D1124"/>
    <mergeCell ref="E1124:G1124"/>
    <mergeCell ref="H1124:J1124"/>
    <mergeCell ref="A1125:D1125"/>
    <mergeCell ref="E1125:G1125"/>
    <mergeCell ref="H1125:J1125"/>
    <mergeCell ref="A1126:D1126"/>
    <mergeCell ref="E1126:G1126"/>
    <mergeCell ref="H1126:J1126"/>
    <mergeCell ref="A925:D925"/>
    <mergeCell ref="A928:J931"/>
    <mergeCell ref="A938:F939"/>
    <mergeCell ref="A959:J959"/>
    <mergeCell ref="A969:J969"/>
    <mergeCell ref="A970:J980"/>
    <mergeCell ref="A1008:J1008"/>
    <mergeCell ref="B1014:J1014"/>
    <mergeCell ref="I961:J961"/>
    <mergeCell ref="G961:H961"/>
    <mergeCell ref="G960:J960"/>
    <mergeCell ref="A960:F961"/>
    <mergeCell ref="A962:F962"/>
    <mergeCell ref="I1026:J1026"/>
    <mergeCell ref="A1030:B1030"/>
    <mergeCell ref="D838:E838"/>
    <mergeCell ref="A825:G825"/>
    <mergeCell ref="I858:J858"/>
    <mergeCell ref="E1128:G1128"/>
    <mergeCell ref="H1128:J1128"/>
    <mergeCell ref="A1129:D1129"/>
    <mergeCell ref="E1129:G1129"/>
    <mergeCell ref="H1129:J1129"/>
    <mergeCell ref="A1132:J1134"/>
    <mergeCell ref="G1138:H1138"/>
    <mergeCell ref="D1138:E1138"/>
    <mergeCell ref="A1138:C1138"/>
    <mergeCell ref="A1139:C1139"/>
    <mergeCell ref="A1202:D1202"/>
    <mergeCell ref="E1202:G1202"/>
    <mergeCell ref="H1202:J1202"/>
    <mergeCell ref="A1140:C1140"/>
    <mergeCell ref="D1139:E1139"/>
    <mergeCell ref="C1150:C1151"/>
    <mergeCell ref="I1152:J1152"/>
    <mergeCell ref="D1140:E1140"/>
    <mergeCell ref="G1139:H1139"/>
    <mergeCell ref="G1140:H1140"/>
    <mergeCell ref="A1152:B1152"/>
    <mergeCell ref="F1152:G1152"/>
    <mergeCell ref="A1150:B1151"/>
    <mergeCell ref="A1143:J1145"/>
    <mergeCell ref="I1173:J1173"/>
    <mergeCell ref="I1150:J1151"/>
    <mergeCell ref="H1150:H1151"/>
    <mergeCell ref="F1150:G1151"/>
    <mergeCell ref="E1150:E1151"/>
    <mergeCell ref="D1150:D1151"/>
    <mergeCell ref="A1163:J1163"/>
    <mergeCell ref="A1164:B1164"/>
    <mergeCell ref="F1164:G1164"/>
    <mergeCell ref="I1164:J1164"/>
    <mergeCell ref="A1153:J1153"/>
    <mergeCell ref="A1154:B1154"/>
    <mergeCell ref="F1154:G1154"/>
    <mergeCell ref="I1154:J1154"/>
    <mergeCell ref="A1155:B1155"/>
    <mergeCell ref="F1155:G1155"/>
    <mergeCell ref="A1169:B1169"/>
    <mergeCell ref="A1206:D1206"/>
    <mergeCell ref="E1206:G1206"/>
    <mergeCell ref="I1155:J1155"/>
    <mergeCell ref="A1156:B1156"/>
    <mergeCell ref="F1156:G1156"/>
    <mergeCell ref="I1156:J1156"/>
    <mergeCell ref="F1161:G1161"/>
    <mergeCell ref="A1173:B1173"/>
    <mergeCell ref="F1173:G1173"/>
    <mergeCell ref="F1157:G1157"/>
    <mergeCell ref="I1157:J1157"/>
    <mergeCell ref="A1158:J1158"/>
    <mergeCell ref="I1159:J1159"/>
    <mergeCell ref="A1159:B1159"/>
    <mergeCell ref="F1159:G1159"/>
    <mergeCell ref="A1162:B1162"/>
    <mergeCell ref="F1162:G1162"/>
    <mergeCell ref="I1162:J1162"/>
    <mergeCell ref="E1196:G1196"/>
    <mergeCell ref="H1196:J1196"/>
    <mergeCell ref="A1197:D1197"/>
    <mergeCell ref="E1197:G1197"/>
    <mergeCell ref="H1197:J1197"/>
    <mergeCell ref="A1148:B1148"/>
    <mergeCell ref="A1160:B1160"/>
    <mergeCell ref="F1160:G1160"/>
    <mergeCell ref="I1160:J1160"/>
    <mergeCell ref="A1161:B1161"/>
    <mergeCell ref="I1161:J1161"/>
    <mergeCell ref="A1157:B1157"/>
    <mergeCell ref="A1176:B1176"/>
    <mergeCell ref="F1176:G1176"/>
    <mergeCell ref="I1176:J1176"/>
    <mergeCell ref="H1206:J1206"/>
    <mergeCell ref="A1209:J1209"/>
    <mergeCell ref="B1217:J1217"/>
    <mergeCell ref="A1177:B1177"/>
    <mergeCell ref="F1177:G1177"/>
    <mergeCell ref="I1177:J1177"/>
    <mergeCell ref="A1178:B1178"/>
    <mergeCell ref="F1178:G1178"/>
    <mergeCell ref="I1178:J1178"/>
    <mergeCell ref="A1170:J1170"/>
    <mergeCell ref="A1171:B1171"/>
    <mergeCell ref="F1171:G1171"/>
    <mergeCell ref="I1171:J1171"/>
    <mergeCell ref="A1172:B1172"/>
    <mergeCell ref="F1172:G1172"/>
    <mergeCell ref="I1172:J1172"/>
    <mergeCell ref="A1174:B1174"/>
    <mergeCell ref="F1174:G1174"/>
    <mergeCell ref="I1174:J1174"/>
    <mergeCell ref="E1195:G1195"/>
    <mergeCell ref="H1195:J1195"/>
    <mergeCell ref="A1196:D1196"/>
    <mergeCell ref="A1225:C1225"/>
    <mergeCell ref="D1225:E1225"/>
    <mergeCell ref="F1225:G1225"/>
    <mergeCell ref="A1175:J1175"/>
    <mergeCell ref="D1231:E1231"/>
    <mergeCell ref="F1231:G1231"/>
    <mergeCell ref="H1231:J1231"/>
    <mergeCell ref="A1242:B1242"/>
    <mergeCell ref="C1242:D1242"/>
    <mergeCell ref="E1242:F1242"/>
    <mergeCell ref="G1242:H1242"/>
    <mergeCell ref="I1242:J1242"/>
    <mergeCell ref="E1240:F1240"/>
    <mergeCell ref="E1241:F1241"/>
    <mergeCell ref="A1179:B1179"/>
    <mergeCell ref="F1179:G1179"/>
    <mergeCell ref="I1179:J1179"/>
    <mergeCell ref="H1225:J1225"/>
    <mergeCell ref="A1230:C1230"/>
    <mergeCell ref="E1191:G1191"/>
    <mergeCell ref="A1191:D1191"/>
    <mergeCell ref="A1192:D1192"/>
    <mergeCell ref="E1192:G1192"/>
    <mergeCell ref="H1192:J1192"/>
    <mergeCell ref="A1193:D1193"/>
    <mergeCell ref="E1193:G1193"/>
    <mergeCell ref="H1193:J1193"/>
    <mergeCell ref="A1195:D1195"/>
    <mergeCell ref="A1199:D1199"/>
    <mergeCell ref="E1199:G1199"/>
    <mergeCell ref="H1199:J1199"/>
    <mergeCell ref="A1198:D1198"/>
    <mergeCell ref="E1198:G1198"/>
    <mergeCell ref="H1198:J1198"/>
    <mergeCell ref="E1264:G1264"/>
    <mergeCell ref="H1264:J1264"/>
    <mergeCell ref="H1263:J1263"/>
    <mergeCell ref="E1263:G1263"/>
    <mergeCell ref="E1262:J1262"/>
    <mergeCell ref="A1262:D1263"/>
    <mergeCell ref="I1239:J1239"/>
    <mergeCell ref="E1244:F1244"/>
    <mergeCell ref="A1240:B1240"/>
    <mergeCell ref="C1240:D1240"/>
    <mergeCell ref="I1243:J1243"/>
    <mergeCell ref="G1240:H1240"/>
    <mergeCell ref="I1240:J1240"/>
    <mergeCell ref="A1243:B1243"/>
    <mergeCell ref="C1243:D1243"/>
    <mergeCell ref="E1243:F1243"/>
    <mergeCell ref="C1244:D1244"/>
    <mergeCell ref="G1244:H1244"/>
    <mergeCell ref="A1238:B1238"/>
    <mergeCell ref="C1238:D1238"/>
    <mergeCell ref="E1238:F1238"/>
    <mergeCell ref="G1238:H1238"/>
    <mergeCell ref="G1243:H1243"/>
    <mergeCell ref="C1239:D1239"/>
    <mergeCell ref="E1239:F1239"/>
    <mergeCell ref="G1239:H1239"/>
    <mergeCell ref="I1238:J1238"/>
    <mergeCell ref="A1239:B1239"/>
    <mergeCell ref="A1232:C1232"/>
    <mergeCell ref="D1232:E1232"/>
    <mergeCell ref="F1232:G1232"/>
    <mergeCell ref="H1232:J1232"/>
    <mergeCell ref="I1237:J1237"/>
    <mergeCell ref="G1237:H1237"/>
    <mergeCell ref="E1237:F1237"/>
    <mergeCell ref="C1237:D1237"/>
    <mergeCell ref="A1228:C1228"/>
    <mergeCell ref="D1228:E1228"/>
    <mergeCell ref="F1228:G1228"/>
    <mergeCell ref="H1228:J1228"/>
    <mergeCell ref="A1229:C1229"/>
    <mergeCell ref="D1229:E1229"/>
    <mergeCell ref="F1229:G1229"/>
    <mergeCell ref="H1229:J1229"/>
    <mergeCell ref="A1231:C1231"/>
    <mergeCell ref="A1224:C1224"/>
    <mergeCell ref="D1224:E1224"/>
    <mergeCell ref="F1224:G1224"/>
    <mergeCell ref="H1224:J1224"/>
    <mergeCell ref="A1227:C1227"/>
    <mergeCell ref="D1227:E1227"/>
    <mergeCell ref="F1227:G1227"/>
    <mergeCell ref="H1227:J1227"/>
    <mergeCell ref="D1221:E1221"/>
    <mergeCell ref="D1222:E1222"/>
    <mergeCell ref="C1236:F1236"/>
    <mergeCell ref="G1236:J1236"/>
    <mergeCell ref="A1220:C1221"/>
    <mergeCell ref="A1222:C1222"/>
    <mergeCell ref="A1223:C1223"/>
    <mergeCell ref="D1223:E1223"/>
    <mergeCell ref="F1223:G1223"/>
    <mergeCell ref="H1223:J1223"/>
    <mergeCell ref="D1220:G1220"/>
    <mergeCell ref="F1221:G1221"/>
    <mergeCell ref="A1234:B1234"/>
    <mergeCell ref="G1235:J1235"/>
    <mergeCell ref="C1235:F1235"/>
    <mergeCell ref="A1235:B1237"/>
    <mergeCell ref="H1220:J1221"/>
    <mergeCell ref="H1222:J1222"/>
    <mergeCell ref="F1222:G1222"/>
    <mergeCell ref="D1230:E1230"/>
    <mergeCell ref="A1226:C1226"/>
    <mergeCell ref="D1226:E1226"/>
    <mergeCell ref="F1226:G1226"/>
    <mergeCell ref="H1226:J1226"/>
    <mergeCell ref="A1200:D1200"/>
    <mergeCell ref="E1200:G1200"/>
    <mergeCell ref="H1200:J1200"/>
    <mergeCell ref="A1203:D1203"/>
    <mergeCell ref="E1203:G1203"/>
    <mergeCell ref="H1203:J1203"/>
    <mergeCell ref="A1201:D1201"/>
    <mergeCell ref="E1201:G1201"/>
    <mergeCell ref="H1201:J1201"/>
    <mergeCell ref="A1204:D1204"/>
    <mergeCell ref="E1204:G1204"/>
    <mergeCell ref="H1204:J1204"/>
    <mergeCell ref="A1205:D1205"/>
    <mergeCell ref="E1205:G1205"/>
    <mergeCell ref="H1205:J1205"/>
    <mergeCell ref="A1207:D1207"/>
    <mergeCell ref="E1207:G1207"/>
    <mergeCell ref="H1207:J1207"/>
    <mergeCell ref="A1210:J1215"/>
    <mergeCell ref="A1219:B1219"/>
    <mergeCell ref="A1250:J1250"/>
    <mergeCell ref="F1230:G1230"/>
    <mergeCell ref="H1230:J1230"/>
    <mergeCell ref="A1241:B1241"/>
    <mergeCell ref="C1241:D1241"/>
    <mergeCell ref="E1245:F1245"/>
    <mergeCell ref="G1245:H1245"/>
    <mergeCell ref="I1245:J1245"/>
    <mergeCell ref="A1400:D1400"/>
    <mergeCell ref="E1400:G1400"/>
    <mergeCell ref="H1400:J1400"/>
    <mergeCell ref="A1248:B1248"/>
    <mergeCell ref="C1248:D1248"/>
    <mergeCell ref="E1248:F1248"/>
    <mergeCell ref="G1248:H1248"/>
    <mergeCell ref="I1248:J1248"/>
    <mergeCell ref="A1251:J1257"/>
    <mergeCell ref="A1264:D1264"/>
    <mergeCell ref="A1398:D1398"/>
    <mergeCell ref="E1398:G1398"/>
    <mergeCell ref="H1398:J1398"/>
    <mergeCell ref="A1266:D1266"/>
    <mergeCell ref="A1392:D1392"/>
    <mergeCell ref="E1392:G1392"/>
    <mergeCell ref="H1392:J1392"/>
    <mergeCell ref="E1397:G1397"/>
    <mergeCell ref="A1397:D1397"/>
    <mergeCell ref="A1393:D1393"/>
    <mergeCell ref="E1393:G1393"/>
    <mergeCell ref="H1393:J1393"/>
    <mergeCell ref="A1389:D1389"/>
    <mergeCell ref="E1389:G1389"/>
    <mergeCell ref="H1389:J1389"/>
    <mergeCell ref="A1379:J1382"/>
    <mergeCell ref="H1386:J1386"/>
    <mergeCell ref="E1386:G1386"/>
    <mergeCell ref="A1386:D1386"/>
    <mergeCell ref="A1387:D1387"/>
    <mergeCell ref="E1387:G1387"/>
    <mergeCell ref="H1387:J1387"/>
    <mergeCell ref="A1375:D1375"/>
    <mergeCell ref="E1375:G1375"/>
    <mergeCell ref="H1375:J1375"/>
    <mergeCell ref="A1376:D1376"/>
    <mergeCell ref="E1376:G1376"/>
    <mergeCell ref="H1376:J1376"/>
    <mergeCell ref="H1363:J1363"/>
    <mergeCell ref="A1373:D1373"/>
    <mergeCell ref="E1373:G1373"/>
    <mergeCell ref="H1373:J1373"/>
    <mergeCell ref="A1368:D1368"/>
    <mergeCell ref="E1368:G1368"/>
    <mergeCell ref="H1368:J1368"/>
    <mergeCell ref="A1369:D1369"/>
    <mergeCell ref="E1369:G1369"/>
    <mergeCell ref="H1369:J1369"/>
    <mergeCell ref="E1366:G1366"/>
    <mergeCell ref="H1366:J1366"/>
    <mergeCell ref="A1367:D1367"/>
    <mergeCell ref="E1367:G1367"/>
    <mergeCell ref="H1367:J1367"/>
    <mergeCell ref="A1363:D1363"/>
    <mergeCell ref="A1314:B1314"/>
    <mergeCell ref="A1315:B1315"/>
    <mergeCell ref="A1316:B1316"/>
    <mergeCell ref="A1285:D1285"/>
    <mergeCell ref="A1286:D1286"/>
    <mergeCell ref="A1287:D1287"/>
    <mergeCell ref="A1288:D1288"/>
    <mergeCell ref="A1291:J1303"/>
    <mergeCell ref="B1308:J1308"/>
    <mergeCell ref="A1311:J1311"/>
    <mergeCell ref="A1357:D1357"/>
    <mergeCell ref="A1344:J1344"/>
    <mergeCell ref="A1358:D1358"/>
    <mergeCell ref="E1358:G1358"/>
    <mergeCell ref="H1358:J1358"/>
    <mergeCell ref="B1354:J1355"/>
    <mergeCell ref="A1337:D1337"/>
    <mergeCell ref="A1338:D1338"/>
    <mergeCell ref="A1339:D1339"/>
    <mergeCell ref="A1340:D1340"/>
    <mergeCell ref="A1341:D1341"/>
    <mergeCell ref="A1342:D1342"/>
    <mergeCell ref="A1333:D1333"/>
    <mergeCell ref="A1334:D1334"/>
    <mergeCell ref="A1335:D1335"/>
    <mergeCell ref="H1332:I1332"/>
    <mergeCell ref="H1333:I1333"/>
    <mergeCell ref="A1336:D1336"/>
    <mergeCell ref="H1340:I1340"/>
    <mergeCell ref="H1341:I1341"/>
    <mergeCell ref="H1342:I1342"/>
    <mergeCell ref="H1266:J1266"/>
    <mergeCell ref="E1267:G1267"/>
    <mergeCell ref="H1267:J1267"/>
    <mergeCell ref="J1283:J1284"/>
    <mergeCell ref="I1283:I1284"/>
    <mergeCell ref="A1268:D1268"/>
    <mergeCell ref="E1268:G1268"/>
    <mergeCell ref="H1268:J1268"/>
    <mergeCell ref="A1269:D1269"/>
    <mergeCell ref="E1269:G1269"/>
    <mergeCell ref="H1269:J1269"/>
    <mergeCell ref="H1281:J1281"/>
    <mergeCell ref="H1282:J1282"/>
    <mergeCell ref="A1281:D1284"/>
    <mergeCell ref="A1401:D1401"/>
    <mergeCell ref="E1401:G1401"/>
    <mergeCell ref="H1401:J1401"/>
    <mergeCell ref="E1283:E1284"/>
    <mergeCell ref="H1283:H1284"/>
    <mergeCell ref="G1283:G1284"/>
    <mergeCell ref="F1283:F1284"/>
    <mergeCell ref="A1322:J1327"/>
    <mergeCell ref="F1331:G1331"/>
    <mergeCell ref="H1331:J1331"/>
    <mergeCell ref="A1331:D1332"/>
    <mergeCell ref="B1329:J1329"/>
    <mergeCell ref="I1312:J1312"/>
    <mergeCell ref="G1312:H1312"/>
    <mergeCell ref="E1312:F1312"/>
    <mergeCell ref="C1312:D1312"/>
    <mergeCell ref="A1312:B1313"/>
    <mergeCell ref="A1317:B1317"/>
    <mergeCell ref="A1402:D1402"/>
    <mergeCell ref="E1402:G1402"/>
    <mergeCell ref="H1402:J1402"/>
    <mergeCell ref="A1403:D1403"/>
    <mergeCell ref="E1403:G1403"/>
    <mergeCell ref="H1403:J1403"/>
    <mergeCell ref="A1404:D1404"/>
    <mergeCell ref="E1404:G1404"/>
    <mergeCell ref="H1404:J1404"/>
    <mergeCell ref="A1405:D1405"/>
    <mergeCell ref="E1405:G1405"/>
    <mergeCell ref="H1405:J1405"/>
    <mergeCell ref="A1406:D1406"/>
    <mergeCell ref="E1406:G1406"/>
    <mergeCell ref="H1406:J1406"/>
    <mergeCell ref="A1407:D1407"/>
    <mergeCell ref="E1407:G1407"/>
    <mergeCell ref="H1407:J1407"/>
    <mergeCell ref="A1408:D1408"/>
    <mergeCell ref="E1408:G1408"/>
    <mergeCell ref="H1408:J1408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3:D1413"/>
    <mergeCell ref="E1413:G1413"/>
    <mergeCell ref="H1413:J1413"/>
    <mergeCell ref="A1414:D1414"/>
    <mergeCell ref="E1414:G1414"/>
    <mergeCell ref="H1414:J1414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20:D1420"/>
    <mergeCell ref="E1420:G1420"/>
    <mergeCell ref="H1420:J1420"/>
    <mergeCell ref="E1419:G1419"/>
    <mergeCell ref="H1419:J1419"/>
    <mergeCell ref="A1418:D1418"/>
    <mergeCell ref="E1418:G1418"/>
    <mergeCell ref="E1423:G1423"/>
    <mergeCell ref="H1423:J1423"/>
    <mergeCell ref="A1421:D1421"/>
    <mergeCell ref="E1421:G1421"/>
    <mergeCell ref="H1421:J1421"/>
    <mergeCell ref="A1422:D1422"/>
    <mergeCell ref="H1418:J1418"/>
    <mergeCell ref="E1429:G1429"/>
    <mergeCell ref="H1429:J1429"/>
    <mergeCell ref="A1428:D1428"/>
    <mergeCell ref="E1428:G1428"/>
    <mergeCell ref="H1428:J1428"/>
    <mergeCell ref="H1427:J1427"/>
    <mergeCell ref="B1434:J1434"/>
    <mergeCell ref="I1438:J1438"/>
    <mergeCell ref="G1438:H1438"/>
    <mergeCell ref="A1438:F1438"/>
    <mergeCell ref="A1480:J1480"/>
    <mergeCell ref="B1492:J1492"/>
    <mergeCell ref="G1439:H1439"/>
    <mergeCell ref="I1439:J1439"/>
    <mergeCell ref="A1440:F1440"/>
    <mergeCell ref="G1440:H1440"/>
    <mergeCell ref="I1440:J1440"/>
    <mergeCell ref="A1441:F1441"/>
    <mergeCell ref="G1441:H1441"/>
    <mergeCell ref="I1441:J1441"/>
    <mergeCell ref="A1439:F1439"/>
    <mergeCell ref="A1442:F1442"/>
    <mergeCell ref="G1442:H1442"/>
    <mergeCell ref="I1442:J1442"/>
    <mergeCell ref="E1469:G1469"/>
    <mergeCell ref="A1469:D1469"/>
    <mergeCell ref="A1463:D1463"/>
    <mergeCell ref="A1453:D1453"/>
    <mergeCell ref="A1454:D1454"/>
    <mergeCell ref="A1455:D1455"/>
    <mergeCell ref="A1456:D1456"/>
    <mergeCell ref="A1457:D1457"/>
    <mergeCell ref="A1443:F1443"/>
    <mergeCell ref="G1443:H1443"/>
    <mergeCell ref="I1443:J1443"/>
    <mergeCell ref="A1444:F1444"/>
    <mergeCell ref="G1444:H1444"/>
    <mergeCell ref="I1444:J1444"/>
    <mergeCell ref="I1497:J1497"/>
    <mergeCell ref="G1495:J1495"/>
    <mergeCell ref="A1495:F1496"/>
    <mergeCell ref="E1475:G1475"/>
    <mergeCell ref="H1475:J1475"/>
    <mergeCell ref="A1476:D1476"/>
    <mergeCell ref="A1514:J1514"/>
    <mergeCell ref="A1475:D1475"/>
    <mergeCell ref="H1449:J1449"/>
    <mergeCell ref="E1449:G1449"/>
    <mergeCell ref="A1449:D1450"/>
    <mergeCell ref="A1477:D1477"/>
    <mergeCell ref="E1477:G1477"/>
    <mergeCell ref="H1478:J1478"/>
    <mergeCell ref="A1481:J1488"/>
    <mergeCell ref="B1490:J1490"/>
    <mergeCell ref="E1476:G1476"/>
    <mergeCell ref="H1476:J1476"/>
    <mergeCell ref="H1477:J1477"/>
    <mergeCell ref="A1478:D1478"/>
    <mergeCell ref="E1478:G1478"/>
    <mergeCell ref="A1451:D1451"/>
    <mergeCell ref="A1452:D1452"/>
    <mergeCell ref="B1467:J1467"/>
    <mergeCell ref="H1469:J1469"/>
    <mergeCell ref="A1458:D1458"/>
    <mergeCell ref="A1459:D1459"/>
    <mergeCell ref="A1460:D1460"/>
    <mergeCell ref="A1461:D1461"/>
    <mergeCell ref="A1462:D1462"/>
    <mergeCell ref="E1473:G1473"/>
    <mergeCell ref="H1473:J1473"/>
    <mergeCell ref="A1470:D1470"/>
    <mergeCell ref="E1470:G1470"/>
    <mergeCell ref="H1470:J1470"/>
    <mergeCell ref="A1471:D1471"/>
    <mergeCell ref="A1472:D1472"/>
    <mergeCell ref="E1472:G1472"/>
    <mergeCell ref="H1472:J1472"/>
    <mergeCell ref="A1498:F1498"/>
    <mergeCell ref="G1498:H1498"/>
    <mergeCell ref="I1498:J1498"/>
    <mergeCell ref="E1471:G1471"/>
    <mergeCell ref="H1471:J1471"/>
    <mergeCell ref="A1474:D1474"/>
    <mergeCell ref="A1494:B1494"/>
    <mergeCell ref="A1473:D1473"/>
    <mergeCell ref="E1474:G1474"/>
    <mergeCell ref="H1474:J1474"/>
    <mergeCell ref="A1499:F1499"/>
    <mergeCell ref="G1499:H1499"/>
    <mergeCell ref="I1499:J1499"/>
    <mergeCell ref="I1496:J1496"/>
    <mergeCell ref="G1496:H1496"/>
    <mergeCell ref="A1500:F1500"/>
    <mergeCell ref="G1500:H1500"/>
    <mergeCell ref="I1500:J1500"/>
    <mergeCell ref="A1497:F1497"/>
    <mergeCell ref="G1497:H1497"/>
    <mergeCell ref="A1501:F1501"/>
    <mergeCell ref="G1501:H1501"/>
    <mergeCell ref="I1501:J1501"/>
    <mergeCell ref="A1502:F1502"/>
    <mergeCell ref="G1502:H1502"/>
    <mergeCell ref="I1502:J1502"/>
    <mergeCell ref="A1504:B1504"/>
    <mergeCell ref="A1505:F1506"/>
    <mergeCell ref="G1505:J1505"/>
    <mergeCell ref="G1506:H1506"/>
    <mergeCell ref="I1506:J1506"/>
    <mergeCell ref="A1537:J1553"/>
    <mergeCell ref="A1507:F1507"/>
    <mergeCell ref="G1507:H1507"/>
    <mergeCell ref="I1507:J1507"/>
    <mergeCell ref="A1508:F1508"/>
    <mergeCell ref="G1508:H1508"/>
    <mergeCell ref="I1508:J1508"/>
    <mergeCell ref="A1509:F1509"/>
    <mergeCell ref="G1509:H1509"/>
    <mergeCell ref="I1509:J1509"/>
    <mergeCell ref="A1510:F1510"/>
    <mergeCell ref="G1510:H1510"/>
    <mergeCell ref="I1510:J1510"/>
    <mergeCell ref="A1511:F1511"/>
    <mergeCell ref="G1511:H1511"/>
    <mergeCell ref="I1511:J1511"/>
    <mergeCell ref="A1512:F1512"/>
    <mergeCell ref="G1512:H1512"/>
    <mergeCell ref="I1512:J1512"/>
    <mergeCell ref="A1515:J1522"/>
    <mergeCell ref="H1526:J1526"/>
    <mergeCell ref="E1526:G1526"/>
    <mergeCell ref="A1526:D1526"/>
    <mergeCell ref="A1527:D1527"/>
    <mergeCell ref="E1527:G1527"/>
    <mergeCell ref="H1527:J1527"/>
    <mergeCell ref="B1524:J1524"/>
    <mergeCell ref="A1528:D1528"/>
    <mergeCell ref="A1576:D1577"/>
    <mergeCell ref="A1578:D1579"/>
    <mergeCell ref="A1580:D1581"/>
    <mergeCell ref="A1584:J1591"/>
    <mergeCell ref="B1593:J1593"/>
    <mergeCell ref="I1597:J1597"/>
    <mergeCell ref="G1597:H1597"/>
    <mergeCell ref="A1582:D1582"/>
    <mergeCell ref="E1528:G1528"/>
    <mergeCell ref="H1528:J1528"/>
    <mergeCell ref="A1529:D1529"/>
    <mergeCell ref="E1529:G1529"/>
    <mergeCell ref="H1529:J1529"/>
    <mergeCell ref="H1532:J1532"/>
    <mergeCell ref="A1530:D1530"/>
    <mergeCell ref="E1530:G1530"/>
    <mergeCell ref="H1530:J1530"/>
    <mergeCell ref="A1533:D1533"/>
    <mergeCell ref="E1533:G1533"/>
    <mergeCell ref="H1533:J1533"/>
    <mergeCell ref="A1583:J1583"/>
    <mergeCell ref="A1534:D1534"/>
    <mergeCell ref="E1534:G1534"/>
    <mergeCell ref="H1534:J1534"/>
    <mergeCell ref="A1531:D1531"/>
    <mergeCell ref="E1531:G1531"/>
    <mergeCell ref="H1531:J1531"/>
    <mergeCell ref="A1532:D1532"/>
    <mergeCell ref="E1532:G1532"/>
    <mergeCell ref="A1536:J1536"/>
    <mergeCell ref="A1624:D1624"/>
    <mergeCell ref="E1624:F1624"/>
    <mergeCell ref="G1624:H1624"/>
    <mergeCell ref="I1624:J1624"/>
    <mergeCell ref="A1618:D1618"/>
    <mergeCell ref="E1618:F1618"/>
    <mergeCell ref="G1618:H1618"/>
    <mergeCell ref="I1618:J1618"/>
    <mergeCell ref="A1619:D1619"/>
    <mergeCell ref="G1599:H1599"/>
    <mergeCell ref="I1599:J1599"/>
    <mergeCell ref="B1560:J1560"/>
    <mergeCell ref="E1562:G1562"/>
    <mergeCell ref="H1562:J1562"/>
    <mergeCell ref="A1601:D1601"/>
    <mergeCell ref="E1601:F1601"/>
    <mergeCell ref="G1601:H1601"/>
    <mergeCell ref="I1601:J1601"/>
    <mergeCell ref="A1598:D1598"/>
    <mergeCell ref="H1564:J1564"/>
    <mergeCell ref="E1565:G1565"/>
    <mergeCell ref="H1565:J1565"/>
    <mergeCell ref="A1562:D1565"/>
    <mergeCell ref="G1596:J1596"/>
    <mergeCell ref="E1596:F1597"/>
    <mergeCell ref="A1596:D1597"/>
    <mergeCell ref="E1564:G1564"/>
    <mergeCell ref="A1566:D1567"/>
    <mergeCell ref="A1568:D1569"/>
    <mergeCell ref="A1570:D1571"/>
    <mergeCell ref="A1572:D1573"/>
    <mergeCell ref="A1574:D1575"/>
    <mergeCell ref="A1602:D1602"/>
    <mergeCell ref="E1602:F1602"/>
    <mergeCell ref="G1602:H1602"/>
    <mergeCell ref="I1602:J1602"/>
    <mergeCell ref="A1595:B1595"/>
    <mergeCell ref="A1605:J1613"/>
    <mergeCell ref="A1600:D1600"/>
    <mergeCell ref="E1600:F1600"/>
    <mergeCell ref="G1600:H1600"/>
    <mergeCell ref="I1600:J1600"/>
    <mergeCell ref="G1598:H1598"/>
    <mergeCell ref="I1598:J1598"/>
    <mergeCell ref="A1599:D1599"/>
    <mergeCell ref="E1599:F1599"/>
    <mergeCell ref="G1619:H1619"/>
    <mergeCell ref="I1619:J1619"/>
    <mergeCell ref="A1615:B1615"/>
    <mergeCell ref="A1616:D1617"/>
    <mergeCell ref="E1616:F1617"/>
    <mergeCell ref="G1616:J1616"/>
    <mergeCell ref="G1617:H1617"/>
    <mergeCell ref="I1617:J1617"/>
    <mergeCell ref="E1598:F1598"/>
    <mergeCell ref="A1901:B1901"/>
    <mergeCell ref="C1901:F1901"/>
    <mergeCell ref="G1901:H1901"/>
    <mergeCell ref="I1901:J1901"/>
    <mergeCell ref="A1696:C1696"/>
    <mergeCell ref="D1696:E1696"/>
    <mergeCell ref="I1696:J1696"/>
    <mergeCell ref="A1701:C1701"/>
    <mergeCell ref="D1701:E1701"/>
    <mergeCell ref="A1735:J1735"/>
    <mergeCell ref="A1867:B1867"/>
    <mergeCell ref="C1867:F1867"/>
    <mergeCell ref="E1619:F1619"/>
    <mergeCell ref="A1620:D1620"/>
    <mergeCell ref="E1620:F1620"/>
    <mergeCell ref="G1620:H1620"/>
    <mergeCell ref="I1620:J1620"/>
    <mergeCell ref="A1621:D1621"/>
    <mergeCell ref="E1621:F1621"/>
    <mergeCell ref="G1621:H1621"/>
    <mergeCell ref="I1621:J1621"/>
    <mergeCell ref="A1622:D1622"/>
    <mergeCell ref="E1622:F1622"/>
    <mergeCell ref="G1622:H1622"/>
    <mergeCell ref="I1622:J1622"/>
    <mergeCell ref="A1627:J1639"/>
    <mergeCell ref="B1656:J1656"/>
    <mergeCell ref="A1623:D1623"/>
    <mergeCell ref="E1623:F1623"/>
    <mergeCell ref="G1623:H1623"/>
    <mergeCell ref="I1623:J1623"/>
    <mergeCell ref="A1671:J1671"/>
    <mergeCell ref="I1659:J1659"/>
    <mergeCell ref="G1659:H1659"/>
    <mergeCell ref="A1658:D1659"/>
    <mergeCell ref="E1658:F1659"/>
    <mergeCell ref="G1658:J1658"/>
    <mergeCell ref="E1663:F1663"/>
    <mergeCell ref="G1663:H1663"/>
    <mergeCell ref="I1663:J1663"/>
    <mergeCell ref="I1717:J1717"/>
    <mergeCell ref="A1662:D1662"/>
    <mergeCell ref="A1660:D1660"/>
    <mergeCell ref="E1660:F1660"/>
    <mergeCell ref="G1660:H1660"/>
    <mergeCell ref="I1660:J1660"/>
    <mergeCell ref="A1661:D1661"/>
    <mergeCell ref="E1661:F1661"/>
    <mergeCell ref="G1661:H1661"/>
    <mergeCell ref="I1661:J1661"/>
    <mergeCell ref="E1662:F1662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916:B1916"/>
    <mergeCell ref="C1916:F1916"/>
    <mergeCell ref="G1916:H1916"/>
    <mergeCell ref="I1916:J1916"/>
    <mergeCell ref="A1663:D1663"/>
    <mergeCell ref="C1915:F1915"/>
    <mergeCell ref="G1915:H1915"/>
    <mergeCell ref="I1915:J1915"/>
    <mergeCell ref="A1912:B1912"/>
    <mergeCell ref="B1906:J1906"/>
    <mergeCell ref="A1917:B1917"/>
    <mergeCell ref="C1917:F1917"/>
    <mergeCell ref="G1917:H1917"/>
    <mergeCell ref="I1917:J1917"/>
    <mergeCell ref="C1908:F1908"/>
    <mergeCell ref="A1914:B1914"/>
    <mergeCell ref="C1914:F1914"/>
    <mergeCell ref="G1914:H1914"/>
    <mergeCell ref="I1914:J1914"/>
    <mergeCell ref="A1915:B1915"/>
    <mergeCell ref="C1912:F1912"/>
    <mergeCell ref="G1912:H1912"/>
    <mergeCell ref="I1912:J1912"/>
    <mergeCell ref="A1913:B1913"/>
    <mergeCell ref="C1913:F1913"/>
    <mergeCell ref="G1913:H1913"/>
    <mergeCell ref="I1913:J1913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C1907:F1907"/>
    <mergeCell ref="G1907:H1907"/>
    <mergeCell ref="I1907:J1907"/>
    <mergeCell ref="A1909:B1909"/>
    <mergeCell ref="C1909:F1909"/>
    <mergeCell ref="G1909:H1909"/>
    <mergeCell ref="I1909:J1909"/>
    <mergeCell ref="G1908:H1908"/>
    <mergeCell ref="I1908:J1908"/>
    <mergeCell ref="A1908:B1908"/>
    <mergeCell ref="A1907:B1907"/>
    <mergeCell ref="G1867:H1867"/>
    <mergeCell ref="I1867:J1867"/>
    <mergeCell ref="A1868:B1868"/>
    <mergeCell ref="C1868:F1868"/>
    <mergeCell ref="G1868:H1868"/>
    <mergeCell ref="I1868:J1868"/>
    <mergeCell ref="A1664:D1664"/>
    <mergeCell ref="A1863:B1863"/>
    <mergeCell ref="C1863:F1863"/>
    <mergeCell ref="G1863:H1863"/>
    <mergeCell ref="I1863:J1863"/>
    <mergeCell ref="A1866:B1866"/>
    <mergeCell ref="C1866:F1866"/>
    <mergeCell ref="G1866:H1866"/>
    <mergeCell ref="I1866:J1866"/>
    <mergeCell ref="A1861:B1861"/>
    <mergeCell ref="C1861:F1861"/>
    <mergeCell ref="G1861:H1861"/>
    <mergeCell ref="I1861:J1861"/>
    <mergeCell ref="A1862:B1862"/>
    <mergeCell ref="C1862:F1862"/>
    <mergeCell ref="G1862:H1862"/>
    <mergeCell ref="I1862:J1862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A1857:B1857"/>
    <mergeCell ref="C1857:F1857"/>
    <mergeCell ref="G1857:H1857"/>
    <mergeCell ref="I1857:J1857"/>
    <mergeCell ref="A1858:B1858"/>
    <mergeCell ref="C1858:F1858"/>
    <mergeCell ref="G1858:H1858"/>
    <mergeCell ref="I1858:J1858"/>
    <mergeCell ref="A1855:B1855"/>
    <mergeCell ref="C1855:F1855"/>
    <mergeCell ref="G1855:H1855"/>
    <mergeCell ref="I1855:J1855"/>
    <mergeCell ref="A1856:B1856"/>
    <mergeCell ref="C1856:F1856"/>
    <mergeCell ref="G1856:H1856"/>
    <mergeCell ref="I1856:J1856"/>
    <mergeCell ref="A1853:B1853"/>
    <mergeCell ref="C1853:F1853"/>
    <mergeCell ref="G1853:H1853"/>
    <mergeCell ref="I1853:J1853"/>
    <mergeCell ref="A1854:B1854"/>
    <mergeCell ref="C1854:F1854"/>
    <mergeCell ref="G1854:H1854"/>
    <mergeCell ref="I1854:J1854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A1849:B1849"/>
    <mergeCell ref="C1849:F1849"/>
    <mergeCell ref="G1849:H1849"/>
    <mergeCell ref="I1849:J1849"/>
    <mergeCell ref="A1850:B1850"/>
    <mergeCell ref="C1850:F1850"/>
    <mergeCell ref="G1850:H1850"/>
    <mergeCell ref="I1850:J1850"/>
    <mergeCell ref="A1847:B1847"/>
    <mergeCell ref="C1847:F1847"/>
    <mergeCell ref="G1847:H1847"/>
    <mergeCell ref="I1847:J1847"/>
    <mergeCell ref="A1848:B1848"/>
    <mergeCell ref="C1848:F1848"/>
    <mergeCell ref="G1848:H1848"/>
    <mergeCell ref="I1848:J1848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A1841:B1841"/>
    <mergeCell ref="C1841:F1841"/>
    <mergeCell ref="G1841:H1841"/>
    <mergeCell ref="I1841:J1841"/>
    <mergeCell ref="A1665:D1665"/>
    <mergeCell ref="E1665:F1665"/>
    <mergeCell ref="G1665:H1665"/>
    <mergeCell ref="I1665:J1665"/>
    <mergeCell ref="A1666:D1666"/>
    <mergeCell ref="E1666:F1666"/>
    <mergeCell ref="A1839:B1839"/>
    <mergeCell ref="C1839:F1839"/>
    <mergeCell ref="G1839:H1839"/>
    <mergeCell ref="I1839:J1839"/>
    <mergeCell ref="A1840:B1840"/>
    <mergeCell ref="C1840:F1840"/>
    <mergeCell ref="G1840:H1840"/>
    <mergeCell ref="I1840:J1840"/>
    <mergeCell ref="A1837:B1837"/>
    <mergeCell ref="C1837:F1837"/>
    <mergeCell ref="G1837:H1837"/>
    <mergeCell ref="I1837:J1837"/>
    <mergeCell ref="A1838:B1838"/>
    <mergeCell ref="C1838:F1838"/>
    <mergeCell ref="G1838:H1838"/>
    <mergeCell ref="I1838:J1838"/>
    <mergeCell ref="A1835:B1835"/>
    <mergeCell ref="C1835:F1835"/>
    <mergeCell ref="G1835:H1835"/>
    <mergeCell ref="I1835:J1835"/>
    <mergeCell ref="A1836:B1836"/>
    <mergeCell ref="C1836:F1836"/>
    <mergeCell ref="G1836:H1836"/>
    <mergeCell ref="I1836:J1836"/>
    <mergeCell ref="A1833:B1833"/>
    <mergeCell ref="C1833:F1833"/>
    <mergeCell ref="G1833:H1833"/>
    <mergeCell ref="I1833:J1833"/>
    <mergeCell ref="A1834:B1834"/>
    <mergeCell ref="C1834:F1834"/>
    <mergeCell ref="G1834:H1834"/>
    <mergeCell ref="I1834:J1834"/>
    <mergeCell ref="A1831:B1831"/>
    <mergeCell ref="C1831:F1831"/>
    <mergeCell ref="G1831:H1831"/>
    <mergeCell ref="I1831:J1831"/>
    <mergeCell ref="A1832:B1832"/>
    <mergeCell ref="C1832:F1832"/>
    <mergeCell ref="G1832:H1832"/>
    <mergeCell ref="I1832:J1832"/>
    <mergeCell ref="A1829:B1829"/>
    <mergeCell ref="C1829:F1829"/>
    <mergeCell ref="G1829:H1829"/>
    <mergeCell ref="I1829:J1829"/>
    <mergeCell ref="A1830:B1830"/>
    <mergeCell ref="C1830:F1830"/>
    <mergeCell ref="G1830:H1830"/>
    <mergeCell ref="I1830:J1830"/>
    <mergeCell ref="A1827:B1827"/>
    <mergeCell ref="C1827:F1827"/>
    <mergeCell ref="G1827:H1827"/>
    <mergeCell ref="I1827:J1827"/>
    <mergeCell ref="A1828:B1828"/>
    <mergeCell ref="C1828:F1828"/>
    <mergeCell ref="G1828:H1828"/>
    <mergeCell ref="I1828:J1828"/>
    <mergeCell ref="A1825:B1825"/>
    <mergeCell ref="C1825:F1825"/>
    <mergeCell ref="G1825:H1825"/>
    <mergeCell ref="I1825:J1825"/>
    <mergeCell ref="A1826:B1826"/>
    <mergeCell ref="C1826:F1826"/>
    <mergeCell ref="G1826:H1826"/>
    <mergeCell ref="I1826:J1826"/>
    <mergeCell ref="A1823:B1823"/>
    <mergeCell ref="C1823:F1823"/>
    <mergeCell ref="G1823:H1823"/>
    <mergeCell ref="I1823:J1823"/>
    <mergeCell ref="A1824:B1824"/>
    <mergeCell ref="C1824:F1824"/>
    <mergeCell ref="G1824:H1824"/>
    <mergeCell ref="I1824:J1824"/>
    <mergeCell ref="A1819:B1819"/>
    <mergeCell ref="C1819:F1819"/>
    <mergeCell ref="G1819:H1819"/>
    <mergeCell ref="I1819:J1819"/>
    <mergeCell ref="A1822:B1822"/>
    <mergeCell ref="C1822:F1822"/>
    <mergeCell ref="G1822:H1822"/>
    <mergeCell ref="I1822:J1822"/>
    <mergeCell ref="A1817:B1817"/>
    <mergeCell ref="C1817:F1817"/>
    <mergeCell ref="G1817:H1817"/>
    <mergeCell ref="I1817:J1817"/>
    <mergeCell ref="A1818:B1818"/>
    <mergeCell ref="C1818:F1818"/>
    <mergeCell ref="G1818:H1818"/>
    <mergeCell ref="I1818:J1818"/>
    <mergeCell ref="A1814:B1814"/>
    <mergeCell ref="C1814:F1814"/>
    <mergeCell ref="G1814:H1814"/>
    <mergeCell ref="I1814:J1814"/>
    <mergeCell ref="A1816:B1816"/>
    <mergeCell ref="C1816:F1816"/>
    <mergeCell ref="G1816:H1816"/>
    <mergeCell ref="I1816:J1816"/>
    <mergeCell ref="A1815:B1815"/>
    <mergeCell ref="C1815:F1815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10:B1810"/>
    <mergeCell ref="C1810:F1810"/>
    <mergeCell ref="G1810:H1810"/>
    <mergeCell ref="I1810:J1810"/>
    <mergeCell ref="A1811:B1811"/>
    <mergeCell ref="C1811:F1811"/>
    <mergeCell ref="G1811:H1811"/>
    <mergeCell ref="I1811:J1811"/>
    <mergeCell ref="A1808:B1808"/>
    <mergeCell ref="C1808:F1808"/>
    <mergeCell ref="G1808:H1808"/>
    <mergeCell ref="I1808:J1808"/>
    <mergeCell ref="A1809:B1809"/>
    <mergeCell ref="C1809:F1809"/>
    <mergeCell ref="G1809:H1809"/>
    <mergeCell ref="I1809:J1809"/>
    <mergeCell ref="G1796:H1796"/>
    <mergeCell ref="I1796:J1796"/>
    <mergeCell ref="A1793:B1793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4:B1804"/>
    <mergeCell ref="C1804:F1804"/>
    <mergeCell ref="G1804:H1804"/>
    <mergeCell ref="I1804:J1804"/>
    <mergeCell ref="A1805:B1805"/>
    <mergeCell ref="C1805:F1805"/>
    <mergeCell ref="G1805:H1805"/>
    <mergeCell ref="I1805:J1805"/>
    <mergeCell ref="A1802:B1802"/>
    <mergeCell ref="C1802:F1802"/>
    <mergeCell ref="G1802:H1802"/>
    <mergeCell ref="I1802:J1802"/>
    <mergeCell ref="A1803:B1803"/>
    <mergeCell ref="C1803:F1803"/>
    <mergeCell ref="G1803:H1803"/>
    <mergeCell ref="I1803:J1803"/>
    <mergeCell ref="A1667:D1667"/>
    <mergeCell ref="A1794:B1794"/>
    <mergeCell ref="C1794:F1794"/>
    <mergeCell ref="G1794:H1794"/>
    <mergeCell ref="I1794:J1794"/>
    <mergeCell ref="A1791:B1791"/>
    <mergeCell ref="A1695:C1695"/>
    <mergeCell ref="D1695:E1695"/>
    <mergeCell ref="I1695:J1695"/>
    <mergeCell ref="A1736:J1747"/>
    <mergeCell ref="C1792:F1792"/>
    <mergeCell ref="G1792:H1792"/>
    <mergeCell ref="I1792:J1792"/>
    <mergeCell ref="C1793:F1793"/>
    <mergeCell ref="G1793:H1793"/>
    <mergeCell ref="I1793:J1793"/>
    <mergeCell ref="A1790:B1790"/>
    <mergeCell ref="C1790:F1790"/>
    <mergeCell ref="G1790:H1790"/>
    <mergeCell ref="I1790:J1790"/>
    <mergeCell ref="C1791:F1791"/>
    <mergeCell ref="G1791:H1791"/>
    <mergeCell ref="I1791:J1791"/>
    <mergeCell ref="A1788:B1788"/>
    <mergeCell ref="C1788:F1788"/>
    <mergeCell ref="G1788:H1788"/>
    <mergeCell ref="I1788:J1788"/>
    <mergeCell ref="A1789:B1789"/>
    <mergeCell ref="C1789:F1789"/>
    <mergeCell ref="G1789:H1789"/>
    <mergeCell ref="I1789:J1789"/>
    <mergeCell ref="A1786:B1786"/>
    <mergeCell ref="C1786:F1786"/>
    <mergeCell ref="G1786:H1786"/>
    <mergeCell ref="I1786:J1786"/>
    <mergeCell ref="A1787:B1787"/>
    <mergeCell ref="C1787:F1787"/>
    <mergeCell ref="G1787:H1787"/>
    <mergeCell ref="I1787:J1787"/>
    <mergeCell ref="A1784:B1784"/>
    <mergeCell ref="C1784:F1784"/>
    <mergeCell ref="G1784:H1784"/>
    <mergeCell ref="I1784:J1784"/>
    <mergeCell ref="A1785:B1785"/>
    <mergeCell ref="C1785:F1785"/>
    <mergeCell ref="G1785:H1785"/>
    <mergeCell ref="I1785:J1785"/>
    <mergeCell ref="G1815:H1815"/>
    <mergeCell ref="I1815:J1815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A1795:B1795"/>
    <mergeCell ref="C1795:F1795"/>
    <mergeCell ref="G1795:H1795"/>
    <mergeCell ref="I1795:J1795"/>
    <mergeCell ref="A1792:B1792"/>
    <mergeCell ref="A1796:B1796"/>
    <mergeCell ref="C1796:F1796"/>
    <mergeCell ref="A1782:B1782"/>
    <mergeCell ref="C1782:F1782"/>
    <mergeCell ref="G1782:H1782"/>
    <mergeCell ref="I1782:J1782"/>
    <mergeCell ref="A1783:B1783"/>
    <mergeCell ref="C1783:F1783"/>
    <mergeCell ref="G1783:H1783"/>
    <mergeCell ref="I1783:J1783"/>
    <mergeCell ref="A1780:B1780"/>
    <mergeCell ref="C1780:F1780"/>
    <mergeCell ref="G1780:H1780"/>
    <mergeCell ref="I1780:J1780"/>
    <mergeCell ref="A1781:B1781"/>
    <mergeCell ref="C1781:F1781"/>
    <mergeCell ref="G1781:H1781"/>
    <mergeCell ref="I1781:J1781"/>
    <mergeCell ref="I1778:J1778"/>
    <mergeCell ref="G1778:H1778"/>
    <mergeCell ref="A1778:B1778"/>
    <mergeCell ref="C1778:F1778"/>
    <mergeCell ref="A1779:B1779"/>
    <mergeCell ref="C1779:F1779"/>
    <mergeCell ref="G1779:H1779"/>
    <mergeCell ref="I1779:J1779"/>
    <mergeCell ref="B1749:J1749"/>
    <mergeCell ref="A1751:J1751"/>
    <mergeCell ref="A1752:J1763"/>
    <mergeCell ref="B1765:J1765"/>
    <mergeCell ref="A1767:J1767"/>
    <mergeCell ref="A1769:J1774"/>
    <mergeCell ref="A1707:C1707"/>
    <mergeCell ref="D1707:E1707"/>
    <mergeCell ref="I1707:J1707"/>
    <mergeCell ref="A1706:C1706"/>
    <mergeCell ref="D1706:E1706"/>
    <mergeCell ref="I1706:J1706"/>
    <mergeCell ref="I1705:J1705"/>
    <mergeCell ref="A1703:C1703"/>
    <mergeCell ref="D1703:E1703"/>
    <mergeCell ref="I1703:J1703"/>
    <mergeCell ref="A1704:C1704"/>
    <mergeCell ref="D1704:E1704"/>
    <mergeCell ref="I1704:J1704"/>
    <mergeCell ref="A1720:C1720"/>
    <mergeCell ref="D1720:E1720"/>
    <mergeCell ref="I1720:J1720"/>
    <mergeCell ref="A1721:C1721"/>
    <mergeCell ref="D1721:E1721"/>
    <mergeCell ref="I1721:J1721"/>
    <mergeCell ref="A1718:C1718"/>
    <mergeCell ref="D1718:E1718"/>
    <mergeCell ref="I1718:J1718"/>
    <mergeCell ref="A1719:C1719"/>
    <mergeCell ref="D1719:E1719"/>
    <mergeCell ref="I1719:J1719"/>
    <mergeCell ref="A1726:C1726"/>
    <mergeCell ref="A1716:C1716"/>
    <mergeCell ref="D1716:E1716"/>
    <mergeCell ref="I1716:J1716"/>
    <mergeCell ref="A1699:C1699"/>
    <mergeCell ref="D1699:E1699"/>
    <mergeCell ref="I1699:J1699"/>
    <mergeCell ref="A1702:C1702"/>
    <mergeCell ref="D1702:E1702"/>
    <mergeCell ref="I1702:J1702"/>
    <mergeCell ref="A1709:B1709"/>
    <mergeCell ref="A1710:C1711"/>
    <mergeCell ref="D1710:J1710"/>
    <mergeCell ref="D1711:E1711"/>
    <mergeCell ref="I1711:J1711"/>
    <mergeCell ref="A1705:C1705"/>
    <mergeCell ref="D1705:E1705"/>
    <mergeCell ref="A1712:C1712"/>
    <mergeCell ref="D1712:E1712"/>
    <mergeCell ref="I1712:J1712"/>
    <mergeCell ref="A1713:C1713"/>
    <mergeCell ref="D1713:E1713"/>
    <mergeCell ref="I1713:J1713"/>
    <mergeCell ref="A1715:C1715"/>
    <mergeCell ref="D1715:E1715"/>
    <mergeCell ref="I1715:J1715"/>
    <mergeCell ref="D1691:E1691"/>
    <mergeCell ref="D1690:J1690"/>
    <mergeCell ref="A1692:C1692"/>
    <mergeCell ref="A1690:C1691"/>
    <mergeCell ref="D1692:E1692"/>
    <mergeCell ref="I1692:J1692"/>
    <mergeCell ref="A1700:C1700"/>
    <mergeCell ref="D1700:E1700"/>
    <mergeCell ref="I1700:J1700"/>
    <mergeCell ref="I1701:J1701"/>
    <mergeCell ref="A1714:C1714"/>
    <mergeCell ref="D1714:E1714"/>
    <mergeCell ref="I1714:J1714"/>
    <mergeCell ref="I1697:J1697"/>
    <mergeCell ref="A1698:C1698"/>
    <mergeCell ref="D1698:E1698"/>
    <mergeCell ref="I1698:J1698"/>
    <mergeCell ref="G1994:H1994"/>
    <mergeCell ref="I1994:J1994"/>
    <mergeCell ref="G1662:H1662"/>
    <mergeCell ref="I1662:J1662"/>
    <mergeCell ref="G1664:H1664"/>
    <mergeCell ref="I1664:J1664"/>
    <mergeCell ref="E1664:F1664"/>
    <mergeCell ref="E1667:F1667"/>
    <mergeCell ref="G1667:H1667"/>
    <mergeCell ref="I1667:J1667"/>
    <mergeCell ref="G1666:H1666"/>
    <mergeCell ref="I1666:J1666"/>
    <mergeCell ref="E1668:F1668"/>
    <mergeCell ref="G1668:H1668"/>
    <mergeCell ref="I1668:J1668"/>
    <mergeCell ref="I1669:J1669"/>
    <mergeCell ref="B1687:J1687"/>
    <mergeCell ref="A1668:D1668"/>
    <mergeCell ref="A1689:B1689"/>
    <mergeCell ref="A1672:J1680"/>
    <mergeCell ref="A1669:D1669"/>
    <mergeCell ref="A1693:C1693"/>
    <mergeCell ref="D1693:E1693"/>
    <mergeCell ref="I1693:J1693"/>
    <mergeCell ref="B1776:J1776"/>
    <mergeCell ref="A1694:C1694"/>
    <mergeCell ref="D1694:E1694"/>
    <mergeCell ref="I1694:J1694"/>
    <mergeCell ref="A1697:C1697"/>
    <mergeCell ref="A1717:C1717"/>
    <mergeCell ref="D1697:E1697"/>
    <mergeCell ref="I1691:J1691"/>
    <mergeCell ref="A1987:B1987"/>
    <mergeCell ref="C1987:F1987"/>
    <mergeCell ref="A2000:B2000"/>
    <mergeCell ref="C2000:F2000"/>
    <mergeCell ref="G2000:H2000"/>
    <mergeCell ref="I2000:J2000"/>
    <mergeCell ref="A1999:B1999"/>
    <mergeCell ref="C1999:F1999"/>
    <mergeCell ref="G1999:H1999"/>
    <mergeCell ref="A71:F71"/>
    <mergeCell ref="A72:F72"/>
    <mergeCell ref="A73:F73"/>
    <mergeCell ref="E1669:F1669"/>
    <mergeCell ref="G1669:H1669"/>
    <mergeCell ref="A1998:B1998"/>
    <mergeCell ref="C1998:F1998"/>
    <mergeCell ref="G1998:H1998"/>
    <mergeCell ref="A1992:B1992"/>
    <mergeCell ref="C1992:F1992"/>
    <mergeCell ref="I1998:J1998"/>
    <mergeCell ref="D1717:E1717"/>
    <mergeCell ref="I1999:J1999"/>
    <mergeCell ref="A1996:B1996"/>
    <mergeCell ref="C1996:F1996"/>
    <mergeCell ref="G1996:H1996"/>
    <mergeCell ref="I1996:J1996"/>
    <mergeCell ref="A1997:B1997"/>
    <mergeCell ref="C1997:F1997"/>
    <mergeCell ref="G1997:H1997"/>
    <mergeCell ref="I1997:J1997"/>
    <mergeCell ref="A1994:B1994"/>
    <mergeCell ref="C1994:F1994"/>
    <mergeCell ref="G1981:H1981"/>
    <mergeCell ref="I1981:J1981"/>
    <mergeCell ref="A1982:B1982"/>
    <mergeCell ref="C1982:F1982"/>
    <mergeCell ref="G1982:H1982"/>
    <mergeCell ref="I1982:J1982"/>
    <mergeCell ref="A1979:B1979"/>
    <mergeCell ref="C1979:F1979"/>
    <mergeCell ref="G1979:H1979"/>
    <mergeCell ref="I1979:J1979"/>
    <mergeCell ref="A1980:B1980"/>
    <mergeCell ref="C1980:F1980"/>
    <mergeCell ref="G1980:H1980"/>
    <mergeCell ref="I1980:J1980"/>
    <mergeCell ref="A1995:B1995"/>
    <mergeCell ref="C1995:F1995"/>
    <mergeCell ref="G1995:H1995"/>
    <mergeCell ref="I1995:J1995"/>
    <mergeCell ref="G1992:H1992"/>
    <mergeCell ref="I1992:J1992"/>
    <mergeCell ref="A1993:B1993"/>
    <mergeCell ref="C1993:F1993"/>
    <mergeCell ref="G1993:H1993"/>
    <mergeCell ref="I1993:J1993"/>
    <mergeCell ref="A1985:B1985"/>
    <mergeCell ref="C1985:F1985"/>
    <mergeCell ref="G1985:H1985"/>
    <mergeCell ref="I1985:J1985"/>
    <mergeCell ref="A1991:B1991"/>
    <mergeCell ref="C1991:F1991"/>
    <mergeCell ref="G1991:H1991"/>
    <mergeCell ref="I1991:J1991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75:B1975"/>
    <mergeCell ref="C1975:F1975"/>
    <mergeCell ref="G1975:H1975"/>
    <mergeCell ref="I1975:J1975"/>
    <mergeCell ref="A1976:B1976"/>
    <mergeCell ref="C1976:F1976"/>
    <mergeCell ref="G1976:H1976"/>
    <mergeCell ref="I1976:J1976"/>
    <mergeCell ref="G1987:H1987"/>
    <mergeCell ref="I1987:J1987"/>
    <mergeCell ref="A1986:B1986"/>
    <mergeCell ref="C1986:F1986"/>
    <mergeCell ref="G1986:H1986"/>
    <mergeCell ref="I1986:J1986"/>
    <mergeCell ref="A1983:B1983"/>
    <mergeCell ref="C1983:F1983"/>
    <mergeCell ref="G1983:H1983"/>
    <mergeCell ref="I1983:J1983"/>
    <mergeCell ref="A1984:B1984"/>
    <mergeCell ref="C1984:F1984"/>
    <mergeCell ref="G1984:H1984"/>
    <mergeCell ref="I1984:J1984"/>
    <mergeCell ref="A1981:B1981"/>
    <mergeCell ref="C1981:F1981"/>
    <mergeCell ref="A1973:B1973"/>
    <mergeCell ref="C1973:F1973"/>
    <mergeCell ref="G1973:H1973"/>
    <mergeCell ref="I1973:J1973"/>
    <mergeCell ref="A1974:B1974"/>
    <mergeCell ref="C1974:F1974"/>
    <mergeCell ref="G1974:H1974"/>
    <mergeCell ref="I1974:J1974"/>
    <mergeCell ref="A1971:B1971"/>
    <mergeCell ref="C1971:F1971"/>
    <mergeCell ref="G1971:H1971"/>
    <mergeCell ref="I1971:J1971"/>
    <mergeCell ref="A1972:B1972"/>
    <mergeCell ref="C1972:F1972"/>
    <mergeCell ref="G1972:H1972"/>
    <mergeCell ref="I1972:J1972"/>
    <mergeCell ref="A1968:B1968"/>
    <mergeCell ref="C1968:F1968"/>
    <mergeCell ref="G1968:H1968"/>
    <mergeCell ref="I1968:J1968"/>
    <mergeCell ref="A1969:B1969"/>
    <mergeCell ref="C1969:F1969"/>
    <mergeCell ref="G1969:H1969"/>
    <mergeCell ref="I1969:J1969"/>
    <mergeCell ref="A1966:B1966"/>
    <mergeCell ref="C1966:F1966"/>
    <mergeCell ref="G1966:H1966"/>
    <mergeCell ref="I1966:J1966"/>
    <mergeCell ref="A1967:B1967"/>
    <mergeCell ref="C1967:F1967"/>
    <mergeCell ref="G1967:H1967"/>
    <mergeCell ref="I1967:J1967"/>
    <mergeCell ref="A1964:B1964"/>
    <mergeCell ref="C1964:F1964"/>
    <mergeCell ref="G1964:H1964"/>
    <mergeCell ref="I1964:J1964"/>
    <mergeCell ref="A1965:B1965"/>
    <mergeCell ref="C1965:F1965"/>
    <mergeCell ref="G1965:H1965"/>
    <mergeCell ref="I1965:J1965"/>
    <mergeCell ref="A1962:B1962"/>
    <mergeCell ref="C1962:F1962"/>
    <mergeCell ref="G1962:H1962"/>
    <mergeCell ref="I1962:J1962"/>
    <mergeCell ref="A1963:B1963"/>
    <mergeCell ref="C1963:F1963"/>
    <mergeCell ref="G1963:H1963"/>
    <mergeCell ref="I1963:J1963"/>
    <mergeCell ref="A1960:B1960"/>
    <mergeCell ref="C1960:F1960"/>
    <mergeCell ref="G1960:H1960"/>
    <mergeCell ref="I1960:J1960"/>
    <mergeCell ref="A1961:B1961"/>
    <mergeCell ref="C1961:F1961"/>
    <mergeCell ref="G1961:H1961"/>
    <mergeCell ref="I1961:J1961"/>
    <mergeCell ref="A1958:B1958"/>
    <mergeCell ref="C1958:F1958"/>
    <mergeCell ref="G1958:H1958"/>
    <mergeCell ref="I1958:J1958"/>
    <mergeCell ref="A1959:B1959"/>
    <mergeCell ref="C1959:F1959"/>
    <mergeCell ref="G1959:H1959"/>
    <mergeCell ref="I1959:J1959"/>
    <mergeCell ref="A1956:B1956"/>
    <mergeCell ref="C1956:F1956"/>
    <mergeCell ref="G1956:H1956"/>
    <mergeCell ref="I1956:J1956"/>
    <mergeCell ref="A1957:B1957"/>
    <mergeCell ref="C1957:F1957"/>
    <mergeCell ref="G1957:H1957"/>
    <mergeCell ref="I1957:J1957"/>
    <mergeCell ref="A1954:B1954"/>
    <mergeCell ref="C1954:F1954"/>
    <mergeCell ref="G1954:H1954"/>
    <mergeCell ref="I1954:J1954"/>
    <mergeCell ref="A1955:B1955"/>
    <mergeCell ref="C1955:F1955"/>
    <mergeCell ref="G1955:H1955"/>
    <mergeCell ref="I1955:J1955"/>
    <mergeCell ref="A1952:B1952"/>
    <mergeCell ref="C1952:F1952"/>
    <mergeCell ref="G1952:H1952"/>
    <mergeCell ref="I1952:J1952"/>
    <mergeCell ref="A1953:B1953"/>
    <mergeCell ref="C1953:F1953"/>
    <mergeCell ref="G1953:H1953"/>
    <mergeCell ref="I1953:J1953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46:B1946"/>
    <mergeCell ref="C1946:F1946"/>
    <mergeCell ref="G1946:H1946"/>
    <mergeCell ref="I1946:J1946"/>
    <mergeCell ref="A1947:B1947"/>
    <mergeCell ref="C1947:F1947"/>
    <mergeCell ref="G1947:H1947"/>
    <mergeCell ref="I1947:J1947"/>
    <mergeCell ref="A1944:B1944"/>
    <mergeCell ref="C1944:F1944"/>
    <mergeCell ref="G1944:H1944"/>
    <mergeCell ref="I1944:J1944"/>
    <mergeCell ref="A1945:B1945"/>
    <mergeCell ref="C1945:F1945"/>
    <mergeCell ref="G1945:H1945"/>
    <mergeCell ref="I1945:J1945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A1940:B1940"/>
    <mergeCell ref="C1940:F1940"/>
    <mergeCell ref="G1940:H1940"/>
    <mergeCell ref="I1940:J1940"/>
    <mergeCell ref="A1941:B1941"/>
    <mergeCell ref="C1941:F1941"/>
    <mergeCell ref="G1941:H1941"/>
    <mergeCell ref="I1941:J1941"/>
    <mergeCell ref="A1920:B1920"/>
    <mergeCell ref="C1920:F1920"/>
    <mergeCell ref="G1920:H1920"/>
    <mergeCell ref="I1920:J1920"/>
    <mergeCell ref="A1939:B1939"/>
    <mergeCell ref="C1939:F1939"/>
    <mergeCell ref="G1939:H1939"/>
    <mergeCell ref="I1939:J1939"/>
    <mergeCell ref="C1922:F1922"/>
    <mergeCell ref="G1922:H1922"/>
    <mergeCell ref="I1922:J1922"/>
    <mergeCell ref="A1923:B1923"/>
    <mergeCell ref="C1923:F1923"/>
    <mergeCell ref="G1923:H1923"/>
    <mergeCell ref="I1923:J1923"/>
    <mergeCell ref="A1924:B1924"/>
    <mergeCell ref="C1924:F1924"/>
    <mergeCell ref="G1924:H1924"/>
    <mergeCell ref="I1924:J1924"/>
    <mergeCell ref="A1925:B1925"/>
    <mergeCell ref="C1925:F1925"/>
    <mergeCell ref="G1925:H1925"/>
    <mergeCell ref="I1925:J1925"/>
    <mergeCell ref="A1926:B1926"/>
    <mergeCell ref="C1926:F1926"/>
    <mergeCell ref="G1926:H1926"/>
    <mergeCell ref="I1926:J1926"/>
    <mergeCell ref="A1928:B1928"/>
    <mergeCell ref="C1928:F1928"/>
    <mergeCell ref="G1928:H1928"/>
    <mergeCell ref="I1928:J1928"/>
    <mergeCell ref="A1929:B1929"/>
    <mergeCell ref="C1929:F1929"/>
    <mergeCell ref="G1929:H1929"/>
    <mergeCell ref="I1929:J1929"/>
    <mergeCell ref="A1930:B1930"/>
    <mergeCell ref="C1930:F1930"/>
    <mergeCell ref="G1930:H1930"/>
    <mergeCell ref="I1930:J1930"/>
    <mergeCell ref="A1932:B1932"/>
    <mergeCell ref="C1931:F1931"/>
    <mergeCell ref="G1931:H1931"/>
    <mergeCell ref="I1931:J1931"/>
    <mergeCell ref="C1932:F1932"/>
    <mergeCell ref="G1932:H1932"/>
    <mergeCell ref="I1932:J1932"/>
    <mergeCell ref="A1931:B1931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C1935:F1935"/>
    <mergeCell ref="G1935:H1935"/>
    <mergeCell ref="I1935:J1935"/>
    <mergeCell ref="A1936:B1936"/>
    <mergeCell ref="C1936:F1936"/>
    <mergeCell ref="G1936:H1936"/>
    <mergeCell ref="I1936:J1936"/>
    <mergeCell ref="A1937:B1937"/>
    <mergeCell ref="C1937:F1937"/>
    <mergeCell ref="G1937:H1937"/>
    <mergeCell ref="I1937:J1937"/>
    <mergeCell ref="A1938:B1938"/>
    <mergeCell ref="C1938:F1938"/>
    <mergeCell ref="G1938:H1938"/>
    <mergeCell ref="I1938:J1938"/>
    <mergeCell ref="A1935:B1935"/>
    <mergeCell ref="B62:J62"/>
    <mergeCell ref="A117:D117"/>
    <mergeCell ref="E117:G117"/>
    <mergeCell ref="H117:J117"/>
    <mergeCell ref="A194:J194"/>
    <mergeCell ref="A232:B232"/>
    <mergeCell ref="A207:B207"/>
    <mergeCell ref="A187:B187"/>
    <mergeCell ref="A195:J200"/>
    <mergeCell ref="F209:F210"/>
    <mergeCell ref="A815:J815"/>
    <mergeCell ref="IQ702:IV703"/>
    <mergeCell ref="IG702:IP703"/>
    <mergeCell ref="HC702:HL703"/>
    <mergeCell ref="FY702:GH703"/>
    <mergeCell ref="B744:J744"/>
    <mergeCell ref="A752:J752"/>
    <mergeCell ref="B806:J806"/>
    <mergeCell ref="I811:J811"/>
    <mergeCell ref="A813:B813"/>
    <mergeCell ref="A951:J951"/>
    <mergeCell ref="A937:J937"/>
    <mergeCell ref="G939:H939"/>
    <mergeCell ref="G938:J938"/>
    <mergeCell ref="A923:D923"/>
    <mergeCell ref="A952:J957"/>
    <mergeCell ref="A924:D924"/>
    <mergeCell ref="I1038:J1038"/>
    <mergeCell ref="D1042:E1042"/>
    <mergeCell ref="I1042:J1042"/>
    <mergeCell ref="A1039:C1039"/>
    <mergeCell ref="D1039:E1039"/>
    <mergeCell ref="I1039:J1039"/>
    <mergeCell ref="A1040:C1040"/>
    <mergeCell ref="D1040:E1040"/>
    <mergeCell ref="I1040:J1040"/>
    <mergeCell ref="A1044:J1044"/>
    <mergeCell ref="A1045:J1050"/>
    <mergeCell ref="B1052:J1052"/>
    <mergeCell ref="A1062:J1062"/>
    <mergeCell ref="B43:J43"/>
    <mergeCell ref="B44:J44"/>
    <mergeCell ref="A1041:C1041"/>
    <mergeCell ref="D1041:E1041"/>
    <mergeCell ref="I1041:J1041"/>
    <mergeCell ref="A1042:C1042"/>
    <mergeCell ref="B256:B257"/>
    <mergeCell ref="B296:J296"/>
    <mergeCell ref="B297:B298"/>
    <mergeCell ref="A296:A298"/>
    <mergeCell ref="A255:A257"/>
    <mergeCell ref="B255:J255"/>
    <mergeCell ref="A295:B295"/>
    <mergeCell ref="A277:J277"/>
    <mergeCell ref="J256:J257"/>
    <mergeCell ref="A259:J259"/>
    <mergeCell ref="H823:J823"/>
    <mergeCell ref="A823:G823"/>
    <mergeCell ref="A824:G824"/>
  </mergeCells>
  <dataValidations count="8">
    <dataValidation type="custom" allowBlank="1" showInputMessage="1" showErrorMessage="1" errorTitle="UPOZORNENIE" error="Pokúšate sa zmeniť bunku s automatickým výpočtom!" sqref="G1931:J1931 E1129:J1129 I717:J723 I710:J714 E715:J715 D1228:J1228 E1366:J1366 E1369:J1369 E1373:J1373 E1362:J1362 E1358:J1358 D1223:J1223 H1204 H1200 E1196 H1196 E1200 E1192:J1192 H994:J994 I1021:J1023 H1006:J1006 E902:J902 E925:J925 E896:J896 E890:J890 E881:J881 D606:G606 D648:G648 H604:J606 I552:J556 D556:H556 I537:J540 E738:J738 E741:J741 E724:J724 I1713:J1727 I789:J795 I691:J696 E775:J775 I571:J577 I860:J867 C578:J578 D842:J842 D795:H795 C696:H696 D541:J541 H646:J648 G967:J967 D1024:H1024 I1025:J1028 D1020:J1020 I1034:J1037 D1038:H1038 E1087:J1087 E1090:J1090 E1097:J1097 E1101:J1101 D1034:H1034 E1204 E1055:J1055 E1058:J1058 I1039:J1042 C1244:J1244 C1239:J1239 H1342:J1342 C1319:J1319 E1288:J1288 E1269:J1269 E1127:J1127 E1398:J1398 E1405:J1405 E1410:J1410 E1415:J1415 E1420:J1420 E1425:J1425 E1460:I1460 F1463 I1463 I1693:J1707 E1393:J1393 G1995:J1996 G1975:J1975 G1795:J1795 G1803:J1803 G1807:J1807 G1830:J1830 G1832:J1832 G1841:J1841 G1861:J1862 G1911:J1911 G1925:J1925 G1965:H1965 G1940:J1940 G1963:J1963">
      <formula1>"xy1"</formula1>
    </dataValidation>
    <dataValidation allowBlank="1" showInputMessage="1" showErrorMessage="1" errorTitle="UPOZORNENIE" error="Pokúšate sa zmeniť bunku s automatickým výpočtom!" sqref="I1965:J1965 E882:J886 E1367:J1368 E1363:J1365 E1370:J1372 E1374:J1376 E1359:J1361 G967:J967 I1024:J1024 I1038:J1038"/>
    <dataValidation type="whole" operator="equal" allowBlank="1" showInputMessage="1" showErrorMessage="1" sqref="G1948:J1949 G1799:J1801 G1820:J1821 G1844:J1846 G1864:J1865 G1927:J1927 G1988:J1990 G1970:J1970">
      <formula1>0</formula1>
    </dataValidation>
    <dataValidation type="custom" allowBlank="1" showInputMessage="1" showErrorMessage="1" sqref="G1936:J1936 I811:J812 E1337:J1337 C813:J813 E1399:J1399">
      <formula1>"xy1"</formula1>
    </dataValidation>
    <dataValidation type="custom" allowBlank="1" showInputMessage="1" showErrorMessage="1" errorTitle="Upozornenie" error="Pokúšate sa zmeniť bunku s automatickým výpočtom" sqref="B453:J454 B317:I317 J447:J450 C217:I217 C229:I229 C223:I223 B311:I311 B488:J488 J484:J487 B494:J494 J490:J493 B496:J497 B445:J445 J441:J444 B451:J451 B305:I305">
      <formula1>"xy1"</formula1>
    </dataValidation>
    <dataValidation type="custom" allowBlank="1" showInputMessage="1" showErrorMessage="1" errorTitle="UPOZORNENIE" error="Pokúšate sa zmeniť bunku s automatickým výpočtom" sqref="I389:J391 J301:J305 J307:J311 B264:I264 B278:J279 J313:J317 C176:J176 J184:J188 J178:J182 J172:J175 C190:J191 C231:J232 B319:J320 J260:J264 J266:J270 J272:J27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1:I441 B272:I272 B266:I266 B260:I260 C172:I172 C184:I184 C178:I178 B447:I447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ÚJ'!Názvy_tisku</vt:lpstr>
      <vt:lpstr>'Poznámky ÚJ'!Oblast_tisku</vt:lpstr>
      <vt:lpstr>'Poznámky ÚJ'!OLE_LINK1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Ján Janek</cp:lastModifiedBy>
  <cp:lastPrinted>2015-02-18T00:43:26Z</cp:lastPrinted>
  <dcterms:created xsi:type="dcterms:W3CDTF">2015-02-04T07:45:17Z</dcterms:created>
  <dcterms:modified xsi:type="dcterms:W3CDTF">2015-03-07T15:47:31Z</dcterms:modified>
</cp:coreProperties>
</file>