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ostka\Desktop\KPMG\Clients\2014\DAH\FINAL\Vykazy\Upravene\"/>
    </mc:Choice>
  </mc:AlternateContent>
  <bookViews>
    <workbookView xWindow="0" yWindow="0" windowWidth="24000" windowHeight="9045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52511"/>
</workbook>
</file>

<file path=xl/calcChain.xml><?xml version="1.0" encoding="utf-8"?>
<calcChain xmlns="http://schemas.openxmlformats.org/spreadsheetml/2006/main">
  <c r="B1" i="6" l="1"/>
  <c r="B1" i="7" s="1"/>
  <c r="B1" i="9" s="1"/>
  <c r="B1" i="10" s="1"/>
  <c r="B1" i="12" s="1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D28" i="7" s="1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<sst xmlns="http://schemas.openxmlformats.org/spreadsheetml/2006/main" count="261" uniqueCount="56">
  <si>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</si>
  <si>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</si>
  <si>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</si>
  <si>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</si>
  <si>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</si>
  <si>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</si>
  <si>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</si>
  <si>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</si>
  <si>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</si>
  <si>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</si>
  <si>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</si>
  <si>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</si>
  <si>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</si>
  <si>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</si>
  <si>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</si>
  <si>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</si>
  <si>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</si>
  <si>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</si>
  <si>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</si>
  <si>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</si>
  <si>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</si>
  <si>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</si>
  <si>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</si>
  <si>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</si>
  <si>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</si>
  <si>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</si>
  <si>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</si>
  <si>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</si>
  <si>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</si>
  <si>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</si>
  <si>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</si>
  <si>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</si>
  <si>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</si>
  <si>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</si>
  <si>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</si>
  <si>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</si>
  <si>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</si>
  <si>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</si>
  <si>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</si>
  <si>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</si>
  <si>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</si>
  <si>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</si>
  <si>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</si>
  <si>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</si>
  <si>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</si>
  <si>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</si>
  <si>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</si>
  <si>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</si>
  <si>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</si>
  <si>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</si>
  <si>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</si>
  <si>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</si>
  <si>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</si>
  <si>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</si>
  <si>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</si>
  <si>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DAN AGRO HOLDING,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</si>
</sst>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textRotation="180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A13" zoomScaleNormal="100" zoomScaleSheetLayoutView="80" workbookViewId="0">
      <selection activeCell="C35" sqref="C35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95">
        <v>18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41"/>
      <c r="O1" s="77" t="s">
        <v>54</v>
      </c>
    </row>
    <row r="2" spans="1:15" x14ac:dyDescent="0.25">
      <c r="A2" s="95"/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41"/>
      <c r="O2" s="78"/>
    </row>
    <row r="3" spans="1:15" ht="15" customHeight="1" x14ac:dyDescent="0.25">
      <c r="A3" s="95"/>
      <c r="B3" s="84">
        <v>42004</v>
      </c>
      <c r="C3" s="84"/>
      <c r="D3" s="84"/>
      <c r="E3" s="84"/>
      <c r="F3" s="84"/>
      <c r="G3" s="84"/>
      <c r="H3" s="84"/>
      <c r="I3" s="84"/>
      <c r="J3" s="84"/>
      <c r="K3" s="41"/>
      <c r="O3" s="78"/>
    </row>
    <row r="4" spans="1:15" ht="15" customHeight="1" x14ac:dyDescent="0.25">
      <c r="A4" s="95"/>
      <c r="B4" s="42"/>
      <c r="C4" s="43"/>
      <c r="D4" s="43"/>
      <c r="E4" s="43"/>
      <c r="F4" s="43"/>
      <c r="G4" s="43"/>
      <c r="H4" s="43"/>
      <c r="I4" s="43"/>
      <c r="J4" s="43"/>
      <c r="K4" s="41"/>
      <c r="O4" s="78"/>
    </row>
    <row r="5" spans="1:15" ht="15" customHeight="1" x14ac:dyDescent="0.25">
      <c r="A5" s="95"/>
      <c r="B5" s="80" t="s">
        <v>0</v>
      </c>
      <c r="C5" s="79" t="s">
        <v>1</v>
      </c>
      <c r="D5" s="79"/>
      <c r="E5" s="79"/>
      <c r="F5" s="79"/>
      <c r="G5" s="79"/>
      <c r="H5" s="79"/>
      <c r="I5" s="79"/>
      <c r="J5" s="79"/>
      <c r="K5" s="41"/>
      <c r="O5" s="78"/>
    </row>
    <row r="6" spans="1:15" ht="60" customHeight="1" x14ac:dyDescent="0.25">
      <c r="A6" s="95"/>
      <c r="B6" s="81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8"/>
    </row>
    <row r="7" spans="1:15" ht="22.5" customHeight="1" x14ac:dyDescent="0.25">
      <c r="A7" s="9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9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95"/>
      <c r="B9" s="36" t="s">
        <v>13</v>
      </c>
      <c r="C9" s="19">
        <v>0</v>
      </c>
      <c r="D9" s="19">
        <v>8322.85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8322.85</v>
      </c>
      <c r="K9" s="41"/>
      <c r="O9" s="61"/>
    </row>
    <row r="10" spans="1:15" ht="15" customHeight="1" x14ac:dyDescent="0.25">
      <c r="A10" s="95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95"/>
      <c r="B11" s="38" t="s">
        <v>7</v>
      </c>
      <c r="C11" s="19">
        <v>0</v>
      </c>
      <c r="D11" s="19">
        <v>8322.85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8322.85</v>
      </c>
      <c r="K11" s="41"/>
      <c r="O11" s="61"/>
    </row>
    <row r="12" spans="1:15" ht="15" customHeight="1" x14ac:dyDescent="0.25">
      <c r="A12" s="9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95"/>
      <c r="B13" s="39" t="s">
        <v>14</v>
      </c>
      <c r="C13" s="29">
        <f>SUM(C9,C10,-C11,C12)</f>
        <v>0</v>
      </c>
      <c r="D13" s="29">
        <f t="shared" ref="D13:I13" si="1">SUM(D9,D10,-D11,D12)</f>
        <v>0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0</v>
      </c>
      <c r="K13" s="41"/>
      <c r="O13" s="61"/>
    </row>
    <row r="14" spans="1:15" s="47" customFormat="1" ht="15" customHeight="1" x14ac:dyDescent="0.25">
      <c r="A14" s="9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95"/>
      <c r="B15" s="36" t="s">
        <v>13</v>
      </c>
      <c r="C15" s="19">
        <v>0</v>
      </c>
      <c r="D15" s="19">
        <v>8322.85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8322.85</v>
      </c>
      <c r="K15" s="41"/>
      <c r="O15" s="61"/>
    </row>
    <row r="16" spans="1:15" ht="15" customHeight="1" x14ac:dyDescent="0.25">
      <c r="A16" s="95"/>
      <c r="B16" s="38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0</v>
      </c>
      <c r="K16" s="41"/>
      <c r="O16" s="61"/>
    </row>
    <row r="17" spans="1:15" ht="15" customHeight="1" x14ac:dyDescent="0.25">
      <c r="A17" s="95"/>
      <c r="B17" s="38" t="s">
        <v>7</v>
      </c>
      <c r="C17" s="19">
        <v>0</v>
      </c>
      <c r="D17" s="19">
        <v>8322.85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8322.85</v>
      </c>
      <c r="K17" s="41"/>
      <c r="O17" s="61"/>
    </row>
    <row r="18" spans="1:15" ht="15" customHeight="1" x14ac:dyDescent="0.25">
      <c r="A18" s="9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95"/>
      <c r="B19" s="39" t="s">
        <v>14</v>
      </c>
      <c r="C19" s="29">
        <f t="shared" ref="C19:I19" si="2">SUM(C15,C16,-C17,C18)</f>
        <v>0</v>
      </c>
      <c r="D19" s="29">
        <f t="shared" si="2"/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0</v>
      </c>
      <c r="K19" s="41"/>
      <c r="O19" s="61"/>
    </row>
    <row r="20" spans="1:15" s="47" customFormat="1" ht="15" customHeight="1" x14ac:dyDescent="0.25">
      <c r="A20" s="9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5" t="s">
        <v>52</v>
      </c>
      <c r="N20" s="58"/>
      <c r="O20" s="75" t="s">
        <v>53</v>
      </c>
    </row>
    <row r="21" spans="1:15" ht="15" customHeight="1" x14ac:dyDescent="0.25">
      <c r="A21" s="9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6"/>
      <c r="N21" s="58"/>
      <c r="O21" s="75"/>
    </row>
    <row r="22" spans="1:15" ht="15" customHeight="1" x14ac:dyDescent="0.25">
      <c r="A22" s="9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9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9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9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1</v>
      </c>
      <c r="N25" s="58"/>
      <c r="O25" s="66">
        <v>6</v>
      </c>
    </row>
    <row r="26" spans="1:15" s="47" customFormat="1" ht="15" customHeight="1" x14ac:dyDescent="0.25">
      <c r="A26" s="9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2</v>
      </c>
      <c r="N26" s="58"/>
      <c r="O26" s="66">
        <v>5</v>
      </c>
    </row>
    <row r="27" spans="1:15" ht="15" customHeight="1" x14ac:dyDescent="0.25">
      <c r="A27" s="95"/>
      <c r="B27" s="36" t="s">
        <v>13</v>
      </c>
      <c r="C27" s="28">
        <f t="shared" ref="C27:I27" si="5">SUM(C9,-C15,-C21)</f>
        <v>0</v>
      </c>
      <c r="D27" s="28">
        <f t="shared" si="5"/>
        <v>0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0</v>
      </c>
      <c r="K27" s="41"/>
      <c r="M27" s="66">
        <v>9</v>
      </c>
      <c r="N27" s="58"/>
      <c r="O27" s="66">
        <v>2</v>
      </c>
    </row>
    <row r="28" spans="1:15" ht="15" customHeight="1" x14ac:dyDescent="0.25">
      <c r="A28" s="95"/>
      <c r="B28" s="39" t="s">
        <v>14</v>
      </c>
      <c r="C28" s="29">
        <f t="shared" ref="C28:I28" si="6">SUM(C13,-C19,-C25)</f>
        <v>0</v>
      </c>
      <c r="D28" s="29">
        <f t="shared" si="6"/>
        <v>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0</v>
      </c>
      <c r="K28" s="41"/>
      <c r="M28" s="66">
        <v>5</v>
      </c>
      <c r="N28" s="58"/>
      <c r="O28" s="66">
        <v>2</v>
      </c>
    </row>
    <row r="29" spans="1:15" ht="15" customHeight="1" x14ac:dyDescent="0.25">
      <c r="A29" s="95"/>
      <c r="K29" s="41"/>
      <c r="M29" s="66">
        <v>9</v>
      </c>
      <c r="N29" s="58"/>
      <c r="O29" s="66">
        <v>1</v>
      </c>
    </row>
    <row r="30" spans="1:15" ht="15" customHeight="1" x14ac:dyDescent="0.25">
      <c r="A30" s="95"/>
      <c r="B30" s="50"/>
      <c r="K30" s="41"/>
      <c r="M30" s="66">
        <v>8</v>
      </c>
      <c r="N30" s="58"/>
      <c r="O30" s="66">
        <v>2</v>
      </c>
    </row>
    <row r="31" spans="1:15" ht="15" customHeight="1" x14ac:dyDescent="0.25">
      <c r="A31" s="95"/>
      <c r="M31" s="66">
        <v>0</v>
      </c>
      <c r="N31" s="58"/>
      <c r="O31" s="66">
        <v>1</v>
      </c>
    </row>
    <row r="32" spans="1:15" ht="15" customHeight="1" x14ac:dyDescent="0.25">
      <c r="A32" s="95"/>
    </row>
    <row r="33" spans="1:1" x14ac:dyDescent="0.25">
      <c r="A33" s="9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J9 B10:C10 F10 H10:J10 F16 H16:J16 E15:F15 B11:C11 E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0" zoomScaleNormal="100" zoomScaleSheetLayoutView="80" workbookViewId="0">
      <selection activeCell="R9" sqref="R9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95">
        <v>19</v>
      </c>
      <c r="B1" s="82" t="str">
        <f>DNM_2014!B1</f>
        <v>DAN AGRO HOLDING, s.r.o.</v>
      </c>
      <c r="C1" s="82"/>
      <c r="D1" s="82"/>
      <c r="E1" s="82"/>
      <c r="F1" s="82"/>
      <c r="G1" s="82"/>
      <c r="H1" s="82"/>
      <c r="I1" s="82"/>
      <c r="J1" s="82"/>
      <c r="K1" s="41"/>
      <c r="O1" s="77" t="s">
        <v>54</v>
      </c>
    </row>
    <row r="2" spans="1:15" x14ac:dyDescent="0.25">
      <c r="A2" s="95"/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41"/>
      <c r="O2" s="78"/>
    </row>
    <row r="3" spans="1:15" x14ac:dyDescent="0.25">
      <c r="A3" s="95"/>
      <c r="B3" s="84">
        <v>41639</v>
      </c>
      <c r="C3" s="84"/>
      <c r="D3" s="84"/>
      <c r="E3" s="84"/>
      <c r="F3" s="84"/>
      <c r="G3" s="84"/>
      <c r="H3" s="84"/>
      <c r="I3" s="84"/>
      <c r="J3" s="84"/>
      <c r="K3" s="41"/>
      <c r="O3" s="78"/>
    </row>
    <row r="4" spans="1:15" ht="15" customHeight="1" x14ac:dyDescent="0.25">
      <c r="A4" s="95"/>
      <c r="B4" s="42"/>
      <c r="C4" s="43"/>
      <c r="D4" s="43"/>
      <c r="E4" s="43"/>
      <c r="F4" s="43"/>
      <c r="G4" s="43"/>
      <c r="H4" s="43"/>
      <c r="I4" s="43"/>
      <c r="J4" s="43"/>
      <c r="K4" s="41"/>
      <c r="O4" s="78"/>
    </row>
    <row r="5" spans="1:15" x14ac:dyDescent="0.25">
      <c r="A5" s="95"/>
      <c r="B5" s="80" t="s">
        <v>0</v>
      </c>
      <c r="C5" s="86" t="s">
        <v>16</v>
      </c>
      <c r="D5" s="86"/>
      <c r="E5" s="86"/>
      <c r="F5" s="86"/>
      <c r="G5" s="86"/>
      <c r="H5" s="86"/>
      <c r="I5" s="86"/>
      <c r="J5" s="86"/>
      <c r="K5" s="41"/>
      <c r="O5" s="78"/>
    </row>
    <row r="6" spans="1:15" ht="60" customHeight="1" x14ac:dyDescent="0.25">
      <c r="A6" s="95"/>
      <c r="B6" s="81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8"/>
    </row>
    <row r="7" spans="1:15" ht="22.5" customHeight="1" x14ac:dyDescent="0.25">
      <c r="A7" s="9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9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95"/>
      <c r="B9" s="36" t="s">
        <v>13</v>
      </c>
      <c r="C9" s="20">
        <v>0</v>
      </c>
      <c r="D9" s="20">
        <v>8322.85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8322.85</v>
      </c>
      <c r="K9" s="41"/>
      <c r="O9" s="61"/>
    </row>
    <row r="10" spans="1:15" ht="15" customHeight="1" x14ac:dyDescent="0.25">
      <c r="A10" s="95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9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9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95"/>
      <c r="B13" s="39" t="s">
        <v>14</v>
      </c>
      <c r="C13" s="53">
        <f>SUM(C9,C10,-C11,C12)</f>
        <v>0</v>
      </c>
      <c r="D13" s="74">
        <f>SUM(D9,D10,-D11,D12)</f>
        <v>8322.85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8322.85</v>
      </c>
      <c r="K13" s="41"/>
      <c r="O13" s="61"/>
    </row>
    <row r="14" spans="1:15" s="47" customFormat="1" ht="15" customHeight="1" x14ac:dyDescent="0.25">
      <c r="A14" s="9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95"/>
      <c r="B15" s="36" t="s">
        <v>13</v>
      </c>
      <c r="C15" s="20">
        <v>0</v>
      </c>
      <c r="D15" s="20">
        <v>8322.85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8322.85</v>
      </c>
      <c r="K15" s="41"/>
      <c r="O15" s="61"/>
    </row>
    <row r="16" spans="1:15" ht="15" customHeight="1" x14ac:dyDescent="0.25">
      <c r="A16" s="95"/>
      <c r="B16" s="38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0</v>
      </c>
      <c r="K16" s="41"/>
      <c r="O16" s="61"/>
    </row>
    <row r="17" spans="1:15" ht="15" customHeight="1" x14ac:dyDescent="0.25">
      <c r="A17" s="9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9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95"/>
      <c r="B19" s="39" t="s">
        <v>14</v>
      </c>
      <c r="C19" s="53">
        <f t="shared" ref="C19:I19" si="1">SUM(C15:C16,-C17,C18)</f>
        <v>0</v>
      </c>
      <c r="D19" s="53">
        <f t="shared" si="1"/>
        <v>8322.85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8322.85</v>
      </c>
      <c r="K19" s="41"/>
      <c r="O19" s="61"/>
    </row>
    <row r="20" spans="1:15" s="47" customFormat="1" ht="15" customHeight="1" x14ac:dyDescent="0.25">
      <c r="A20" s="9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5" t="s">
        <v>52</v>
      </c>
      <c r="N20" s="58"/>
      <c r="O20" s="75" t="s">
        <v>53</v>
      </c>
    </row>
    <row r="21" spans="1:15" ht="15" customHeight="1" x14ac:dyDescent="0.25">
      <c r="A21" s="9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5"/>
      <c r="N21" s="58"/>
      <c r="O21" s="75"/>
    </row>
    <row r="22" spans="1:15" ht="15" customHeight="1" x14ac:dyDescent="0.25">
      <c r="A22" s="9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9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9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9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1</v>
      </c>
      <c r="N25" s="58"/>
      <c r="O25" s="66">
        <v>6</v>
      </c>
    </row>
    <row r="26" spans="1:15" s="47" customFormat="1" ht="15" customHeight="1" x14ac:dyDescent="0.25">
      <c r="A26" s="9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2</v>
      </c>
      <c r="N26" s="58"/>
      <c r="O26" s="65">
        <v>5</v>
      </c>
    </row>
    <row r="27" spans="1:15" ht="15" customHeight="1" x14ac:dyDescent="0.25">
      <c r="A27" s="95"/>
      <c r="B27" s="36" t="s">
        <v>13</v>
      </c>
      <c r="C27" s="51">
        <f>SUM(C9,-C15,-C21)</f>
        <v>0</v>
      </c>
      <c r="D27" s="51">
        <f>SUM(D9,-D15,-D21)</f>
        <v>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0</v>
      </c>
      <c r="K27" s="41"/>
      <c r="M27" s="66">
        <v>9</v>
      </c>
      <c r="N27" s="58"/>
      <c r="O27" s="66">
        <v>2</v>
      </c>
    </row>
    <row r="28" spans="1:15" ht="15" customHeight="1" x14ac:dyDescent="0.25">
      <c r="A28" s="95"/>
      <c r="B28" s="39" t="s">
        <v>14</v>
      </c>
      <c r="C28" s="53">
        <f>SUM(C13,-C19,-C25)</f>
        <v>0</v>
      </c>
      <c r="D28" s="53">
        <f t="shared" ref="D28:I28" si="4">SUM(D13,-D19,-D25)</f>
        <v>0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0</v>
      </c>
      <c r="K28" s="41"/>
      <c r="M28" s="65">
        <v>5</v>
      </c>
      <c r="N28" s="58"/>
      <c r="O28" s="65">
        <v>2</v>
      </c>
    </row>
    <row r="29" spans="1:15" x14ac:dyDescent="0.25">
      <c r="A29" s="95"/>
      <c r="K29" s="41"/>
      <c r="M29" s="66">
        <v>9</v>
      </c>
      <c r="N29" s="58"/>
      <c r="O29" s="66">
        <v>1</v>
      </c>
    </row>
    <row r="30" spans="1:15" x14ac:dyDescent="0.25">
      <c r="A30" s="95"/>
      <c r="K30" s="41"/>
      <c r="M30" s="66">
        <v>8</v>
      </c>
      <c r="N30" s="58"/>
      <c r="O30" s="66">
        <v>2</v>
      </c>
    </row>
    <row r="31" spans="1:15" x14ac:dyDescent="0.25">
      <c r="A31" s="95"/>
      <c r="M31" s="67">
        <v>0</v>
      </c>
      <c r="N31" s="58"/>
      <c r="O31" s="67">
        <v>1</v>
      </c>
    </row>
    <row r="32" spans="1:15" ht="15" customHeight="1" x14ac:dyDescent="0.25">
      <c r="A32" s="95"/>
    </row>
    <row r="33" spans="1:1" x14ac:dyDescent="0.25">
      <c r="A33" s="9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6:J26 B15:C15 E15:J1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S11" sqref="S11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95">
        <v>20</v>
      </c>
      <c r="B1" s="82" t="str">
        <f>DNM_2013!B1</f>
        <v>DAN AGRO HOLDING, s.r.o.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95"/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95"/>
      <c r="B3" s="84">
        <v>42004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ht="15" customHeight="1" x14ac:dyDescent="0.25">
      <c r="A4" s="95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95"/>
      <c r="B5" s="91" t="s">
        <v>25</v>
      </c>
      <c r="C5" s="94" t="s">
        <v>1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60" customHeight="1" x14ac:dyDescent="0.25">
      <c r="A6" s="95"/>
      <c r="B6" s="92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0"/>
    </row>
    <row r="7" spans="1:15" ht="22.5" customHeight="1" x14ac:dyDescent="0.25">
      <c r="A7" s="9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9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95"/>
      <c r="B9" s="8" t="s">
        <v>13</v>
      </c>
      <c r="C9" s="20">
        <v>6557290.2000000002</v>
      </c>
      <c r="D9" s="20">
        <v>1298711.3999999999</v>
      </c>
      <c r="E9" s="20">
        <v>2774761.2</v>
      </c>
      <c r="F9" s="20">
        <v>0.4</v>
      </c>
      <c r="G9" s="20">
        <v>0</v>
      </c>
      <c r="H9" s="20">
        <v>0</v>
      </c>
      <c r="I9" s="20">
        <v>3000</v>
      </c>
      <c r="J9" s="26">
        <v>0</v>
      </c>
      <c r="K9" s="21">
        <f>SUM(C9:J9)</f>
        <v>10633763.200000001</v>
      </c>
    </row>
    <row r="10" spans="1:15" ht="15" customHeight="1" x14ac:dyDescent="0.25">
      <c r="A10" s="95"/>
      <c r="B10" s="9" t="s">
        <v>6</v>
      </c>
      <c r="C10" s="20">
        <v>42536.82</v>
      </c>
      <c r="D10" s="20">
        <v>0</v>
      </c>
      <c r="E10" s="20">
        <v>9019.5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51556.32</v>
      </c>
    </row>
    <row r="11" spans="1:15" ht="15" customHeight="1" x14ac:dyDescent="0.25">
      <c r="A11" s="95"/>
      <c r="B11" s="9" t="s">
        <v>7</v>
      </c>
      <c r="C11" s="20">
        <v>3269478.45</v>
      </c>
      <c r="D11" s="20">
        <v>1034129.4</v>
      </c>
      <c r="E11" s="20">
        <v>176405.65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4480013.5000000009</v>
      </c>
    </row>
    <row r="12" spans="1:15" ht="15" customHeight="1" x14ac:dyDescent="0.25">
      <c r="A12" s="95"/>
      <c r="B12" s="9" t="s">
        <v>8</v>
      </c>
      <c r="C12" s="20">
        <v>0</v>
      </c>
      <c r="D12" s="20">
        <v>0</v>
      </c>
      <c r="E12" s="20">
        <v>3000</v>
      </c>
      <c r="F12" s="20">
        <v>0</v>
      </c>
      <c r="G12" s="20">
        <v>0</v>
      </c>
      <c r="H12" s="20">
        <v>0</v>
      </c>
      <c r="I12" s="20">
        <v>-3000</v>
      </c>
      <c r="J12" s="26">
        <v>0</v>
      </c>
      <c r="K12" s="21">
        <f>SUM(C12:J12)</f>
        <v>0</v>
      </c>
    </row>
    <row r="13" spans="1:15" ht="15" customHeight="1" x14ac:dyDescent="0.25">
      <c r="A13" s="95"/>
      <c r="B13" s="10" t="s">
        <v>14</v>
      </c>
      <c r="C13" s="22">
        <f>SUM(C9,C10,-C11,C12)</f>
        <v>3330348.5700000003</v>
      </c>
      <c r="D13" s="22">
        <f t="shared" ref="D13:I13" si="0">SUM(D9,D10,-D11,D12)</f>
        <v>264581.99999999988</v>
      </c>
      <c r="E13" s="22">
        <f>SUM(E9,E10,-E11,E12)</f>
        <v>2610375.0500000003</v>
      </c>
      <c r="F13" s="22">
        <f t="shared" si="0"/>
        <v>0.4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6205306.0200000014</v>
      </c>
    </row>
    <row r="14" spans="1:15" s="3" customFormat="1" ht="15" customHeight="1" x14ac:dyDescent="0.25">
      <c r="A14" s="9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95"/>
      <c r="B15" s="8" t="s">
        <v>13</v>
      </c>
      <c r="C15" s="20">
        <v>0</v>
      </c>
      <c r="D15" s="20">
        <v>422702.1</v>
      </c>
      <c r="E15" s="20">
        <v>1689250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2111952.1</v>
      </c>
    </row>
    <row r="16" spans="1:15" ht="15" customHeight="1" x14ac:dyDescent="0.25">
      <c r="A16" s="95"/>
      <c r="B16" s="9" t="s">
        <v>6</v>
      </c>
      <c r="C16" s="20">
        <v>0</v>
      </c>
      <c r="D16" s="20">
        <v>34765.4</v>
      </c>
      <c r="E16" s="20">
        <v>289013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323778.40000000002</v>
      </c>
      <c r="M16" s="70"/>
    </row>
    <row r="17" spans="1:15" ht="15" customHeight="1" x14ac:dyDescent="0.25">
      <c r="A17" s="95"/>
      <c r="B17" s="9" t="s">
        <v>7</v>
      </c>
      <c r="C17" s="20">
        <v>0</v>
      </c>
      <c r="D17" s="20">
        <v>354547.3</v>
      </c>
      <c r="E17" s="20">
        <v>175454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530001.30000000005</v>
      </c>
    </row>
    <row r="18" spans="1:15" ht="15" customHeight="1" x14ac:dyDescent="0.25">
      <c r="A18" s="9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95"/>
      <c r="B19" s="10" t="s">
        <v>14</v>
      </c>
      <c r="C19" s="22">
        <f t="shared" ref="C19:J19" si="1">SUM(C15,C16,-C17,C18)</f>
        <v>0</v>
      </c>
      <c r="D19" s="22">
        <f t="shared" si="1"/>
        <v>102920.20000000001</v>
      </c>
      <c r="E19" s="22">
        <f t="shared" si="1"/>
        <v>1802809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1905729.2</v>
      </c>
    </row>
    <row r="20" spans="1:15" s="3" customFormat="1" ht="15" customHeight="1" x14ac:dyDescent="0.25">
      <c r="A20" s="9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9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9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9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9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9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1</v>
      </c>
      <c r="N25" s="59"/>
      <c r="O25" s="66">
        <v>6</v>
      </c>
    </row>
    <row r="26" spans="1:15" s="3" customFormat="1" ht="15" customHeight="1" x14ac:dyDescent="0.25">
      <c r="A26" s="9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5</v>
      </c>
    </row>
    <row r="27" spans="1:15" ht="15" customHeight="1" x14ac:dyDescent="0.25">
      <c r="A27" s="95"/>
      <c r="B27" s="8" t="s">
        <v>13</v>
      </c>
      <c r="C27" s="24">
        <f>SUM(C9,-C15,-C21)</f>
        <v>6557290.2000000002</v>
      </c>
      <c r="D27" s="24">
        <f t="shared" ref="D27:J27" si="3">SUM(D9,-D15,-D21)</f>
        <v>876009.29999999993</v>
      </c>
      <c r="E27" s="24">
        <f t="shared" si="3"/>
        <v>1085511.2000000002</v>
      </c>
      <c r="F27" s="24">
        <f>SUM(F9,-F15,-F21)</f>
        <v>0.4</v>
      </c>
      <c r="G27" s="24">
        <f t="shared" si="3"/>
        <v>0</v>
      </c>
      <c r="H27" s="24">
        <f t="shared" si="3"/>
        <v>0</v>
      </c>
      <c r="I27" s="24">
        <f t="shared" si="3"/>
        <v>3000</v>
      </c>
      <c r="J27" s="24">
        <f t="shared" si="3"/>
        <v>0</v>
      </c>
      <c r="K27" s="21">
        <f>SUM(C27:J27)</f>
        <v>8521811.0999999996</v>
      </c>
      <c r="M27" s="66">
        <v>9</v>
      </c>
      <c r="N27" s="59"/>
      <c r="O27" s="66">
        <v>2</v>
      </c>
    </row>
    <row r="28" spans="1:15" ht="15" customHeight="1" x14ac:dyDescent="0.25">
      <c r="A28" s="95"/>
      <c r="B28" s="10" t="s">
        <v>14</v>
      </c>
      <c r="C28" s="22">
        <f>SUM(C13,-C19,-C25)</f>
        <v>3330348.5700000003</v>
      </c>
      <c r="D28" s="22">
        <f>SUM(D13,-D19,-D25)</f>
        <v>161661.79999999987</v>
      </c>
      <c r="E28" s="22">
        <f t="shared" ref="E28:J28" si="4">SUM(E13,-E19,-E25)</f>
        <v>807566.05000000028</v>
      </c>
      <c r="F28" s="22">
        <f>SUM(F13,-F19,-F25)</f>
        <v>0.4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4299576.82</v>
      </c>
      <c r="M28" s="65">
        <v>5</v>
      </c>
      <c r="N28" s="59"/>
      <c r="O28" s="65">
        <v>2</v>
      </c>
    </row>
    <row r="29" spans="1:15" ht="15" customHeight="1" x14ac:dyDescent="0.25">
      <c r="A29" s="95"/>
      <c r="M29" s="66">
        <v>9</v>
      </c>
      <c r="N29" s="59"/>
      <c r="O29" s="66">
        <v>1</v>
      </c>
    </row>
    <row r="30" spans="1:15" ht="15" customHeight="1" x14ac:dyDescent="0.25">
      <c r="A30" s="95"/>
      <c r="M30" s="66">
        <v>8</v>
      </c>
      <c r="N30" s="59"/>
      <c r="O30" s="66">
        <v>2</v>
      </c>
    </row>
    <row r="31" spans="1:15" ht="15" customHeight="1" x14ac:dyDescent="0.25">
      <c r="A31" s="95"/>
      <c r="M31" s="67">
        <v>0</v>
      </c>
      <c r="N31" s="57"/>
      <c r="O31" s="67">
        <v>1</v>
      </c>
    </row>
    <row r="32" spans="1:15" x14ac:dyDescent="0.25">
      <c r="A32" s="95"/>
    </row>
    <row r="33" spans="1:1" x14ac:dyDescent="0.25">
      <c r="A33" s="9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9" zoomScaleNormal="100" zoomScaleSheetLayoutView="80" workbookViewId="0">
      <selection activeCell="R7" sqref="R7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95">
        <v>21</v>
      </c>
      <c r="B1" s="82" t="str">
        <f>DHM_2014!B1</f>
        <v>DAN AGRO HOLDING, s.r.o.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95"/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95"/>
      <c r="B3" s="84">
        <v>41639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ht="15" customHeight="1" x14ac:dyDescent="0.25">
      <c r="A4" s="95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95"/>
      <c r="B5" s="91" t="s">
        <v>25</v>
      </c>
      <c r="C5" s="94" t="s">
        <v>16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60" customHeight="1" x14ac:dyDescent="0.25">
      <c r="A6" s="95"/>
      <c r="B6" s="92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0"/>
    </row>
    <row r="7" spans="1:15" ht="22.5" customHeight="1" x14ac:dyDescent="0.25">
      <c r="A7" s="9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9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95"/>
      <c r="B9" s="8" t="s">
        <v>13</v>
      </c>
      <c r="C9" s="20">
        <v>5823580.5</v>
      </c>
      <c r="D9" s="20">
        <v>1749493.4</v>
      </c>
      <c r="E9" s="20">
        <v>2890340.2</v>
      </c>
      <c r="F9" s="20">
        <v>0</v>
      </c>
      <c r="G9" s="20">
        <v>0</v>
      </c>
      <c r="H9" s="20">
        <v>0</v>
      </c>
      <c r="I9" s="20">
        <v>28000</v>
      </c>
      <c r="J9" s="26">
        <v>0</v>
      </c>
      <c r="K9" s="21">
        <f>SUM(C9:J9)</f>
        <v>10491414.100000001</v>
      </c>
    </row>
    <row r="10" spans="1:15" ht="15" customHeight="1" x14ac:dyDescent="0.25">
      <c r="A10" s="95"/>
      <c r="B10" s="9" t="s">
        <v>6</v>
      </c>
      <c r="C10" s="20">
        <v>735379.7</v>
      </c>
      <c r="D10" s="20">
        <v>0</v>
      </c>
      <c r="E10" s="20">
        <v>5626</v>
      </c>
      <c r="F10" s="20">
        <v>0.4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741006.1</v>
      </c>
    </row>
    <row r="11" spans="1:15" ht="15" customHeight="1" x14ac:dyDescent="0.25">
      <c r="A11" s="95"/>
      <c r="B11" s="9" t="s">
        <v>7</v>
      </c>
      <c r="C11" s="20">
        <v>26670</v>
      </c>
      <c r="D11" s="20">
        <v>450782</v>
      </c>
      <c r="E11" s="20">
        <v>121205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598657</v>
      </c>
    </row>
    <row r="12" spans="1:15" ht="15" customHeight="1" x14ac:dyDescent="0.25">
      <c r="A12" s="95"/>
      <c r="B12" s="9" t="s">
        <v>8</v>
      </c>
      <c r="C12" s="20">
        <v>25000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-25000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95"/>
      <c r="B13" s="10" t="s">
        <v>14</v>
      </c>
      <c r="C13" s="22">
        <f>SUM(C9,C10,-C11,C12)</f>
        <v>6557290.2000000002</v>
      </c>
      <c r="D13" s="22">
        <f t="shared" ref="D13:I13" si="0">SUM(D9,D10,-D11,D12)</f>
        <v>1298711.3999999999</v>
      </c>
      <c r="E13" s="22">
        <f t="shared" si="0"/>
        <v>2774761.2</v>
      </c>
      <c r="F13" s="22">
        <f t="shared" si="0"/>
        <v>0.4</v>
      </c>
      <c r="G13" s="22">
        <f>SUM(G9,G10,-G11,G12)</f>
        <v>0</v>
      </c>
      <c r="H13" s="22">
        <f t="shared" si="0"/>
        <v>0</v>
      </c>
      <c r="I13" s="22">
        <f t="shared" si="0"/>
        <v>3000</v>
      </c>
      <c r="J13" s="22">
        <f>SUM(J9,J10,-J11,J12)</f>
        <v>0</v>
      </c>
      <c r="K13" s="21">
        <f>SUM(C13:J13)</f>
        <v>10633763.200000001</v>
      </c>
      <c r="M13" s="69"/>
      <c r="O13" s="69"/>
    </row>
    <row r="14" spans="1:15" ht="15" customHeight="1" x14ac:dyDescent="0.25">
      <c r="A14" s="9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95"/>
      <c r="B15" s="8" t="s">
        <v>13</v>
      </c>
      <c r="C15" s="20">
        <v>0</v>
      </c>
      <c r="D15" s="20">
        <v>455068.6</v>
      </c>
      <c r="E15" s="20">
        <v>1474403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1929471.6</v>
      </c>
      <c r="M15" s="70"/>
    </row>
    <row r="16" spans="1:15" ht="15" customHeight="1" x14ac:dyDescent="0.25">
      <c r="A16" s="95"/>
      <c r="B16" s="9" t="s">
        <v>6</v>
      </c>
      <c r="C16" s="20">
        <v>0</v>
      </c>
      <c r="D16" s="20">
        <v>81834</v>
      </c>
      <c r="E16" s="20">
        <v>314957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396791</v>
      </c>
    </row>
    <row r="17" spans="1:15" ht="15" customHeight="1" x14ac:dyDescent="0.25">
      <c r="A17" s="95"/>
      <c r="B17" s="9" t="s">
        <v>7</v>
      </c>
      <c r="C17" s="20">
        <v>0</v>
      </c>
      <c r="D17" s="20">
        <v>114200.5</v>
      </c>
      <c r="E17" s="20">
        <v>100110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214310.5</v>
      </c>
    </row>
    <row r="18" spans="1:15" ht="15" customHeight="1" x14ac:dyDescent="0.25">
      <c r="A18" s="9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95"/>
      <c r="B19" s="10" t="s">
        <v>14</v>
      </c>
      <c r="C19" s="22">
        <f t="shared" ref="C19:J19" si="1">SUM(C15,C16,-C17,C18)</f>
        <v>0</v>
      </c>
      <c r="D19" s="22">
        <f t="shared" si="1"/>
        <v>422702.1</v>
      </c>
      <c r="E19" s="22">
        <f t="shared" si="1"/>
        <v>1689250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2111952.1</v>
      </c>
      <c r="M19" s="69"/>
      <c r="O19" s="69"/>
    </row>
    <row r="20" spans="1:15" ht="15" customHeight="1" x14ac:dyDescent="0.25">
      <c r="A20" s="9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95"/>
      <c r="B21" s="8" t="s">
        <v>13</v>
      </c>
      <c r="C21" s="20">
        <v>0</v>
      </c>
      <c r="D21" s="20">
        <v>0.4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0.4</v>
      </c>
      <c r="M21" s="88"/>
      <c r="N21" s="59"/>
      <c r="O21" s="87"/>
    </row>
    <row r="22" spans="1:15" ht="15" customHeight="1" x14ac:dyDescent="0.25">
      <c r="A22" s="9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9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9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95"/>
      <c r="B25" s="10" t="s">
        <v>14</v>
      </c>
      <c r="C25" s="22">
        <f t="shared" ref="C25:J25" si="2">SUM(C21,C22,-C23,C24)</f>
        <v>0</v>
      </c>
      <c r="D25" s="22">
        <f t="shared" si="2"/>
        <v>0.4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0.4</v>
      </c>
      <c r="M25" s="66">
        <v>1</v>
      </c>
      <c r="N25" s="59"/>
      <c r="O25" s="66">
        <v>6</v>
      </c>
    </row>
    <row r="26" spans="1:15" ht="15" customHeight="1" x14ac:dyDescent="0.25">
      <c r="A26" s="9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5</v>
      </c>
    </row>
    <row r="27" spans="1:15" ht="15" customHeight="1" x14ac:dyDescent="0.25">
      <c r="A27" s="95"/>
      <c r="B27" s="8" t="s">
        <v>13</v>
      </c>
      <c r="C27" s="24">
        <f t="shared" ref="C27:J27" si="3">SUM(C9,-C15,-C21)</f>
        <v>5823580.5</v>
      </c>
      <c r="D27" s="24">
        <f t="shared" si="3"/>
        <v>1294424.3999999999</v>
      </c>
      <c r="E27" s="24">
        <f>SUM(E9,-E15,-E21)</f>
        <v>1415937.2000000002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28000</v>
      </c>
      <c r="J27" s="24">
        <f t="shared" si="3"/>
        <v>0</v>
      </c>
      <c r="K27" s="21">
        <f>SUM(C27:J27)</f>
        <v>8561942.1000000015</v>
      </c>
      <c r="M27" s="66">
        <v>9</v>
      </c>
      <c r="N27" s="59"/>
      <c r="O27" s="66">
        <v>2</v>
      </c>
    </row>
    <row r="28" spans="1:15" ht="15" customHeight="1" x14ac:dyDescent="0.25">
      <c r="A28" s="95"/>
      <c r="B28" s="10" t="s">
        <v>14</v>
      </c>
      <c r="C28" s="22">
        <f t="shared" ref="C28:H28" si="4">SUM(C13,-C19,-C25)</f>
        <v>6557290.2000000002</v>
      </c>
      <c r="D28" s="22">
        <f>SUM(D13,-D19,-D25)</f>
        <v>876008.89999999991</v>
      </c>
      <c r="E28" s="22">
        <f t="shared" si="4"/>
        <v>1085511.2000000002</v>
      </c>
      <c r="F28" s="22">
        <f>SUM(F13,-F19,-F25)</f>
        <v>0.4</v>
      </c>
      <c r="G28" s="22">
        <f t="shared" si="4"/>
        <v>0</v>
      </c>
      <c r="H28" s="22">
        <f t="shared" si="4"/>
        <v>0</v>
      </c>
      <c r="I28" s="22">
        <f>SUM(I13,-I19,-I25)</f>
        <v>3000</v>
      </c>
      <c r="J28" s="22">
        <f>SUM(J13,-J19,-J25)</f>
        <v>0</v>
      </c>
      <c r="K28" s="25">
        <f>SUM(C28:J28)</f>
        <v>8521810.7000000011</v>
      </c>
      <c r="M28" s="65">
        <v>5</v>
      </c>
      <c r="N28" s="59"/>
      <c r="O28" s="65">
        <v>2</v>
      </c>
    </row>
    <row r="29" spans="1:15" ht="15" customHeight="1" x14ac:dyDescent="0.25">
      <c r="A29" s="95"/>
      <c r="M29" s="66">
        <v>9</v>
      </c>
      <c r="N29" s="59"/>
      <c r="O29" s="66">
        <v>1</v>
      </c>
    </row>
    <row r="30" spans="1:15" ht="15" customHeight="1" x14ac:dyDescent="0.25">
      <c r="A30" s="95"/>
      <c r="M30" s="66">
        <v>8</v>
      </c>
      <c r="N30" s="59"/>
      <c r="O30" s="66">
        <v>2</v>
      </c>
    </row>
    <row r="31" spans="1:15" ht="15" customHeight="1" x14ac:dyDescent="0.25">
      <c r="A31" s="95"/>
      <c r="M31" s="67">
        <v>0</v>
      </c>
      <c r="N31" s="57"/>
      <c r="O31" s="67">
        <v>1</v>
      </c>
    </row>
    <row r="32" spans="1:15" x14ac:dyDescent="0.25">
      <c r="A32" s="95"/>
    </row>
    <row r="33" spans="1:1" x14ac:dyDescent="0.25">
      <c r="A33" s="9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6" zoomScaleNormal="100" zoomScaleSheetLayoutView="80" workbookViewId="0">
      <selection activeCell="S15" sqref="S15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95">
        <v>22</v>
      </c>
      <c r="B1" s="82" t="str">
        <f>DHM_2013!B1</f>
        <v>DAN AGRO HOLDING, s.r.o.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95"/>
      <c r="B2" s="93" t="s">
        <v>47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95"/>
      <c r="B3" s="84">
        <v>42004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x14ac:dyDescent="0.25">
      <c r="A4" s="95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95"/>
      <c r="B5" s="91" t="s">
        <v>29</v>
      </c>
      <c r="C5" s="94" t="s">
        <v>1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72" customHeight="1" x14ac:dyDescent="0.25">
      <c r="A6" s="95"/>
      <c r="B6" s="92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0"/>
    </row>
    <row r="7" spans="1:15" ht="22.5" customHeight="1" x14ac:dyDescent="0.25">
      <c r="A7" s="9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9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9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9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9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9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9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9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9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9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9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9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9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9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9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9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95"/>
      <c r="M23" s="66">
        <v>0</v>
      </c>
      <c r="N23" s="59"/>
    </row>
    <row r="24" spans="1:15" s="3" customFormat="1" ht="15" customHeight="1" x14ac:dyDescent="0.25">
      <c r="A24" s="9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9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1</v>
      </c>
      <c r="N25" s="59"/>
      <c r="O25" s="72">
        <v>6</v>
      </c>
    </row>
    <row r="26" spans="1:15" ht="15" customHeight="1" x14ac:dyDescent="0.25">
      <c r="A26" s="95"/>
      <c r="M26" s="65">
        <v>2</v>
      </c>
      <c r="N26" s="59"/>
      <c r="O26" s="72">
        <v>5</v>
      </c>
    </row>
    <row r="27" spans="1:15" ht="15" customHeight="1" x14ac:dyDescent="0.25">
      <c r="A27" s="95"/>
      <c r="M27" s="66">
        <v>9</v>
      </c>
      <c r="N27" s="59"/>
      <c r="O27" s="72">
        <v>2</v>
      </c>
    </row>
    <row r="28" spans="1:15" ht="15" customHeight="1" x14ac:dyDescent="0.25">
      <c r="A28" s="95"/>
      <c r="M28" s="65">
        <v>5</v>
      </c>
      <c r="N28" s="59"/>
      <c r="O28" s="72">
        <v>2</v>
      </c>
    </row>
    <row r="29" spans="1:15" ht="15" customHeight="1" x14ac:dyDescent="0.25">
      <c r="A29" s="95"/>
      <c r="M29" s="66">
        <v>9</v>
      </c>
      <c r="N29" s="59"/>
      <c r="O29" s="72">
        <v>1</v>
      </c>
    </row>
    <row r="30" spans="1:15" ht="18" customHeight="1" x14ac:dyDescent="0.25">
      <c r="A30" s="95"/>
      <c r="M30" s="66">
        <v>8</v>
      </c>
      <c r="N30" s="59"/>
      <c r="O30" s="72">
        <v>2</v>
      </c>
    </row>
    <row r="31" spans="1:15" ht="15" customHeight="1" x14ac:dyDescent="0.25">
      <c r="A31" s="95"/>
      <c r="M31" s="67">
        <v>0</v>
      </c>
      <c r="N31" s="57"/>
      <c r="O31" s="72">
        <v>1</v>
      </c>
    </row>
    <row r="32" spans="1:15" ht="18" customHeight="1" x14ac:dyDescent="0.25">
      <c r="A32" s="9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U13" sqref="U1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95">
        <v>23</v>
      </c>
      <c r="B1" s="82" t="str">
        <f>DFM_2014!B1</f>
        <v>DAN AGRO HOLDING, s.r.o.</v>
      </c>
      <c r="C1" s="82"/>
      <c r="D1" s="82"/>
      <c r="E1" s="82"/>
      <c r="F1" s="82"/>
      <c r="G1" s="82"/>
      <c r="H1" s="82"/>
      <c r="I1" s="82"/>
      <c r="J1" s="82"/>
      <c r="K1" s="82"/>
      <c r="M1" s="89"/>
      <c r="O1" s="89" t="s">
        <v>54</v>
      </c>
    </row>
    <row r="2" spans="1:15" x14ac:dyDescent="0.25">
      <c r="A2" s="95"/>
      <c r="B2" s="93" t="s">
        <v>47</v>
      </c>
      <c r="C2" s="93"/>
      <c r="D2" s="93"/>
      <c r="E2" s="93"/>
      <c r="F2" s="93"/>
      <c r="G2" s="93"/>
      <c r="H2" s="93"/>
      <c r="I2" s="93"/>
      <c r="J2" s="93"/>
      <c r="K2" s="93"/>
      <c r="M2" s="90"/>
      <c r="O2" s="89"/>
    </row>
    <row r="3" spans="1:15" x14ac:dyDescent="0.25">
      <c r="A3" s="95"/>
      <c r="B3" s="84">
        <v>41639</v>
      </c>
      <c r="C3" s="84"/>
      <c r="D3" s="84"/>
      <c r="E3" s="84"/>
      <c r="F3" s="84"/>
      <c r="G3" s="84"/>
      <c r="H3" s="84"/>
      <c r="I3" s="84"/>
      <c r="J3" s="84"/>
      <c r="K3" s="84"/>
      <c r="M3" s="90"/>
      <c r="O3" s="89"/>
    </row>
    <row r="4" spans="1:15" x14ac:dyDescent="0.25">
      <c r="A4" s="95"/>
      <c r="B4" s="13"/>
      <c r="C4" s="14"/>
      <c r="D4" s="14"/>
      <c r="E4" s="14"/>
      <c r="F4" s="14"/>
      <c r="G4" s="14"/>
      <c r="H4" s="14"/>
      <c r="I4" s="14"/>
      <c r="J4" s="14"/>
      <c r="K4" s="12"/>
      <c r="M4" s="90"/>
      <c r="O4" s="89"/>
    </row>
    <row r="5" spans="1:15" ht="15" customHeight="1" x14ac:dyDescent="0.25">
      <c r="A5" s="95"/>
      <c r="B5" s="91" t="s">
        <v>29</v>
      </c>
      <c r="C5" s="94" t="s">
        <v>16</v>
      </c>
      <c r="D5" s="94"/>
      <c r="E5" s="94"/>
      <c r="F5" s="94"/>
      <c r="G5" s="94"/>
      <c r="H5" s="94"/>
      <c r="I5" s="94"/>
      <c r="J5" s="94"/>
      <c r="K5" s="94"/>
      <c r="M5" s="90"/>
      <c r="O5" s="89"/>
    </row>
    <row r="6" spans="1:15" ht="72" customHeight="1" x14ac:dyDescent="0.25">
      <c r="A6" s="95"/>
      <c r="B6" s="92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0"/>
      <c r="O6" s="89"/>
    </row>
    <row r="7" spans="1:15" ht="22.5" customHeight="1" x14ac:dyDescent="0.25">
      <c r="A7" s="9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9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95"/>
      <c r="B9" s="8" t="s">
        <v>13</v>
      </c>
      <c r="C9" s="20">
        <v>121390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121390</v>
      </c>
    </row>
    <row r="10" spans="1:15" ht="15" customHeight="1" x14ac:dyDescent="0.25">
      <c r="A10" s="9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95"/>
      <c r="B11" s="9" t="s">
        <v>7</v>
      </c>
      <c r="C11" s="20">
        <v>121390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121390</v>
      </c>
    </row>
    <row r="12" spans="1:15" ht="15" customHeight="1" x14ac:dyDescent="0.25">
      <c r="A12" s="9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9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9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9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9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9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9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9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9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95"/>
      <c r="B21" s="8" t="s">
        <v>13</v>
      </c>
      <c r="C21" s="51">
        <f>SUM(C9,-C15)</f>
        <v>121390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121390</v>
      </c>
      <c r="M21" s="88"/>
      <c r="N21" s="59"/>
      <c r="O21" s="87"/>
    </row>
    <row r="22" spans="1:15" ht="15" customHeight="1" x14ac:dyDescent="0.25">
      <c r="A22" s="9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95"/>
      <c r="M23" s="66">
        <v>0</v>
      </c>
      <c r="N23" s="59"/>
      <c r="O23" s="73"/>
    </row>
    <row r="24" spans="1:15" s="3" customFormat="1" ht="15" customHeight="1" x14ac:dyDescent="0.25">
      <c r="A24" s="9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95"/>
      <c r="M25" s="66">
        <v>1</v>
      </c>
      <c r="N25" s="59"/>
      <c r="O25" s="66">
        <v>6</v>
      </c>
    </row>
    <row r="26" spans="1:15" ht="15" customHeight="1" x14ac:dyDescent="0.25">
      <c r="A26" s="95"/>
      <c r="M26" s="65">
        <v>2</v>
      </c>
      <c r="N26" s="59"/>
      <c r="O26" s="65">
        <v>5</v>
      </c>
    </row>
    <row r="27" spans="1:15" ht="15" customHeight="1" x14ac:dyDescent="0.25">
      <c r="A27" s="95"/>
      <c r="M27" s="66">
        <v>9</v>
      </c>
      <c r="N27" s="59"/>
      <c r="O27" s="66">
        <v>2</v>
      </c>
    </row>
    <row r="28" spans="1:15" ht="15" customHeight="1" x14ac:dyDescent="0.25">
      <c r="A28" s="95"/>
      <c r="M28" s="65">
        <v>5</v>
      </c>
      <c r="N28" s="59"/>
      <c r="O28" s="65">
        <v>2</v>
      </c>
    </row>
    <row r="29" spans="1:15" ht="15" customHeight="1" x14ac:dyDescent="0.25">
      <c r="A29" s="95"/>
      <c r="M29" s="66">
        <v>9</v>
      </c>
      <c r="N29" s="59"/>
      <c r="O29" s="66">
        <v>1</v>
      </c>
    </row>
    <row r="30" spans="1:15" ht="18" customHeight="1" x14ac:dyDescent="0.25">
      <c r="A30" s="95"/>
      <c r="M30" s="66">
        <v>8</v>
      </c>
      <c r="N30" s="59"/>
      <c r="O30" s="66">
        <v>2</v>
      </c>
    </row>
    <row r="31" spans="1:15" ht="15" customHeight="1" x14ac:dyDescent="0.25">
      <c r="A31" s="95"/>
      <c r="M31" s="67">
        <v>0</v>
      </c>
      <c r="N31" s="57"/>
      <c r="O31" s="67">
        <v>1</v>
      </c>
    </row>
    <row r="32" spans="1:15" ht="18" customHeight="1" x14ac:dyDescent="0.25">
      <c r="A32" s="9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purl.org/dc/elements/1.1/"/>
    <ds:schemaRef ds:uri="http://schemas.microsoft.com/office/2006/documentManagement/types"/>
    <ds:schemaRef ds:uri="http://schemas.microsoft.com/sharepoint/v3/fields"/>
    <ds:schemaRef ds:uri="http://schemas.microsoft.com/office/2006/metadata/properties"/>
    <ds:schemaRef ds:uri="http://schemas.microsoft.com/sharepoint/v3"/>
    <ds:schemaRef ds:uri="b00f20d5-ceb3-4adf-8632-db85932f34e5"/>
    <ds:schemaRef ds:uri="http://purl.org/dc/dcmitype/"/>
    <ds:schemaRef ds:uri="http://schemas.openxmlformats.org/package/2006/metadata/core-properties"/>
    <ds:schemaRef ds:uri="cf981484-ed93-4090-baf6-fe2481f804a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DFM_2013!Print_Area</vt:lpstr>
      <vt:lpstr>DFM_2014!Print_Area</vt:lpstr>
      <vt:lpstr>DHM_2013!Print_Area</vt:lpstr>
      <vt:lpstr>DHM_2014!Print_Area</vt:lpstr>
      <vt:lpstr>DNM_2013!Print_Area</vt:lpstr>
      <vt:lpstr>DNM_2014!Print_Area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Kostka, Miroslav</cp:lastModifiedBy>
  <cp:lastPrinted>2015-03-06T15:48:51Z</cp:lastPrinted>
  <dcterms:created xsi:type="dcterms:W3CDTF">2011-11-04T12:05:36Z</dcterms:created>
  <dcterms:modified xsi:type="dcterms:W3CDTF">2015-03-06T15:48:54Z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